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Monica\Desktop\"/>
    </mc:Choice>
  </mc:AlternateContent>
  <xr:revisionPtr revIDLastSave="0" documentId="8_{D68F8A6A-D3FA-421A-9A85-3A9BB686CCE0}" xr6:coauthVersionLast="47" xr6:coauthVersionMax="47" xr10:uidLastSave="{00000000-0000-0000-0000-000000000000}"/>
  <bookViews>
    <workbookView xWindow="24000" yWindow="1230" windowWidth="11550" windowHeight="13860" xr2:uid="{00000000-000D-0000-FFFF-FFFF00000000}"/>
  </bookViews>
  <sheets>
    <sheet name="Carrer Roser" sheetId="1" r:id="rId1"/>
    <sheet name="Entre dipòsits - Tram A" sheetId="2" r:id="rId2"/>
    <sheet name="Entre dipòsits - Tram B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07" i="3" l="1"/>
  <c r="G607" i="3"/>
  <c r="K607" i="3" s="1"/>
  <c r="O607" i="3" s="1"/>
  <c r="I606" i="3"/>
  <c r="G606" i="3"/>
  <c r="K606" i="3" s="1"/>
  <c r="O606" i="3" s="1"/>
  <c r="I605" i="3"/>
  <c r="G605" i="3"/>
  <c r="K604" i="3"/>
  <c r="I604" i="3"/>
  <c r="G604" i="3"/>
  <c r="K603" i="3"/>
  <c r="I602" i="3"/>
  <c r="I598" i="3"/>
  <c r="G598" i="3"/>
  <c r="K598" i="3" s="1"/>
  <c r="O598" i="3" s="1"/>
  <c r="I597" i="3"/>
  <c r="G597" i="3"/>
  <c r="K597" i="3" s="1"/>
  <c r="O597" i="3" s="1"/>
  <c r="I596" i="3"/>
  <c r="G596" i="3"/>
  <c r="K596" i="3" s="1"/>
  <c r="O596" i="3" s="1"/>
  <c r="O595" i="3"/>
  <c r="I595" i="3"/>
  <c r="G595" i="3"/>
  <c r="K595" i="3" s="1"/>
  <c r="I594" i="3"/>
  <c r="G594" i="3"/>
  <c r="K594" i="3" s="1"/>
  <c r="O594" i="3" s="1"/>
  <c r="K593" i="3"/>
  <c r="I592" i="3"/>
  <c r="G590" i="3"/>
  <c r="K590" i="3" s="1"/>
  <c r="I588" i="3"/>
  <c r="G588" i="3"/>
  <c r="K588" i="3" s="1"/>
  <c r="O588" i="3" s="1"/>
  <c r="O590" i="3" s="1"/>
  <c r="K587" i="3"/>
  <c r="I586" i="3"/>
  <c r="I582" i="3"/>
  <c r="G582" i="3"/>
  <c r="K582" i="3" s="1"/>
  <c r="O582" i="3" s="1"/>
  <c r="K581" i="3"/>
  <c r="O581" i="3" s="1"/>
  <c r="I581" i="3"/>
  <c r="G581" i="3"/>
  <c r="K580" i="3"/>
  <c r="O580" i="3" s="1"/>
  <c r="I580" i="3"/>
  <c r="G580" i="3"/>
  <c r="K579" i="3"/>
  <c r="O579" i="3" s="1"/>
  <c r="I579" i="3"/>
  <c r="G579" i="3"/>
  <c r="K578" i="3"/>
  <c r="I577" i="3"/>
  <c r="G568" i="3"/>
  <c r="K568" i="3" s="1"/>
  <c r="G566" i="3"/>
  <c r="K566" i="3" s="1"/>
  <c r="O566" i="3" s="1"/>
  <c r="O568" i="3" s="1"/>
  <c r="I565" i="3"/>
  <c r="I564" i="3"/>
  <c r="K563" i="3"/>
  <c r="G559" i="3"/>
  <c r="I558" i="3"/>
  <c r="I557" i="3"/>
  <c r="I556" i="3"/>
  <c r="K555" i="3"/>
  <c r="G553" i="3"/>
  <c r="K553" i="3" s="1"/>
  <c r="G551" i="3"/>
  <c r="K551" i="3" s="1"/>
  <c r="O551" i="3" s="1"/>
  <c r="O553" i="3" s="1"/>
  <c r="I550" i="3"/>
  <c r="I549" i="3"/>
  <c r="I548" i="3"/>
  <c r="K547" i="3"/>
  <c r="G543" i="3"/>
  <c r="I542" i="3"/>
  <c r="I541" i="3"/>
  <c r="K540" i="3"/>
  <c r="K536" i="3"/>
  <c r="O536" i="3" s="1"/>
  <c r="O538" i="3" s="1"/>
  <c r="G536" i="3"/>
  <c r="G538" i="3" s="1"/>
  <c r="K538" i="3" s="1"/>
  <c r="I535" i="3"/>
  <c r="I534" i="3"/>
  <c r="I533" i="3"/>
  <c r="G530" i="3"/>
  <c r="K530" i="3" s="1"/>
  <c r="K528" i="3"/>
  <c r="O528" i="3" s="1"/>
  <c r="O530" i="3" s="1"/>
  <c r="G528" i="3"/>
  <c r="I527" i="3"/>
  <c r="I526" i="3"/>
  <c r="I525" i="3"/>
  <c r="I524" i="3"/>
  <c r="I523" i="3"/>
  <c r="I522" i="3"/>
  <c r="J517" i="3"/>
  <c r="G517" i="3"/>
  <c r="I516" i="3"/>
  <c r="I515" i="3"/>
  <c r="I514" i="3"/>
  <c r="I513" i="3"/>
  <c r="I512" i="3"/>
  <c r="I511" i="3"/>
  <c r="I510" i="3"/>
  <c r="I509" i="3"/>
  <c r="I508" i="3"/>
  <c r="G503" i="3"/>
  <c r="K503" i="3" s="1"/>
  <c r="O503" i="3" s="1"/>
  <c r="O505" i="3" s="1"/>
  <c r="I502" i="3"/>
  <c r="I501" i="3"/>
  <c r="I500" i="3"/>
  <c r="I499" i="3"/>
  <c r="I498" i="3"/>
  <c r="I497" i="3"/>
  <c r="G494" i="3"/>
  <c r="K494" i="3" s="1"/>
  <c r="J492" i="3"/>
  <c r="G492" i="3"/>
  <c r="K492" i="3" s="1"/>
  <c r="O492" i="3" s="1"/>
  <c r="O491" i="3"/>
  <c r="J491" i="3"/>
  <c r="G491" i="3"/>
  <c r="K491" i="3" s="1"/>
  <c r="J490" i="3"/>
  <c r="G490" i="3"/>
  <c r="K490" i="3" s="1"/>
  <c r="O490" i="3" s="1"/>
  <c r="J489" i="3"/>
  <c r="G489" i="3"/>
  <c r="K489" i="3" s="1"/>
  <c r="O489" i="3" s="1"/>
  <c r="O488" i="3"/>
  <c r="J488" i="3"/>
  <c r="G488" i="3"/>
  <c r="K488" i="3" s="1"/>
  <c r="I486" i="3"/>
  <c r="I485" i="3"/>
  <c r="I484" i="3"/>
  <c r="K483" i="3"/>
  <c r="K479" i="3"/>
  <c r="O479" i="3" s="1"/>
  <c r="J479" i="3"/>
  <c r="G479" i="3"/>
  <c r="J478" i="3"/>
  <c r="G478" i="3"/>
  <c r="K478" i="3" s="1"/>
  <c r="O478" i="3" s="1"/>
  <c r="K477" i="3"/>
  <c r="O477" i="3" s="1"/>
  <c r="J477" i="3"/>
  <c r="G477" i="3"/>
  <c r="J476" i="3"/>
  <c r="G476" i="3"/>
  <c r="G481" i="3" s="1"/>
  <c r="K481" i="3" s="1"/>
  <c r="I474" i="3"/>
  <c r="I473" i="3"/>
  <c r="I472" i="3"/>
  <c r="K471" i="3"/>
  <c r="J467" i="3"/>
  <c r="G467" i="3"/>
  <c r="K467" i="3" s="1"/>
  <c r="O467" i="3" s="1"/>
  <c r="J466" i="3"/>
  <c r="G466" i="3"/>
  <c r="I464" i="3"/>
  <c r="I463" i="3"/>
  <c r="I462" i="3"/>
  <c r="K461" i="3"/>
  <c r="J457" i="3"/>
  <c r="G457" i="3"/>
  <c r="K457" i="3" s="1"/>
  <c r="O457" i="3" s="1"/>
  <c r="J456" i="3"/>
  <c r="G456" i="3"/>
  <c r="K456" i="3" s="1"/>
  <c r="O456" i="3" s="1"/>
  <c r="I454" i="3"/>
  <c r="I453" i="3"/>
  <c r="I452" i="3"/>
  <c r="K451" i="3"/>
  <c r="G449" i="3"/>
  <c r="K449" i="3" s="1"/>
  <c r="O447" i="3"/>
  <c r="O449" i="3" s="1"/>
  <c r="G447" i="3"/>
  <c r="K447" i="3" s="1"/>
  <c r="I446" i="3"/>
  <c r="I445" i="3"/>
  <c r="I444" i="3"/>
  <c r="I443" i="3"/>
  <c r="I442" i="3"/>
  <c r="I441" i="3"/>
  <c r="I440" i="3"/>
  <c r="I439" i="3"/>
  <c r="I438" i="3"/>
  <c r="I437" i="3"/>
  <c r="K436" i="3"/>
  <c r="J432" i="3"/>
  <c r="G432" i="3"/>
  <c r="K432" i="3" s="1"/>
  <c r="O432" i="3" s="1"/>
  <c r="J431" i="3"/>
  <c r="G431" i="3"/>
  <c r="K431" i="3" s="1"/>
  <c r="O431" i="3" s="1"/>
  <c r="J430" i="3"/>
  <c r="G430" i="3"/>
  <c r="K430" i="3" s="1"/>
  <c r="O430" i="3" s="1"/>
  <c r="J429" i="3"/>
  <c r="G429" i="3"/>
  <c r="K429" i="3" s="1"/>
  <c r="O429" i="3" s="1"/>
  <c r="J428" i="3"/>
  <c r="G428" i="3"/>
  <c r="K428" i="3" s="1"/>
  <c r="O428" i="3" s="1"/>
  <c r="J427" i="3"/>
  <c r="G427" i="3"/>
  <c r="K427" i="3" s="1"/>
  <c r="O427" i="3" s="1"/>
  <c r="J426" i="3"/>
  <c r="G426" i="3"/>
  <c r="K426" i="3" s="1"/>
  <c r="O426" i="3" s="1"/>
  <c r="J425" i="3"/>
  <c r="G425" i="3"/>
  <c r="K425" i="3" s="1"/>
  <c r="O425" i="3" s="1"/>
  <c r="I424" i="3"/>
  <c r="I423" i="3"/>
  <c r="I422" i="3"/>
  <c r="I421" i="3"/>
  <c r="K420" i="3"/>
  <c r="J416" i="3"/>
  <c r="G416" i="3"/>
  <c r="K416" i="3" s="1"/>
  <c r="O416" i="3" s="1"/>
  <c r="J415" i="3"/>
  <c r="G415" i="3"/>
  <c r="K415" i="3" s="1"/>
  <c r="O415" i="3" s="1"/>
  <c r="J414" i="3"/>
  <c r="G414" i="3"/>
  <c r="K414" i="3" s="1"/>
  <c r="O414" i="3" s="1"/>
  <c r="J413" i="3"/>
  <c r="G413" i="3"/>
  <c r="K413" i="3" s="1"/>
  <c r="O413" i="3" s="1"/>
  <c r="J412" i="3"/>
  <c r="G412" i="3"/>
  <c r="K412" i="3" s="1"/>
  <c r="O412" i="3" s="1"/>
  <c r="J411" i="3"/>
  <c r="G411" i="3"/>
  <c r="K411" i="3" s="1"/>
  <c r="O411" i="3" s="1"/>
  <c r="J410" i="3"/>
  <c r="G410" i="3"/>
  <c r="K410" i="3" s="1"/>
  <c r="O410" i="3" s="1"/>
  <c r="J409" i="3"/>
  <c r="G409" i="3"/>
  <c r="K409" i="3" s="1"/>
  <c r="O409" i="3" s="1"/>
  <c r="I408" i="3"/>
  <c r="I407" i="3"/>
  <c r="I406" i="3"/>
  <c r="I405" i="3"/>
  <c r="K404" i="3"/>
  <c r="J400" i="3"/>
  <c r="G400" i="3"/>
  <c r="K400" i="3" s="1"/>
  <c r="O400" i="3" s="1"/>
  <c r="J399" i="3"/>
  <c r="G399" i="3"/>
  <c r="K399" i="3" s="1"/>
  <c r="O399" i="3" s="1"/>
  <c r="J398" i="3"/>
  <c r="G398" i="3"/>
  <c r="K398" i="3" s="1"/>
  <c r="O398" i="3" s="1"/>
  <c r="J397" i="3"/>
  <c r="G397" i="3"/>
  <c r="K397" i="3" s="1"/>
  <c r="O397" i="3" s="1"/>
  <c r="J396" i="3"/>
  <c r="G396" i="3"/>
  <c r="K396" i="3" s="1"/>
  <c r="O396" i="3" s="1"/>
  <c r="J395" i="3"/>
  <c r="G395" i="3"/>
  <c r="K395" i="3" s="1"/>
  <c r="O395" i="3" s="1"/>
  <c r="J394" i="3"/>
  <c r="G394" i="3"/>
  <c r="K394" i="3" s="1"/>
  <c r="O394" i="3" s="1"/>
  <c r="I393" i="3"/>
  <c r="I392" i="3"/>
  <c r="I391" i="3"/>
  <c r="I390" i="3"/>
  <c r="I389" i="3"/>
  <c r="I388" i="3"/>
  <c r="I387" i="3"/>
  <c r="I386" i="3"/>
  <c r="K385" i="3"/>
  <c r="J381" i="3"/>
  <c r="G381" i="3"/>
  <c r="K381" i="3" s="1"/>
  <c r="O381" i="3" s="1"/>
  <c r="J380" i="3"/>
  <c r="G380" i="3"/>
  <c r="K380" i="3" s="1"/>
  <c r="O380" i="3" s="1"/>
  <c r="J379" i="3"/>
  <c r="G379" i="3"/>
  <c r="K379" i="3" s="1"/>
  <c r="O379" i="3" s="1"/>
  <c r="J378" i="3"/>
  <c r="G378" i="3"/>
  <c r="K378" i="3" s="1"/>
  <c r="O378" i="3" s="1"/>
  <c r="J377" i="3"/>
  <c r="G377" i="3"/>
  <c r="K377" i="3" s="1"/>
  <c r="O377" i="3" s="1"/>
  <c r="J376" i="3"/>
  <c r="G376" i="3"/>
  <c r="K376" i="3" s="1"/>
  <c r="O376" i="3" s="1"/>
  <c r="J375" i="3"/>
  <c r="G375" i="3"/>
  <c r="K375" i="3" s="1"/>
  <c r="O375" i="3" s="1"/>
  <c r="I374" i="3"/>
  <c r="I373" i="3"/>
  <c r="K372" i="3"/>
  <c r="K368" i="3"/>
  <c r="O368" i="3" s="1"/>
  <c r="J368" i="3"/>
  <c r="G368" i="3"/>
  <c r="K367" i="3"/>
  <c r="O367" i="3" s="1"/>
  <c r="J367" i="3"/>
  <c r="G367" i="3"/>
  <c r="J366" i="3"/>
  <c r="G366" i="3"/>
  <c r="K366" i="3" s="1"/>
  <c r="O366" i="3" s="1"/>
  <c r="K365" i="3"/>
  <c r="O365" i="3" s="1"/>
  <c r="J365" i="3"/>
  <c r="G365" i="3"/>
  <c r="K364" i="3"/>
  <c r="O364" i="3" s="1"/>
  <c r="J364" i="3"/>
  <c r="G364" i="3"/>
  <c r="J363" i="3"/>
  <c r="G363" i="3"/>
  <c r="K363" i="3" s="1"/>
  <c r="O363" i="3" s="1"/>
  <c r="K362" i="3"/>
  <c r="O362" i="3" s="1"/>
  <c r="J362" i="3"/>
  <c r="G362" i="3"/>
  <c r="G370" i="3" s="1"/>
  <c r="K370" i="3" s="1"/>
  <c r="I361" i="3"/>
  <c r="I360" i="3"/>
  <c r="I359" i="3"/>
  <c r="I358" i="3"/>
  <c r="I357" i="3"/>
  <c r="K356" i="3"/>
  <c r="J354" i="3"/>
  <c r="G348" i="3"/>
  <c r="G350" i="3" s="1"/>
  <c r="K350" i="3" s="1"/>
  <c r="I347" i="3"/>
  <c r="I346" i="3"/>
  <c r="K345" i="3"/>
  <c r="M341" i="3"/>
  <c r="K341" i="3"/>
  <c r="G341" i="3"/>
  <c r="G343" i="3" s="1"/>
  <c r="K343" i="3" s="1"/>
  <c r="I340" i="3"/>
  <c r="I339" i="3"/>
  <c r="K338" i="3"/>
  <c r="J334" i="3"/>
  <c r="G334" i="3"/>
  <c r="K334" i="3" s="1"/>
  <c r="O334" i="3" s="1"/>
  <c r="J333" i="3"/>
  <c r="G333" i="3"/>
  <c r="K333" i="3" s="1"/>
  <c r="O333" i="3" s="1"/>
  <c r="J332" i="3"/>
  <c r="G332" i="3"/>
  <c r="K332" i="3" s="1"/>
  <c r="O332" i="3" s="1"/>
  <c r="J331" i="3"/>
  <c r="G331" i="3"/>
  <c r="K331" i="3" s="1"/>
  <c r="O331" i="3" s="1"/>
  <c r="J330" i="3"/>
  <c r="G330" i="3"/>
  <c r="K330" i="3" s="1"/>
  <c r="O330" i="3" s="1"/>
  <c r="J329" i="3"/>
  <c r="G329" i="3"/>
  <c r="K329" i="3" s="1"/>
  <c r="O329" i="3" s="1"/>
  <c r="J328" i="3"/>
  <c r="G328" i="3"/>
  <c r="K328" i="3" s="1"/>
  <c r="O328" i="3" s="1"/>
  <c r="J327" i="3"/>
  <c r="G327" i="3"/>
  <c r="K327" i="3" s="1"/>
  <c r="O327" i="3" s="1"/>
  <c r="I326" i="3"/>
  <c r="I325" i="3"/>
  <c r="K324" i="3"/>
  <c r="J320" i="3"/>
  <c r="G320" i="3"/>
  <c r="K320" i="3" s="1"/>
  <c r="O320" i="3" s="1"/>
  <c r="J319" i="3"/>
  <c r="G319" i="3"/>
  <c r="K319" i="3" s="1"/>
  <c r="O319" i="3" s="1"/>
  <c r="O318" i="3"/>
  <c r="K318" i="3"/>
  <c r="J318" i="3"/>
  <c r="G318" i="3"/>
  <c r="J317" i="3"/>
  <c r="G317" i="3"/>
  <c r="K317" i="3" s="1"/>
  <c r="O317" i="3" s="1"/>
  <c r="J316" i="3"/>
  <c r="G316" i="3"/>
  <c r="K316" i="3" s="1"/>
  <c r="O316" i="3" s="1"/>
  <c r="O315" i="3"/>
  <c r="K315" i="3"/>
  <c r="J315" i="3"/>
  <c r="G315" i="3"/>
  <c r="J314" i="3"/>
  <c r="G314" i="3"/>
  <c r="K314" i="3" s="1"/>
  <c r="O314" i="3" s="1"/>
  <c r="J313" i="3"/>
  <c r="G313" i="3"/>
  <c r="G322" i="3" s="1"/>
  <c r="K322" i="3" s="1"/>
  <c r="I312" i="3"/>
  <c r="I311" i="3"/>
  <c r="K310" i="3"/>
  <c r="J306" i="3"/>
  <c r="G306" i="3"/>
  <c r="K306" i="3" s="1"/>
  <c r="O306" i="3" s="1"/>
  <c r="J305" i="3"/>
  <c r="G305" i="3"/>
  <c r="K305" i="3" s="1"/>
  <c r="O305" i="3" s="1"/>
  <c r="J304" i="3"/>
  <c r="G304" i="3"/>
  <c r="K304" i="3" s="1"/>
  <c r="O304" i="3" s="1"/>
  <c r="J303" i="3"/>
  <c r="G303" i="3"/>
  <c r="K303" i="3" s="1"/>
  <c r="O303" i="3" s="1"/>
  <c r="J302" i="3"/>
  <c r="G302" i="3"/>
  <c r="K302" i="3" s="1"/>
  <c r="O302" i="3" s="1"/>
  <c r="J301" i="3"/>
  <c r="G301" i="3"/>
  <c r="K301" i="3" s="1"/>
  <c r="O301" i="3" s="1"/>
  <c r="J300" i="3"/>
  <c r="G300" i="3"/>
  <c r="K300" i="3" s="1"/>
  <c r="O300" i="3" s="1"/>
  <c r="J299" i="3"/>
  <c r="G299" i="3"/>
  <c r="K299" i="3" s="1"/>
  <c r="O299" i="3" s="1"/>
  <c r="I298" i="3"/>
  <c r="I297" i="3"/>
  <c r="K296" i="3"/>
  <c r="J292" i="3"/>
  <c r="G292" i="3"/>
  <c r="K292" i="3" s="1"/>
  <c r="O292" i="3" s="1"/>
  <c r="J291" i="3"/>
  <c r="G291" i="3"/>
  <c r="K291" i="3" s="1"/>
  <c r="O291" i="3" s="1"/>
  <c r="J290" i="3"/>
  <c r="G290" i="3"/>
  <c r="K290" i="3" s="1"/>
  <c r="O290" i="3" s="1"/>
  <c r="J289" i="3"/>
  <c r="G289" i="3"/>
  <c r="K289" i="3" s="1"/>
  <c r="O289" i="3" s="1"/>
  <c r="J288" i="3"/>
  <c r="G288" i="3"/>
  <c r="K288" i="3" s="1"/>
  <c r="O288" i="3" s="1"/>
  <c r="J287" i="3"/>
  <c r="G287" i="3"/>
  <c r="K287" i="3" s="1"/>
  <c r="O287" i="3" s="1"/>
  <c r="J286" i="3"/>
  <c r="G286" i="3"/>
  <c r="K286" i="3" s="1"/>
  <c r="O286" i="3" s="1"/>
  <c r="J285" i="3"/>
  <c r="G285" i="3"/>
  <c r="I284" i="3"/>
  <c r="I283" i="3"/>
  <c r="I282" i="3"/>
  <c r="I281" i="3"/>
  <c r="I280" i="3"/>
  <c r="K279" i="3"/>
  <c r="J275" i="3"/>
  <c r="G275" i="3"/>
  <c r="K275" i="3" s="1"/>
  <c r="O275" i="3" s="1"/>
  <c r="K274" i="3"/>
  <c r="O274" i="3" s="1"/>
  <c r="J274" i="3"/>
  <c r="G274" i="3"/>
  <c r="I273" i="3"/>
  <c r="I272" i="3"/>
  <c r="I271" i="3"/>
  <c r="I270" i="3"/>
  <c r="I269" i="3"/>
  <c r="K268" i="3"/>
  <c r="J264" i="3"/>
  <c r="G264" i="3"/>
  <c r="K264" i="3" s="1"/>
  <c r="O264" i="3" s="1"/>
  <c r="O263" i="3"/>
  <c r="K263" i="3"/>
  <c r="J263" i="3"/>
  <c r="G263" i="3"/>
  <c r="I262" i="3"/>
  <c r="I261" i="3"/>
  <c r="I260" i="3"/>
  <c r="I259" i="3"/>
  <c r="I258" i="3"/>
  <c r="I257" i="3"/>
  <c r="I256" i="3"/>
  <c r="I255" i="3"/>
  <c r="K254" i="3"/>
  <c r="K250" i="3"/>
  <c r="O250" i="3" s="1"/>
  <c r="J250" i="3"/>
  <c r="G250" i="3"/>
  <c r="K249" i="3"/>
  <c r="O249" i="3" s="1"/>
  <c r="J249" i="3"/>
  <c r="G249" i="3"/>
  <c r="J248" i="3"/>
  <c r="G248" i="3"/>
  <c r="K248" i="3" s="1"/>
  <c r="O248" i="3" s="1"/>
  <c r="K247" i="3"/>
  <c r="O247" i="3" s="1"/>
  <c r="J247" i="3"/>
  <c r="G247" i="3"/>
  <c r="K246" i="3"/>
  <c r="O246" i="3" s="1"/>
  <c r="J246" i="3"/>
  <c r="G246" i="3"/>
  <c r="J245" i="3"/>
  <c r="G245" i="3"/>
  <c r="K245" i="3" s="1"/>
  <c r="O245" i="3" s="1"/>
  <c r="K244" i="3"/>
  <c r="O244" i="3" s="1"/>
  <c r="J244" i="3"/>
  <c r="G244" i="3"/>
  <c r="K243" i="3"/>
  <c r="O243" i="3" s="1"/>
  <c r="J243" i="3"/>
  <c r="G243" i="3"/>
  <c r="J242" i="3"/>
  <c r="G242" i="3"/>
  <c r="G252" i="3" s="1"/>
  <c r="K252" i="3" s="1"/>
  <c r="I241" i="3"/>
  <c r="I240" i="3"/>
  <c r="I239" i="3"/>
  <c r="I238" i="3"/>
  <c r="I237" i="3"/>
  <c r="K236" i="3"/>
  <c r="K232" i="3"/>
  <c r="O232" i="3" s="1"/>
  <c r="J232" i="3"/>
  <c r="G232" i="3"/>
  <c r="J231" i="3"/>
  <c r="G231" i="3"/>
  <c r="K231" i="3" s="1"/>
  <c r="O231" i="3" s="1"/>
  <c r="J230" i="3"/>
  <c r="G230" i="3"/>
  <c r="K230" i="3" s="1"/>
  <c r="O230" i="3" s="1"/>
  <c r="J229" i="3"/>
  <c r="G229" i="3"/>
  <c r="K229" i="3" s="1"/>
  <c r="O229" i="3" s="1"/>
  <c r="J228" i="3"/>
  <c r="G228" i="3"/>
  <c r="K228" i="3" s="1"/>
  <c r="O228" i="3" s="1"/>
  <c r="J227" i="3"/>
  <c r="G227" i="3"/>
  <c r="K227" i="3" s="1"/>
  <c r="O227" i="3" s="1"/>
  <c r="J226" i="3"/>
  <c r="G226" i="3"/>
  <c r="K226" i="3" s="1"/>
  <c r="O226" i="3" s="1"/>
  <c r="J225" i="3"/>
  <c r="G225" i="3"/>
  <c r="K225" i="3" s="1"/>
  <c r="O225" i="3" s="1"/>
  <c r="J224" i="3"/>
  <c r="G224" i="3"/>
  <c r="I223" i="3"/>
  <c r="I222" i="3"/>
  <c r="K221" i="3"/>
  <c r="J217" i="3"/>
  <c r="G217" i="3"/>
  <c r="K217" i="3" s="1"/>
  <c r="O217" i="3" s="1"/>
  <c r="K216" i="3"/>
  <c r="O216" i="3" s="1"/>
  <c r="J216" i="3"/>
  <c r="G216" i="3"/>
  <c r="J215" i="3"/>
  <c r="G215" i="3"/>
  <c r="K215" i="3" s="1"/>
  <c r="O215" i="3" s="1"/>
  <c r="J214" i="3"/>
  <c r="G214" i="3"/>
  <c r="K214" i="3" s="1"/>
  <c r="O214" i="3" s="1"/>
  <c r="K213" i="3"/>
  <c r="O213" i="3" s="1"/>
  <c r="J213" i="3"/>
  <c r="G213" i="3"/>
  <c r="J212" i="3"/>
  <c r="G212" i="3"/>
  <c r="K212" i="3" s="1"/>
  <c r="O212" i="3" s="1"/>
  <c r="J211" i="3"/>
  <c r="G211" i="3"/>
  <c r="K211" i="3" s="1"/>
  <c r="O211" i="3" s="1"/>
  <c r="J210" i="3"/>
  <c r="G210" i="3"/>
  <c r="K210" i="3" s="1"/>
  <c r="O210" i="3" s="1"/>
  <c r="J209" i="3"/>
  <c r="G209" i="3"/>
  <c r="I208" i="3"/>
  <c r="I207" i="3"/>
  <c r="I206" i="3"/>
  <c r="I205" i="3"/>
  <c r="K204" i="3"/>
  <c r="K200" i="3"/>
  <c r="O200" i="3" s="1"/>
  <c r="J200" i="3"/>
  <c r="G200" i="3"/>
  <c r="J199" i="3"/>
  <c r="G199" i="3"/>
  <c r="K199" i="3" s="1"/>
  <c r="O199" i="3" s="1"/>
  <c r="J198" i="3"/>
  <c r="G198" i="3"/>
  <c r="K198" i="3" s="1"/>
  <c r="O198" i="3" s="1"/>
  <c r="J197" i="3"/>
  <c r="G197" i="3"/>
  <c r="K197" i="3" s="1"/>
  <c r="O197" i="3" s="1"/>
  <c r="K196" i="3"/>
  <c r="O196" i="3" s="1"/>
  <c r="J196" i="3"/>
  <c r="G196" i="3"/>
  <c r="J195" i="3"/>
  <c r="G195" i="3"/>
  <c r="K195" i="3" s="1"/>
  <c r="O195" i="3" s="1"/>
  <c r="J194" i="3"/>
  <c r="G194" i="3"/>
  <c r="K194" i="3" s="1"/>
  <c r="O194" i="3" s="1"/>
  <c r="K193" i="3"/>
  <c r="O193" i="3" s="1"/>
  <c r="J193" i="3"/>
  <c r="G193" i="3"/>
  <c r="J192" i="3"/>
  <c r="G192" i="3"/>
  <c r="K192" i="3" s="1"/>
  <c r="O192" i="3" s="1"/>
  <c r="I191" i="3"/>
  <c r="I190" i="3"/>
  <c r="I189" i="3"/>
  <c r="K188" i="3"/>
  <c r="O184" i="3"/>
  <c r="O186" i="3" s="1"/>
  <c r="J184" i="3"/>
  <c r="G184" i="3"/>
  <c r="K184" i="3" s="1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K168" i="3"/>
  <c r="J164" i="3"/>
  <c r="G164" i="3"/>
  <c r="K164" i="3" s="1"/>
  <c r="O164" i="3" s="1"/>
  <c r="J163" i="3"/>
  <c r="G163" i="3"/>
  <c r="K163" i="3" s="1"/>
  <c r="O163" i="3" s="1"/>
  <c r="J162" i="3"/>
  <c r="G162" i="3"/>
  <c r="K162" i="3" s="1"/>
  <c r="O162" i="3" s="1"/>
  <c r="J161" i="3"/>
  <c r="G161" i="3"/>
  <c r="K161" i="3" s="1"/>
  <c r="O161" i="3" s="1"/>
  <c r="J160" i="3"/>
  <c r="G160" i="3"/>
  <c r="K160" i="3" s="1"/>
  <c r="O160" i="3" s="1"/>
  <c r="J159" i="3"/>
  <c r="G159" i="3"/>
  <c r="K159" i="3" s="1"/>
  <c r="O159" i="3" s="1"/>
  <c r="J158" i="3"/>
  <c r="G158" i="3"/>
  <c r="K158" i="3" s="1"/>
  <c r="O158" i="3" s="1"/>
  <c r="J157" i="3"/>
  <c r="G157" i="3"/>
  <c r="K157" i="3" s="1"/>
  <c r="O157" i="3" s="1"/>
  <c r="J156" i="3"/>
  <c r="G156" i="3"/>
  <c r="I155" i="3"/>
  <c r="I154" i="3"/>
  <c r="K153" i="3"/>
  <c r="J149" i="3"/>
  <c r="G149" i="3"/>
  <c r="K149" i="3" s="1"/>
  <c r="O149" i="3" s="1"/>
  <c r="J148" i="3"/>
  <c r="G148" i="3"/>
  <c r="K148" i="3" s="1"/>
  <c r="O148" i="3" s="1"/>
  <c r="J147" i="3"/>
  <c r="G147" i="3"/>
  <c r="K147" i="3" s="1"/>
  <c r="O147" i="3" s="1"/>
  <c r="J146" i="3"/>
  <c r="G146" i="3"/>
  <c r="K146" i="3" s="1"/>
  <c r="O146" i="3" s="1"/>
  <c r="K145" i="3"/>
  <c r="O145" i="3" s="1"/>
  <c r="J145" i="3"/>
  <c r="G145" i="3"/>
  <c r="J144" i="3"/>
  <c r="G144" i="3"/>
  <c r="K144" i="3" s="1"/>
  <c r="O144" i="3" s="1"/>
  <c r="J143" i="3"/>
  <c r="G143" i="3"/>
  <c r="K143" i="3" s="1"/>
  <c r="O143" i="3" s="1"/>
  <c r="K142" i="3"/>
  <c r="O142" i="3" s="1"/>
  <c r="J142" i="3"/>
  <c r="G142" i="3"/>
  <c r="K141" i="3"/>
  <c r="O141" i="3" s="1"/>
  <c r="J141" i="3"/>
  <c r="G141" i="3"/>
  <c r="I140" i="3"/>
  <c r="I139" i="3"/>
  <c r="I138" i="3"/>
  <c r="I137" i="3"/>
  <c r="K136" i="3"/>
  <c r="J132" i="3"/>
  <c r="G132" i="3"/>
  <c r="K132" i="3" s="1"/>
  <c r="O132" i="3" s="1"/>
  <c r="J131" i="3"/>
  <c r="G131" i="3"/>
  <c r="K131" i="3" s="1"/>
  <c r="O131" i="3" s="1"/>
  <c r="K130" i="3"/>
  <c r="O130" i="3" s="1"/>
  <c r="J130" i="3"/>
  <c r="G130" i="3"/>
  <c r="K129" i="3"/>
  <c r="O129" i="3" s="1"/>
  <c r="J129" i="3"/>
  <c r="G129" i="3"/>
  <c r="J128" i="3"/>
  <c r="G128" i="3"/>
  <c r="K128" i="3" s="1"/>
  <c r="O128" i="3" s="1"/>
  <c r="J127" i="3"/>
  <c r="G127" i="3"/>
  <c r="K127" i="3" s="1"/>
  <c r="O127" i="3" s="1"/>
  <c r="K126" i="3"/>
  <c r="O126" i="3" s="1"/>
  <c r="J126" i="3"/>
  <c r="G126" i="3"/>
  <c r="J125" i="3"/>
  <c r="G125" i="3"/>
  <c r="K125" i="3" s="1"/>
  <c r="O125" i="3" s="1"/>
  <c r="J124" i="3"/>
  <c r="G124" i="3"/>
  <c r="I123" i="3"/>
  <c r="I122" i="3"/>
  <c r="I121" i="3"/>
  <c r="K120" i="3"/>
  <c r="D118" i="3"/>
  <c r="J116" i="3"/>
  <c r="G116" i="3"/>
  <c r="K116" i="3" s="1"/>
  <c r="O116" i="3" s="1"/>
  <c r="J115" i="3"/>
  <c r="G115" i="3"/>
  <c r="K115" i="3" s="1"/>
  <c r="O115" i="3" s="1"/>
  <c r="J114" i="3"/>
  <c r="G114" i="3"/>
  <c r="K114" i="3" s="1"/>
  <c r="O114" i="3" s="1"/>
  <c r="J113" i="3"/>
  <c r="G113" i="3"/>
  <c r="K113" i="3" s="1"/>
  <c r="O113" i="3" s="1"/>
  <c r="K112" i="3"/>
  <c r="O112" i="3" s="1"/>
  <c r="J112" i="3"/>
  <c r="G112" i="3"/>
  <c r="K111" i="3"/>
  <c r="O111" i="3" s="1"/>
  <c r="J111" i="3"/>
  <c r="G111" i="3"/>
  <c r="J110" i="3"/>
  <c r="G110" i="3"/>
  <c r="K110" i="3" s="1"/>
  <c r="O110" i="3" s="1"/>
  <c r="J109" i="3"/>
  <c r="G109" i="3"/>
  <c r="K109" i="3" s="1"/>
  <c r="O109" i="3" s="1"/>
  <c r="K108" i="3"/>
  <c r="O108" i="3" s="1"/>
  <c r="J108" i="3"/>
  <c r="G108" i="3"/>
  <c r="I107" i="3"/>
  <c r="I106" i="3"/>
  <c r="I105" i="3"/>
  <c r="K104" i="3"/>
  <c r="D102" i="3"/>
  <c r="J100" i="3"/>
  <c r="G100" i="3"/>
  <c r="K100" i="3" s="1"/>
  <c r="O100" i="3" s="1"/>
  <c r="J99" i="3"/>
  <c r="G99" i="3"/>
  <c r="K99" i="3" s="1"/>
  <c r="O99" i="3" s="1"/>
  <c r="K98" i="3"/>
  <c r="O98" i="3" s="1"/>
  <c r="J98" i="3"/>
  <c r="G98" i="3"/>
  <c r="K97" i="3"/>
  <c r="O97" i="3" s="1"/>
  <c r="J97" i="3"/>
  <c r="G97" i="3"/>
  <c r="J96" i="3"/>
  <c r="G96" i="3"/>
  <c r="J95" i="3"/>
  <c r="G95" i="3"/>
  <c r="K95" i="3" s="1"/>
  <c r="O95" i="3" s="1"/>
  <c r="J94" i="3"/>
  <c r="G94" i="3"/>
  <c r="K94" i="3" s="1"/>
  <c r="O94" i="3" s="1"/>
  <c r="J93" i="3"/>
  <c r="G93" i="3"/>
  <c r="K93" i="3" s="1"/>
  <c r="O93" i="3" s="1"/>
  <c r="J92" i="3"/>
  <c r="G92" i="3"/>
  <c r="K92" i="3" s="1"/>
  <c r="O92" i="3" s="1"/>
  <c r="I91" i="3"/>
  <c r="I90" i="3"/>
  <c r="I89" i="3"/>
  <c r="K88" i="3"/>
  <c r="K84" i="3"/>
  <c r="O84" i="3" s="1"/>
  <c r="J84" i="3"/>
  <c r="G84" i="3"/>
  <c r="J83" i="3"/>
  <c r="G83" i="3"/>
  <c r="K83" i="3" s="1"/>
  <c r="O83" i="3" s="1"/>
  <c r="K82" i="3"/>
  <c r="O82" i="3" s="1"/>
  <c r="J82" i="3"/>
  <c r="G82" i="3"/>
  <c r="K81" i="3"/>
  <c r="O81" i="3" s="1"/>
  <c r="J81" i="3"/>
  <c r="G81" i="3"/>
  <c r="K80" i="3"/>
  <c r="O80" i="3" s="1"/>
  <c r="J80" i="3"/>
  <c r="G80" i="3"/>
  <c r="J79" i="3"/>
  <c r="G79" i="3"/>
  <c r="K79" i="3" s="1"/>
  <c r="O79" i="3" s="1"/>
  <c r="K78" i="3"/>
  <c r="O78" i="3" s="1"/>
  <c r="J78" i="3"/>
  <c r="G78" i="3"/>
  <c r="K77" i="3"/>
  <c r="O77" i="3" s="1"/>
  <c r="J77" i="3"/>
  <c r="G77" i="3"/>
  <c r="I76" i="3"/>
  <c r="I75" i="3"/>
  <c r="I74" i="3"/>
  <c r="I73" i="3"/>
  <c r="K72" i="3"/>
  <c r="K68" i="3"/>
  <c r="O68" i="3" s="1"/>
  <c r="J68" i="3"/>
  <c r="G68" i="3"/>
  <c r="J67" i="3"/>
  <c r="G67" i="3"/>
  <c r="I66" i="3"/>
  <c r="I65" i="3"/>
  <c r="I64" i="3"/>
  <c r="I63" i="3"/>
  <c r="K62" i="3"/>
  <c r="K58" i="3"/>
  <c r="O58" i="3" s="1"/>
  <c r="J58" i="3"/>
  <c r="G58" i="3"/>
  <c r="K57" i="3"/>
  <c r="O57" i="3" s="1"/>
  <c r="J57" i="3"/>
  <c r="G57" i="3"/>
  <c r="G60" i="3" s="1"/>
  <c r="K60" i="3" s="1"/>
  <c r="I56" i="3"/>
  <c r="I55" i="3"/>
  <c r="K54" i="3"/>
  <c r="J50" i="3"/>
  <c r="G50" i="3"/>
  <c r="K50" i="3" s="1"/>
  <c r="O50" i="3" s="1"/>
  <c r="J49" i="3"/>
  <c r="G49" i="3"/>
  <c r="K49" i="3" s="1"/>
  <c r="O49" i="3" s="1"/>
  <c r="J48" i="3"/>
  <c r="G48" i="3"/>
  <c r="K48" i="3" s="1"/>
  <c r="O48" i="3" s="1"/>
  <c r="J47" i="3"/>
  <c r="G47" i="3"/>
  <c r="K47" i="3" s="1"/>
  <c r="O47" i="3" s="1"/>
  <c r="J46" i="3"/>
  <c r="G46" i="3"/>
  <c r="K46" i="3" s="1"/>
  <c r="O46" i="3" s="1"/>
  <c r="J45" i="3"/>
  <c r="G45" i="3"/>
  <c r="K45" i="3" s="1"/>
  <c r="O45" i="3" s="1"/>
  <c r="J44" i="3"/>
  <c r="G44" i="3"/>
  <c r="K44" i="3" s="1"/>
  <c r="O44" i="3" s="1"/>
  <c r="J43" i="3"/>
  <c r="G43" i="3"/>
  <c r="G52" i="3" s="1"/>
  <c r="K52" i="3" s="1"/>
  <c r="I42" i="3"/>
  <c r="I41" i="3"/>
  <c r="I40" i="3"/>
  <c r="K39" i="3"/>
  <c r="J35" i="3"/>
  <c r="G35" i="3"/>
  <c r="K35" i="3" s="1"/>
  <c r="O35" i="3" s="1"/>
  <c r="J34" i="3"/>
  <c r="G34" i="3"/>
  <c r="K34" i="3" s="1"/>
  <c r="O34" i="3" s="1"/>
  <c r="J33" i="3"/>
  <c r="G33" i="3"/>
  <c r="K33" i="3" s="1"/>
  <c r="O33" i="3" s="1"/>
  <c r="J32" i="3"/>
  <c r="G32" i="3"/>
  <c r="K32" i="3" s="1"/>
  <c r="O32" i="3" s="1"/>
  <c r="J31" i="3"/>
  <c r="G31" i="3"/>
  <c r="K31" i="3" s="1"/>
  <c r="O31" i="3" s="1"/>
  <c r="J30" i="3"/>
  <c r="G30" i="3"/>
  <c r="K30" i="3" s="1"/>
  <c r="O30" i="3" s="1"/>
  <c r="J29" i="3"/>
  <c r="G29" i="3"/>
  <c r="K29" i="3" s="1"/>
  <c r="O29" i="3" s="1"/>
  <c r="J28" i="3"/>
  <c r="G28" i="3"/>
  <c r="K28" i="3" s="1"/>
  <c r="O28" i="3" s="1"/>
  <c r="J27" i="3"/>
  <c r="G27" i="3"/>
  <c r="I26" i="3"/>
  <c r="I25" i="3"/>
  <c r="I24" i="3"/>
  <c r="K23" i="3"/>
  <c r="D21" i="3"/>
  <c r="J19" i="3"/>
  <c r="G19" i="3"/>
  <c r="K19" i="3" s="1"/>
  <c r="O19" i="3" s="1"/>
  <c r="J18" i="3"/>
  <c r="G18" i="3"/>
  <c r="K18" i="3" s="1"/>
  <c r="O18" i="3" s="1"/>
  <c r="J17" i="3"/>
  <c r="G17" i="3"/>
  <c r="K17" i="3" s="1"/>
  <c r="O17" i="3" s="1"/>
  <c r="J16" i="3"/>
  <c r="G16" i="3"/>
  <c r="K16" i="3" s="1"/>
  <c r="O16" i="3" s="1"/>
  <c r="J15" i="3"/>
  <c r="G15" i="3"/>
  <c r="K15" i="3" s="1"/>
  <c r="O15" i="3" s="1"/>
  <c r="J14" i="3"/>
  <c r="G14" i="3"/>
  <c r="K14" i="3" s="1"/>
  <c r="O14" i="3" s="1"/>
  <c r="J13" i="3"/>
  <c r="G13" i="3"/>
  <c r="K13" i="3" s="1"/>
  <c r="O13" i="3" s="1"/>
  <c r="J12" i="3"/>
  <c r="G12" i="3"/>
  <c r="K12" i="3" s="1"/>
  <c r="O12" i="3" s="1"/>
  <c r="I11" i="3"/>
  <c r="I10" i="3"/>
  <c r="I9" i="3"/>
  <c r="K8" i="3"/>
  <c r="J6" i="3"/>
  <c r="O370" i="3" l="1"/>
  <c r="G37" i="3"/>
  <c r="K37" i="3" s="1"/>
  <c r="G134" i="3"/>
  <c r="K134" i="3" s="1"/>
  <c r="K313" i="3"/>
  <c r="O313" i="3" s="1"/>
  <c r="O322" i="3" s="1"/>
  <c r="G505" i="3"/>
  <c r="K505" i="3" s="1"/>
  <c r="O266" i="3"/>
  <c r="K242" i="3"/>
  <c r="O242" i="3" s="1"/>
  <c r="O252" i="3" s="1"/>
  <c r="G469" i="3"/>
  <c r="K469" i="3" s="1"/>
  <c r="K476" i="3"/>
  <c r="O476" i="3" s="1"/>
  <c r="O481" i="3" s="1"/>
  <c r="G202" i="3"/>
  <c r="K202" i="3" s="1"/>
  <c r="K466" i="3"/>
  <c r="O466" i="3" s="1"/>
  <c r="O469" i="3" s="1"/>
  <c r="O21" i="3"/>
  <c r="G86" i="3"/>
  <c r="K86" i="3" s="1"/>
  <c r="G102" i="3"/>
  <c r="K102" i="3" s="1"/>
  <c r="O308" i="3"/>
  <c r="O277" i="3"/>
  <c r="G219" i="3"/>
  <c r="K219" i="3" s="1"/>
  <c r="G70" i="3"/>
  <c r="K70" i="3" s="1"/>
  <c r="K209" i="3"/>
  <c r="O209" i="3" s="1"/>
  <c r="O219" i="3" s="1"/>
  <c r="G234" i="3"/>
  <c r="K234" i="3" s="1"/>
  <c r="G584" i="3"/>
  <c r="K584" i="3" s="1"/>
  <c r="G166" i="3"/>
  <c r="K166" i="3" s="1"/>
  <c r="K67" i="3"/>
  <c r="O67" i="3" s="1"/>
  <c r="O70" i="3" s="1"/>
  <c r="G151" i="3"/>
  <c r="K151" i="3" s="1"/>
  <c r="K224" i="3"/>
  <c r="O224" i="3" s="1"/>
  <c r="O234" i="3" s="1"/>
  <c r="G266" i="3"/>
  <c r="K266" i="3" s="1"/>
  <c r="O341" i="3"/>
  <c r="O343" i="3" s="1"/>
  <c r="O584" i="3"/>
  <c r="G21" i="3"/>
  <c r="K21" i="3" s="1"/>
  <c r="G118" i="3"/>
  <c r="K118" i="3" s="1"/>
  <c r="G277" i="3"/>
  <c r="K277" i="3" s="1"/>
  <c r="G294" i="3"/>
  <c r="K294" i="3" s="1"/>
  <c r="O418" i="3"/>
  <c r="O60" i="3"/>
  <c r="O102" i="3"/>
  <c r="O202" i="3"/>
  <c r="O151" i="3"/>
  <c r="O86" i="3"/>
  <c r="K43" i="3"/>
  <c r="O43" i="3" s="1"/>
  <c r="O52" i="3" s="1"/>
  <c r="K96" i="3"/>
  <c r="O96" i="3" s="1"/>
  <c r="K124" i="3"/>
  <c r="O124" i="3" s="1"/>
  <c r="O134" i="3" s="1"/>
  <c r="K156" i="3"/>
  <c r="O156" i="3" s="1"/>
  <c r="O166" i="3" s="1"/>
  <c r="G545" i="3"/>
  <c r="K545" i="3" s="1"/>
  <c r="K543" i="3"/>
  <c r="O543" i="3" s="1"/>
  <c r="O545" i="3" s="1"/>
  <c r="K27" i="3"/>
  <c r="O27" i="3" s="1"/>
  <c r="O37" i="3" s="1"/>
  <c r="G402" i="3"/>
  <c r="K402" i="3" s="1"/>
  <c r="G561" i="3"/>
  <c r="K561" i="3" s="1"/>
  <c r="K559" i="3"/>
  <c r="O559" i="3" s="1"/>
  <c r="O561" i="3" s="1"/>
  <c r="O600" i="3"/>
  <c r="O118" i="3"/>
  <c r="K605" i="3"/>
  <c r="G609" i="3"/>
  <c r="K609" i="3" s="1"/>
  <c r="G186" i="3"/>
  <c r="K186" i="3" s="1"/>
  <c r="G308" i="3"/>
  <c r="K308" i="3" s="1"/>
  <c r="K517" i="3"/>
  <c r="O517" i="3" s="1"/>
  <c r="O519" i="3" s="1"/>
  <c r="G519" i="3"/>
  <c r="K519" i="3" s="1"/>
  <c r="K285" i="3"/>
  <c r="O285" i="3" s="1"/>
  <c r="O294" i="3" s="1"/>
  <c r="O336" i="3"/>
  <c r="G336" i="3"/>
  <c r="K336" i="3" s="1"/>
  <c r="O383" i="3"/>
  <c r="O402" i="3"/>
  <c r="O434" i="3"/>
  <c r="G434" i="3"/>
  <c r="K434" i="3" s="1"/>
  <c r="O459" i="3"/>
  <c r="G459" i="3"/>
  <c r="K459" i="3" s="1"/>
  <c r="G600" i="3"/>
  <c r="K600" i="3" s="1"/>
  <c r="O609" i="3"/>
  <c r="K348" i="3"/>
  <c r="O348" i="3" s="1"/>
  <c r="O350" i="3" s="1"/>
  <c r="G383" i="3"/>
  <c r="K383" i="3" s="1"/>
  <c r="G418" i="3"/>
  <c r="K418" i="3" s="1"/>
  <c r="O494" i="3"/>
  <c r="O570" i="3" l="1"/>
  <c r="O611" i="3"/>
  <c r="O352" i="3"/>
  <c r="O572" i="3" s="1"/>
  <c r="I603" i="2" l="1"/>
  <c r="G603" i="2"/>
  <c r="K603" i="2" s="1"/>
  <c r="O603" i="2" s="1"/>
  <c r="I602" i="2"/>
  <c r="G602" i="2"/>
  <c r="K602" i="2" s="1"/>
  <c r="O602" i="2" s="1"/>
  <c r="I601" i="2"/>
  <c r="G601" i="2"/>
  <c r="K601" i="2" s="1"/>
  <c r="K600" i="2"/>
  <c r="I600" i="2"/>
  <c r="G600" i="2"/>
  <c r="K599" i="2"/>
  <c r="I598" i="2"/>
  <c r="I594" i="2"/>
  <c r="G594" i="2"/>
  <c r="K594" i="2" s="1"/>
  <c r="O594" i="2" s="1"/>
  <c r="I593" i="2"/>
  <c r="G593" i="2"/>
  <c r="K593" i="2" s="1"/>
  <c r="O593" i="2" s="1"/>
  <c r="I592" i="2"/>
  <c r="G592" i="2"/>
  <c r="K592" i="2" s="1"/>
  <c r="O592" i="2" s="1"/>
  <c r="I591" i="2"/>
  <c r="G591" i="2"/>
  <c r="K591" i="2" s="1"/>
  <c r="O591" i="2" s="1"/>
  <c r="I590" i="2"/>
  <c r="G590" i="2"/>
  <c r="K590" i="2" s="1"/>
  <c r="O590" i="2" s="1"/>
  <c r="K589" i="2"/>
  <c r="I588" i="2"/>
  <c r="I584" i="2"/>
  <c r="G584" i="2"/>
  <c r="K583" i="2"/>
  <c r="I582" i="2"/>
  <c r="K580" i="2"/>
  <c r="K578" i="2"/>
  <c r="O578" i="2" s="1"/>
  <c r="I578" i="2"/>
  <c r="G578" i="2"/>
  <c r="I577" i="2"/>
  <c r="G577" i="2"/>
  <c r="K577" i="2" s="1"/>
  <c r="O577" i="2" s="1"/>
  <c r="I576" i="2"/>
  <c r="G576" i="2"/>
  <c r="K576" i="2" s="1"/>
  <c r="O576" i="2" s="1"/>
  <c r="I575" i="2"/>
  <c r="G575" i="2"/>
  <c r="G580" i="2" s="1"/>
  <c r="K574" i="2"/>
  <c r="I573" i="2"/>
  <c r="G564" i="2"/>
  <c r="K564" i="2" s="1"/>
  <c r="K562" i="2"/>
  <c r="O562" i="2" s="1"/>
  <c r="O564" i="2" s="1"/>
  <c r="G562" i="2"/>
  <c r="I561" i="2"/>
  <c r="I560" i="2"/>
  <c r="K559" i="2"/>
  <c r="G555" i="2"/>
  <c r="I554" i="2"/>
  <c r="I553" i="2"/>
  <c r="I552" i="2"/>
  <c r="K551" i="2"/>
  <c r="G547" i="2"/>
  <c r="K547" i="2" s="1"/>
  <c r="O547" i="2" s="1"/>
  <c r="O549" i="2" s="1"/>
  <c r="I546" i="2"/>
  <c r="I545" i="2"/>
  <c r="I544" i="2"/>
  <c r="K543" i="2"/>
  <c r="G539" i="2"/>
  <c r="I538" i="2"/>
  <c r="I537" i="2"/>
  <c r="K536" i="2"/>
  <c r="K532" i="2"/>
  <c r="O532" i="2" s="1"/>
  <c r="O534" i="2" s="1"/>
  <c r="G532" i="2"/>
  <c r="G534" i="2" s="1"/>
  <c r="K534" i="2" s="1"/>
  <c r="I531" i="2"/>
  <c r="I530" i="2"/>
  <c r="I529" i="2"/>
  <c r="G524" i="2"/>
  <c r="K524" i="2" s="1"/>
  <c r="O524" i="2" s="1"/>
  <c r="O526" i="2" s="1"/>
  <c r="I523" i="2"/>
  <c r="I522" i="2"/>
  <c r="I521" i="2"/>
  <c r="I520" i="2"/>
  <c r="I519" i="2"/>
  <c r="I518" i="2"/>
  <c r="J513" i="2"/>
  <c r="G513" i="2"/>
  <c r="K513" i="2" s="1"/>
  <c r="O513" i="2" s="1"/>
  <c r="O515" i="2" s="1"/>
  <c r="I512" i="2"/>
  <c r="I511" i="2"/>
  <c r="I510" i="2"/>
  <c r="I509" i="2"/>
  <c r="I508" i="2"/>
  <c r="I507" i="2"/>
  <c r="I506" i="2"/>
  <c r="I505" i="2"/>
  <c r="I504" i="2"/>
  <c r="G499" i="2"/>
  <c r="K499" i="2" s="1"/>
  <c r="O499" i="2" s="1"/>
  <c r="O501" i="2" s="1"/>
  <c r="I498" i="2"/>
  <c r="I497" i="2"/>
  <c r="I496" i="2"/>
  <c r="I495" i="2"/>
  <c r="I494" i="2"/>
  <c r="I493" i="2"/>
  <c r="K488" i="2"/>
  <c r="O488" i="2" s="1"/>
  <c r="O490" i="2" s="1"/>
  <c r="G488" i="2"/>
  <c r="G490" i="2" s="1"/>
  <c r="K490" i="2" s="1"/>
  <c r="I487" i="2"/>
  <c r="I486" i="2"/>
  <c r="I485" i="2"/>
  <c r="I484" i="2"/>
  <c r="I483" i="2"/>
  <c r="I482" i="2"/>
  <c r="I481" i="2"/>
  <c r="I480" i="2"/>
  <c r="J476" i="2"/>
  <c r="G476" i="2"/>
  <c r="K476" i="2" s="1"/>
  <c r="O476" i="2" s="1"/>
  <c r="J475" i="2"/>
  <c r="G475" i="2"/>
  <c r="K475" i="2" s="1"/>
  <c r="O475" i="2" s="1"/>
  <c r="K474" i="2"/>
  <c r="O474" i="2" s="1"/>
  <c r="J474" i="2"/>
  <c r="G474" i="2"/>
  <c r="K473" i="2"/>
  <c r="O473" i="2" s="1"/>
  <c r="J473" i="2"/>
  <c r="G473" i="2"/>
  <c r="I471" i="2"/>
  <c r="I470" i="2"/>
  <c r="I469" i="2"/>
  <c r="K468" i="2"/>
  <c r="J464" i="2"/>
  <c r="G464" i="2"/>
  <c r="K464" i="2" s="1"/>
  <c r="O464" i="2" s="1"/>
  <c r="J463" i="2"/>
  <c r="G463" i="2"/>
  <c r="K463" i="2" s="1"/>
  <c r="O463" i="2" s="1"/>
  <c r="J462" i="2"/>
  <c r="G462" i="2"/>
  <c r="K462" i="2" s="1"/>
  <c r="O462" i="2" s="1"/>
  <c r="J461" i="2"/>
  <c r="G461" i="2"/>
  <c r="K461" i="2" s="1"/>
  <c r="O461" i="2" s="1"/>
  <c r="I459" i="2"/>
  <c r="I458" i="2"/>
  <c r="I457" i="2"/>
  <c r="K456" i="2"/>
  <c r="J452" i="2"/>
  <c r="G452" i="2"/>
  <c r="K452" i="2" s="1"/>
  <c r="O452" i="2" s="1"/>
  <c r="J451" i="2"/>
  <c r="G451" i="2"/>
  <c r="K451" i="2" s="1"/>
  <c r="O451" i="2" s="1"/>
  <c r="I449" i="2"/>
  <c r="I448" i="2"/>
  <c r="I447" i="2"/>
  <c r="K446" i="2"/>
  <c r="J442" i="2"/>
  <c r="G442" i="2"/>
  <c r="K442" i="2" s="1"/>
  <c r="O442" i="2" s="1"/>
  <c r="J441" i="2"/>
  <c r="G441" i="2"/>
  <c r="G444" i="2" s="1"/>
  <c r="K444" i="2" s="1"/>
  <c r="I439" i="2"/>
  <c r="I438" i="2"/>
  <c r="I437" i="2"/>
  <c r="K436" i="2"/>
  <c r="G432" i="2"/>
  <c r="I431" i="2"/>
  <c r="I430" i="2"/>
  <c r="I429" i="2"/>
  <c r="I428" i="2"/>
  <c r="I427" i="2"/>
  <c r="I426" i="2"/>
  <c r="I425" i="2"/>
  <c r="I424" i="2"/>
  <c r="I423" i="2"/>
  <c r="I422" i="2"/>
  <c r="K421" i="2"/>
  <c r="K417" i="2"/>
  <c r="O417" i="2" s="1"/>
  <c r="J417" i="2"/>
  <c r="G417" i="2"/>
  <c r="K416" i="2"/>
  <c r="O416" i="2" s="1"/>
  <c r="J416" i="2"/>
  <c r="G416" i="2"/>
  <c r="J415" i="2"/>
  <c r="G415" i="2"/>
  <c r="K415" i="2" s="1"/>
  <c r="O415" i="2" s="1"/>
  <c r="J414" i="2"/>
  <c r="G414" i="2"/>
  <c r="K414" i="2" s="1"/>
  <c r="O414" i="2" s="1"/>
  <c r="K413" i="2"/>
  <c r="O413" i="2" s="1"/>
  <c r="J413" i="2"/>
  <c r="G413" i="2"/>
  <c r="K412" i="2"/>
  <c r="O412" i="2" s="1"/>
  <c r="J412" i="2"/>
  <c r="G412" i="2"/>
  <c r="I411" i="2"/>
  <c r="I410" i="2"/>
  <c r="I409" i="2"/>
  <c r="I408" i="2"/>
  <c r="K407" i="2"/>
  <c r="K403" i="2"/>
  <c r="O403" i="2" s="1"/>
  <c r="G403" i="2"/>
  <c r="J402" i="2"/>
  <c r="G402" i="2"/>
  <c r="K402" i="2" s="1"/>
  <c r="O402" i="2" s="1"/>
  <c r="J401" i="2"/>
  <c r="G401" i="2"/>
  <c r="K401" i="2" s="1"/>
  <c r="O401" i="2" s="1"/>
  <c r="J400" i="2"/>
  <c r="G400" i="2"/>
  <c r="K400" i="2" s="1"/>
  <c r="O400" i="2" s="1"/>
  <c r="J399" i="2"/>
  <c r="G399" i="2"/>
  <c r="K399" i="2" s="1"/>
  <c r="O399" i="2" s="1"/>
  <c r="J398" i="2"/>
  <c r="G398" i="2"/>
  <c r="K398" i="2" s="1"/>
  <c r="O398" i="2" s="1"/>
  <c r="J397" i="2"/>
  <c r="G397" i="2"/>
  <c r="I396" i="2"/>
  <c r="I395" i="2"/>
  <c r="I394" i="2"/>
  <c r="I393" i="2"/>
  <c r="K392" i="2"/>
  <c r="J388" i="2"/>
  <c r="G388" i="2"/>
  <c r="K388" i="2" s="1"/>
  <c r="O388" i="2" s="1"/>
  <c r="J387" i="2"/>
  <c r="G387" i="2"/>
  <c r="K387" i="2" s="1"/>
  <c r="O387" i="2" s="1"/>
  <c r="J386" i="2"/>
  <c r="G386" i="2"/>
  <c r="K386" i="2" s="1"/>
  <c r="O386" i="2" s="1"/>
  <c r="J385" i="2"/>
  <c r="G385" i="2"/>
  <c r="K385" i="2" s="1"/>
  <c r="O385" i="2" s="1"/>
  <c r="J384" i="2"/>
  <c r="G384" i="2"/>
  <c r="K384" i="2" s="1"/>
  <c r="O384" i="2" s="1"/>
  <c r="J383" i="2"/>
  <c r="G383" i="2"/>
  <c r="I382" i="2"/>
  <c r="I381" i="2"/>
  <c r="I380" i="2"/>
  <c r="I379" i="2"/>
  <c r="I378" i="2"/>
  <c r="I377" i="2"/>
  <c r="I376" i="2"/>
  <c r="I375" i="2"/>
  <c r="K374" i="2"/>
  <c r="J370" i="2"/>
  <c r="G370" i="2"/>
  <c r="K370" i="2" s="1"/>
  <c r="O370" i="2" s="1"/>
  <c r="J369" i="2"/>
  <c r="G369" i="2"/>
  <c r="K369" i="2" s="1"/>
  <c r="O369" i="2" s="1"/>
  <c r="J368" i="2"/>
  <c r="G368" i="2"/>
  <c r="K368" i="2" s="1"/>
  <c r="O368" i="2" s="1"/>
  <c r="J367" i="2"/>
  <c r="G367" i="2"/>
  <c r="K367" i="2" s="1"/>
  <c r="O367" i="2" s="1"/>
  <c r="J366" i="2"/>
  <c r="G366" i="2"/>
  <c r="K366" i="2" s="1"/>
  <c r="O366" i="2" s="1"/>
  <c r="J365" i="2"/>
  <c r="G365" i="2"/>
  <c r="I364" i="2"/>
  <c r="I363" i="2"/>
  <c r="K362" i="2"/>
  <c r="K358" i="2"/>
  <c r="O358" i="2" s="1"/>
  <c r="J358" i="2"/>
  <c r="G358" i="2"/>
  <c r="J357" i="2"/>
  <c r="G357" i="2"/>
  <c r="K357" i="2" s="1"/>
  <c r="O357" i="2" s="1"/>
  <c r="K356" i="2"/>
  <c r="O356" i="2" s="1"/>
  <c r="J356" i="2"/>
  <c r="G356" i="2"/>
  <c r="K355" i="2"/>
  <c r="O355" i="2" s="1"/>
  <c r="J355" i="2"/>
  <c r="G355" i="2"/>
  <c r="J354" i="2"/>
  <c r="G354" i="2"/>
  <c r="K354" i="2" s="1"/>
  <c r="O354" i="2" s="1"/>
  <c r="K353" i="2"/>
  <c r="O353" i="2" s="1"/>
  <c r="J353" i="2"/>
  <c r="G353" i="2"/>
  <c r="K352" i="2"/>
  <c r="O352" i="2" s="1"/>
  <c r="J352" i="2"/>
  <c r="G352" i="2"/>
  <c r="I351" i="2"/>
  <c r="I350" i="2"/>
  <c r="I349" i="2"/>
  <c r="I348" i="2"/>
  <c r="I347" i="2"/>
  <c r="K346" i="2"/>
  <c r="J344" i="2"/>
  <c r="G338" i="2"/>
  <c r="G340" i="2" s="1"/>
  <c r="K340" i="2" s="1"/>
  <c r="I337" i="2"/>
  <c r="I336" i="2"/>
  <c r="K335" i="2"/>
  <c r="M331" i="2"/>
  <c r="K331" i="2"/>
  <c r="O331" i="2" s="1"/>
  <c r="O333" i="2" s="1"/>
  <c r="G331" i="2"/>
  <c r="G333" i="2" s="1"/>
  <c r="K333" i="2" s="1"/>
  <c r="I330" i="2"/>
  <c r="I329" i="2"/>
  <c r="K328" i="2"/>
  <c r="J324" i="2"/>
  <c r="G324" i="2"/>
  <c r="K324" i="2" s="1"/>
  <c r="O324" i="2" s="1"/>
  <c r="J323" i="2"/>
  <c r="G323" i="2"/>
  <c r="K323" i="2" s="1"/>
  <c r="O323" i="2" s="1"/>
  <c r="J322" i="2"/>
  <c r="G322" i="2"/>
  <c r="K322" i="2" s="1"/>
  <c r="O322" i="2" s="1"/>
  <c r="J321" i="2"/>
  <c r="G321" i="2"/>
  <c r="K321" i="2" s="1"/>
  <c r="O321" i="2" s="1"/>
  <c r="J320" i="2"/>
  <c r="G320" i="2"/>
  <c r="K320" i="2" s="1"/>
  <c r="O320" i="2" s="1"/>
  <c r="J319" i="2"/>
  <c r="G319" i="2"/>
  <c r="K319" i="2" s="1"/>
  <c r="O319" i="2" s="1"/>
  <c r="J318" i="2"/>
  <c r="G318" i="2"/>
  <c r="K318" i="2" s="1"/>
  <c r="O318" i="2" s="1"/>
  <c r="J317" i="2"/>
  <c r="G317" i="2"/>
  <c r="I316" i="2"/>
  <c r="I315" i="2"/>
  <c r="K314" i="2"/>
  <c r="O310" i="2"/>
  <c r="J310" i="2"/>
  <c r="G310" i="2"/>
  <c r="K310" i="2" s="1"/>
  <c r="J309" i="2"/>
  <c r="G309" i="2"/>
  <c r="K309" i="2" s="1"/>
  <c r="O309" i="2" s="1"/>
  <c r="J308" i="2"/>
  <c r="G308" i="2"/>
  <c r="K308" i="2" s="1"/>
  <c r="O308" i="2" s="1"/>
  <c r="O307" i="2"/>
  <c r="J307" i="2"/>
  <c r="G307" i="2"/>
  <c r="K307" i="2" s="1"/>
  <c r="J306" i="2"/>
  <c r="G306" i="2"/>
  <c r="K306" i="2" s="1"/>
  <c r="O306" i="2" s="1"/>
  <c r="J305" i="2"/>
  <c r="G305" i="2"/>
  <c r="K305" i="2" s="1"/>
  <c r="O305" i="2" s="1"/>
  <c r="J304" i="2"/>
  <c r="G304" i="2"/>
  <c r="K304" i="2" s="1"/>
  <c r="O304" i="2" s="1"/>
  <c r="J303" i="2"/>
  <c r="G303" i="2"/>
  <c r="K303" i="2" s="1"/>
  <c r="O303" i="2" s="1"/>
  <c r="I302" i="2"/>
  <c r="I301" i="2"/>
  <c r="K300" i="2"/>
  <c r="J296" i="2"/>
  <c r="G296" i="2"/>
  <c r="K296" i="2" s="1"/>
  <c r="O296" i="2" s="1"/>
  <c r="J295" i="2"/>
  <c r="G295" i="2"/>
  <c r="K295" i="2" s="1"/>
  <c r="O295" i="2" s="1"/>
  <c r="J294" i="2"/>
  <c r="G294" i="2"/>
  <c r="K294" i="2" s="1"/>
  <c r="O294" i="2" s="1"/>
  <c r="J293" i="2"/>
  <c r="G293" i="2"/>
  <c r="K293" i="2" s="1"/>
  <c r="O293" i="2" s="1"/>
  <c r="J292" i="2"/>
  <c r="G292" i="2"/>
  <c r="K292" i="2" s="1"/>
  <c r="O292" i="2" s="1"/>
  <c r="J291" i="2"/>
  <c r="G291" i="2"/>
  <c r="K291" i="2" s="1"/>
  <c r="O291" i="2" s="1"/>
  <c r="J290" i="2"/>
  <c r="G290" i="2"/>
  <c r="K290" i="2" s="1"/>
  <c r="O290" i="2" s="1"/>
  <c r="J289" i="2"/>
  <c r="G289" i="2"/>
  <c r="I288" i="2"/>
  <c r="I287" i="2"/>
  <c r="K286" i="2"/>
  <c r="K282" i="2"/>
  <c r="O282" i="2" s="1"/>
  <c r="J282" i="2"/>
  <c r="G282" i="2"/>
  <c r="O281" i="2"/>
  <c r="K281" i="2"/>
  <c r="J281" i="2"/>
  <c r="G281" i="2"/>
  <c r="J280" i="2"/>
  <c r="G280" i="2"/>
  <c r="K280" i="2" s="1"/>
  <c r="O280" i="2" s="1"/>
  <c r="K279" i="2"/>
  <c r="O279" i="2" s="1"/>
  <c r="J279" i="2"/>
  <c r="G279" i="2"/>
  <c r="J278" i="2"/>
  <c r="G278" i="2"/>
  <c r="K278" i="2" s="1"/>
  <c r="O278" i="2" s="1"/>
  <c r="J277" i="2"/>
  <c r="G277" i="2"/>
  <c r="K277" i="2" s="1"/>
  <c r="O277" i="2" s="1"/>
  <c r="J276" i="2"/>
  <c r="G276" i="2"/>
  <c r="K276" i="2" s="1"/>
  <c r="O276" i="2" s="1"/>
  <c r="J275" i="2"/>
  <c r="G275" i="2"/>
  <c r="K275" i="2" s="1"/>
  <c r="O275" i="2" s="1"/>
  <c r="O284" i="2" s="1"/>
  <c r="I274" i="2"/>
  <c r="I273" i="2"/>
  <c r="I272" i="2"/>
  <c r="I271" i="2"/>
  <c r="I270" i="2"/>
  <c r="K269" i="2"/>
  <c r="J265" i="2"/>
  <c r="G265" i="2"/>
  <c r="K265" i="2" s="1"/>
  <c r="O265" i="2" s="1"/>
  <c r="J264" i="2"/>
  <c r="G264" i="2"/>
  <c r="K264" i="2" s="1"/>
  <c r="O264" i="2" s="1"/>
  <c r="O267" i="2" s="1"/>
  <c r="I263" i="2"/>
  <c r="I262" i="2"/>
  <c r="I261" i="2"/>
  <c r="I260" i="2"/>
  <c r="I259" i="2"/>
  <c r="K258" i="2"/>
  <c r="K256" i="2"/>
  <c r="J254" i="2"/>
  <c r="G254" i="2"/>
  <c r="K254" i="2" s="1"/>
  <c r="O254" i="2" s="1"/>
  <c r="J253" i="2"/>
  <c r="G253" i="2"/>
  <c r="G256" i="2" s="1"/>
  <c r="I252" i="2"/>
  <c r="I251" i="2"/>
  <c r="I250" i="2"/>
  <c r="I249" i="2"/>
  <c r="I248" i="2"/>
  <c r="I247" i="2"/>
  <c r="I246" i="2"/>
  <c r="I245" i="2"/>
  <c r="K244" i="2"/>
  <c r="J240" i="2"/>
  <c r="G240" i="2"/>
  <c r="K240" i="2" s="1"/>
  <c r="O240" i="2" s="1"/>
  <c r="J239" i="2"/>
  <c r="G239" i="2"/>
  <c r="K239" i="2" s="1"/>
  <c r="O239" i="2" s="1"/>
  <c r="J238" i="2"/>
  <c r="G238" i="2"/>
  <c r="K238" i="2" s="1"/>
  <c r="O238" i="2" s="1"/>
  <c r="J237" i="2"/>
  <c r="G237" i="2"/>
  <c r="K237" i="2" s="1"/>
  <c r="O237" i="2" s="1"/>
  <c r="O236" i="2"/>
  <c r="J236" i="2"/>
  <c r="G236" i="2"/>
  <c r="K236" i="2" s="1"/>
  <c r="J235" i="2"/>
  <c r="G235" i="2"/>
  <c r="K235" i="2" s="1"/>
  <c r="O235" i="2" s="1"/>
  <c r="J234" i="2"/>
  <c r="G234" i="2"/>
  <c r="K234" i="2" s="1"/>
  <c r="O234" i="2" s="1"/>
  <c r="J233" i="2"/>
  <c r="G233" i="2"/>
  <c r="I232" i="2"/>
  <c r="I231" i="2"/>
  <c r="I230" i="2"/>
  <c r="I229" i="2"/>
  <c r="I228" i="2"/>
  <c r="K227" i="2"/>
  <c r="J223" i="2"/>
  <c r="G223" i="2"/>
  <c r="K223" i="2" s="1"/>
  <c r="O223" i="2" s="1"/>
  <c r="J222" i="2"/>
  <c r="G222" i="2"/>
  <c r="K222" i="2" s="1"/>
  <c r="O222" i="2" s="1"/>
  <c r="J221" i="2"/>
  <c r="G221" i="2"/>
  <c r="K221" i="2" s="1"/>
  <c r="O221" i="2" s="1"/>
  <c r="J220" i="2"/>
  <c r="G220" i="2"/>
  <c r="K220" i="2" s="1"/>
  <c r="O220" i="2" s="1"/>
  <c r="O219" i="2"/>
  <c r="J219" i="2"/>
  <c r="G219" i="2"/>
  <c r="K219" i="2" s="1"/>
  <c r="J218" i="2"/>
  <c r="G218" i="2"/>
  <c r="K218" i="2" s="1"/>
  <c r="O218" i="2" s="1"/>
  <c r="J217" i="2"/>
  <c r="G217" i="2"/>
  <c r="K217" i="2" s="1"/>
  <c r="O217" i="2" s="1"/>
  <c r="J216" i="2"/>
  <c r="G216" i="2"/>
  <c r="K216" i="2" s="1"/>
  <c r="O216" i="2" s="1"/>
  <c r="I215" i="2"/>
  <c r="I214" i="2"/>
  <c r="K213" i="2"/>
  <c r="J209" i="2"/>
  <c r="G209" i="2"/>
  <c r="K209" i="2" s="1"/>
  <c r="O209" i="2" s="1"/>
  <c r="J208" i="2"/>
  <c r="G208" i="2"/>
  <c r="K208" i="2" s="1"/>
  <c r="O208" i="2" s="1"/>
  <c r="K207" i="2"/>
  <c r="O207" i="2" s="1"/>
  <c r="J207" i="2"/>
  <c r="G207" i="2"/>
  <c r="J206" i="2"/>
  <c r="G206" i="2"/>
  <c r="K206" i="2" s="1"/>
  <c r="O206" i="2" s="1"/>
  <c r="J205" i="2"/>
  <c r="G205" i="2"/>
  <c r="K205" i="2" s="1"/>
  <c r="O205" i="2" s="1"/>
  <c r="J204" i="2"/>
  <c r="G204" i="2"/>
  <c r="K204" i="2" s="1"/>
  <c r="O204" i="2" s="1"/>
  <c r="K203" i="2"/>
  <c r="O203" i="2" s="1"/>
  <c r="J203" i="2"/>
  <c r="G203" i="2"/>
  <c r="J202" i="2"/>
  <c r="G202" i="2"/>
  <c r="G211" i="2" s="1"/>
  <c r="K211" i="2" s="1"/>
  <c r="I201" i="2"/>
  <c r="I200" i="2"/>
  <c r="I199" i="2"/>
  <c r="I198" i="2"/>
  <c r="K197" i="2"/>
  <c r="K193" i="2"/>
  <c r="O193" i="2" s="1"/>
  <c r="J193" i="2"/>
  <c r="G193" i="2"/>
  <c r="J192" i="2"/>
  <c r="G192" i="2"/>
  <c r="K192" i="2" s="1"/>
  <c r="O192" i="2" s="1"/>
  <c r="J191" i="2"/>
  <c r="G191" i="2"/>
  <c r="K191" i="2" s="1"/>
  <c r="O191" i="2" s="1"/>
  <c r="J190" i="2"/>
  <c r="G190" i="2"/>
  <c r="K190" i="2" s="1"/>
  <c r="O190" i="2" s="1"/>
  <c r="K189" i="2"/>
  <c r="O189" i="2" s="1"/>
  <c r="J189" i="2"/>
  <c r="G189" i="2"/>
  <c r="J188" i="2"/>
  <c r="G188" i="2"/>
  <c r="K188" i="2" s="1"/>
  <c r="O188" i="2" s="1"/>
  <c r="J187" i="2"/>
  <c r="G187" i="2"/>
  <c r="K187" i="2" s="1"/>
  <c r="O187" i="2" s="1"/>
  <c r="J186" i="2"/>
  <c r="G186" i="2"/>
  <c r="K186" i="2" s="1"/>
  <c r="O186" i="2" s="1"/>
  <c r="K185" i="2"/>
  <c r="O185" i="2" s="1"/>
  <c r="J185" i="2"/>
  <c r="G185" i="2"/>
  <c r="I184" i="2"/>
  <c r="I183" i="2"/>
  <c r="I182" i="2"/>
  <c r="K181" i="2"/>
  <c r="J177" i="2"/>
  <c r="G177" i="2"/>
  <c r="K177" i="2" s="1"/>
  <c r="O177" i="2" s="1"/>
  <c r="O179" i="2" s="1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K161" i="2"/>
  <c r="J157" i="2"/>
  <c r="G157" i="2"/>
  <c r="K157" i="2" s="1"/>
  <c r="O157" i="2" s="1"/>
  <c r="J156" i="2"/>
  <c r="G156" i="2"/>
  <c r="K156" i="2" s="1"/>
  <c r="O156" i="2" s="1"/>
  <c r="J155" i="2"/>
  <c r="G155" i="2"/>
  <c r="K155" i="2" s="1"/>
  <c r="O155" i="2" s="1"/>
  <c r="J154" i="2"/>
  <c r="G154" i="2"/>
  <c r="K154" i="2" s="1"/>
  <c r="O154" i="2" s="1"/>
  <c r="J153" i="2"/>
  <c r="G153" i="2"/>
  <c r="K153" i="2" s="1"/>
  <c r="O153" i="2" s="1"/>
  <c r="O152" i="2"/>
  <c r="J152" i="2"/>
  <c r="G152" i="2"/>
  <c r="K152" i="2" s="1"/>
  <c r="J151" i="2"/>
  <c r="G151" i="2"/>
  <c r="K151" i="2" s="1"/>
  <c r="O151" i="2" s="1"/>
  <c r="J150" i="2"/>
  <c r="G150" i="2"/>
  <c r="K150" i="2" s="1"/>
  <c r="O150" i="2" s="1"/>
  <c r="I149" i="2"/>
  <c r="I148" i="2"/>
  <c r="K147" i="2"/>
  <c r="K143" i="2"/>
  <c r="O143" i="2" s="1"/>
  <c r="J143" i="2"/>
  <c r="G143" i="2"/>
  <c r="K142" i="2"/>
  <c r="O142" i="2" s="1"/>
  <c r="J142" i="2"/>
  <c r="G142" i="2"/>
  <c r="J141" i="2"/>
  <c r="G141" i="2"/>
  <c r="K141" i="2" s="1"/>
  <c r="O141" i="2" s="1"/>
  <c r="K140" i="2"/>
  <c r="O140" i="2" s="1"/>
  <c r="J140" i="2"/>
  <c r="G140" i="2"/>
  <c r="J139" i="2"/>
  <c r="G139" i="2"/>
  <c r="K139" i="2" s="1"/>
  <c r="O139" i="2" s="1"/>
  <c r="K138" i="2"/>
  <c r="O138" i="2" s="1"/>
  <c r="J138" i="2"/>
  <c r="G138" i="2"/>
  <c r="J137" i="2"/>
  <c r="G137" i="2"/>
  <c r="K137" i="2" s="1"/>
  <c r="O137" i="2" s="1"/>
  <c r="K136" i="2"/>
  <c r="O136" i="2" s="1"/>
  <c r="J136" i="2"/>
  <c r="G136" i="2"/>
  <c r="I135" i="2"/>
  <c r="I134" i="2"/>
  <c r="I133" i="2"/>
  <c r="I132" i="2"/>
  <c r="K131" i="2"/>
  <c r="J127" i="2"/>
  <c r="G127" i="2"/>
  <c r="K127" i="2" s="1"/>
  <c r="O127" i="2" s="1"/>
  <c r="J126" i="2"/>
  <c r="G126" i="2"/>
  <c r="K126" i="2" s="1"/>
  <c r="O126" i="2" s="1"/>
  <c r="J125" i="2"/>
  <c r="G125" i="2"/>
  <c r="K125" i="2" s="1"/>
  <c r="O125" i="2" s="1"/>
  <c r="K124" i="2"/>
  <c r="O124" i="2" s="1"/>
  <c r="J124" i="2"/>
  <c r="G124" i="2"/>
  <c r="J123" i="2"/>
  <c r="G123" i="2"/>
  <c r="K123" i="2" s="1"/>
  <c r="O123" i="2" s="1"/>
  <c r="J122" i="2"/>
  <c r="G122" i="2"/>
  <c r="K122" i="2" s="1"/>
  <c r="O122" i="2" s="1"/>
  <c r="J121" i="2"/>
  <c r="G121" i="2"/>
  <c r="K121" i="2" s="1"/>
  <c r="O121" i="2" s="1"/>
  <c r="K120" i="2"/>
  <c r="O120" i="2" s="1"/>
  <c r="J120" i="2"/>
  <c r="G120" i="2"/>
  <c r="I119" i="2"/>
  <c r="I118" i="2"/>
  <c r="I117" i="2"/>
  <c r="K116" i="2"/>
  <c r="G114" i="2"/>
  <c r="K114" i="2" s="1"/>
  <c r="D114" i="2"/>
  <c r="J112" i="2"/>
  <c r="G112" i="2"/>
  <c r="K112" i="2" s="1"/>
  <c r="O112" i="2" s="1"/>
  <c r="K111" i="2"/>
  <c r="O111" i="2" s="1"/>
  <c r="J111" i="2"/>
  <c r="G111" i="2"/>
  <c r="J110" i="2"/>
  <c r="G110" i="2"/>
  <c r="K110" i="2" s="1"/>
  <c r="O110" i="2" s="1"/>
  <c r="K109" i="2"/>
  <c r="O109" i="2" s="1"/>
  <c r="J109" i="2"/>
  <c r="G109" i="2"/>
  <c r="J108" i="2"/>
  <c r="G108" i="2"/>
  <c r="K108" i="2" s="1"/>
  <c r="O108" i="2" s="1"/>
  <c r="K107" i="2"/>
  <c r="O107" i="2" s="1"/>
  <c r="J107" i="2"/>
  <c r="G107" i="2"/>
  <c r="J106" i="2"/>
  <c r="G106" i="2"/>
  <c r="K106" i="2" s="1"/>
  <c r="O106" i="2" s="1"/>
  <c r="K105" i="2"/>
  <c r="O105" i="2" s="1"/>
  <c r="J105" i="2"/>
  <c r="G105" i="2"/>
  <c r="I104" i="2"/>
  <c r="I103" i="2"/>
  <c r="I102" i="2"/>
  <c r="K101" i="2"/>
  <c r="D99" i="2"/>
  <c r="J97" i="2"/>
  <c r="G97" i="2"/>
  <c r="K97" i="2" s="1"/>
  <c r="O97" i="2" s="1"/>
  <c r="K96" i="2"/>
  <c r="O96" i="2" s="1"/>
  <c r="J96" i="2"/>
  <c r="G96" i="2"/>
  <c r="J95" i="2"/>
  <c r="G95" i="2"/>
  <c r="K95" i="2" s="1"/>
  <c r="O95" i="2" s="1"/>
  <c r="J94" i="2"/>
  <c r="G94" i="2"/>
  <c r="K94" i="2" s="1"/>
  <c r="O94" i="2" s="1"/>
  <c r="J93" i="2"/>
  <c r="G93" i="2"/>
  <c r="K93" i="2" s="1"/>
  <c r="O93" i="2" s="1"/>
  <c r="K92" i="2"/>
  <c r="O92" i="2" s="1"/>
  <c r="J92" i="2"/>
  <c r="G92" i="2"/>
  <c r="J91" i="2"/>
  <c r="G91" i="2"/>
  <c r="K91" i="2" s="1"/>
  <c r="O91" i="2" s="1"/>
  <c r="J90" i="2"/>
  <c r="G90" i="2"/>
  <c r="K90" i="2" s="1"/>
  <c r="O90" i="2" s="1"/>
  <c r="O99" i="2" s="1"/>
  <c r="I89" i="2"/>
  <c r="I88" i="2"/>
  <c r="I87" i="2"/>
  <c r="K86" i="2"/>
  <c r="J82" i="2"/>
  <c r="G82" i="2"/>
  <c r="K82" i="2" s="1"/>
  <c r="O82" i="2" s="1"/>
  <c r="J81" i="2"/>
  <c r="G81" i="2"/>
  <c r="K81" i="2" s="1"/>
  <c r="O81" i="2" s="1"/>
  <c r="J80" i="2"/>
  <c r="G80" i="2"/>
  <c r="K80" i="2" s="1"/>
  <c r="O80" i="2" s="1"/>
  <c r="J79" i="2"/>
  <c r="G79" i="2"/>
  <c r="K79" i="2" s="1"/>
  <c r="O79" i="2" s="1"/>
  <c r="J78" i="2"/>
  <c r="G78" i="2"/>
  <c r="K78" i="2" s="1"/>
  <c r="O78" i="2" s="1"/>
  <c r="J77" i="2"/>
  <c r="G77" i="2"/>
  <c r="K77" i="2" s="1"/>
  <c r="O77" i="2" s="1"/>
  <c r="J76" i="2"/>
  <c r="G76" i="2"/>
  <c r="K76" i="2" s="1"/>
  <c r="O76" i="2" s="1"/>
  <c r="J75" i="2"/>
  <c r="G75" i="2"/>
  <c r="K75" i="2" s="1"/>
  <c r="O75" i="2" s="1"/>
  <c r="I74" i="2"/>
  <c r="I73" i="2"/>
  <c r="I72" i="2"/>
  <c r="I71" i="2"/>
  <c r="K70" i="2"/>
  <c r="J66" i="2"/>
  <c r="G66" i="2"/>
  <c r="K66" i="2" s="1"/>
  <c r="O66" i="2" s="1"/>
  <c r="J65" i="2"/>
  <c r="G65" i="2"/>
  <c r="K65" i="2" s="1"/>
  <c r="O65" i="2" s="1"/>
  <c r="I64" i="2"/>
  <c r="I63" i="2"/>
  <c r="I62" i="2"/>
  <c r="I61" i="2"/>
  <c r="K60" i="2"/>
  <c r="J56" i="2"/>
  <c r="G56" i="2"/>
  <c r="K56" i="2" s="1"/>
  <c r="O56" i="2" s="1"/>
  <c r="J55" i="2"/>
  <c r="G55" i="2"/>
  <c r="K55" i="2" s="1"/>
  <c r="O55" i="2" s="1"/>
  <c r="I54" i="2"/>
  <c r="I53" i="2"/>
  <c r="K52" i="2"/>
  <c r="J48" i="2"/>
  <c r="G48" i="2"/>
  <c r="K48" i="2" s="1"/>
  <c r="O48" i="2" s="1"/>
  <c r="K47" i="2"/>
  <c r="O47" i="2" s="1"/>
  <c r="J47" i="2"/>
  <c r="G47" i="2"/>
  <c r="J46" i="2"/>
  <c r="G46" i="2"/>
  <c r="K46" i="2" s="1"/>
  <c r="O46" i="2" s="1"/>
  <c r="K45" i="2"/>
  <c r="O45" i="2" s="1"/>
  <c r="J45" i="2"/>
  <c r="G45" i="2"/>
  <c r="J44" i="2"/>
  <c r="G44" i="2"/>
  <c r="K44" i="2" s="1"/>
  <c r="O44" i="2" s="1"/>
  <c r="K43" i="2"/>
  <c r="O43" i="2" s="1"/>
  <c r="J43" i="2"/>
  <c r="G43" i="2"/>
  <c r="J42" i="2"/>
  <c r="G42" i="2"/>
  <c r="K42" i="2" s="1"/>
  <c r="O42" i="2" s="1"/>
  <c r="K41" i="2"/>
  <c r="O41" i="2" s="1"/>
  <c r="J41" i="2"/>
  <c r="G41" i="2"/>
  <c r="I40" i="2"/>
  <c r="I39" i="2"/>
  <c r="I38" i="2"/>
  <c r="K37" i="2"/>
  <c r="J33" i="2"/>
  <c r="G33" i="2"/>
  <c r="K33" i="2" s="1"/>
  <c r="O33" i="2" s="1"/>
  <c r="J32" i="2"/>
  <c r="G32" i="2"/>
  <c r="K32" i="2" s="1"/>
  <c r="O32" i="2" s="1"/>
  <c r="K31" i="2"/>
  <c r="O31" i="2" s="1"/>
  <c r="J30" i="2"/>
  <c r="G30" i="2"/>
  <c r="K30" i="2" s="1"/>
  <c r="O30" i="2" s="1"/>
  <c r="J29" i="2"/>
  <c r="G29" i="2"/>
  <c r="K29" i="2" s="1"/>
  <c r="O29" i="2" s="1"/>
  <c r="J28" i="2"/>
  <c r="G28" i="2"/>
  <c r="K28" i="2" s="1"/>
  <c r="O28" i="2" s="1"/>
  <c r="J27" i="2"/>
  <c r="G27" i="2"/>
  <c r="K27" i="2" s="1"/>
  <c r="O27" i="2" s="1"/>
  <c r="J26" i="2"/>
  <c r="G26" i="2"/>
  <c r="K26" i="2" s="1"/>
  <c r="O26" i="2" s="1"/>
  <c r="J25" i="2"/>
  <c r="G25" i="2"/>
  <c r="G35" i="2" s="1"/>
  <c r="K35" i="2" s="1"/>
  <c r="I24" i="2"/>
  <c r="I23" i="2"/>
  <c r="I22" i="2"/>
  <c r="K21" i="2"/>
  <c r="D19" i="2"/>
  <c r="J17" i="2"/>
  <c r="G17" i="2"/>
  <c r="K17" i="2" s="1"/>
  <c r="O17" i="2" s="1"/>
  <c r="J16" i="2"/>
  <c r="G16" i="2"/>
  <c r="K16" i="2" s="1"/>
  <c r="O16" i="2" s="1"/>
  <c r="J15" i="2"/>
  <c r="G15" i="2"/>
  <c r="K15" i="2" s="1"/>
  <c r="O15" i="2" s="1"/>
  <c r="J14" i="2"/>
  <c r="G14" i="2"/>
  <c r="K14" i="2" s="1"/>
  <c r="O14" i="2" s="1"/>
  <c r="J13" i="2"/>
  <c r="G13" i="2"/>
  <c r="K13" i="2" s="1"/>
  <c r="O13" i="2" s="1"/>
  <c r="J12" i="2"/>
  <c r="G12" i="2"/>
  <c r="K12" i="2" s="1"/>
  <c r="O12" i="2" s="1"/>
  <c r="I11" i="2"/>
  <c r="I10" i="2"/>
  <c r="I9" i="2"/>
  <c r="K8" i="2"/>
  <c r="J6" i="2"/>
  <c r="O360" i="2" l="1"/>
  <c r="O129" i="2"/>
  <c r="O145" i="2"/>
  <c r="O84" i="2"/>
  <c r="G405" i="2"/>
  <c r="K405" i="2" s="1"/>
  <c r="G19" i="2"/>
  <c r="K19" i="2" s="1"/>
  <c r="G195" i="2"/>
  <c r="K195" i="2" s="1"/>
  <c r="K202" i="2"/>
  <c r="O202" i="2" s="1"/>
  <c r="O211" i="2" s="1"/>
  <c r="O596" i="2"/>
  <c r="G50" i="2"/>
  <c r="K50" i="2" s="1"/>
  <c r="G145" i="2"/>
  <c r="K145" i="2" s="1"/>
  <c r="G326" i="2"/>
  <c r="K326" i="2" s="1"/>
  <c r="G360" i="2"/>
  <c r="K360" i="2" s="1"/>
  <c r="G526" i="2"/>
  <c r="K526" i="2" s="1"/>
  <c r="K338" i="2"/>
  <c r="O338" i="2" s="1"/>
  <c r="O340" i="2" s="1"/>
  <c r="G390" i="2"/>
  <c r="K390" i="2" s="1"/>
  <c r="G419" i="2"/>
  <c r="K419" i="2" s="1"/>
  <c r="K441" i="2"/>
  <c r="O441" i="2" s="1"/>
  <c r="O444" i="2" s="1"/>
  <c r="G501" i="2"/>
  <c r="K501" i="2" s="1"/>
  <c r="G298" i="2"/>
  <c r="K298" i="2" s="1"/>
  <c r="O419" i="2"/>
  <c r="O195" i="2"/>
  <c r="G179" i="2"/>
  <c r="K179" i="2" s="1"/>
  <c r="G99" i="2"/>
  <c r="K99" i="2" s="1"/>
  <c r="G129" i="2"/>
  <c r="K129" i="2" s="1"/>
  <c r="G372" i="2"/>
  <c r="K372" i="2" s="1"/>
  <c r="G478" i="2"/>
  <c r="K478" i="2" s="1"/>
  <c r="O19" i="2"/>
  <c r="O159" i="2"/>
  <c r="O225" i="2"/>
  <c r="O50" i="2"/>
  <c r="G434" i="2"/>
  <c r="K434" i="2" s="1"/>
  <c r="K432" i="2"/>
  <c r="O432" i="2" s="1"/>
  <c r="O434" i="2" s="1"/>
  <c r="G557" i="2"/>
  <c r="K557" i="2" s="1"/>
  <c r="K555" i="2"/>
  <c r="O555" i="2" s="1"/>
  <c r="O557" i="2" s="1"/>
  <c r="K584" i="2"/>
  <c r="O584" i="2" s="1"/>
  <c r="O586" i="2" s="1"/>
  <c r="G586" i="2"/>
  <c r="K586" i="2" s="1"/>
  <c r="G84" i="2"/>
  <c r="K84" i="2" s="1"/>
  <c r="G159" i="2"/>
  <c r="K159" i="2" s="1"/>
  <c r="G225" i="2"/>
  <c r="K225" i="2" s="1"/>
  <c r="K25" i="2"/>
  <c r="O25" i="2" s="1"/>
  <c r="O35" i="2" s="1"/>
  <c r="O68" i="2"/>
  <c r="G68" i="2"/>
  <c r="K68" i="2" s="1"/>
  <c r="O58" i="2"/>
  <c r="G58" i="2"/>
  <c r="K58" i="2" s="1"/>
  <c r="G267" i="2"/>
  <c r="K267" i="2" s="1"/>
  <c r="O454" i="2"/>
  <c r="G541" i="2"/>
  <c r="K541" i="2" s="1"/>
  <c r="K539" i="2"/>
  <c r="O539" i="2" s="1"/>
  <c r="O541" i="2" s="1"/>
  <c r="O114" i="2"/>
  <c r="O312" i="2"/>
  <c r="G242" i="2"/>
  <c r="K242" i="2" s="1"/>
  <c r="K233" i="2"/>
  <c r="O233" i="2" s="1"/>
  <c r="O242" i="2" s="1"/>
  <c r="O478" i="2"/>
  <c r="O466" i="2"/>
  <c r="G466" i="2"/>
  <c r="K466" i="2" s="1"/>
  <c r="O605" i="2"/>
  <c r="G605" i="2"/>
  <c r="K605" i="2" s="1"/>
  <c r="K253" i="2"/>
  <c r="O253" i="2" s="1"/>
  <c r="O256" i="2" s="1"/>
  <c r="G284" i="2"/>
  <c r="K284" i="2" s="1"/>
  <c r="K289" i="2"/>
  <c r="O289" i="2" s="1"/>
  <c r="O298" i="2" s="1"/>
  <c r="G312" i="2"/>
  <c r="K312" i="2" s="1"/>
  <c r="K317" i="2"/>
  <c r="O317" i="2" s="1"/>
  <c r="O326" i="2" s="1"/>
  <c r="K365" i="2"/>
  <c r="O365" i="2" s="1"/>
  <c r="O372" i="2" s="1"/>
  <c r="K383" i="2"/>
  <c r="O383" i="2" s="1"/>
  <c r="O390" i="2" s="1"/>
  <c r="K397" i="2"/>
  <c r="O397" i="2" s="1"/>
  <c r="O405" i="2" s="1"/>
  <c r="G454" i="2"/>
  <c r="K454" i="2" s="1"/>
  <c r="G515" i="2"/>
  <c r="K515" i="2" s="1"/>
  <c r="G549" i="2"/>
  <c r="K549" i="2" s="1"/>
  <c r="K575" i="2"/>
  <c r="O575" i="2" s="1"/>
  <c r="O580" i="2" s="1"/>
  <c r="G596" i="2"/>
  <c r="K596" i="2" s="1"/>
  <c r="O342" i="2" l="1"/>
  <c r="O566" i="2"/>
  <c r="O568" i="2"/>
  <c r="O607" i="2"/>
  <c r="I491" i="1" l="1"/>
  <c r="G491" i="1"/>
  <c r="K491" i="1" s="1"/>
  <c r="O491" i="1" s="1"/>
  <c r="I490" i="1"/>
  <c r="G490" i="1"/>
  <c r="K490" i="1" s="1"/>
  <c r="O490" i="1" s="1"/>
  <c r="O493" i="1" s="1"/>
  <c r="I489" i="1"/>
  <c r="G489" i="1"/>
  <c r="K489" i="1" s="1"/>
  <c r="I488" i="1"/>
  <c r="G488" i="1"/>
  <c r="K487" i="1"/>
  <c r="I486" i="1"/>
  <c r="I482" i="1"/>
  <c r="G482" i="1"/>
  <c r="K482" i="1" s="1"/>
  <c r="O482" i="1" s="1"/>
  <c r="K481" i="1"/>
  <c r="O481" i="1" s="1"/>
  <c r="I481" i="1"/>
  <c r="G481" i="1"/>
  <c r="I480" i="1"/>
  <c r="G480" i="1"/>
  <c r="K480" i="1" s="1"/>
  <c r="O480" i="1" s="1"/>
  <c r="I479" i="1"/>
  <c r="G479" i="1"/>
  <c r="K479" i="1" s="1"/>
  <c r="O479" i="1" s="1"/>
  <c r="I478" i="1"/>
  <c r="G478" i="1"/>
  <c r="G484" i="1" s="1"/>
  <c r="K484" i="1" s="1"/>
  <c r="K477" i="1"/>
  <c r="I476" i="1"/>
  <c r="I472" i="1"/>
  <c r="G472" i="1"/>
  <c r="G474" i="1" s="1"/>
  <c r="K474" i="1" s="1"/>
  <c r="K471" i="1"/>
  <c r="I470" i="1"/>
  <c r="I466" i="1"/>
  <c r="G466" i="1"/>
  <c r="K466" i="1" s="1"/>
  <c r="O466" i="1" s="1"/>
  <c r="I465" i="1"/>
  <c r="G465" i="1"/>
  <c r="K465" i="1" s="1"/>
  <c r="O465" i="1" s="1"/>
  <c r="I464" i="1"/>
  <c r="G464" i="1"/>
  <c r="K464" i="1" s="1"/>
  <c r="O464" i="1" s="1"/>
  <c r="I463" i="1"/>
  <c r="G463" i="1"/>
  <c r="K463" i="1" s="1"/>
  <c r="O463" i="1" s="1"/>
  <c r="K462" i="1"/>
  <c r="I461" i="1"/>
  <c r="G450" i="1"/>
  <c r="G452" i="1" s="1"/>
  <c r="K452" i="1" s="1"/>
  <c r="I449" i="1"/>
  <c r="I448" i="1"/>
  <c r="K447" i="1"/>
  <c r="G445" i="1"/>
  <c r="K445" i="1" s="1"/>
  <c r="G443" i="1"/>
  <c r="K443" i="1" s="1"/>
  <c r="O443" i="1" s="1"/>
  <c r="O445" i="1" s="1"/>
  <c r="I442" i="1"/>
  <c r="I441" i="1"/>
  <c r="I440" i="1"/>
  <c r="K439" i="1"/>
  <c r="G435" i="1"/>
  <c r="G437" i="1" s="1"/>
  <c r="K437" i="1" s="1"/>
  <c r="I434" i="1"/>
  <c r="I433" i="1"/>
  <c r="I432" i="1"/>
  <c r="K431" i="1"/>
  <c r="G427" i="1"/>
  <c r="G429" i="1" s="1"/>
  <c r="K429" i="1" s="1"/>
  <c r="I426" i="1"/>
  <c r="I425" i="1"/>
  <c r="K424" i="1"/>
  <c r="G419" i="1"/>
  <c r="I418" i="1"/>
  <c r="I417" i="1"/>
  <c r="I416" i="1"/>
  <c r="K415" i="1"/>
  <c r="G411" i="1"/>
  <c r="G413" i="1" s="1"/>
  <c r="K413" i="1" s="1"/>
  <c r="I410" i="1"/>
  <c r="I409" i="1"/>
  <c r="I408" i="1"/>
  <c r="I407" i="1"/>
  <c r="I406" i="1"/>
  <c r="I405" i="1"/>
  <c r="K404" i="1"/>
  <c r="G402" i="1"/>
  <c r="K402" i="1" s="1"/>
  <c r="J400" i="1"/>
  <c r="G400" i="1"/>
  <c r="K400" i="1" s="1"/>
  <c r="O400" i="1" s="1"/>
  <c r="O402" i="1" s="1"/>
  <c r="I399" i="1"/>
  <c r="I398" i="1"/>
  <c r="I397" i="1"/>
  <c r="I396" i="1"/>
  <c r="I395" i="1"/>
  <c r="I394" i="1"/>
  <c r="I393" i="1"/>
  <c r="I392" i="1"/>
  <c r="I391" i="1"/>
  <c r="K390" i="1"/>
  <c r="G386" i="1"/>
  <c r="I385" i="1"/>
  <c r="I384" i="1"/>
  <c r="I383" i="1"/>
  <c r="I382" i="1"/>
  <c r="I381" i="1"/>
  <c r="I380" i="1"/>
  <c r="I379" i="1"/>
  <c r="I378" i="1"/>
  <c r="K377" i="1"/>
  <c r="G375" i="1"/>
  <c r="K375" i="1" s="1"/>
  <c r="K373" i="1"/>
  <c r="O373" i="1" s="1"/>
  <c r="O375" i="1" s="1"/>
  <c r="G373" i="1"/>
  <c r="I372" i="1"/>
  <c r="I371" i="1"/>
  <c r="I370" i="1"/>
  <c r="I369" i="1"/>
  <c r="I368" i="1"/>
  <c r="I367" i="1"/>
  <c r="K366" i="1"/>
  <c r="G362" i="1"/>
  <c r="I361" i="1"/>
  <c r="I360" i="1"/>
  <c r="I359" i="1"/>
  <c r="I358" i="1"/>
  <c r="I357" i="1"/>
  <c r="I356" i="1"/>
  <c r="I355" i="1"/>
  <c r="I354" i="1"/>
  <c r="I353" i="1"/>
  <c r="I352" i="1"/>
  <c r="K351" i="1"/>
  <c r="D349" i="1"/>
  <c r="J347" i="1"/>
  <c r="G347" i="1"/>
  <c r="K347" i="1" s="1"/>
  <c r="O347" i="1" s="1"/>
  <c r="J346" i="1"/>
  <c r="G346" i="1"/>
  <c r="K346" i="1" s="1"/>
  <c r="O346" i="1" s="1"/>
  <c r="J345" i="1"/>
  <c r="G345" i="1"/>
  <c r="K345" i="1" s="1"/>
  <c r="O345" i="1" s="1"/>
  <c r="J344" i="1"/>
  <c r="G344" i="1"/>
  <c r="K344" i="1" s="1"/>
  <c r="O344" i="1" s="1"/>
  <c r="J343" i="1"/>
  <c r="G343" i="1"/>
  <c r="K343" i="1" s="1"/>
  <c r="O343" i="1" s="1"/>
  <c r="I342" i="1"/>
  <c r="I341" i="1"/>
  <c r="I340" i="1"/>
  <c r="I339" i="1"/>
  <c r="K338" i="1"/>
  <c r="D336" i="1"/>
  <c r="J334" i="1"/>
  <c r="G334" i="1"/>
  <c r="K334" i="1" s="1"/>
  <c r="O334" i="1" s="1"/>
  <c r="J333" i="1"/>
  <c r="G333" i="1"/>
  <c r="K333" i="1" s="1"/>
  <c r="O333" i="1" s="1"/>
  <c r="J332" i="1"/>
  <c r="G332" i="1"/>
  <c r="K332" i="1" s="1"/>
  <c r="O332" i="1" s="1"/>
  <c r="J331" i="1"/>
  <c r="G331" i="1"/>
  <c r="K331" i="1" s="1"/>
  <c r="O331" i="1" s="1"/>
  <c r="J330" i="1"/>
  <c r="G330" i="1"/>
  <c r="I329" i="1"/>
  <c r="I328" i="1"/>
  <c r="I327" i="1"/>
  <c r="I326" i="1"/>
  <c r="I325" i="1"/>
  <c r="I324" i="1"/>
  <c r="I323" i="1"/>
  <c r="I322" i="1"/>
  <c r="K321" i="1"/>
  <c r="J317" i="1"/>
  <c r="G317" i="1"/>
  <c r="K317" i="1" s="1"/>
  <c r="O317" i="1" s="1"/>
  <c r="J316" i="1"/>
  <c r="G316" i="1"/>
  <c r="K316" i="1" s="1"/>
  <c r="O316" i="1" s="1"/>
  <c r="J315" i="1"/>
  <c r="G315" i="1"/>
  <c r="K315" i="1" s="1"/>
  <c r="O315" i="1" s="1"/>
  <c r="J314" i="1"/>
  <c r="G314" i="1"/>
  <c r="K314" i="1" s="1"/>
  <c r="O314" i="1" s="1"/>
  <c r="I313" i="1"/>
  <c r="I312" i="1"/>
  <c r="K311" i="1"/>
  <c r="J307" i="1"/>
  <c r="G307" i="1"/>
  <c r="K307" i="1" s="1"/>
  <c r="O307" i="1" s="1"/>
  <c r="K306" i="1"/>
  <c r="O306" i="1" s="1"/>
  <c r="J306" i="1"/>
  <c r="G306" i="1"/>
  <c r="J305" i="1"/>
  <c r="G305" i="1"/>
  <c r="K305" i="1" s="1"/>
  <c r="O305" i="1" s="1"/>
  <c r="J304" i="1"/>
  <c r="G304" i="1"/>
  <c r="I303" i="1"/>
  <c r="I302" i="1"/>
  <c r="I301" i="1"/>
  <c r="I300" i="1"/>
  <c r="I299" i="1"/>
  <c r="K298" i="1"/>
  <c r="J296" i="1"/>
  <c r="G290" i="1"/>
  <c r="I289" i="1"/>
  <c r="I288" i="1"/>
  <c r="K287" i="1"/>
  <c r="M283" i="1"/>
  <c r="G283" i="1"/>
  <c r="G285" i="1" s="1"/>
  <c r="K285" i="1" s="1"/>
  <c r="I282" i="1"/>
  <c r="I281" i="1"/>
  <c r="K280" i="1"/>
  <c r="J276" i="1"/>
  <c r="G276" i="1"/>
  <c r="K276" i="1" s="1"/>
  <c r="O276" i="1" s="1"/>
  <c r="J275" i="1"/>
  <c r="G275" i="1"/>
  <c r="K275" i="1" s="1"/>
  <c r="O275" i="1" s="1"/>
  <c r="J274" i="1"/>
  <c r="G274" i="1"/>
  <c r="K274" i="1" s="1"/>
  <c r="O274" i="1" s="1"/>
  <c r="J273" i="1"/>
  <c r="G273" i="1"/>
  <c r="K273" i="1" s="1"/>
  <c r="O273" i="1" s="1"/>
  <c r="J272" i="1"/>
  <c r="G272" i="1"/>
  <c r="K272" i="1" s="1"/>
  <c r="O272" i="1" s="1"/>
  <c r="J271" i="1"/>
  <c r="G271" i="1"/>
  <c r="K271" i="1" s="1"/>
  <c r="O271" i="1" s="1"/>
  <c r="I270" i="1"/>
  <c r="I269" i="1"/>
  <c r="K268" i="1"/>
  <c r="K264" i="1"/>
  <c r="O264" i="1" s="1"/>
  <c r="J264" i="1"/>
  <c r="G264" i="1"/>
  <c r="J263" i="1"/>
  <c r="G263" i="1"/>
  <c r="K263" i="1" s="1"/>
  <c r="O263" i="1" s="1"/>
  <c r="J262" i="1"/>
  <c r="G262" i="1"/>
  <c r="K262" i="1" s="1"/>
  <c r="O262" i="1" s="1"/>
  <c r="J261" i="1"/>
  <c r="G261" i="1"/>
  <c r="K261" i="1" s="1"/>
  <c r="O261" i="1" s="1"/>
  <c r="K260" i="1"/>
  <c r="O260" i="1" s="1"/>
  <c r="J260" i="1"/>
  <c r="G260" i="1"/>
  <c r="J259" i="1"/>
  <c r="G259" i="1"/>
  <c r="K259" i="1" s="1"/>
  <c r="O259" i="1" s="1"/>
  <c r="O266" i="1" s="1"/>
  <c r="I258" i="1"/>
  <c r="I257" i="1"/>
  <c r="K256" i="1"/>
  <c r="J252" i="1"/>
  <c r="G252" i="1"/>
  <c r="K252" i="1" s="1"/>
  <c r="O252" i="1" s="1"/>
  <c r="J251" i="1"/>
  <c r="G251" i="1"/>
  <c r="K251" i="1" s="1"/>
  <c r="O251" i="1" s="1"/>
  <c r="J250" i="1"/>
  <c r="G250" i="1"/>
  <c r="K250" i="1" s="1"/>
  <c r="O250" i="1" s="1"/>
  <c r="J249" i="1"/>
  <c r="G249" i="1"/>
  <c r="K249" i="1" s="1"/>
  <c r="O249" i="1" s="1"/>
  <c r="J248" i="1"/>
  <c r="G248" i="1"/>
  <c r="K248" i="1" s="1"/>
  <c r="O248" i="1" s="1"/>
  <c r="J247" i="1"/>
  <c r="G247" i="1"/>
  <c r="K247" i="1" s="1"/>
  <c r="O247" i="1" s="1"/>
  <c r="I246" i="1"/>
  <c r="I245" i="1"/>
  <c r="K244" i="1"/>
  <c r="K240" i="1"/>
  <c r="O240" i="1" s="1"/>
  <c r="J240" i="1"/>
  <c r="G240" i="1"/>
  <c r="J239" i="1"/>
  <c r="G239" i="1"/>
  <c r="K239" i="1" s="1"/>
  <c r="O239" i="1" s="1"/>
  <c r="J238" i="1"/>
  <c r="G238" i="1"/>
  <c r="K238" i="1" s="1"/>
  <c r="O238" i="1" s="1"/>
  <c r="J237" i="1"/>
  <c r="G237" i="1"/>
  <c r="K237" i="1" s="1"/>
  <c r="O237" i="1" s="1"/>
  <c r="K236" i="1"/>
  <c r="O236" i="1" s="1"/>
  <c r="J236" i="1"/>
  <c r="G236" i="1"/>
  <c r="J235" i="1"/>
  <c r="G235" i="1"/>
  <c r="I234" i="1"/>
  <c r="I233" i="1"/>
  <c r="I232" i="1"/>
  <c r="I231" i="1"/>
  <c r="I230" i="1"/>
  <c r="K229" i="1"/>
  <c r="O225" i="1"/>
  <c r="O227" i="1" s="1"/>
  <c r="K225" i="1"/>
  <c r="J225" i="1"/>
  <c r="G225" i="1"/>
  <c r="G227" i="1" s="1"/>
  <c r="K227" i="1" s="1"/>
  <c r="I224" i="1"/>
  <c r="I223" i="1"/>
  <c r="I222" i="1"/>
  <c r="I221" i="1"/>
  <c r="I220" i="1"/>
  <c r="K219" i="1"/>
  <c r="J215" i="1"/>
  <c r="G215" i="1"/>
  <c r="K215" i="1" s="1"/>
  <c r="O215" i="1" s="1"/>
  <c r="O217" i="1" s="1"/>
  <c r="I214" i="1"/>
  <c r="I213" i="1"/>
  <c r="I212" i="1"/>
  <c r="I211" i="1"/>
  <c r="I210" i="1"/>
  <c r="I209" i="1"/>
  <c r="I208" i="1"/>
  <c r="I207" i="1"/>
  <c r="K206" i="1"/>
  <c r="J202" i="1"/>
  <c r="G202" i="1"/>
  <c r="K202" i="1" s="1"/>
  <c r="O202" i="1" s="1"/>
  <c r="J201" i="1"/>
  <c r="G201" i="1"/>
  <c r="K201" i="1" s="1"/>
  <c r="O201" i="1" s="1"/>
  <c r="J200" i="1"/>
  <c r="G200" i="1"/>
  <c r="K200" i="1" s="1"/>
  <c r="O200" i="1" s="1"/>
  <c r="J199" i="1"/>
  <c r="G199" i="1"/>
  <c r="K199" i="1" s="1"/>
  <c r="O199" i="1" s="1"/>
  <c r="J198" i="1"/>
  <c r="G198" i="1"/>
  <c r="K198" i="1" s="1"/>
  <c r="O198" i="1" s="1"/>
  <c r="O204" i="1" s="1"/>
  <c r="I197" i="1"/>
  <c r="I196" i="1"/>
  <c r="I195" i="1"/>
  <c r="I194" i="1"/>
  <c r="I193" i="1"/>
  <c r="K192" i="1"/>
  <c r="J188" i="1"/>
  <c r="G188" i="1"/>
  <c r="K188" i="1" s="1"/>
  <c r="O188" i="1" s="1"/>
  <c r="J187" i="1"/>
  <c r="G187" i="1"/>
  <c r="K187" i="1" s="1"/>
  <c r="O187" i="1" s="1"/>
  <c r="J186" i="1"/>
  <c r="G186" i="1"/>
  <c r="K186" i="1" s="1"/>
  <c r="O186" i="1" s="1"/>
  <c r="J185" i="1"/>
  <c r="G185" i="1"/>
  <c r="K185" i="1" s="1"/>
  <c r="O185" i="1" s="1"/>
  <c r="J184" i="1"/>
  <c r="G184" i="1"/>
  <c r="K184" i="1" s="1"/>
  <c r="O184" i="1" s="1"/>
  <c r="J183" i="1"/>
  <c r="G183" i="1"/>
  <c r="I182" i="1"/>
  <c r="I181" i="1"/>
  <c r="K180" i="1"/>
  <c r="J176" i="1"/>
  <c r="G176" i="1"/>
  <c r="K176" i="1" s="1"/>
  <c r="O176" i="1" s="1"/>
  <c r="J175" i="1"/>
  <c r="G175" i="1"/>
  <c r="K175" i="1" s="1"/>
  <c r="O175" i="1" s="1"/>
  <c r="J174" i="1"/>
  <c r="G174" i="1"/>
  <c r="K174" i="1" s="1"/>
  <c r="O174" i="1" s="1"/>
  <c r="J173" i="1"/>
  <c r="G173" i="1"/>
  <c r="K173" i="1" s="1"/>
  <c r="O173" i="1" s="1"/>
  <c r="J172" i="1"/>
  <c r="G172" i="1"/>
  <c r="K172" i="1" s="1"/>
  <c r="O172" i="1" s="1"/>
  <c r="J171" i="1"/>
  <c r="G171" i="1"/>
  <c r="I170" i="1"/>
  <c r="I169" i="1"/>
  <c r="I168" i="1"/>
  <c r="I167" i="1"/>
  <c r="K166" i="1"/>
  <c r="J162" i="1"/>
  <c r="G162" i="1"/>
  <c r="K162" i="1" s="1"/>
  <c r="O162" i="1" s="1"/>
  <c r="J161" i="1"/>
  <c r="G161" i="1"/>
  <c r="K161" i="1" s="1"/>
  <c r="O161" i="1" s="1"/>
  <c r="J160" i="1"/>
  <c r="G160" i="1"/>
  <c r="K160" i="1" s="1"/>
  <c r="O160" i="1" s="1"/>
  <c r="J159" i="1"/>
  <c r="G159" i="1"/>
  <c r="K159" i="1" s="1"/>
  <c r="O159" i="1" s="1"/>
  <c r="J158" i="1"/>
  <c r="G158" i="1"/>
  <c r="K158" i="1" s="1"/>
  <c r="O158" i="1" s="1"/>
  <c r="J157" i="1"/>
  <c r="G157" i="1"/>
  <c r="K157" i="1" s="1"/>
  <c r="O157" i="1" s="1"/>
  <c r="I156" i="1"/>
  <c r="I155" i="1"/>
  <c r="I154" i="1"/>
  <c r="K153" i="1"/>
  <c r="J149" i="1"/>
  <c r="G149" i="1"/>
  <c r="G151" i="1" s="1"/>
  <c r="K151" i="1" s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K133" i="1"/>
  <c r="J129" i="1"/>
  <c r="G129" i="1"/>
  <c r="K129" i="1" s="1"/>
  <c r="O129" i="1" s="1"/>
  <c r="J128" i="1"/>
  <c r="G128" i="1"/>
  <c r="K128" i="1" s="1"/>
  <c r="O128" i="1" s="1"/>
  <c r="J127" i="1"/>
  <c r="G127" i="1"/>
  <c r="K127" i="1" s="1"/>
  <c r="O127" i="1" s="1"/>
  <c r="J126" i="1"/>
  <c r="G126" i="1"/>
  <c r="K126" i="1" s="1"/>
  <c r="O126" i="1" s="1"/>
  <c r="J125" i="1"/>
  <c r="G125" i="1"/>
  <c r="K125" i="1" s="1"/>
  <c r="O125" i="1" s="1"/>
  <c r="J124" i="1"/>
  <c r="G124" i="1"/>
  <c r="G131" i="1" s="1"/>
  <c r="K131" i="1" s="1"/>
  <c r="I123" i="1"/>
  <c r="I122" i="1"/>
  <c r="K121" i="1"/>
  <c r="O117" i="1"/>
  <c r="J117" i="1"/>
  <c r="G117" i="1"/>
  <c r="K117" i="1" s="1"/>
  <c r="J116" i="1"/>
  <c r="G116" i="1"/>
  <c r="K116" i="1" s="1"/>
  <c r="O116" i="1" s="1"/>
  <c r="J115" i="1"/>
  <c r="G115" i="1"/>
  <c r="K115" i="1" s="1"/>
  <c r="O115" i="1" s="1"/>
  <c r="J114" i="1"/>
  <c r="G114" i="1"/>
  <c r="K114" i="1" s="1"/>
  <c r="O114" i="1" s="1"/>
  <c r="J113" i="1"/>
  <c r="G113" i="1"/>
  <c r="K113" i="1" s="1"/>
  <c r="O113" i="1" s="1"/>
  <c r="J112" i="1"/>
  <c r="G112" i="1"/>
  <c r="K112" i="1" s="1"/>
  <c r="O112" i="1" s="1"/>
  <c r="I111" i="1"/>
  <c r="I110" i="1"/>
  <c r="I109" i="1"/>
  <c r="I108" i="1"/>
  <c r="K107" i="1"/>
  <c r="J103" i="1"/>
  <c r="J102" i="1"/>
  <c r="G102" i="1"/>
  <c r="K102" i="1" s="1"/>
  <c r="O102" i="1" s="1"/>
  <c r="J101" i="1"/>
  <c r="G101" i="1"/>
  <c r="K101" i="1" s="1"/>
  <c r="O101" i="1" s="1"/>
  <c r="J100" i="1"/>
  <c r="G100" i="1"/>
  <c r="K100" i="1" s="1"/>
  <c r="O100" i="1" s="1"/>
  <c r="J99" i="1"/>
  <c r="G99" i="1"/>
  <c r="K99" i="1" s="1"/>
  <c r="O99" i="1" s="1"/>
  <c r="J98" i="1"/>
  <c r="G98" i="1"/>
  <c r="K98" i="1" s="1"/>
  <c r="O98" i="1" s="1"/>
  <c r="J97" i="1"/>
  <c r="G97" i="1"/>
  <c r="I96" i="1"/>
  <c r="I95" i="1"/>
  <c r="I94" i="1"/>
  <c r="K93" i="1"/>
  <c r="J89" i="1"/>
  <c r="J88" i="1"/>
  <c r="G88" i="1"/>
  <c r="K88" i="1" s="1"/>
  <c r="O88" i="1" s="1"/>
  <c r="J87" i="1"/>
  <c r="G87" i="1"/>
  <c r="K87" i="1" s="1"/>
  <c r="O87" i="1" s="1"/>
  <c r="J86" i="1"/>
  <c r="G86" i="1"/>
  <c r="K86" i="1" s="1"/>
  <c r="O86" i="1" s="1"/>
  <c r="K85" i="1"/>
  <c r="O85" i="1" s="1"/>
  <c r="J85" i="1"/>
  <c r="G85" i="1"/>
  <c r="J84" i="1"/>
  <c r="G84" i="1"/>
  <c r="K84" i="1" s="1"/>
  <c r="O84" i="1" s="1"/>
  <c r="J83" i="1"/>
  <c r="G83" i="1"/>
  <c r="K83" i="1" s="1"/>
  <c r="O83" i="1" s="1"/>
  <c r="I82" i="1"/>
  <c r="I81" i="1"/>
  <c r="I80" i="1"/>
  <c r="K79" i="1"/>
  <c r="D76" i="1"/>
  <c r="J75" i="1"/>
  <c r="J74" i="1"/>
  <c r="G74" i="1"/>
  <c r="K74" i="1" s="1"/>
  <c r="O74" i="1" s="1"/>
  <c r="K73" i="1"/>
  <c r="O73" i="1" s="1"/>
  <c r="J73" i="1"/>
  <c r="G73" i="1"/>
  <c r="J72" i="1"/>
  <c r="G72" i="1"/>
  <c r="K72" i="1" s="1"/>
  <c r="O72" i="1" s="1"/>
  <c r="J71" i="1"/>
  <c r="G71" i="1"/>
  <c r="K71" i="1" s="1"/>
  <c r="O71" i="1" s="1"/>
  <c r="J70" i="1"/>
  <c r="G70" i="1"/>
  <c r="K70" i="1" s="1"/>
  <c r="O70" i="1" s="1"/>
  <c r="K69" i="1"/>
  <c r="O69" i="1" s="1"/>
  <c r="J69" i="1"/>
  <c r="G69" i="1"/>
  <c r="I68" i="1"/>
  <c r="I67" i="1"/>
  <c r="I66" i="1"/>
  <c r="K65" i="1"/>
  <c r="G63" i="1"/>
  <c r="K63" i="1" s="1"/>
  <c r="D63" i="1"/>
  <c r="J61" i="1"/>
  <c r="J60" i="1"/>
  <c r="G60" i="1"/>
  <c r="K60" i="1" s="1"/>
  <c r="O60" i="1" s="1"/>
  <c r="K59" i="1"/>
  <c r="O59" i="1" s="1"/>
  <c r="J59" i="1"/>
  <c r="G59" i="1"/>
  <c r="J58" i="1"/>
  <c r="G58" i="1"/>
  <c r="K58" i="1" s="1"/>
  <c r="O58" i="1" s="1"/>
  <c r="K57" i="1"/>
  <c r="O57" i="1" s="1"/>
  <c r="J57" i="1"/>
  <c r="G57" i="1"/>
  <c r="J56" i="1"/>
  <c r="G56" i="1"/>
  <c r="K56" i="1" s="1"/>
  <c r="O56" i="1" s="1"/>
  <c r="K55" i="1"/>
  <c r="O55" i="1" s="1"/>
  <c r="J55" i="1"/>
  <c r="G55" i="1"/>
  <c r="I54" i="1"/>
  <c r="I53" i="1"/>
  <c r="I52" i="1"/>
  <c r="I51" i="1"/>
  <c r="K50" i="1"/>
  <c r="J46" i="1"/>
  <c r="G46" i="1"/>
  <c r="G48" i="1" s="1"/>
  <c r="K48" i="1" s="1"/>
  <c r="I45" i="1"/>
  <c r="I44" i="1"/>
  <c r="I43" i="1"/>
  <c r="I42" i="1"/>
  <c r="K41" i="1"/>
  <c r="J37" i="1"/>
  <c r="G37" i="1"/>
  <c r="G39" i="1" s="1"/>
  <c r="K39" i="1" s="1"/>
  <c r="I36" i="1"/>
  <c r="I35" i="1"/>
  <c r="K34" i="1"/>
  <c r="J30" i="1"/>
  <c r="J29" i="1"/>
  <c r="G29" i="1"/>
  <c r="K29" i="1" s="1"/>
  <c r="O29" i="1" s="1"/>
  <c r="J28" i="1"/>
  <c r="G28" i="1"/>
  <c r="K28" i="1" s="1"/>
  <c r="O28" i="1" s="1"/>
  <c r="J27" i="1"/>
  <c r="G27" i="1"/>
  <c r="K27" i="1" s="1"/>
  <c r="O27" i="1" s="1"/>
  <c r="J26" i="1"/>
  <c r="G26" i="1"/>
  <c r="K26" i="1" s="1"/>
  <c r="O26" i="1" s="1"/>
  <c r="J25" i="1"/>
  <c r="G25" i="1"/>
  <c r="K25" i="1" s="1"/>
  <c r="O25" i="1" s="1"/>
  <c r="J24" i="1"/>
  <c r="G24" i="1"/>
  <c r="I23" i="1"/>
  <c r="I22" i="1"/>
  <c r="I21" i="1"/>
  <c r="K20" i="1"/>
  <c r="J16" i="1"/>
  <c r="G16" i="1"/>
  <c r="K16" i="1" s="1"/>
  <c r="O16" i="1" s="1"/>
  <c r="J15" i="1"/>
  <c r="G15" i="1"/>
  <c r="K15" i="1" s="1"/>
  <c r="O15" i="1" s="1"/>
  <c r="J14" i="1"/>
  <c r="G14" i="1"/>
  <c r="K14" i="1" s="1"/>
  <c r="O14" i="1" s="1"/>
  <c r="J13" i="1"/>
  <c r="G13" i="1"/>
  <c r="K13" i="1" s="1"/>
  <c r="O13" i="1" s="1"/>
  <c r="J12" i="1"/>
  <c r="G12" i="1"/>
  <c r="I11" i="1"/>
  <c r="I10" i="1"/>
  <c r="I9" i="1"/>
  <c r="K8" i="1"/>
  <c r="J6" i="1"/>
  <c r="O164" i="1" l="1"/>
  <c r="O349" i="1"/>
  <c r="G349" i="1"/>
  <c r="K349" i="1" s="1"/>
  <c r="K427" i="1"/>
  <c r="O427" i="1" s="1"/>
  <c r="O429" i="1" s="1"/>
  <c r="K37" i="1"/>
  <c r="O37" i="1" s="1"/>
  <c r="O39" i="1" s="1"/>
  <c r="G242" i="1"/>
  <c r="K242" i="1" s="1"/>
  <c r="G32" i="1"/>
  <c r="K32" i="1" s="1"/>
  <c r="K411" i="1"/>
  <c r="O411" i="1" s="1"/>
  <c r="O413" i="1" s="1"/>
  <c r="O468" i="1"/>
  <c r="K472" i="1"/>
  <c r="O472" i="1" s="1"/>
  <c r="O474" i="1" s="1"/>
  <c r="G190" i="1"/>
  <c r="K190" i="1" s="1"/>
  <c r="K46" i="1"/>
  <c r="O46" i="1" s="1"/>
  <c r="O48" i="1" s="1"/>
  <c r="G178" i="1"/>
  <c r="K178" i="1" s="1"/>
  <c r="K235" i="1"/>
  <c r="O235" i="1" s="1"/>
  <c r="O242" i="1" s="1"/>
  <c r="G309" i="1"/>
  <c r="K309" i="1" s="1"/>
  <c r="K435" i="1"/>
  <c r="O435" i="1" s="1"/>
  <c r="O437" i="1" s="1"/>
  <c r="G266" i="1"/>
  <c r="K266" i="1" s="1"/>
  <c r="G77" i="1"/>
  <c r="K77" i="1" s="1"/>
  <c r="O91" i="1"/>
  <c r="K450" i="1"/>
  <c r="O450" i="1" s="1"/>
  <c r="O452" i="1" s="1"/>
  <c r="K283" i="1"/>
  <c r="O283" i="1" s="1"/>
  <c r="O285" i="1" s="1"/>
  <c r="K478" i="1"/>
  <c r="O478" i="1" s="1"/>
  <c r="O484" i="1" s="1"/>
  <c r="G18" i="1"/>
  <c r="K18" i="1" s="1"/>
  <c r="O119" i="1"/>
  <c r="K149" i="1"/>
  <c r="O149" i="1" s="1"/>
  <c r="O151" i="1" s="1"/>
  <c r="K171" i="1"/>
  <c r="O171" i="1" s="1"/>
  <c r="O178" i="1" s="1"/>
  <c r="K304" i="1"/>
  <c r="O304" i="1" s="1"/>
  <c r="O309" i="1" s="1"/>
  <c r="G493" i="1"/>
  <c r="K493" i="1" s="1"/>
  <c r="O63" i="1"/>
  <c r="O77" i="1"/>
  <c r="K24" i="1"/>
  <c r="O24" i="1" s="1"/>
  <c r="O32" i="1" s="1"/>
  <c r="G91" i="1"/>
  <c r="K91" i="1" s="1"/>
  <c r="O254" i="1"/>
  <c r="G254" i="1"/>
  <c r="K254" i="1" s="1"/>
  <c r="K330" i="1"/>
  <c r="O330" i="1" s="1"/>
  <c r="O336" i="1" s="1"/>
  <c r="G336" i="1"/>
  <c r="K336" i="1" s="1"/>
  <c r="K12" i="1"/>
  <c r="O12" i="1" s="1"/>
  <c r="O18" i="1" s="1"/>
  <c r="K97" i="1"/>
  <c r="O97" i="1" s="1"/>
  <c r="O105" i="1" s="1"/>
  <c r="G105" i="1"/>
  <c r="K105" i="1" s="1"/>
  <c r="G204" i="1"/>
  <c r="K204" i="1" s="1"/>
  <c r="G217" i="1"/>
  <c r="K217" i="1" s="1"/>
  <c r="G292" i="1"/>
  <c r="K292" i="1" s="1"/>
  <c r="K290" i="1"/>
  <c r="O290" i="1" s="1"/>
  <c r="O292" i="1" s="1"/>
  <c r="G388" i="1"/>
  <c r="K388" i="1" s="1"/>
  <c r="K386" i="1"/>
  <c r="O386" i="1" s="1"/>
  <c r="O388" i="1" s="1"/>
  <c r="O278" i="1"/>
  <c r="G278" i="1"/>
  <c r="K278" i="1" s="1"/>
  <c r="O319" i="1"/>
  <c r="O454" i="1" s="1"/>
  <c r="G319" i="1"/>
  <c r="K319" i="1" s="1"/>
  <c r="G421" i="1"/>
  <c r="K421" i="1" s="1"/>
  <c r="K419" i="1"/>
  <c r="O419" i="1" s="1"/>
  <c r="O421" i="1" s="1"/>
  <c r="G364" i="1"/>
  <c r="K364" i="1" s="1"/>
  <c r="K362" i="1"/>
  <c r="O362" i="1" s="1"/>
  <c r="O364" i="1" s="1"/>
  <c r="G468" i="1"/>
  <c r="K468" i="1" s="1"/>
  <c r="G119" i="1"/>
  <c r="K119" i="1" s="1"/>
  <c r="K124" i="1"/>
  <c r="O124" i="1" s="1"/>
  <c r="O131" i="1" s="1"/>
  <c r="G164" i="1"/>
  <c r="K164" i="1" s="1"/>
  <c r="K183" i="1"/>
  <c r="O183" i="1" s="1"/>
  <c r="O190" i="1" s="1"/>
  <c r="K488" i="1"/>
  <c r="O495" i="1" l="1"/>
  <c r="O294" i="1"/>
  <c r="O456" i="1" s="1"/>
</calcChain>
</file>

<file path=xl/sharedStrings.xml><?xml version="1.0" encoding="utf-8"?>
<sst xmlns="http://schemas.openxmlformats.org/spreadsheetml/2006/main" count="2133" uniqueCount="274">
  <si>
    <r>
      <t xml:space="preserve">5.3.- </t>
    </r>
    <r>
      <rPr>
        <b/>
        <u/>
        <sz val="11"/>
        <rFont val="Arial"/>
        <family val="2"/>
      </rPr>
      <t>Mesuraments c/Roser.</t>
    </r>
  </si>
  <si>
    <r>
      <t xml:space="preserve">5.4.- </t>
    </r>
    <r>
      <rPr>
        <b/>
        <u/>
        <sz val="11"/>
        <rFont val="Arial"/>
        <family val="2"/>
      </rPr>
      <t>Pressupost per partides c/Roser.</t>
    </r>
  </si>
  <si>
    <r>
      <t xml:space="preserve">           </t>
    </r>
    <r>
      <rPr>
        <b/>
        <sz val="11"/>
        <rFont val="Arial"/>
        <family val="2"/>
      </rPr>
      <t>5.3.1.- Tram C/Roser.</t>
    </r>
  </si>
  <si>
    <r>
      <t xml:space="preserve">           </t>
    </r>
    <r>
      <rPr>
        <b/>
        <sz val="11"/>
        <rFont val="Arial"/>
        <family val="2"/>
      </rPr>
      <t>5.4.1.- Tram C/Roser.</t>
    </r>
  </si>
  <si>
    <t>_Obra Civil.</t>
  </si>
  <si>
    <t>P. Iguals</t>
  </si>
  <si>
    <t>Llargada</t>
  </si>
  <si>
    <t>Amplada</t>
  </si>
  <si>
    <t>Fondària</t>
  </si>
  <si>
    <r>
      <t>Total m</t>
    </r>
    <r>
      <rPr>
        <sz val="10"/>
        <rFont val="Calibri"/>
        <family val="2"/>
      </rPr>
      <t>³</t>
    </r>
  </si>
  <si>
    <t>Preu ut.</t>
  </si>
  <si>
    <t>Import total</t>
  </si>
  <si>
    <t>Excavació per a localització de serveis</t>
  </si>
  <si>
    <t xml:space="preserve">en terreny no classificat amb mitjans </t>
  </si>
  <si>
    <t>manuals i terres deixades a la vora.</t>
  </si>
  <si>
    <t>_ Tram 1:</t>
  </si>
  <si>
    <t>_ Tram 2:</t>
  </si>
  <si>
    <t>_ Tram 3:</t>
  </si>
  <si>
    <t>_ Tram 4:</t>
  </si>
  <si>
    <t>_ Sobre escomeses:</t>
  </si>
  <si>
    <t>SUBTOTAL:</t>
  </si>
  <si>
    <r>
      <t>Total m</t>
    </r>
    <r>
      <rPr>
        <sz val="10"/>
        <rFont val="Calibri"/>
        <family val="2"/>
      </rPr>
      <t>²</t>
    </r>
  </si>
  <si>
    <t>Tall en paviment i mescla bituminosa amb</t>
  </si>
  <si>
    <t>màquina tallajunts amb disc de diamant,</t>
  </si>
  <si>
    <t>per delimitar zona a demolir. Trams estrets.</t>
  </si>
  <si>
    <t>_ Tram Camèlies-Planet</t>
  </si>
  <si>
    <t>_ Escomeses:</t>
  </si>
  <si>
    <t>(tall 3+3 m en escomeses)</t>
  </si>
  <si>
    <t>Total ml</t>
  </si>
  <si>
    <t>Aixecament de vorada col·locada sobre</t>
  </si>
  <si>
    <t>formigó, amb compressor.</t>
  </si>
  <si>
    <t>Import, (€)</t>
  </si>
  <si>
    <t xml:space="preserve">Demolició de vorera, de fins </t>
  </si>
  <si>
    <t>15 cm de gruix i fins a 100 cm</t>
  </si>
  <si>
    <t>d'amplada amb retroexcavadora amb</t>
  </si>
  <si>
    <t>martell trencador.</t>
  </si>
  <si>
    <t>Demolició de paviment i mescla bituminosa,</t>
  </si>
  <si>
    <t>de fins a 20 cm de gruix i fins a 0,6 m</t>
  </si>
  <si>
    <t>martell trencador. Trams amples.</t>
  </si>
  <si>
    <t>Tram Camèlies-Planet</t>
  </si>
  <si>
    <t>(108 m escomeses)</t>
  </si>
  <si>
    <t>,</t>
  </si>
  <si>
    <t>Excavació de rasa fins 1 m d'amplada i fins</t>
  </si>
  <si>
    <t>2 m de fondària, en roca aglomerada, amb retro</t>
  </si>
  <si>
    <t>excavadora amb martell trencador i càrrega.</t>
  </si>
  <si>
    <t>2 m de fondària, en terreny no classificat i</t>
  </si>
  <si>
    <t>amb terres deixades a la vora.</t>
  </si>
  <si>
    <t>2 m de fondària, en terreny fluix i amb</t>
  </si>
  <si>
    <t>terres deixades a la vora.</t>
  </si>
  <si>
    <t>Rebliment i piconatge de rasa d'amplada més</t>
  </si>
  <si>
    <t>de 0,6 i fins a 1,5 m, amb sorra, en tongades</t>
  </si>
  <si>
    <t>de gruix de més de 25 i fins a 50 cm utilitzant</t>
  </si>
  <si>
    <t>picó vibrant.</t>
  </si>
  <si>
    <t>Base de tot-ú artificial, amb estesa i piconatge</t>
  </si>
  <si>
    <t>del material al 100% del PM</t>
  </si>
  <si>
    <t>Unitats</t>
  </si>
  <si>
    <t>Total ut</t>
  </si>
  <si>
    <t>Formació d'arqueta enterrada, de dimensions interiors</t>
  </si>
  <si>
    <t>77x77x120 cm, construït amb fàbrica de maó ceràmic</t>
  </si>
  <si>
    <t>calat, de 1/2 peu d'espessor, rebut amb morter de ciment,</t>
  </si>
  <si>
    <t xml:space="preserve">industrial, M-5, sobre solera de formigó en massa </t>
  </si>
  <si>
    <t>HM-30/B/20/X0+XA2 de 15 cm de gruix arrebossat i</t>
  </si>
  <si>
    <t>brunyit interiorment amb morter de ciment, industrial,</t>
  </si>
  <si>
    <t>amb additiu hidròfug, M-15 formant arestes i cantonades</t>
  </si>
  <si>
    <t>a mitja canya, tancada superiorment amb tapa de fosa</t>
  </si>
  <si>
    <t>dúctil quadrada amb marc, amb classe de càrrega D-400</t>
  </si>
  <si>
    <t>segons UNE-EN 124, per a allotjament de la vàlvula;</t>
  </si>
  <si>
    <t>prèvia excavació amb mitjans mecànics i posterior</t>
  </si>
  <si>
    <t>reomplert de l'extradós amb material granular. Inclou</t>
  </si>
  <si>
    <t>morter per a segellat de junts. Inclou excavació, reblert de</t>
  </si>
  <si>
    <t>l'extradós, transport i gestió de residus. Inclou reposició</t>
  </si>
  <si>
    <t>de paviment.</t>
  </si>
  <si>
    <t>Arquetes ventoses</t>
  </si>
  <si>
    <t xml:space="preserve">Càrrega amb mitjans mecànics </t>
  </si>
  <si>
    <t xml:space="preserve">de materials d'excavació, sobre </t>
  </si>
  <si>
    <t>camió de 12 tn-</t>
  </si>
  <si>
    <t>Transport de runes i materials</t>
  </si>
  <si>
    <t>de rebuig a instal·lació autoritzada de gestió</t>
  </si>
  <si>
    <t>de residus, amb camió de 12 t, amb un</t>
  </si>
  <si>
    <t>recorregut de fins a 20 km.</t>
  </si>
  <si>
    <t>Total m³</t>
  </si>
  <si>
    <t>Cànon d'abocament de runes a</t>
  </si>
  <si>
    <t>l'abocador.</t>
  </si>
  <si>
    <t>Paviment de formigó sense additius</t>
  </si>
  <si>
    <t>HM-20/P/20/IIa de consistència plàstica,</t>
  </si>
  <si>
    <t xml:space="preserve">grandària màxima del granulat 20 mm, </t>
  </si>
  <si>
    <t xml:space="preserve">escampat des de camió, estesa i vibratge </t>
  </si>
  <si>
    <t>manual i acabat reglejat.</t>
  </si>
  <si>
    <t>Vorada recta de peces de formigó, monocapa</t>
  </si>
  <si>
    <t>amb secció igual a l'existent, de classe climà-</t>
  </si>
  <si>
    <t>tica B, classe resistent a l'abrasió H i classe</t>
  </si>
  <si>
    <t>resistent a flexió U (R-6 Mpa), segons UNE-EN</t>
  </si>
  <si>
    <t>1340, col·locada sobre base formigó no estruc-</t>
  </si>
  <si>
    <t xml:space="preserve">tural de 15 N/mm² de resistència mínima a </t>
  </si>
  <si>
    <t xml:space="preserve">compressió i de 20 a 25 cm d'alçada i </t>
  </si>
  <si>
    <t>rejuntada amb morter.</t>
  </si>
  <si>
    <t>Vorera amb lloseta i formigó sense additius</t>
  </si>
  <si>
    <t>_Escomeses:</t>
  </si>
  <si>
    <t>Paviment de mescla bituminosa contínua en</t>
  </si>
  <si>
    <t>calent tipus AC22 surf B 35/50 S, amb betum</t>
  </si>
  <si>
    <t xml:space="preserve">asfàltic de penetració, de granulometria </t>
  </si>
  <si>
    <t>semidensa per a capa de trànsit i granulat</t>
  </si>
  <si>
    <t>calcari, estesa i compactada.</t>
  </si>
  <si>
    <t>Gruix</t>
  </si>
  <si>
    <t>Betum asfàltic tipus B-60/70, per a mescles</t>
  </si>
  <si>
    <t>bituminoses.</t>
  </si>
  <si>
    <t>Reg d'imprimació amb emulsió catiònica ECI,</t>
  </si>
  <si>
    <r>
      <t>amb dotació d'1,2 kg/m</t>
    </r>
    <r>
      <rPr>
        <sz val="10"/>
        <rFont val="Calibri"/>
        <family val="2"/>
      </rPr>
      <t>²</t>
    </r>
  </si>
  <si>
    <t>Reg d'adherència amb emulsió termoadherent,</t>
  </si>
  <si>
    <r>
      <t>tipus ECR-2, amb dotació de 0,7 kg/m</t>
    </r>
    <r>
      <rPr>
        <sz val="10"/>
        <rFont val="Calibri"/>
        <family val="2"/>
      </rPr>
      <t>²</t>
    </r>
    <r>
      <rPr>
        <sz val="10"/>
        <rFont val="Arial"/>
        <family val="2"/>
      </rPr>
      <t>.</t>
    </r>
  </si>
  <si>
    <t>Partida alçada reposició serveis afectats,</t>
  </si>
  <si>
    <t>en arxes existents, (5% obra civil).</t>
  </si>
  <si>
    <t>Partida alçada imprevistos d'obra civil,</t>
  </si>
  <si>
    <t>per diferents incidències, (5% obra civil).</t>
  </si>
  <si>
    <t>TOTAL OBRA CIVIL:</t>
  </si>
  <si>
    <t>_ Instal·lacions.</t>
  </si>
  <si>
    <t>Pou de registre amb anells prefabricats de</t>
  </si>
  <si>
    <r>
      <t xml:space="preserve">formigó amb </t>
    </r>
    <r>
      <rPr>
        <sz val="10"/>
        <rFont val="Symbol"/>
        <family val="1"/>
        <charset val="2"/>
      </rPr>
      <t xml:space="preserve">Æ 80 </t>
    </r>
    <r>
      <rPr>
        <sz val="10"/>
        <rFont val="Arial"/>
        <family val="2"/>
      </rPr>
      <t>cm i alçada 1,1 m</t>
    </r>
  </si>
  <si>
    <t>format per cubeta base de pou d'1,15 m</t>
  </si>
  <si>
    <t>sobre solera de formigó H-200, anells d'1 m</t>
  </si>
  <si>
    <t>d'alçada, con asimètric de remat de 60 cm</t>
  </si>
  <si>
    <t>Solera de pou de resalt (pou de baixada i</t>
  </si>
  <si>
    <t>trasdos), construït en rasa totalment acabat</t>
  </si>
  <si>
    <t xml:space="preserve">Tub de polietilè de PE-100, de 63 mm de </t>
  </si>
  <si>
    <t>diàmetre nominal, de PN: 16 bar, per</t>
  </si>
  <si>
    <t>aigua potable UNE-EN 12202-2, connectat</t>
  </si>
  <si>
    <t>a pressió, amb grau de dificultat mitja,</t>
  </si>
  <si>
    <t>utilitzant unions soldades i col·locat al fons de</t>
  </si>
  <si>
    <t>la rasa. Inclou accessoris termosoldables</t>
  </si>
  <si>
    <t>d'acord als plànols de la xarxa existent.</t>
  </si>
  <si>
    <t>col.locació cobertura arena fins a 20 cm.</t>
  </si>
  <si>
    <t>Banda contínua de plàstic de color, de 30 cm</t>
  </si>
  <si>
    <t>d'amplada, col·locada al llarg de la rasa a 20</t>
  </si>
  <si>
    <t>cm per sobre de la canonada, per a malla</t>
  </si>
  <si>
    <t>senyalitzadora.</t>
  </si>
  <si>
    <t xml:space="preserve">Vàlvula de comporta manual amb brides, de </t>
  </si>
  <si>
    <r>
      <t xml:space="preserve">cos llarg, </t>
    </r>
    <r>
      <rPr>
        <sz val="10"/>
        <rFont val="Calibri"/>
        <family val="2"/>
      </rPr>
      <t>Ø</t>
    </r>
    <r>
      <rPr>
        <sz val="10"/>
        <rFont val="Arial"/>
        <family val="2"/>
      </rPr>
      <t xml:space="preserve"> 65 mm (2 </t>
    </r>
    <r>
      <rPr>
        <sz val="10"/>
        <rFont val="Calibri"/>
        <family val="2"/>
      </rPr>
      <t>½"</t>
    </r>
    <r>
      <rPr>
        <sz val="10"/>
        <rFont val="Arial"/>
        <family val="2"/>
      </rPr>
      <t>) de PN 16 bar,</t>
    </r>
  </si>
  <si>
    <t>cos de fosa modular EN-GJS-500-7 (GGCG50)</t>
  </si>
  <si>
    <t xml:space="preserve">i tapa de fosa modular EN-GJS-500-7 </t>
  </si>
  <si>
    <t>(GGCG50), amb revestiment de resina epoxi</t>
  </si>
  <si>
    <t>(250 micres), comporta de fosa+EPDM i</t>
  </si>
  <si>
    <t>tancament de seient elàstic, eix d'acer inox</t>
  </si>
  <si>
    <t>1.4021 (AISI 420), amb accionament per volant</t>
  </si>
  <si>
    <t>de fosa. Instal·lada sota trampilló cilíndric</t>
  </si>
  <si>
    <t>amb tapa, totalment instal·lat.</t>
  </si>
  <si>
    <t>Vàlvula d'aireació trifuncional, tipus ventosa,</t>
  </si>
  <si>
    <t>amb connexió roscada o amb brides, per a</t>
  </si>
  <si>
    <t>ventilació de canonada de fins a Ø 63 mm de</t>
  </si>
  <si>
    <t>PN 25 bar. Incloent part proporcional</t>
  </si>
  <si>
    <t>d'accessoris i elements de connexió.</t>
  </si>
  <si>
    <t>Totalment instal·lada sobre xarxa.</t>
  </si>
  <si>
    <t>Vàlvula de comporta manual amb brides,</t>
  </si>
  <si>
    <r>
      <rPr>
        <sz val="10"/>
        <rFont val="Calibri"/>
        <family val="2"/>
      </rPr>
      <t>Ø</t>
    </r>
    <r>
      <rPr>
        <sz val="10"/>
        <rFont val="Arial"/>
        <family val="2"/>
      </rPr>
      <t xml:space="preserve"> 25 mm (3/4 </t>
    </r>
    <r>
      <rPr>
        <sz val="10"/>
        <rFont val="Calibri"/>
        <family val="2"/>
      </rPr>
      <t>"</t>
    </r>
    <r>
      <rPr>
        <sz val="10"/>
        <rFont val="Arial"/>
        <family val="2"/>
      </rPr>
      <t>) de PN 16 bar, cos de</t>
    </r>
  </si>
  <si>
    <t>fosa modular, amb revestiment de resina epoxi</t>
  </si>
  <si>
    <t>(AISI 316), amb accionament per volant</t>
  </si>
  <si>
    <t>de fosa. Instal·lada sota arqueta, no</t>
  </si>
  <si>
    <t>inclosa, totalment instal·lat.</t>
  </si>
  <si>
    <t>Formació d'escomesa definitiva (1/2") d'aigua</t>
  </si>
  <si>
    <t>potable per a connexió a armari d'escomesa</t>
  </si>
  <si>
    <t>en arqueta de vorera. Inclou la connexió</t>
  </si>
  <si>
    <r>
      <t xml:space="preserve">termosoldada per a tub de PE, de </t>
    </r>
    <r>
      <rPr>
        <sz val="10"/>
        <rFont val="Calibri"/>
        <family val="2"/>
      </rPr>
      <t>Ø</t>
    </r>
    <r>
      <rPr>
        <sz val="10"/>
        <rFont val="Arial"/>
        <family val="2"/>
      </rPr>
      <t xml:space="preserve"> 25 mm</t>
    </r>
  </si>
  <si>
    <t>amb els accessoris adequats. També inclou</t>
  </si>
  <si>
    <t>instal·lació de vàlvules, passatubs PEAD</t>
  </si>
  <si>
    <t>corrugat de diàmetre adequat en façana, tub</t>
  </si>
  <si>
    <r>
      <t xml:space="preserve">de PE de </t>
    </r>
    <r>
      <rPr>
        <sz val="10"/>
        <rFont val="Calibri"/>
        <family val="2"/>
      </rPr>
      <t>Ø</t>
    </r>
    <r>
      <rPr>
        <sz val="10"/>
        <rFont val="Arial"/>
        <family val="2"/>
      </rPr>
      <t xml:space="preserve"> 20 mm de 16 bar.</t>
    </r>
  </si>
  <si>
    <t>No s'inclou el comptador, que és existent.</t>
  </si>
  <si>
    <t>_ Considerem un 20%:</t>
  </si>
  <si>
    <t>Subministrament i col·locació d'arqueta per</t>
  </si>
  <si>
    <t>escomesa amb mesures 360x220x260, per</t>
  </si>
  <si>
    <r>
      <t xml:space="preserve">allotjament de comptador de </t>
    </r>
    <r>
      <rPr>
        <sz val="10"/>
        <rFont val="Calibri"/>
        <family val="2"/>
      </rPr>
      <t>Ø</t>
    </r>
    <r>
      <rPr>
        <sz val="10"/>
        <rFont val="Arial"/>
        <family val="2"/>
      </rPr>
      <t xml:space="preserve"> 15/20 mm,</t>
    </r>
  </si>
  <si>
    <t xml:space="preserve">provist de pany especial de quadradet, </t>
  </si>
  <si>
    <t>instal·lat en paviment prèviament preparat</t>
  </si>
  <si>
    <t>per al seu allotjament.</t>
  </si>
  <si>
    <t>Treballs per enllaç de l'escomesa amb</t>
  </si>
  <si>
    <t>la nova xarxa d'abastament, amb accessoris,</t>
  </si>
  <si>
    <t>tub, i tots els treballs inclosos.</t>
  </si>
  <si>
    <t xml:space="preserve">Treballs per enllaç amb instal·lació </t>
  </si>
  <si>
    <t xml:space="preserve">existent, </t>
  </si>
  <si>
    <r>
      <t xml:space="preserve">Hidrant per a incendis de </t>
    </r>
    <r>
      <rPr>
        <sz val="10"/>
        <rFont val="Calibri"/>
        <family val="2"/>
      </rPr>
      <t>Ø 100 mm,</t>
    </r>
  </si>
  <si>
    <t xml:space="preserve">amb arqueta i tapa de bronze resistent al pas </t>
  </si>
  <si>
    <t>de vehicles pesants, inclou connexió a xarxa.</t>
  </si>
  <si>
    <t>Hidrant per a incendis de columna Ø 100</t>
  </si>
  <si>
    <t xml:space="preserve">mm, amb bustia i tapa de bronze resistent, </t>
  </si>
  <si>
    <t>inclou connexió a xarxa.</t>
  </si>
  <si>
    <t xml:space="preserve">Proves i assatjos en canonades per </t>
  </si>
  <si>
    <t>comprovar estanqueitat.</t>
  </si>
  <si>
    <t>TOTAL INSTAL.LACIONS:</t>
  </si>
  <si>
    <t>TOTAL 5.4.1:</t>
  </si>
  <si>
    <r>
      <t xml:space="preserve">        </t>
    </r>
    <r>
      <rPr>
        <b/>
        <sz val="11"/>
        <rFont val="Arial"/>
        <family val="2"/>
      </rPr>
      <t>5.3.2.- Seguretat i Salut.</t>
    </r>
  </si>
  <si>
    <r>
      <t xml:space="preserve">           </t>
    </r>
    <r>
      <rPr>
        <b/>
        <sz val="11"/>
        <rFont val="Arial"/>
        <family val="2"/>
      </rPr>
      <t>5.4.2.- Seguretat i Salut.</t>
    </r>
  </si>
  <si>
    <r>
      <t xml:space="preserve">       </t>
    </r>
    <r>
      <rPr>
        <b/>
        <sz val="10"/>
        <rFont val="Arial"/>
        <family val="2"/>
      </rPr>
      <t>a.- Instal·lacions provisionals.</t>
    </r>
  </si>
  <si>
    <t>Quantitat</t>
  </si>
  <si>
    <t>Total</t>
  </si>
  <si>
    <t>Lloguer de caseta per vestidors.</t>
  </si>
  <si>
    <t>Escomesa provisional electricitat a caseta.</t>
  </si>
  <si>
    <t>Escomesa provisional fontaneria a caseta.</t>
  </si>
  <si>
    <t>Escomesa provisional sanejament a caseta</t>
  </si>
  <si>
    <r>
      <t xml:space="preserve">       </t>
    </r>
    <r>
      <rPr>
        <b/>
        <sz val="10"/>
        <rFont val="Arial"/>
        <family val="2"/>
      </rPr>
      <t>b.- Senyalitzacions.</t>
    </r>
  </si>
  <si>
    <t>Tanca contenció vianants.</t>
  </si>
  <si>
    <r>
      <t xml:space="preserve">       </t>
    </r>
    <r>
      <rPr>
        <b/>
        <sz val="10"/>
        <rFont val="Arial"/>
        <family val="2"/>
      </rPr>
      <t>c.- Proteccions personals i de tercers.</t>
    </r>
  </si>
  <si>
    <t>Cascs de seguretat.</t>
  </si>
  <si>
    <t>Ulleres contra impactes.</t>
  </si>
  <si>
    <t>Mascaretes antipols.</t>
  </si>
  <si>
    <t>Protectors auditius.</t>
  </si>
  <si>
    <t>Protecció de rases per passeres</t>
  </si>
  <si>
    <t xml:space="preserve">        d.- Ma d'obra de seguretat.</t>
  </si>
  <si>
    <t>Comité de seguretat e higiene.</t>
  </si>
  <si>
    <t>Formació de seguretat e higiene.</t>
  </si>
  <si>
    <t>Reconeixement mèdic obligatori.</t>
  </si>
  <si>
    <t>Equip de neteja i conservació.</t>
  </si>
  <si>
    <t>TOTAL 5.4.2:</t>
  </si>
  <si>
    <r>
      <t xml:space="preserve">5.3.- </t>
    </r>
    <r>
      <rPr>
        <b/>
        <u/>
        <sz val="11"/>
        <rFont val="Arial"/>
        <family val="2"/>
      </rPr>
      <t>Mesuraments entre dipòsits Tram A.</t>
    </r>
  </si>
  <si>
    <r>
      <t xml:space="preserve">5.4.- </t>
    </r>
    <r>
      <rPr>
        <b/>
        <u/>
        <sz val="11"/>
        <rFont val="Arial"/>
        <family val="2"/>
      </rPr>
      <t>Pressupost per partides entre dipòsits Tram A.</t>
    </r>
  </si>
  <si>
    <r>
      <t xml:space="preserve">           </t>
    </r>
    <r>
      <rPr>
        <b/>
        <sz val="11"/>
        <rFont val="Arial"/>
        <family val="2"/>
      </rPr>
      <t>5.3.1.- Tram Entre dipòsits.</t>
    </r>
  </si>
  <si>
    <r>
      <t xml:space="preserve">           </t>
    </r>
    <r>
      <rPr>
        <b/>
        <sz val="11"/>
        <rFont val="Arial"/>
        <family val="2"/>
      </rPr>
      <t>5.4.1.- Tram Entre dipòsits.</t>
    </r>
  </si>
  <si>
    <t>Esbrossada del terreny de menys de 2 m,</t>
  </si>
  <si>
    <t xml:space="preserve">amb mitjans mecànics, càrrega i transport </t>
  </si>
  <si>
    <t>a abocador.</t>
  </si>
  <si>
    <t>_ Tram 1</t>
  </si>
  <si>
    <t>_ Tram 2</t>
  </si>
  <si>
    <t>_ Tram 3</t>
  </si>
  <si>
    <t>_ Tram 4</t>
  </si>
  <si>
    <t>_ Tram 5</t>
  </si>
  <si>
    <t>_ Tram 6</t>
  </si>
  <si>
    <t xml:space="preserve">per delimitar zona a demolir. </t>
  </si>
  <si>
    <t>_ Trams:</t>
  </si>
  <si>
    <t>2 m de fondària, en terreny roca, amb retro</t>
  </si>
  <si>
    <t>camió de 12 t-</t>
  </si>
  <si>
    <t>_ Creuaments:</t>
  </si>
  <si>
    <t>en xarxes existents, (5% obra civil).</t>
  </si>
  <si>
    <t xml:space="preserve">Tub de polietilè de PE-100, de 125 mm de </t>
  </si>
  <si>
    <t xml:space="preserve">Tub de Fosa Dúctil DN:150, amb juntes, </t>
  </si>
  <si>
    <t>accessoris, llit d'arena i cobertura fins 20 cm,</t>
  </si>
  <si>
    <t>canonada colocada en fons de rasa, amb</t>
  </si>
  <si>
    <t>treballs d'enllaç i cobertura de canonada.</t>
  </si>
  <si>
    <r>
      <t xml:space="preserve">cos llarg, </t>
    </r>
    <r>
      <rPr>
        <sz val="10"/>
        <rFont val="Calibri"/>
        <family val="2"/>
      </rPr>
      <t>Ø</t>
    </r>
    <r>
      <rPr>
        <sz val="10"/>
        <rFont val="Arial"/>
        <family val="2"/>
      </rPr>
      <t xml:space="preserve"> 150 mm (</t>
    </r>
    <r>
      <rPr>
        <sz val="10"/>
        <rFont val="Calibri"/>
        <family val="2"/>
      </rPr>
      <t>"</t>
    </r>
    <r>
      <rPr>
        <sz val="10"/>
        <rFont val="Arial"/>
        <family val="2"/>
      </rPr>
      <t>) de PN 16 bar,</t>
    </r>
  </si>
  <si>
    <t>de fosa. Instal·lada sobre xarxa</t>
  </si>
  <si>
    <t>totalment instal·lat.</t>
  </si>
  <si>
    <t xml:space="preserve">Contador de agua por ultrasonidos, con </t>
  </si>
  <si>
    <t>comunicación vía radio, DN 80 /Q: 63 m3/h</t>
  </si>
  <si>
    <t>PN-16 bar</t>
  </si>
  <si>
    <t>_ Planet 2 Entrada</t>
  </si>
  <si>
    <t xml:space="preserve">_ </t>
  </si>
  <si>
    <t>comunicación vía radio, DN 100 /Q: 100 m3/h</t>
  </si>
  <si>
    <t>_ Planet 1 Sortida</t>
  </si>
  <si>
    <t>_ Planet 2 Sortida</t>
  </si>
  <si>
    <t>comunicación vía radio, DN 125 /Q: 150 m3/h</t>
  </si>
  <si>
    <t>_ Ballesta 1 Entrada</t>
  </si>
  <si>
    <t>_ Ballesta 1 Sortida</t>
  </si>
  <si>
    <t>_ Ballesta 2 Entrada</t>
  </si>
  <si>
    <t>_ Ballesta 2 Sortida</t>
  </si>
  <si>
    <t>comunicación vía radio, DN 150 /Q: 250 m3/h</t>
  </si>
  <si>
    <t>ventilació de canonada de Ø 125 a Ø 160 mm</t>
  </si>
  <si>
    <t>de PN 25 bar. Incloent part proporcional</t>
  </si>
  <si>
    <t>existent</t>
  </si>
  <si>
    <r>
      <t xml:space="preserve">Hidrant per a incendis de columna </t>
    </r>
    <r>
      <rPr>
        <sz val="10"/>
        <rFont val="Calibri"/>
        <family val="2"/>
      </rPr>
      <t>Ø 100 mm,</t>
    </r>
  </si>
  <si>
    <t xml:space="preserve">amb bustia i tapa de bronze resistent, </t>
  </si>
  <si>
    <r>
      <t xml:space="preserve">6.3.- </t>
    </r>
    <r>
      <rPr>
        <b/>
        <u/>
        <sz val="11"/>
        <rFont val="Arial"/>
        <family val="2"/>
      </rPr>
      <t>Mesuraments entre dipòsits Tram B.</t>
    </r>
  </si>
  <si>
    <r>
      <t xml:space="preserve">6.4.- </t>
    </r>
    <r>
      <rPr>
        <b/>
        <u/>
        <sz val="11"/>
        <rFont val="Arial"/>
        <family val="2"/>
      </rPr>
      <t>Pressupost per partides entre dipòsits Tram B.</t>
    </r>
  </si>
  <si>
    <r>
      <t xml:space="preserve">           </t>
    </r>
    <r>
      <rPr>
        <b/>
        <sz val="11"/>
        <rFont val="Arial"/>
        <family val="2"/>
      </rPr>
      <t>6.3.1.- Tram Entre dipòsits.</t>
    </r>
  </si>
  <si>
    <r>
      <t xml:space="preserve">           </t>
    </r>
    <r>
      <rPr>
        <b/>
        <sz val="11"/>
        <rFont val="Arial"/>
        <family val="2"/>
      </rPr>
      <t>6.4.1.- Tram Entre dipòsits.</t>
    </r>
  </si>
  <si>
    <t>_ Tram 7</t>
  </si>
  <si>
    <t>_ Tram 8</t>
  </si>
  <si>
    <t>_ Tram 9</t>
  </si>
  <si>
    <t>_ Tram 10</t>
  </si>
  <si>
    <t>_ Tram 11</t>
  </si>
  <si>
    <t>_ Enllaç Av. Bosc</t>
  </si>
  <si>
    <t>_ Tram 11, (doble canonada)</t>
  </si>
  <si>
    <t>_ Planet 1 Entrada</t>
  </si>
  <si>
    <t>TOTAL 6.4.1:</t>
  </si>
  <si>
    <r>
      <t xml:space="preserve">        </t>
    </r>
    <r>
      <rPr>
        <b/>
        <sz val="11"/>
        <rFont val="Arial"/>
        <family val="2"/>
      </rPr>
      <t>6.3.2.- Seguretat i Salut.</t>
    </r>
  </si>
  <si>
    <r>
      <t xml:space="preserve">           </t>
    </r>
    <r>
      <rPr>
        <b/>
        <sz val="11"/>
        <rFont val="Arial"/>
        <family val="2"/>
      </rPr>
      <t>6.4.2.- Seguretat i Salut.</t>
    </r>
  </si>
  <si>
    <t>TOTAL 6.4.2:</t>
  </si>
  <si>
    <t>EN CAS DE CONTRADICCIÓ PREVAL LA VERSIÓ EN PDF D'AQUESTA DOCUMENTACIÓ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</si>
</sst>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alibri"/>
      <family val="2"/>
    </font>
    <font>
      <i/>
      <sz val="10"/>
      <name val="Arial"/>
      <family val="2"/>
    </font>
    <font>
      <sz val="10"/>
      <name val="Symbol"/>
      <family val="1"/>
      <charset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1" fillId="0" borderId="0"/>
  </cellStyleXfs>
  <cellXfs count="2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2" fontId="0" fillId="0" borderId="0" xfId="0" applyNumberFormat="1"/>
    <xf numFmtId="0" fontId="9" fillId="0" borderId="0" xfId="0" applyFont="1"/>
    <xf numFmtId="2" fontId="4" fillId="0" borderId="0" xfId="0" applyNumberFormat="1" applyFont="1"/>
    <xf numFmtId="2" fontId="0" fillId="0" borderId="0" xfId="0" applyNumberFormat="1" applyAlignment="1">
      <alignment horizontal="right"/>
    </xf>
    <xf numFmtId="0" fontId="7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2" fontId="7" fillId="0" borderId="0" xfId="0" applyNumberFormat="1" applyFont="1"/>
    <xf numFmtId="2" fontId="1" fillId="0" borderId="0" xfId="0" applyNumberFormat="1" applyFont="1"/>
    <xf numFmtId="0" fontId="1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2" fontId="6" fillId="0" borderId="0" xfId="0" applyNumberFormat="1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2" fontId="7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1" fontId="7" fillId="0" borderId="0" xfId="0" applyNumberFormat="1" applyFont="1"/>
    <xf numFmtId="1" fontId="4" fillId="0" borderId="0" xfId="0" applyNumberFormat="1" applyFont="1" applyAlignment="1">
      <alignment horizontal="right"/>
    </xf>
    <xf numFmtId="1" fontId="4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95"/>
  <sheetViews>
    <sheetView tabSelected="1" workbookViewId="0">
      <selection activeCell="A7" sqref="A7"/>
    </sheetView>
  </sheetViews>
  <sheetFormatPr baseColWidth="10" defaultRowHeight="15" x14ac:dyDescent="0.25"/>
  <sheetData>
    <row r="1" spans="1:15" x14ac:dyDescent="0.25">
      <c r="A1" t="s">
        <v>273</v>
      </c>
    </row>
    <row r="2" spans="1:15" x14ac:dyDescent="0.25">
      <c r="A2" s="1" t="s">
        <v>0</v>
      </c>
      <c r="B2" s="2"/>
      <c r="C2" s="2"/>
      <c r="D2" s="2"/>
      <c r="E2" s="2"/>
      <c r="F2" s="2"/>
      <c r="G2" s="2"/>
      <c r="H2" s="2"/>
      <c r="I2" s="1" t="s">
        <v>1</v>
      </c>
      <c r="J2" s="2"/>
      <c r="K2" s="2"/>
      <c r="L2" s="2"/>
      <c r="M2" s="2"/>
      <c r="N2" s="2"/>
      <c r="O2" s="2"/>
    </row>
    <row r="3" spans="1:15" x14ac:dyDescent="0.25">
      <c r="A3" s="3"/>
    </row>
    <row r="4" spans="1:15" x14ac:dyDescent="0.25">
      <c r="A4" s="2" t="s">
        <v>2</v>
      </c>
      <c r="B4" s="2"/>
      <c r="C4" s="2"/>
      <c r="D4" s="2"/>
      <c r="E4" s="2"/>
      <c r="F4" s="2"/>
      <c r="G4" s="2"/>
      <c r="H4" s="2"/>
      <c r="I4" s="2" t="s">
        <v>3</v>
      </c>
      <c r="J4" s="2"/>
      <c r="K4" s="2"/>
      <c r="L4" s="2"/>
      <c r="M4" s="2"/>
      <c r="N4" s="2"/>
      <c r="O4" s="2"/>
    </row>
    <row r="6" spans="1:15" x14ac:dyDescent="0.25">
      <c r="A6" s="2"/>
      <c r="B6" s="1" t="s">
        <v>4</v>
      </c>
      <c r="C6" s="2"/>
      <c r="D6" s="2"/>
      <c r="E6" s="2"/>
      <c r="F6" s="2"/>
      <c r="G6" s="2"/>
      <c r="H6" s="2"/>
      <c r="I6" s="2"/>
      <c r="J6" s="1" t="str">
        <f>B6</f>
        <v>_Obra Civil.</v>
      </c>
      <c r="K6" s="2"/>
      <c r="L6" s="2"/>
      <c r="M6" s="2"/>
      <c r="N6" s="2"/>
      <c r="O6" s="2"/>
    </row>
    <row r="7" spans="1:15" ht="15.75" x14ac:dyDescent="0.25">
      <c r="A7" s="4"/>
      <c r="B7" s="5"/>
      <c r="C7" s="4"/>
      <c r="D7" s="4"/>
      <c r="E7" s="4"/>
      <c r="F7" s="4"/>
      <c r="G7" s="4"/>
      <c r="H7" s="4"/>
      <c r="I7" s="4"/>
      <c r="J7" s="5"/>
      <c r="K7" s="4"/>
      <c r="L7" s="4"/>
      <c r="M7" s="4"/>
      <c r="N7" s="4"/>
      <c r="O7" s="4"/>
    </row>
    <row r="8" spans="1:15" x14ac:dyDescent="0.25">
      <c r="C8" s="6" t="s">
        <v>5</v>
      </c>
      <c r="D8" s="6" t="s">
        <v>6</v>
      </c>
      <c r="E8" s="6" t="s">
        <v>7</v>
      </c>
      <c r="F8" s="7" t="s">
        <v>8</v>
      </c>
      <c r="G8" s="7" t="s">
        <v>9</v>
      </c>
      <c r="K8" s="7" t="str">
        <f>G8</f>
        <v>Total m³</v>
      </c>
      <c r="L8" s="6"/>
      <c r="M8" s="6" t="s">
        <v>10</v>
      </c>
      <c r="N8" s="6"/>
      <c r="O8" s="6" t="s">
        <v>11</v>
      </c>
    </row>
    <row r="9" spans="1:15" x14ac:dyDescent="0.25">
      <c r="A9" t="s">
        <v>12</v>
      </c>
      <c r="I9" t="str">
        <f>A9</f>
        <v>Excavació per a localització de serveis</v>
      </c>
    </row>
    <row r="10" spans="1:15" x14ac:dyDescent="0.25">
      <c r="A10" t="s">
        <v>13</v>
      </c>
      <c r="G10" s="8"/>
      <c r="I10" t="str">
        <f>A10</f>
        <v xml:space="preserve">en terreny no classificat amb mitjans </v>
      </c>
      <c r="K10" s="8"/>
      <c r="O10" s="8"/>
    </row>
    <row r="11" spans="1:15" x14ac:dyDescent="0.25">
      <c r="A11" t="s">
        <v>14</v>
      </c>
      <c r="G11" s="8"/>
      <c r="I11" t="str">
        <f>A11</f>
        <v>manuals i terres deixades a la vora.</v>
      </c>
      <c r="K11" s="8"/>
      <c r="O11" s="8"/>
    </row>
    <row r="12" spans="1:15" x14ac:dyDescent="0.25">
      <c r="B12" s="9" t="s">
        <v>15</v>
      </c>
      <c r="C12">
        <v>1</v>
      </c>
      <c r="D12">
        <v>3</v>
      </c>
      <c r="E12">
        <v>1</v>
      </c>
      <c r="F12">
        <v>0.6</v>
      </c>
      <c r="G12" s="8">
        <f>C12*D12*E12*F12</f>
        <v>1.7999999999999998</v>
      </c>
      <c r="J12" s="9" t="str">
        <f>B12</f>
        <v>_ Tram 1:</v>
      </c>
      <c r="K12" s="8">
        <f>G12</f>
        <v>1.7999999999999998</v>
      </c>
      <c r="M12">
        <v>56.63</v>
      </c>
      <c r="O12" s="8">
        <f>K12*M12</f>
        <v>101.934</v>
      </c>
    </row>
    <row r="13" spans="1:15" x14ac:dyDescent="0.25">
      <c r="B13" s="9" t="s">
        <v>16</v>
      </c>
      <c r="C13">
        <v>1</v>
      </c>
      <c r="D13">
        <v>3</v>
      </c>
      <c r="E13">
        <v>1</v>
      </c>
      <c r="F13">
        <v>0.6</v>
      </c>
      <c r="G13" s="8">
        <f>C13*D13*E13*F13</f>
        <v>1.7999999999999998</v>
      </c>
      <c r="J13" s="9" t="str">
        <f>B13</f>
        <v>_ Tram 2:</v>
      </c>
      <c r="K13" s="8">
        <f>G13</f>
        <v>1.7999999999999998</v>
      </c>
      <c r="M13">
        <v>56.63</v>
      </c>
      <c r="O13" s="8">
        <f>K13*M13</f>
        <v>101.934</v>
      </c>
    </row>
    <row r="14" spans="1:15" x14ac:dyDescent="0.25">
      <c r="B14" s="9" t="s">
        <v>17</v>
      </c>
      <c r="C14">
        <v>1</v>
      </c>
      <c r="D14">
        <v>3</v>
      </c>
      <c r="E14">
        <v>1</v>
      </c>
      <c r="F14">
        <v>0.6</v>
      </c>
      <c r="G14" s="8">
        <f>C14*D14*E14*F14</f>
        <v>1.7999999999999998</v>
      </c>
      <c r="J14" s="9" t="str">
        <f>B14</f>
        <v>_ Tram 3:</v>
      </c>
      <c r="K14" s="8">
        <f>G14</f>
        <v>1.7999999999999998</v>
      </c>
      <c r="M14">
        <v>56.63</v>
      </c>
      <c r="O14" s="8">
        <f>K14*M14</f>
        <v>101.934</v>
      </c>
    </row>
    <row r="15" spans="1:15" x14ac:dyDescent="0.25">
      <c r="B15" s="9" t="s">
        <v>18</v>
      </c>
      <c r="C15">
        <v>2</v>
      </c>
      <c r="D15">
        <v>3</v>
      </c>
      <c r="E15">
        <v>1</v>
      </c>
      <c r="F15">
        <v>0.6</v>
      </c>
      <c r="G15" s="8">
        <f>C15*D15*E15*F15</f>
        <v>3.5999999999999996</v>
      </c>
      <c r="J15" s="9" t="str">
        <f>B15</f>
        <v>_ Tram 4:</v>
      </c>
      <c r="K15" s="8">
        <f>G15</f>
        <v>3.5999999999999996</v>
      </c>
      <c r="M15">
        <v>56.63</v>
      </c>
      <c r="O15" s="8">
        <f>K15*M15</f>
        <v>203.86799999999999</v>
      </c>
    </row>
    <row r="16" spans="1:15" x14ac:dyDescent="0.25">
      <c r="B16" s="9" t="s">
        <v>19</v>
      </c>
      <c r="C16">
        <v>36</v>
      </c>
      <c r="D16">
        <v>1</v>
      </c>
      <c r="E16">
        <v>0.4</v>
      </c>
      <c r="F16">
        <v>0.6</v>
      </c>
      <c r="G16" s="8">
        <f>C16*D16*E16*F16</f>
        <v>8.64</v>
      </c>
      <c r="J16" s="9" t="str">
        <f>B16</f>
        <v>_ Sobre escomeses:</v>
      </c>
      <c r="K16" s="8">
        <f>G16</f>
        <v>8.64</v>
      </c>
      <c r="M16">
        <v>56.63</v>
      </c>
      <c r="O16" s="8">
        <f>K16*M16</f>
        <v>489.28320000000008</v>
      </c>
    </row>
    <row r="17" spans="1:15" x14ac:dyDescent="0.25">
      <c r="G17" s="8"/>
      <c r="K17" s="8"/>
      <c r="O17" s="8"/>
    </row>
    <row r="18" spans="1:15" x14ac:dyDescent="0.25">
      <c r="B18" s="3" t="s">
        <v>20</v>
      </c>
      <c r="G18" s="10">
        <f>SUM(G10:G16)</f>
        <v>17.64</v>
      </c>
      <c r="J18" s="3" t="s">
        <v>20</v>
      </c>
      <c r="K18" s="10">
        <f>G18</f>
        <v>17.64</v>
      </c>
      <c r="O18" s="10">
        <f>SUM(O10:O16)</f>
        <v>998.95320000000015</v>
      </c>
    </row>
    <row r="19" spans="1:15" x14ac:dyDescent="0.25">
      <c r="G19" s="8"/>
      <c r="O19" s="8"/>
    </row>
    <row r="20" spans="1:15" x14ac:dyDescent="0.25">
      <c r="C20" s="6" t="s">
        <v>5</v>
      </c>
      <c r="D20" s="6" t="s">
        <v>6</v>
      </c>
      <c r="E20" s="7" t="s">
        <v>8</v>
      </c>
      <c r="F20" s="6"/>
      <c r="G20" s="7" t="s">
        <v>21</v>
      </c>
      <c r="K20" s="7" t="str">
        <f>G20</f>
        <v>Total m²</v>
      </c>
      <c r="L20" s="6"/>
      <c r="M20" s="6" t="s">
        <v>10</v>
      </c>
      <c r="N20" s="6"/>
      <c r="O20" s="11" t="s">
        <v>11</v>
      </c>
    </row>
    <row r="21" spans="1:15" x14ac:dyDescent="0.25">
      <c r="A21" t="s">
        <v>22</v>
      </c>
      <c r="G21" s="8"/>
      <c r="I21" t="str">
        <f>A21</f>
        <v>Tall en paviment i mescla bituminosa amb</v>
      </c>
      <c r="O21" s="8"/>
    </row>
    <row r="22" spans="1:15" x14ac:dyDescent="0.25">
      <c r="A22" t="s">
        <v>23</v>
      </c>
      <c r="G22" s="8"/>
      <c r="I22" t="str">
        <f>A22</f>
        <v>màquina tallajunts amb disc de diamant,</v>
      </c>
      <c r="K22" s="8"/>
      <c r="O22" s="8"/>
    </row>
    <row r="23" spans="1:15" x14ac:dyDescent="0.25">
      <c r="A23" t="s">
        <v>24</v>
      </c>
      <c r="G23" s="8"/>
      <c r="I23" t="str">
        <f>A23</f>
        <v>per delimitar zona a demolir. Trams estrets.</v>
      </c>
      <c r="K23" s="8"/>
      <c r="O23" s="8"/>
    </row>
    <row r="24" spans="1:15" x14ac:dyDescent="0.25">
      <c r="B24" s="9" t="s">
        <v>15</v>
      </c>
      <c r="C24">
        <v>1</v>
      </c>
      <c r="D24">
        <v>34</v>
      </c>
      <c r="E24">
        <v>0.15</v>
      </c>
      <c r="G24" s="8">
        <f t="shared" ref="G24:G29" si="0">C24*D24*E24</f>
        <v>5.0999999999999996</v>
      </c>
      <c r="J24" s="9" t="str">
        <f>B24</f>
        <v>_ Tram 1:</v>
      </c>
      <c r="K24" s="8">
        <f t="shared" ref="K24:K29" si="1">G24</f>
        <v>5.0999999999999996</v>
      </c>
      <c r="M24">
        <v>33.67</v>
      </c>
      <c r="O24" s="8">
        <f t="shared" ref="O24:O29" si="2">K24*M24</f>
        <v>171.71699999999998</v>
      </c>
    </row>
    <row r="25" spans="1:15" x14ac:dyDescent="0.25">
      <c r="B25" s="9" t="s">
        <v>16</v>
      </c>
      <c r="C25">
        <v>1</v>
      </c>
      <c r="D25">
        <v>78</v>
      </c>
      <c r="E25">
        <v>0.15</v>
      </c>
      <c r="G25" s="8">
        <f t="shared" si="0"/>
        <v>11.7</v>
      </c>
      <c r="J25" s="9" t="str">
        <f t="shared" ref="J25:J30" si="3">B25</f>
        <v>_ Tram 2:</v>
      </c>
      <c r="K25" s="8">
        <f t="shared" si="1"/>
        <v>11.7</v>
      </c>
      <c r="M25">
        <v>33.67</v>
      </c>
      <c r="O25" s="8">
        <f t="shared" si="2"/>
        <v>393.93900000000002</v>
      </c>
    </row>
    <row r="26" spans="1:15" x14ac:dyDescent="0.25">
      <c r="B26" s="9" t="s">
        <v>17</v>
      </c>
      <c r="C26">
        <v>1</v>
      </c>
      <c r="D26">
        <v>358</v>
      </c>
      <c r="E26">
        <v>0.15</v>
      </c>
      <c r="G26" s="8">
        <f t="shared" si="0"/>
        <v>53.699999999999996</v>
      </c>
      <c r="J26" s="9" t="str">
        <f t="shared" si="3"/>
        <v>_ Tram 3:</v>
      </c>
      <c r="K26" s="8">
        <f t="shared" si="1"/>
        <v>53.699999999999996</v>
      </c>
      <c r="M26">
        <v>33.67</v>
      </c>
      <c r="O26" s="8">
        <f t="shared" si="2"/>
        <v>1808.079</v>
      </c>
    </row>
    <row r="27" spans="1:15" x14ac:dyDescent="0.25">
      <c r="B27" s="9" t="s">
        <v>18</v>
      </c>
      <c r="C27">
        <v>1</v>
      </c>
      <c r="D27">
        <v>45</v>
      </c>
      <c r="E27">
        <v>0.15</v>
      </c>
      <c r="G27" s="8">
        <f t="shared" si="0"/>
        <v>6.75</v>
      </c>
      <c r="J27" s="9" t="str">
        <f t="shared" si="3"/>
        <v>_ Tram 4:</v>
      </c>
      <c r="K27" s="8">
        <f t="shared" si="1"/>
        <v>6.75</v>
      </c>
      <c r="M27">
        <v>33.67</v>
      </c>
      <c r="O27" s="8">
        <f t="shared" si="2"/>
        <v>227.27250000000001</v>
      </c>
    </row>
    <row r="28" spans="1:15" x14ac:dyDescent="0.25">
      <c r="B28" s="9" t="s">
        <v>25</v>
      </c>
      <c r="C28">
        <v>1</v>
      </c>
      <c r="D28">
        <v>155</v>
      </c>
      <c r="E28">
        <v>0.15</v>
      </c>
      <c r="G28" s="8">
        <f t="shared" si="0"/>
        <v>23.25</v>
      </c>
      <c r="J28" s="9" t="str">
        <f t="shared" si="3"/>
        <v>_ Tram Camèlies-Planet</v>
      </c>
      <c r="K28" s="8">
        <f t="shared" si="1"/>
        <v>23.25</v>
      </c>
      <c r="M28">
        <v>33.67</v>
      </c>
      <c r="O28" s="8">
        <f t="shared" si="2"/>
        <v>782.82749999999999</v>
      </c>
    </row>
    <row r="29" spans="1:15" x14ac:dyDescent="0.25">
      <c r="B29" s="9" t="s">
        <v>26</v>
      </c>
      <c r="C29">
        <v>36</v>
      </c>
      <c r="D29">
        <v>3</v>
      </c>
      <c r="E29">
        <v>0.15</v>
      </c>
      <c r="G29" s="8">
        <f t="shared" si="0"/>
        <v>16.2</v>
      </c>
      <c r="J29" s="9" t="str">
        <f t="shared" si="3"/>
        <v>_ Escomeses:</v>
      </c>
      <c r="K29" s="8">
        <f t="shared" si="1"/>
        <v>16.2</v>
      </c>
      <c r="M29">
        <v>33.67</v>
      </c>
      <c r="O29" s="8">
        <f t="shared" si="2"/>
        <v>545.45399999999995</v>
      </c>
    </row>
    <row r="30" spans="1:15" x14ac:dyDescent="0.25">
      <c r="B30" s="9" t="s">
        <v>27</v>
      </c>
      <c r="G30" s="8"/>
      <c r="J30" s="9" t="str">
        <f t="shared" si="3"/>
        <v>(tall 3+3 m en escomeses)</v>
      </c>
      <c r="K30" s="8"/>
      <c r="O30" s="8"/>
    </row>
    <row r="31" spans="1:15" x14ac:dyDescent="0.25">
      <c r="B31" s="9"/>
      <c r="G31" s="8"/>
      <c r="J31" s="9"/>
      <c r="K31" s="8"/>
      <c r="O31" s="8"/>
    </row>
    <row r="32" spans="1:15" x14ac:dyDescent="0.25">
      <c r="B32" s="3" t="s">
        <v>20</v>
      </c>
      <c r="G32" s="10">
        <f>SUM(G22:G29)</f>
        <v>116.7</v>
      </c>
      <c r="J32" s="3" t="s">
        <v>20</v>
      </c>
      <c r="K32" s="10">
        <f t="shared" ref="K32" si="4">G32</f>
        <v>116.7</v>
      </c>
      <c r="O32" s="10">
        <f>SUM(O22:O30)</f>
        <v>3929.2889999999998</v>
      </c>
    </row>
    <row r="33" spans="1:15" x14ac:dyDescent="0.25">
      <c r="B33" s="3"/>
      <c r="G33" s="10"/>
      <c r="J33" s="3"/>
      <c r="K33" s="10"/>
      <c r="O33" s="10"/>
    </row>
    <row r="34" spans="1:15" x14ac:dyDescent="0.25">
      <c r="C34" s="6" t="s">
        <v>5</v>
      </c>
      <c r="D34" s="6" t="s">
        <v>6</v>
      </c>
      <c r="E34" s="6"/>
      <c r="F34" s="6"/>
      <c r="G34" s="7" t="s">
        <v>28</v>
      </c>
      <c r="K34" s="6" t="str">
        <f>G34</f>
        <v>Total ml</v>
      </c>
      <c r="L34" s="6"/>
      <c r="M34" s="6" t="s">
        <v>10</v>
      </c>
      <c r="N34" s="6"/>
      <c r="O34" s="11" t="s">
        <v>11</v>
      </c>
    </row>
    <row r="35" spans="1:15" x14ac:dyDescent="0.25">
      <c r="A35" t="s">
        <v>29</v>
      </c>
      <c r="G35" s="8"/>
      <c r="I35" t="str">
        <f>A35</f>
        <v>Aixecament de vorada col·locada sobre</v>
      </c>
      <c r="O35" s="8"/>
    </row>
    <row r="36" spans="1:15" x14ac:dyDescent="0.25">
      <c r="A36" s="12" t="s">
        <v>30</v>
      </c>
      <c r="G36" s="8"/>
      <c r="I36" t="str">
        <f>A36</f>
        <v>formigó, amb compressor.</v>
      </c>
      <c r="O36" s="8"/>
    </row>
    <row r="37" spans="1:15" x14ac:dyDescent="0.25">
      <c r="B37" s="9" t="s">
        <v>26</v>
      </c>
      <c r="C37">
        <v>36</v>
      </c>
      <c r="D37">
        <v>0.5</v>
      </c>
      <c r="G37" s="8">
        <f>C37*D37</f>
        <v>18</v>
      </c>
      <c r="J37" s="9" t="str">
        <f>B37</f>
        <v>_ Escomeses:</v>
      </c>
      <c r="K37" s="8">
        <f t="shared" ref="K37" si="5">G37</f>
        <v>18</v>
      </c>
      <c r="M37">
        <v>15.07</v>
      </c>
      <c r="O37" s="8">
        <f>K37*M37</f>
        <v>271.26</v>
      </c>
    </row>
    <row r="38" spans="1:15" x14ac:dyDescent="0.25">
      <c r="G38" s="8"/>
      <c r="K38" s="8"/>
      <c r="O38" s="8"/>
    </row>
    <row r="39" spans="1:15" x14ac:dyDescent="0.25">
      <c r="B39" s="3" t="s">
        <v>20</v>
      </c>
      <c r="G39" s="10">
        <f>SUM(G35:G37)</f>
        <v>18</v>
      </c>
      <c r="J39" s="3" t="s">
        <v>20</v>
      </c>
      <c r="K39" s="10">
        <f t="shared" ref="K39" si="6">G39</f>
        <v>18</v>
      </c>
      <c r="O39" s="10">
        <f>SUM(O35:O37)</f>
        <v>271.26</v>
      </c>
    </row>
    <row r="40" spans="1:15" x14ac:dyDescent="0.25">
      <c r="G40" s="13"/>
      <c r="O40" s="8"/>
    </row>
    <row r="41" spans="1:15" x14ac:dyDescent="0.25">
      <c r="C41" s="6" t="s">
        <v>5</v>
      </c>
      <c r="D41" s="6" t="s">
        <v>6</v>
      </c>
      <c r="E41" s="7" t="s">
        <v>7</v>
      </c>
      <c r="F41" s="6"/>
      <c r="G41" s="7" t="s">
        <v>21</v>
      </c>
      <c r="K41" s="6" t="str">
        <f>G41</f>
        <v>Total m²</v>
      </c>
      <c r="M41" s="6" t="s">
        <v>10</v>
      </c>
      <c r="N41" s="6"/>
      <c r="O41" s="7" t="s">
        <v>31</v>
      </c>
    </row>
    <row r="42" spans="1:15" x14ac:dyDescent="0.25">
      <c r="A42" t="s">
        <v>32</v>
      </c>
      <c r="G42" s="8"/>
      <c r="I42" t="str">
        <f>A42</f>
        <v xml:space="preserve">Demolició de vorera, de fins </v>
      </c>
      <c r="O42" s="8"/>
    </row>
    <row r="43" spans="1:15" x14ac:dyDescent="0.25">
      <c r="A43" s="12" t="s">
        <v>33</v>
      </c>
      <c r="G43" s="8"/>
      <c r="I43" t="str">
        <f>A43</f>
        <v>15 cm de gruix i fins a 100 cm</v>
      </c>
      <c r="K43" s="8"/>
      <c r="O43" s="8"/>
    </row>
    <row r="44" spans="1:15" x14ac:dyDescent="0.25">
      <c r="A44" t="s">
        <v>34</v>
      </c>
      <c r="G44" s="8"/>
      <c r="I44" t="str">
        <f>A44</f>
        <v>d'amplada amb retroexcavadora amb</v>
      </c>
      <c r="K44" s="8"/>
      <c r="O44" s="8"/>
    </row>
    <row r="45" spans="1:15" x14ac:dyDescent="0.25">
      <c r="A45" t="s">
        <v>35</v>
      </c>
      <c r="G45" s="8"/>
      <c r="I45" t="str">
        <f>A45</f>
        <v>martell trencador.</v>
      </c>
      <c r="K45" s="8"/>
      <c r="O45" s="8"/>
    </row>
    <row r="46" spans="1:15" x14ac:dyDescent="0.25">
      <c r="A46" s="14"/>
      <c r="B46" s="9" t="s">
        <v>26</v>
      </c>
      <c r="C46">
        <v>36</v>
      </c>
      <c r="D46">
        <v>1</v>
      </c>
      <c r="E46">
        <v>0.5</v>
      </c>
      <c r="G46" s="8">
        <f t="shared" ref="G46" si="7">C46*D46*E46</f>
        <v>18</v>
      </c>
      <c r="J46" s="9" t="str">
        <f t="shared" ref="J46" si="8">B46</f>
        <v>_ Escomeses:</v>
      </c>
      <c r="K46" s="8">
        <f t="shared" ref="K46" si="9">G46</f>
        <v>18</v>
      </c>
      <c r="M46">
        <v>9.41</v>
      </c>
      <c r="O46" s="8">
        <f t="shared" ref="O46" si="10">K46*M46</f>
        <v>169.38</v>
      </c>
    </row>
    <row r="47" spans="1:15" x14ac:dyDescent="0.25">
      <c r="G47" s="8"/>
      <c r="K47" s="8"/>
      <c r="O47" s="8"/>
    </row>
    <row r="48" spans="1:15" x14ac:dyDescent="0.25">
      <c r="B48" s="3" t="s">
        <v>20</v>
      </c>
      <c r="G48" s="10">
        <f>SUM(G43:G46)</f>
        <v>18</v>
      </c>
      <c r="J48" s="3" t="s">
        <v>20</v>
      </c>
      <c r="K48" s="10">
        <f t="shared" ref="K48" si="11">G48</f>
        <v>18</v>
      </c>
      <c r="O48" s="10">
        <f>SUM(O43:O46)</f>
        <v>169.38</v>
      </c>
    </row>
    <row r="49" spans="1:15" x14ac:dyDescent="0.25">
      <c r="B49" s="3"/>
      <c r="G49" s="10"/>
      <c r="J49" s="3"/>
      <c r="K49" s="10"/>
      <c r="O49" s="10"/>
    </row>
    <row r="50" spans="1:15" x14ac:dyDescent="0.25">
      <c r="C50" s="6" t="s">
        <v>5</v>
      </c>
      <c r="D50" s="6" t="s">
        <v>6</v>
      </c>
      <c r="E50" s="7" t="s">
        <v>7</v>
      </c>
      <c r="F50" s="6"/>
      <c r="G50" s="7" t="s">
        <v>21</v>
      </c>
      <c r="K50" s="6" t="str">
        <f>G50</f>
        <v>Total m²</v>
      </c>
      <c r="M50" s="6" t="s">
        <v>10</v>
      </c>
      <c r="N50" s="6"/>
      <c r="O50" s="11" t="s">
        <v>11</v>
      </c>
    </row>
    <row r="51" spans="1:15" x14ac:dyDescent="0.25">
      <c r="A51" t="s">
        <v>36</v>
      </c>
      <c r="G51" s="8"/>
      <c r="I51" t="str">
        <f>A51</f>
        <v>Demolició de paviment i mescla bituminosa,</v>
      </c>
      <c r="O51" s="8"/>
    </row>
    <row r="52" spans="1:15" x14ac:dyDescent="0.25">
      <c r="A52" s="12" t="s">
        <v>37</v>
      </c>
      <c r="G52" s="8"/>
      <c r="I52" t="str">
        <f>A52</f>
        <v>de fins a 20 cm de gruix i fins a 0,6 m</v>
      </c>
      <c r="K52" s="8"/>
      <c r="O52" s="8"/>
    </row>
    <row r="53" spans="1:15" x14ac:dyDescent="0.25">
      <c r="A53" t="s">
        <v>34</v>
      </c>
      <c r="G53" s="8"/>
      <c r="I53" t="str">
        <f>A53</f>
        <v>d'amplada amb retroexcavadora amb</v>
      </c>
      <c r="K53" s="8"/>
      <c r="O53" s="8"/>
    </row>
    <row r="54" spans="1:15" x14ac:dyDescent="0.25">
      <c r="A54" t="s">
        <v>38</v>
      </c>
      <c r="G54" s="8"/>
      <c r="I54" t="str">
        <f>A54</f>
        <v>martell trencador. Trams amples.</v>
      </c>
      <c r="K54" s="8"/>
      <c r="O54" s="8"/>
    </row>
    <row r="55" spans="1:15" x14ac:dyDescent="0.25">
      <c r="B55" s="9" t="s">
        <v>15</v>
      </c>
      <c r="C55">
        <v>1</v>
      </c>
      <c r="D55">
        <v>34</v>
      </c>
      <c r="E55">
        <v>0.3</v>
      </c>
      <c r="G55" s="8">
        <f t="shared" ref="G55:G59" si="12">C55*D55*E55</f>
        <v>10.199999999999999</v>
      </c>
      <c r="J55" s="9" t="str">
        <f t="shared" ref="J55:J56" si="13">B55</f>
        <v>_ Tram 1:</v>
      </c>
      <c r="K55" s="8">
        <f t="shared" ref="K55:K60" si="14">G55</f>
        <v>10.199999999999999</v>
      </c>
      <c r="M55">
        <v>9.41</v>
      </c>
      <c r="O55" s="8">
        <f t="shared" ref="O55:O60" si="15">K55*M55</f>
        <v>95.981999999999999</v>
      </c>
    </row>
    <row r="56" spans="1:15" x14ac:dyDescent="0.25">
      <c r="B56" s="9" t="s">
        <v>16</v>
      </c>
      <c r="C56">
        <v>1</v>
      </c>
      <c r="D56">
        <v>78</v>
      </c>
      <c r="E56">
        <v>0.3</v>
      </c>
      <c r="G56" s="8">
        <f t="shared" si="12"/>
        <v>23.4</v>
      </c>
      <c r="J56" s="9" t="str">
        <f t="shared" si="13"/>
        <v>_ Tram 2:</v>
      </c>
      <c r="K56" s="8">
        <f t="shared" si="14"/>
        <v>23.4</v>
      </c>
      <c r="M56">
        <v>9.41</v>
      </c>
      <c r="O56" s="8">
        <f t="shared" si="15"/>
        <v>220.19399999999999</v>
      </c>
    </row>
    <row r="57" spans="1:15" x14ac:dyDescent="0.25">
      <c r="B57" s="9" t="s">
        <v>17</v>
      </c>
      <c r="C57">
        <v>1</v>
      </c>
      <c r="D57">
        <v>358</v>
      </c>
      <c r="E57">
        <v>0.3</v>
      </c>
      <c r="G57" s="8">
        <f t="shared" si="12"/>
        <v>107.39999999999999</v>
      </c>
      <c r="J57" s="9" t="str">
        <f>B57</f>
        <v>_ Tram 3:</v>
      </c>
      <c r="K57" s="8">
        <f t="shared" si="14"/>
        <v>107.39999999999999</v>
      </c>
      <c r="M57">
        <v>9.41</v>
      </c>
      <c r="O57" s="8">
        <f t="shared" si="15"/>
        <v>1010.6339999999999</v>
      </c>
    </row>
    <row r="58" spans="1:15" x14ac:dyDescent="0.25">
      <c r="B58" s="9" t="s">
        <v>18</v>
      </c>
      <c r="C58">
        <v>1</v>
      </c>
      <c r="D58">
        <v>45</v>
      </c>
      <c r="E58">
        <v>0.3</v>
      </c>
      <c r="G58" s="8">
        <f t="shared" si="12"/>
        <v>13.5</v>
      </c>
      <c r="J58" s="9" t="str">
        <f>B58</f>
        <v>_ Tram 4:</v>
      </c>
      <c r="K58" s="8">
        <f t="shared" si="14"/>
        <v>13.5</v>
      </c>
      <c r="M58">
        <v>9.41</v>
      </c>
      <c r="O58" s="8">
        <f t="shared" si="15"/>
        <v>127.035</v>
      </c>
    </row>
    <row r="59" spans="1:15" x14ac:dyDescent="0.25">
      <c r="B59" s="9" t="s">
        <v>39</v>
      </c>
      <c r="C59">
        <v>1</v>
      </c>
      <c r="D59">
        <v>155</v>
      </c>
      <c r="E59">
        <v>0.3</v>
      </c>
      <c r="G59" s="8">
        <f t="shared" si="12"/>
        <v>46.5</v>
      </c>
      <c r="J59" s="9" t="str">
        <f>B59</f>
        <v>Tram Camèlies-Planet</v>
      </c>
      <c r="K59" s="8">
        <f t="shared" si="14"/>
        <v>46.5</v>
      </c>
      <c r="M59">
        <v>9.41</v>
      </c>
      <c r="O59" s="8">
        <f t="shared" si="15"/>
        <v>437.565</v>
      </c>
    </row>
    <row r="60" spans="1:15" x14ac:dyDescent="0.25">
      <c r="B60" s="9" t="s">
        <v>26</v>
      </c>
      <c r="C60">
        <v>36</v>
      </c>
      <c r="D60">
        <v>3</v>
      </c>
      <c r="E60">
        <v>0.3</v>
      </c>
      <c r="G60" s="8">
        <f>C60*D60*E60</f>
        <v>32.4</v>
      </c>
      <c r="J60" s="9" t="str">
        <f t="shared" ref="J60" si="16">B60</f>
        <v>_ Escomeses:</v>
      </c>
      <c r="K60" s="8">
        <f t="shared" si="14"/>
        <v>32.4</v>
      </c>
      <c r="M60">
        <v>9.41</v>
      </c>
      <c r="O60" s="8">
        <f t="shared" si="15"/>
        <v>304.88400000000001</v>
      </c>
    </row>
    <row r="61" spans="1:15" x14ac:dyDescent="0.25">
      <c r="B61" s="9" t="s">
        <v>40</v>
      </c>
      <c r="G61" s="8" t="s">
        <v>41</v>
      </c>
      <c r="J61" s="9" t="str">
        <f>B61</f>
        <v>(108 m escomeses)</v>
      </c>
      <c r="K61" s="8"/>
      <c r="O61" s="8"/>
    </row>
    <row r="62" spans="1:15" x14ac:dyDescent="0.25">
      <c r="B62" s="9"/>
      <c r="G62" s="8"/>
      <c r="J62" s="9"/>
      <c r="K62" s="8"/>
      <c r="O62" s="8"/>
    </row>
    <row r="63" spans="1:15" x14ac:dyDescent="0.25">
      <c r="B63" s="3" t="s">
        <v>20</v>
      </c>
      <c r="D63">
        <f>SUM(D54:D60)</f>
        <v>673</v>
      </c>
      <c r="G63" s="10">
        <f>SUM(G52:G60)</f>
        <v>233.4</v>
      </c>
      <c r="J63" s="3" t="s">
        <v>20</v>
      </c>
      <c r="K63" s="10">
        <f t="shared" ref="K63" si="17">G63</f>
        <v>233.4</v>
      </c>
      <c r="O63" s="10">
        <f>SUM(O52:O61)</f>
        <v>2196.2939999999999</v>
      </c>
    </row>
    <row r="64" spans="1:15" x14ac:dyDescent="0.25">
      <c r="B64" s="3"/>
      <c r="G64" s="10"/>
      <c r="J64" s="3"/>
      <c r="K64" s="10"/>
      <c r="O64" s="10"/>
    </row>
    <row r="65" spans="1:15" x14ac:dyDescent="0.25">
      <c r="C65" s="6" t="s">
        <v>5</v>
      </c>
      <c r="D65" s="6" t="s">
        <v>6</v>
      </c>
      <c r="E65" s="6" t="s">
        <v>7</v>
      </c>
      <c r="F65" s="7" t="s">
        <v>8</v>
      </c>
      <c r="G65" s="7" t="s">
        <v>9</v>
      </c>
      <c r="K65" s="7" t="str">
        <f>G65</f>
        <v>Total m³</v>
      </c>
      <c r="L65" s="6"/>
      <c r="M65" s="6" t="s">
        <v>10</v>
      </c>
      <c r="N65" s="6"/>
      <c r="O65" s="11" t="s">
        <v>11</v>
      </c>
    </row>
    <row r="66" spans="1:15" x14ac:dyDescent="0.25">
      <c r="A66" t="s">
        <v>42</v>
      </c>
      <c r="G66" s="8"/>
      <c r="I66" t="str">
        <f>A66</f>
        <v>Excavació de rasa fins 1 m d'amplada i fins</v>
      </c>
      <c r="O66" s="8"/>
    </row>
    <row r="67" spans="1:15" x14ac:dyDescent="0.25">
      <c r="A67" t="s">
        <v>43</v>
      </c>
      <c r="G67" s="8"/>
      <c r="I67" t="str">
        <f>A67</f>
        <v>2 m de fondària, en roca aglomerada, amb retro</v>
      </c>
      <c r="K67" s="8"/>
      <c r="O67" s="8"/>
    </row>
    <row r="68" spans="1:15" x14ac:dyDescent="0.25">
      <c r="A68" t="s">
        <v>44</v>
      </c>
      <c r="G68" s="8"/>
      <c r="I68" t="str">
        <f>A68</f>
        <v>excavadora amb martell trencador i càrrega.</v>
      </c>
      <c r="K68" s="8"/>
      <c r="O68" s="8"/>
    </row>
    <row r="69" spans="1:15" x14ac:dyDescent="0.25">
      <c r="B69" s="9" t="s">
        <v>15</v>
      </c>
      <c r="C69">
        <v>0.7</v>
      </c>
      <c r="D69">
        <v>34</v>
      </c>
      <c r="E69">
        <v>0.3</v>
      </c>
      <c r="F69">
        <v>0.6</v>
      </c>
      <c r="G69" s="8">
        <f>C69*D69*E69*F69</f>
        <v>4.2839999999999989</v>
      </c>
      <c r="J69" s="9" t="str">
        <f>B69</f>
        <v>_ Tram 1:</v>
      </c>
      <c r="K69" s="8">
        <f t="shared" ref="K69:K77" si="18">G69</f>
        <v>4.2839999999999989</v>
      </c>
      <c r="M69">
        <v>95.2</v>
      </c>
      <c r="O69" s="8">
        <f t="shared" ref="O69:O74" si="19">K69*M69</f>
        <v>407.83679999999993</v>
      </c>
    </row>
    <row r="70" spans="1:15" x14ac:dyDescent="0.25">
      <c r="B70" s="9" t="s">
        <v>16</v>
      </c>
      <c r="C70">
        <v>0.7</v>
      </c>
      <c r="D70">
        <v>78</v>
      </c>
      <c r="E70">
        <v>0.3</v>
      </c>
      <c r="F70">
        <v>0.6</v>
      </c>
      <c r="G70" s="8">
        <f t="shared" ref="G70:G73" si="20">C70*D70*E70*F70</f>
        <v>9.8279999999999994</v>
      </c>
      <c r="J70" s="9" t="str">
        <f t="shared" ref="J70:J72" si="21">B70</f>
        <v>_ Tram 2:</v>
      </c>
      <c r="K70" s="8">
        <f t="shared" si="18"/>
        <v>9.8279999999999994</v>
      </c>
      <c r="M70">
        <v>95.2</v>
      </c>
      <c r="O70" s="8">
        <f t="shared" si="19"/>
        <v>935.62559999999996</v>
      </c>
    </row>
    <row r="71" spans="1:15" x14ac:dyDescent="0.25">
      <c r="B71" s="9" t="s">
        <v>17</v>
      </c>
      <c r="C71">
        <v>0.7</v>
      </c>
      <c r="D71">
        <v>358</v>
      </c>
      <c r="E71">
        <v>0.3</v>
      </c>
      <c r="F71">
        <v>0.6</v>
      </c>
      <c r="G71" s="8">
        <f t="shared" si="20"/>
        <v>45.107999999999997</v>
      </c>
      <c r="J71" s="9" t="str">
        <f t="shared" si="21"/>
        <v>_ Tram 3:</v>
      </c>
      <c r="K71" s="8">
        <f t="shared" si="18"/>
        <v>45.107999999999997</v>
      </c>
      <c r="M71">
        <v>95.2</v>
      </c>
      <c r="O71" s="8">
        <f t="shared" si="19"/>
        <v>4294.2816000000003</v>
      </c>
    </row>
    <row r="72" spans="1:15" x14ac:dyDescent="0.25">
      <c r="B72" s="9" t="s">
        <v>18</v>
      </c>
      <c r="C72">
        <v>0.7</v>
      </c>
      <c r="D72">
        <v>45</v>
      </c>
      <c r="E72">
        <v>0.3</v>
      </c>
      <c r="F72">
        <v>0.6</v>
      </c>
      <c r="G72" s="8">
        <f t="shared" si="20"/>
        <v>5.669999999999999</v>
      </c>
      <c r="J72" s="9" t="str">
        <f t="shared" si="21"/>
        <v>_ Tram 4:</v>
      </c>
      <c r="K72" s="8">
        <f t="shared" si="18"/>
        <v>5.669999999999999</v>
      </c>
      <c r="M72">
        <v>95.2</v>
      </c>
      <c r="O72" s="8">
        <f t="shared" si="19"/>
        <v>539.78399999999988</v>
      </c>
    </row>
    <row r="73" spans="1:15" x14ac:dyDescent="0.25">
      <c r="B73" s="9" t="s">
        <v>39</v>
      </c>
      <c r="C73">
        <v>0.7</v>
      </c>
      <c r="D73">
        <v>155</v>
      </c>
      <c r="E73">
        <v>0.3</v>
      </c>
      <c r="F73">
        <v>0.6</v>
      </c>
      <c r="G73" s="8">
        <f t="shared" si="20"/>
        <v>19.529999999999998</v>
      </c>
      <c r="J73" s="9" t="str">
        <f>B73</f>
        <v>Tram Camèlies-Planet</v>
      </c>
      <c r="K73" s="8">
        <f t="shared" si="18"/>
        <v>19.529999999999998</v>
      </c>
      <c r="M73">
        <v>95.2</v>
      </c>
      <c r="O73" s="8">
        <f t="shared" si="19"/>
        <v>1859.2559999999999</v>
      </c>
    </row>
    <row r="74" spans="1:15" x14ac:dyDescent="0.25">
      <c r="B74" s="9" t="s">
        <v>26</v>
      </c>
      <c r="C74">
        <v>0.7</v>
      </c>
      <c r="D74">
        <v>108</v>
      </c>
      <c r="E74">
        <v>0.3</v>
      </c>
      <c r="F74">
        <v>0.6</v>
      </c>
      <c r="G74" s="8">
        <f>C74*D74*E74*F74</f>
        <v>13.607999999999997</v>
      </c>
      <c r="J74" s="9" t="str">
        <f>B74</f>
        <v>_ Escomeses:</v>
      </c>
      <c r="K74" s="8">
        <f>G74</f>
        <v>13.607999999999997</v>
      </c>
      <c r="M74">
        <v>95.2</v>
      </c>
      <c r="O74" s="8">
        <f t="shared" si="19"/>
        <v>1295.4815999999998</v>
      </c>
    </row>
    <row r="75" spans="1:15" x14ac:dyDescent="0.25">
      <c r="B75" s="9" t="s">
        <v>40</v>
      </c>
      <c r="G75" s="8"/>
      <c r="J75" s="9" t="str">
        <f>B75</f>
        <v>(108 m escomeses)</v>
      </c>
      <c r="K75" s="8"/>
      <c r="O75" s="8"/>
    </row>
    <row r="76" spans="1:15" x14ac:dyDescent="0.25">
      <c r="B76" s="9"/>
      <c r="D76">
        <f>D69+D70+D71+D72</f>
        <v>515</v>
      </c>
      <c r="G76" s="8"/>
      <c r="J76" s="9"/>
      <c r="K76" s="8"/>
      <c r="O76" s="8"/>
    </row>
    <row r="77" spans="1:15" x14ac:dyDescent="0.25">
      <c r="B77" s="3" t="s">
        <v>20</v>
      </c>
      <c r="G77" s="10">
        <f>SUM(G67:G74)</f>
        <v>98.027999999999992</v>
      </c>
      <c r="J77" s="3" t="s">
        <v>20</v>
      </c>
      <c r="K77" s="10">
        <f t="shared" si="18"/>
        <v>98.027999999999992</v>
      </c>
      <c r="O77" s="10">
        <f>SUM(O67:O75)</f>
        <v>9332.2655999999988</v>
      </c>
    </row>
    <row r="78" spans="1:15" x14ac:dyDescent="0.25">
      <c r="G78" s="13"/>
      <c r="O78" s="8"/>
    </row>
    <row r="79" spans="1:15" x14ac:dyDescent="0.25">
      <c r="C79" s="6" t="s">
        <v>5</v>
      </c>
      <c r="D79" s="6" t="s">
        <v>6</v>
      </c>
      <c r="E79" s="6" t="s">
        <v>7</v>
      </c>
      <c r="F79" s="7" t="s">
        <v>8</v>
      </c>
      <c r="G79" s="7" t="s">
        <v>9</v>
      </c>
      <c r="K79" s="7" t="str">
        <f>G79</f>
        <v>Total m³</v>
      </c>
      <c r="L79" s="6"/>
      <c r="M79" s="6" t="s">
        <v>10</v>
      </c>
      <c r="N79" s="6"/>
      <c r="O79" s="11" t="s">
        <v>11</v>
      </c>
    </row>
    <row r="80" spans="1:15" x14ac:dyDescent="0.25">
      <c r="A80" t="s">
        <v>42</v>
      </c>
      <c r="G80" s="8"/>
      <c r="I80" t="str">
        <f>A80</f>
        <v>Excavació de rasa fins 1 m d'amplada i fins</v>
      </c>
      <c r="O80" s="8"/>
    </row>
    <row r="81" spans="1:15" x14ac:dyDescent="0.25">
      <c r="A81" t="s">
        <v>45</v>
      </c>
      <c r="G81" s="8"/>
      <c r="I81" t="str">
        <f>A81</f>
        <v>2 m de fondària, en terreny no classificat i</v>
      </c>
      <c r="K81" s="8"/>
      <c r="O81" s="8"/>
    </row>
    <row r="82" spans="1:15" x14ac:dyDescent="0.25">
      <c r="A82" t="s">
        <v>46</v>
      </c>
      <c r="G82" s="8"/>
      <c r="I82" t="str">
        <f>A82</f>
        <v>amb terres deixades a la vora.</v>
      </c>
      <c r="K82" s="8"/>
      <c r="O82" s="8"/>
    </row>
    <row r="83" spans="1:15" x14ac:dyDescent="0.25">
      <c r="B83" s="9" t="s">
        <v>15</v>
      </c>
      <c r="C83">
        <v>0.2</v>
      </c>
      <c r="D83">
        <v>34</v>
      </c>
      <c r="E83">
        <v>0.3</v>
      </c>
      <c r="F83">
        <v>0.6</v>
      </c>
      <c r="G83" s="8">
        <f>C83*D83*E83*F83</f>
        <v>1.224</v>
      </c>
      <c r="J83" s="9" t="str">
        <f>B83</f>
        <v>_ Tram 1:</v>
      </c>
      <c r="K83" s="8">
        <f t="shared" ref="K83:K87" si="22">G83</f>
        <v>1.224</v>
      </c>
      <c r="M83">
        <v>29.77</v>
      </c>
      <c r="O83" s="8">
        <f t="shared" ref="O83:O88" si="23">K83*M83</f>
        <v>36.438479999999998</v>
      </c>
    </row>
    <row r="84" spans="1:15" x14ac:dyDescent="0.25">
      <c r="B84" s="9" t="s">
        <v>16</v>
      </c>
      <c r="C84">
        <v>0.2</v>
      </c>
      <c r="D84">
        <v>78</v>
      </c>
      <c r="E84">
        <v>0.3</v>
      </c>
      <c r="F84">
        <v>0.6</v>
      </c>
      <c r="G84" s="8">
        <f t="shared" ref="G84:G87" si="24">C84*D84*E84*F84</f>
        <v>2.8080000000000003</v>
      </c>
      <c r="J84" s="9" t="str">
        <f t="shared" ref="J84:J87" si="25">B84</f>
        <v>_ Tram 2:</v>
      </c>
      <c r="K84" s="8">
        <f t="shared" si="22"/>
        <v>2.8080000000000003</v>
      </c>
      <c r="M84">
        <v>29.77</v>
      </c>
      <c r="O84" s="8">
        <f t="shared" si="23"/>
        <v>83.594160000000002</v>
      </c>
    </row>
    <row r="85" spans="1:15" x14ac:dyDescent="0.25">
      <c r="B85" s="9" t="s">
        <v>17</v>
      </c>
      <c r="C85">
        <v>0.2</v>
      </c>
      <c r="D85">
        <v>358</v>
      </c>
      <c r="E85">
        <v>0.3</v>
      </c>
      <c r="F85">
        <v>0.6</v>
      </c>
      <c r="G85" s="8">
        <f t="shared" si="24"/>
        <v>12.888</v>
      </c>
      <c r="J85" s="9" t="str">
        <f t="shared" si="25"/>
        <v>_ Tram 3:</v>
      </c>
      <c r="K85" s="8">
        <f t="shared" si="22"/>
        <v>12.888</v>
      </c>
      <c r="M85">
        <v>29.77</v>
      </c>
      <c r="O85" s="8">
        <f t="shared" si="23"/>
        <v>383.67575999999997</v>
      </c>
    </row>
    <row r="86" spans="1:15" x14ac:dyDescent="0.25">
      <c r="B86" s="9" t="s">
        <v>18</v>
      </c>
      <c r="C86">
        <v>0.2</v>
      </c>
      <c r="D86">
        <v>45</v>
      </c>
      <c r="E86">
        <v>0.3</v>
      </c>
      <c r="F86">
        <v>0.6</v>
      </c>
      <c r="G86" s="8">
        <f t="shared" si="24"/>
        <v>1.6199999999999999</v>
      </c>
      <c r="J86" s="9" t="str">
        <f t="shared" si="25"/>
        <v>_ Tram 4:</v>
      </c>
      <c r="K86" s="8">
        <f t="shared" si="22"/>
        <v>1.6199999999999999</v>
      </c>
      <c r="M86">
        <v>29.77</v>
      </c>
      <c r="O86" s="8">
        <f t="shared" si="23"/>
        <v>48.227399999999996</v>
      </c>
    </row>
    <row r="87" spans="1:15" x14ac:dyDescent="0.25">
      <c r="B87" s="9" t="s">
        <v>39</v>
      </c>
      <c r="C87">
        <v>0.2</v>
      </c>
      <c r="D87">
        <v>155</v>
      </c>
      <c r="E87">
        <v>0.3</v>
      </c>
      <c r="F87">
        <v>0.6</v>
      </c>
      <c r="G87" s="8">
        <f t="shared" si="24"/>
        <v>5.5799999999999992</v>
      </c>
      <c r="J87" s="9" t="str">
        <f t="shared" si="25"/>
        <v>Tram Camèlies-Planet</v>
      </c>
      <c r="K87" s="8">
        <f t="shared" si="22"/>
        <v>5.5799999999999992</v>
      </c>
      <c r="M87">
        <v>29.77</v>
      </c>
      <c r="O87" s="8">
        <f t="shared" si="23"/>
        <v>166.11659999999998</v>
      </c>
    </row>
    <row r="88" spans="1:15" x14ac:dyDescent="0.25">
      <c r="B88" s="9" t="s">
        <v>26</v>
      </c>
      <c r="C88">
        <v>0.2</v>
      </c>
      <c r="D88">
        <v>108</v>
      </c>
      <c r="E88">
        <v>0.3</v>
      </c>
      <c r="F88">
        <v>0.6</v>
      </c>
      <c r="G88" s="8">
        <f>C88*D88*E88*F88</f>
        <v>3.8879999999999999</v>
      </c>
      <c r="J88" s="9" t="str">
        <f>B88</f>
        <v>_ Escomeses:</v>
      </c>
      <c r="K88" s="8">
        <f>G88</f>
        <v>3.8879999999999999</v>
      </c>
      <c r="M88">
        <v>29.77</v>
      </c>
      <c r="O88" s="8">
        <f t="shared" si="23"/>
        <v>115.74575999999999</v>
      </c>
    </row>
    <row r="89" spans="1:15" x14ac:dyDescent="0.25">
      <c r="B89" s="9" t="s">
        <v>40</v>
      </c>
      <c r="G89" s="8"/>
      <c r="J89" s="9" t="str">
        <f>B89</f>
        <v>(108 m escomeses)</v>
      </c>
      <c r="K89" s="8"/>
      <c r="O89" s="8"/>
    </row>
    <row r="90" spans="1:15" x14ac:dyDescent="0.25">
      <c r="G90" s="8"/>
      <c r="K90" s="8"/>
      <c r="O90" s="8"/>
    </row>
    <row r="91" spans="1:15" x14ac:dyDescent="0.25">
      <c r="B91" s="3" t="s">
        <v>20</v>
      </c>
      <c r="G91" s="10">
        <f>SUM(G82:G88)</f>
        <v>28.008000000000003</v>
      </c>
      <c r="J91" s="3" t="s">
        <v>20</v>
      </c>
      <c r="K91" s="10">
        <f t="shared" ref="K91" si="26">G91</f>
        <v>28.008000000000003</v>
      </c>
      <c r="O91" s="10">
        <f>SUM(O81:O89)</f>
        <v>833.79815999999994</v>
      </c>
    </row>
    <row r="92" spans="1:15" x14ac:dyDescent="0.25">
      <c r="G92" s="13"/>
      <c r="O92" s="8"/>
    </row>
    <row r="93" spans="1:15" x14ac:dyDescent="0.25">
      <c r="C93" s="6" t="s">
        <v>5</v>
      </c>
      <c r="D93" s="6" t="s">
        <v>6</v>
      </c>
      <c r="E93" s="6" t="s">
        <v>7</v>
      </c>
      <c r="F93" s="7" t="s">
        <v>8</v>
      </c>
      <c r="G93" s="7" t="s">
        <v>9</v>
      </c>
      <c r="K93" s="7" t="str">
        <f>G93</f>
        <v>Total m³</v>
      </c>
      <c r="L93" s="6"/>
      <c r="M93" s="6" t="s">
        <v>10</v>
      </c>
      <c r="N93" s="6"/>
      <c r="O93" s="11" t="s">
        <v>11</v>
      </c>
    </row>
    <row r="94" spans="1:15" x14ac:dyDescent="0.25">
      <c r="A94" t="s">
        <v>42</v>
      </c>
      <c r="G94" s="8"/>
      <c r="I94" t="str">
        <f>A94</f>
        <v>Excavació de rasa fins 1 m d'amplada i fins</v>
      </c>
      <c r="O94" s="8"/>
    </row>
    <row r="95" spans="1:15" x14ac:dyDescent="0.25">
      <c r="A95" t="s">
        <v>47</v>
      </c>
      <c r="G95" s="8"/>
      <c r="I95" t="str">
        <f>A95</f>
        <v>2 m de fondària, en terreny fluix i amb</v>
      </c>
      <c r="K95" s="8"/>
      <c r="O95" s="8"/>
    </row>
    <row r="96" spans="1:15" x14ac:dyDescent="0.25">
      <c r="A96" t="s">
        <v>48</v>
      </c>
      <c r="G96" s="8"/>
      <c r="I96" t="str">
        <f>A96</f>
        <v>terres deixades a la vora.</v>
      </c>
      <c r="K96" s="8"/>
      <c r="O96" s="8"/>
    </row>
    <row r="97" spans="1:15" x14ac:dyDescent="0.25">
      <c r="B97" s="9" t="s">
        <v>15</v>
      </c>
      <c r="C97">
        <v>0.1</v>
      </c>
      <c r="D97">
        <v>34</v>
      </c>
      <c r="E97">
        <v>0.3</v>
      </c>
      <c r="F97">
        <v>0.6</v>
      </c>
      <c r="G97" s="8">
        <f>C97*D97*E97*F97</f>
        <v>0.61199999999999999</v>
      </c>
      <c r="J97" s="9" t="str">
        <f>B97</f>
        <v>_ Tram 1:</v>
      </c>
      <c r="K97" s="8">
        <f t="shared" ref="K97:K101" si="27">G97</f>
        <v>0.61199999999999999</v>
      </c>
      <c r="M97">
        <v>23.18</v>
      </c>
      <c r="O97" s="8">
        <f t="shared" ref="O97:O102" si="28">K97*M97</f>
        <v>14.186159999999999</v>
      </c>
    </row>
    <row r="98" spans="1:15" x14ac:dyDescent="0.25">
      <c r="B98" s="9" t="s">
        <v>16</v>
      </c>
      <c r="C98">
        <v>0.1</v>
      </c>
      <c r="D98">
        <v>78</v>
      </c>
      <c r="E98">
        <v>0.3</v>
      </c>
      <c r="F98">
        <v>0.6</v>
      </c>
      <c r="G98" s="8">
        <f t="shared" ref="G98:G101" si="29">C98*D98*E98*F98</f>
        <v>1.4040000000000001</v>
      </c>
      <c r="J98" s="9" t="str">
        <f t="shared" ref="J98:J101" si="30">B98</f>
        <v>_ Tram 2:</v>
      </c>
      <c r="K98" s="8">
        <f t="shared" si="27"/>
        <v>1.4040000000000001</v>
      </c>
      <c r="M98">
        <v>23.18</v>
      </c>
      <c r="O98" s="8">
        <f t="shared" si="28"/>
        <v>32.544720000000005</v>
      </c>
    </row>
    <row r="99" spans="1:15" x14ac:dyDescent="0.25">
      <c r="B99" s="9" t="s">
        <v>17</v>
      </c>
      <c r="C99">
        <v>0.1</v>
      </c>
      <c r="D99">
        <v>358</v>
      </c>
      <c r="E99">
        <v>0.3</v>
      </c>
      <c r="F99">
        <v>0.6</v>
      </c>
      <c r="G99" s="8">
        <f t="shared" si="29"/>
        <v>6.444</v>
      </c>
      <c r="J99" s="9" t="str">
        <f t="shared" si="30"/>
        <v>_ Tram 3:</v>
      </c>
      <c r="K99" s="8">
        <f t="shared" si="27"/>
        <v>6.444</v>
      </c>
      <c r="M99">
        <v>23.18</v>
      </c>
      <c r="O99" s="8">
        <f t="shared" si="28"/>
        <v>149.37191999999999</v>
      </c>
    </row>
    <row r="100" spans="1:15" x14ac:dyDescent="0.25">
      <c r="B100" s="9" t="s">
        <v>18</v>
      </c>
      <c r="C100">
        <v>0.1</v>
      </c>
      <c r="D100">
        <v>45</v>
      </c>
      <c r="E100">
        <v>0.3</v>
      </c>
      <c r="F100">
        <v>0.6</v>
      </c>
      <c r="G100" s="8">
        <f t="shared" si="29"/>
        <v>0.80999999999999994</v>
      </c>
      <c r="J100" s="9" t="str">
        <f t="shared" si="30"/>
        <v>_ Tram 4:</v>
      </c>
      <c r="K100" s="8">
        <f t="shared" si="27"/>
        <v>0.80999999999999994</v>
      </c>
      <c r="M100">
        <v>23.18</v>
      </c>
      <c r="O100" s="8">
        <f t="shared" si="28"/>
        <v>18.775799999999997</v>
      </c>
    </row>
    <row r="101" spans="1:15" x14ac:dyDescent="0.25">
      <c r="B101" s="9" t="s">
        <v>39</v>
      </c>
      <c r="C101">
        <v>0.1</v>
      </c>
      <c r="D101">
        <v>155</v>
      </c>
      <c r="E101">
        <v>0.3</v>
      </c>
      <c r="F101">
        <v>0.6</v>
      </c>
      <c r="G101" s="8">
        <f t="shared" si="29"/>
        <v>2.7899999999999996</v>
      </c>
      <c r="J101" s="9" t="str">
        <f t="shared" si="30"/>
        <v>Tram Camèlies-Planet</v>
      </c>
      <c r="K101" s="8">
        <f t="shared" si="27"/>
        <v>2.7899999999999996</v>
      </c>
      <c r="M101">
        <v>23.18</v>
      </c>
      <c r="O101" s="8">
        <f t="shared" si="28"/>
        <v>64.672199999999989</v>
      </c>
    </row>
    <row r="102" spans="1:15" x14ac:dyDescent="0.25">
      <c r="B102" s="9" t="s">
        <v>26</v>
      </c>
      <c r="C102">
        <v>0.1</v>
      </c>
      <c r="D102">
        <v>108</v>
      </c>
      <c r="E102">
        <v>0.3</v>
      </c>
      <c r="F102">
        <v>0.6</v>
      </c>
      <c r="G102" s="8">
        <f>C102*D102*E102*F102</f>
        <v>1.944</v>
      </c>
      <c r="J102" s="9" t="str">
        <f>B102</f>
        <v>_ Escomeses:</v>
      </c>
      <c r="K102" s="8">
        <f>G102</f>
        <v>1.944</v>
      </c>
      <c r="M102">
        <v>23.18</v>
      </c>
      <c r="O102" s="8">
        <f t="shared" si="28"/>
        <v>45.061920000000001</v>
      </c>
    </row>
    <row r="103" spans="1:15" x14ac:dyDescent="0.25">
      <c r="B103" s="9" t="s">
        <v>40</v>
      </c>
      <c r="G103" s="8"/>
      <c r="J103" s="9" t="str">
        <f>B103</f>
        <v>(108 m escomeses)</v>
      </c>
      <c r="K103" s="8"/>
      <c r="O103" s="8"/>
    </row>
    <row r="104" spans="1:15" x14ac:dyDescent="0.25">
      <c r="G104" s="8"/>
      <c r="K104" s="8"/>
      <c r="O104" s="8"/>
    </row>
    <row r="105" spans="1:15" x14ac:dyDescent="0.25">
      <c r="B105" s="3" t="s">
        <v>20</v>
      </c>
      <c r="G105" s="10">
        <f>SUM(G95:G102)</f>
        <v>14.004000000000001</v>
      </c>
      <c r="J105" s="3" t="s">
        <v>20</v>
      </c>
      <c r="K105" s="10">
        <f t="shared" ref="K105" si="31">G105</f>
        <v>14.004000000000001</v>
      </c>
      <c r="O105" s="10">
        <f>SUM(O95:O103)</f>
        <v>324.61271999999997</v>
      </c>
    </row>
    <row r="106" spans="1:15" x14ac:dyDescent="0.25">
      <c r="G106" s="13"/>
      <c r="O106" s="8"/>
    </row>
    <row r="107" spans="1:15" x14ac:dyDescent="0.25">
      <c r="C107" s="6" t="s">
        <v>5</v>
      </c>
      <c r="D107" s="6" t="s">
        <v>6</v>
      </c>
      <c r="E107" s="6" t="s">
        <v>7</v>
      </c>
      <c r="F107" s="7" t="s">
        <v>8</v>
      </c>
      <c r="G107" s="7" t="s">
        <v>9</v>
      </c>
      <c r="K107" s="7" t="str">
        <f>G107</f>
        <v>Total m³</v>
      </c>
      <c r="L107" s="6"/>
      <c r="M107" s="6" t="s">
        <v>10</v>
      </c>
      <c r="N107" s="6"/>
      <c r="O107" s="6" t="s">
        <v>11</v>
      </c>
    </row>
    <row r="108" spans="1:15" x14ac:dyDescent="0.25">
      <c r="A108" t="s">
        <v>49</v>
      </c>
      <c r="I108" t="str">
        <f>A108</f>
        <v>Rebliment i piconatge de rasa d'amplada més</v>
      </c>
    </row>
    <row r="109" spans="1:15" x14ac:dyDescent="0.25">
      <c r="A109" t="s">
        <v>50</v>
      </c>
      <c r="G109" s="8"/>
      <c r="I109" t="str">
        <f>A109</f>
        <v>de 0,6 i fins a 1,5 m, amb sorra, en tongades</v>
      </c>
      <c r="K109" s="8"/>
      <c r="O109" s="8"/>
    </row>
    <row r="110" spans="1:15" x14ac:dyDescent="0.25">
      <c r="A110" t="s">
        <v>51</v>
      </c>
      <c r="G110" s="8"/>
      <c r="I110" t="str">
        <f>A110</f>
        <v>de gruix de més de 25 i fins a 50 cm utilitzant</v>
      </c>
      <c r="K110" s="8"/>
      <c r="O110" s="8"/>
    </row>
    <row r="111" spans="1:15" x14ac:dyDescent="0.25">
      <c r="A111" t="s">
        <v>52</v>
      </c>
      <c r="G111" s="8"/>
      <c r="I111" t="str">
        <f>A111</f>
        <v>picó vibrant.</v>
      </c>
      <c r="K111" s="8"/>
      <c r="O111" s="8"/>
    </row>
    <row r="112" spans="1:15" x14ac:dyDescent="0.25">
      <c r="B112" s="9" t="s">
        <v>15</v>
      </c>
      <c r="C112">
        <v>1</v>
      </c>
      <c r="D112">
        <v>34</v>
      </c>
      <c r="E112">
        <v>0.3</v>
      </c>
      <c r="F112" s="12">
        <v>0.3</v>
      </c>
      <c r="G112" s="15">
        <f t="shared" ref="G112:G117" si="32">C112*D112*E112*F112</f>
        <v>3.0599999999999996</v>
      </c>
      <c r="J112" s="9" t="str">
        <f t="shared" ref="J112:J113" si="33">B112</f>
        <v>_ Tram 1:</v>
      </c>
      <c r="K112" s="8">
        <f>G112</f>
        <v>3.0599999999999996</v>
      </c>
      <c r="M112">
        <v>8.2100000000000009</v>
      </c>
      <c r="O112" s="8">
        <f t="shared" ref="O112:O117" si="34">K112*M112</f>
        <v>25.122599999999998</v>
      </c>
    </row>
    <row r="113" spans="1:15" x14ac:dyDescent="0.25">
      <c r="B113" s="9" t="s">
        <v>16</v>
      </c>
      <c r="C113">
        <v>1</v>
      </c>
      <c r="D113">
        <v>78</v>
      </c>
      <c r="E113">
        <v>0.3</v>
      </c>
      <c r="F113" s="12">
        <v>0.3</v>
      </c>
      <c r="G113" s="8">
        <f t="shared" si="32"/>
        <v>7.02</v>
      </c>
      <c r="J113" s="9" t="str">
        <f t="shared" si="33"/>
        <v>_ Tram 2:</v>
      </c>
      <c r="K113" s="8">
        <f t="shared" ref="K113:K116" si="35">G113</f>
        <v>7.02</v>
      </c>
      <c r="M113">
        <v>8.2100000000000009</v>
      </c>
      <c r="O113" s="8">
        <f t="shared" si="34"/>
        <v>57.6342</v>
      </c>
    </row>
    <row r="114" spans="1:15" x14ac:dyDescent="0.25">
      <c r="B114" s="9" t="s">
        <v>17</v>
      </c>
      <c r="C114">
        <v>1</v>
      </c>
      <c r="D114">
        <v>358</v>
      </c>
      <c r="E114">
        <v>0.3</v>
      </c>
      <c r="F114" s="12">
        <v>0.3</v>
      </c>
      <c r="G114" s="8">
        <f t="shared" si="32"/>
        <v>32.22</v>
      </c>
      <c r="J114" s="9" t="str">
        <f>B114</f>
        <v>_ Tram 3:</v>
      </c>
      <c r="K114" s="8">
        <f t="shared" si="35"/>
        <v>32.22</v>
      </c>
      <c r="M114">
        <v>8.2100000000000009</v>
      </c>
      <c r="O114" s="8">
        <f t="shared" si="34"/>
        <v>264.52620000000002</v>
      </c>
    </row>
    <row r="115" spans="1:15" x14ac:dyDescent="0.25">
      <c r="B115" s="9" t="s">
        <v>18</v>
      </c>
      <c r="C115">
        <v>1</v>
      </c>
      <c r="D115">
        <v>45</v>
      </c>
      <c r="E115">
        <v>0.3</v>
      </c>
      <c r="F115" s="12">
        <v>0.3</v>
      </c>
      <c r="G115" s="8">
        <f t="shared" si="32"/>
        <v>4.05</v>
      </c>
      <c r="J115" s="9" t="str">
        <f>B115</f>
        <v>_ Tram 4:</v>
      </c>
      <c r="K115" s="8">
        <f t="shared" si="35"/>
        <v>4.05</v>
      </c>
      <c r="M115">
        <v>8.2100000000000009</v>
      </c>
      <c r="O115" s="8">
        <f t="shared" si="34"/>
        <v>33.250500000000002</v>
      </c>
    </row>
    <row r="116" spans="1:15" x14ac:dyDescent="0.25">
      <c r="B116" s="9" t="s">
        <v>39</v>
      </c>
      <c r="C116">
        <v>1</v>
      </c>
      <c r="D116">
        <v>155</v>
      </c>
      <c r="E116">
        <v>0.3</v>
      </c>
      <c r="F116" s="12">
        <v>0.3</v>
      </c>
      <c r="G116" s="8">
        <f t="shared" si="32"/>
        <v>13.95</v>
      </c>
      <c r="J116" s="9" t="str">
        <f>B116</f>
        <v>Tram Camèlies-Planet</v>
      </c>
      <c r="K116" s="8">
        <f t="shared" si="35"/>
        <v>13.95</v>
      </c>
      <c r="M116">
        <v>8.2100000000000009</v>
      </c>
      <c r="O116" s="8">
        <f t="shared" si="34"/>
        <v>114.52950000000001</v>
      </c>
    </row>
    <row r="117" spans="1:15" x14ac:dyDescent="0.25">
      <c r="B117" s="9" t="s">
        <v>26</v>
      </c>
      <c r="C117">
        <v>36</v>
      </c>
      <c r="D117">
        <v>3</v>
      </c>
      <c r="E117">
        <v>0.3</v>
      </c>
      <c r="F117" s="12">
        <v>0.3</v>
      </c>
      <c r="G117" s="8">
        <f t="shared" si="32"/>
        <v>9.7199999999999989</v>
      </c>
      <c r="J117" s="9" t="str">
        <f>B117</f>
        <v>_ Escomeses:</v>
      </c>
      <c r="K117" s="8">
        <f>G117</f>
        <v>9.7199999999999989</v>
      </c>
      <c r="M117">
        <v>8.2100000000000009</v>
      </c>
      <c r="O117" s="8">
        <f t="shared" si="34"/>
        <v>79.801199999999994</v>
      </c>
    </row>
    <row r="118" spans="1:15" x14ac:dyDescent="0.25">
      <c r="G118" s="8"/>
      <c r="K118" s="8"/>
      <c r="O118" s="8"/>
    </row>
    <row r="119" spans="1:15" x14ac:dyDescent="0.25">
      <c r="B119" s="3" t="s">
        <v>20</v>
      </c>
      <c r="G119" s="10">
        <f>SUM(G110:G117)</f>
        <v>70.02</v>
      </c>
      <c r="J119" s="3" t="s">
        <v>20</v>
      </c>
      <c r="K119" s="10">
        <f>G119</f>
        <v>70.02</v>
      </c>
      <c r="O119" s="10">
        <f>SUM(O110:O118)</f>
        <v>574.86419999999998</v>
      </c>
    </row>
    <row r="120" spans="1:15" x14ac:dyDescent="0.25">
      <c r="G120" s="13"/>
      <c r="O120" s="8"/>
    </row>
    <row r="121" spans="1:15" x14ac:dyDescent="0.25">
      <c r="C121" s="6" t="s">
        <v>5</v>
      </c>
      <c r="D121" s="6" t="s">
        <v>6</v>
      </c>
      <c r="E121" s="6" t="s">
        <v>7</v>
      </c>
      <c r="F121" s="7" t="s">
        <v>8</v>
      </c>
      <c r="G121" s="7" t="s">
        <v>9</v>
      </c>
      <c r="K121" s="7" t="str">
        <f>G121</f>
        <v>Total m³</v>
      </c>
      <c r="L121" s="6"/>
      <c r="M121" s="6" t="s">
        <v>10</v>
      </c>
      <c r="N121" s="6"/>
      <c r="O121" s="6" t="s">
        <v>11</v>
      </c>
    </row>
    <row r="122" spans="1:15" x14ac:dyDescent="0.25">
      <c r="A122" t="s">
        <v>53</v>
      </c>
      <c r="I122" t="str">
        <f>A122</f>
        <v>Base de tot-ú artificial, amb estesa i piconatge</v>
      </c>
    </row>
    <row r="123" spans="1:15" x14ac:dyDescent="0.25">
      <c r="A123" t="s">
        <v>54</v>
      </c>
      <c r="I123" t="str">
        <f>A123</f>
        <v>del material al 100% del PM</v>
      </c>
    </row>
    <row r="124" spans="1:15" x14ac:dyDescent="0.25">
      <c r="B124" s="9" t="s">
        <v>15</v>
      </c>
      <c r="C124">
        <v>1</v>
      </c>
      <c r="D124">
        <v>34</v>
      </c>
      <c r="E124">
        <v>0.3</v>
      </c>
      <c r="F124">
        <v>0.2</v>
      </c>
      <c r="G124" s="8">
        <f t="shared" ref="G124:G129" si="36">C124*D124*E124*F124</f>
        <v>2.04</v>
      </c>
      <c r="J124" s="9" t="str">
        <f t="shared" ref="J124:J125" si="37">B124</f>
        <v>_ Tram 1:</v>
      </c>
      <c r="K124" s="8">
        <f>G124</f>
        <v>2.04</v>
      </c>
      <c r="M124">
        <v>24.71</v>
      </c>
      <c r="O124" s="8">
        <f t="shared" ref="O124:O129" si="38">K124*M124</f>
        <v>50.4084</v>
      </c>
    </row>
    <row r="125" spans="1:15" x14ac:dyDescent="0.25">
      <c r="B125" s="9" t="s">
        <v>16</v>
      </c>
      <c r="C125">
        <v>1</v>
      </c>
      <c r="D125">
        <v>78</v>
      </c>
      <c r="E125">
        <v>0.3</v>
      </c>
      <c r="F125">
        <v>0.2</v>
      </c>
      <c r="G125" s="8">
        <f t="shared" si="36"/>
        <v>4.68</v>
      </c>
      <c r="J125" s="9" t="str">
        <f t="shared" si="37"/>
        <v>_ Tram 2:</v>
      </c>
      <c r="K125" s="8">
        <f t="shared" ref="K125:K128" si="39">G125</f>
        <v>4.68</v>
      </c>
      <c r="M125">
        <v>24.71</v>
      </c>
      <c r="O125" s="8">
        <f t="shared" si="38"/>
        <v>115.64279999999999</v>
      </c>
    </row>
    <row r="126" spans="1:15" x14ac:dyDescent="0.25">
      <c r="B126" s="9" t="s">
        <v>17</v>
      </c>
      <c r="C126">
        <v>1</v>
      </c>
      <c r="D126">
        <v>358</v>
      </c>
      <c r="E126">
        <v>0.3</v>
      </c>
      <c r="F126">
        <v>0.2</v>
      </c>
      <c r="G126" s="8">
        <f t="shared" si="36"/>
        <v>21.48</v>
      </c>
      <c r="J126" s="9" t="str">
        <f>B126</f>
        <v>_ Tram 3:</v>
      </c>
      <c r="K126" s="8">
        <f t="shared" si="39"/>
        <v>21.48</v>
      </c>
      <c r="M126">
        <v>24.71</v>
      </c>
      <c r="O126" s="8">
        <f t="shared" si="38"/>
        <v>530.77080000000001</v>
      </c>
    </row>
    <row r="127" spans="1:15" x14ac:dyDescent="0.25">
      <c r="B127" s="9" t="s">
        <v>18</v>
      </c>
      <c r="C127">
        <v>1</v>
      </c>
      <c r="D127">
        <v>45</v>
      </c>
      <c r="E127">
        <v>0.3</v>
      </c>
      <c r="F127">
        <v>0.2</v>
      </c>
      <c r="G127" s="8">
        <f t="shared" si="36"/>
        <v>2.7</v>
      </c>
      <c r="J127" s="9" t="str">
        <f>B127</f>
        <v>_ Tram 4:</v>
      </c>
      <c r="K127" s="8">
        <f t="shared" si="39"/>
        <v>2.7</v>
      </c>
      <c r="M127">
        <v>24.71</v>
      </c>
      <c r="O127" s="8">
        <f t="shared" si="38"/>
        <v>66.717000000000013</v>
      </c>
    </row>
    <row r="128" spans="1:15" x14ac:dyDescent="0.25">
      <c r="B128" s="9" t="s">
        <v>39</v>
      </c>
      <c r="C128">
        <v>1</v>
      </c>
      <c r="D128">
        <v>155</v>
      </c>
      <c r="E128">
        <v>0.3</v>
      </c>
      <c r="F128">
        <v>0.2</v>
      </c>
      <c r="G128" s="8">
        <f t="shared" si="36"/>
        <v>9.3000000000000007</v>
      </c>
      <c r="J128" s="9" t="str">
        <f>B128</f>
        <v>Tram Camèlies-Planet</v>
      </c>
      <c r="K128" s="8">
        <f t="shared" si="39"/>
        <v>9.3000000000000007</v>
      </c>
      <c r="M128">
        <v>24.71</v>
      </c>
      <c r="O128" s="8">
        <f t="shared" si="38"/>
        <v>229.80300000000003</v>
      </c>
    </row>
    <row r="129" spans="1:15" x14ac:dyDescent="0.25">
      <c r="B129" s="9" t="s">
        <v>26</v>
      </c>
      <c r="C129">
        <v>36</v>
      </c>
      <c r="D129">
        <v>3</v>
      </c>
      <c r="E129">
        <v>0.3</v>
      </c>
      <c r="F129">
        <v>0.2</v>
      </c>
      <c r="G129" s="8">
        <f t="shared" si="36"/>
        <v>6.48</v>
      </c>
      <c r="J129" s="9" t="str">
        <f>B129</f>
        <v>_ Escomeses:</v>
      </c>
      <c r="K129" s="8">
        <f>G129</f>
        <v>6.48</v>
      </c>
      <c r="M129">
        <v>24.71</v>
      </c>
      <c r="O129" s="8">
        <f t="shared" si="38"/>
        <v>160.1208</v>
      </c>
    </row>
    <row r="130" spans="1:15" x14ac:dyDescent="0.25">
      <c r="G130" s="8"/>
      <c r="K130" s="8"/>
      <c r="O130" s="8"/>
    </row>
    <row r="131" spans="1:15" x14ac:dyDescent="0.25">
      <c r="B131" s="3" t="s">
        <v>20</v>
      </c>
      <c r="G131" s="10">
        <f>SUM(G122:G129)</f>
        <v>46.680000000000007</v>
      </c>
      <c r="J131" s="3" t="s">
        <v>20</v>
      </c>
      <c r="K131" s="10">
        <f>G131</f>
        <v>46.680000000000007</v>
      </c>
      <c r="O131" s="10">
        <f>SUM(O122:O130)</f>
        <v>1153.4628</v>
      </c>
    </row>
    <row r="132" spans="1:15" x14ac:dyDescent="0.25">
      <c r="G132" s="13"/>
      <c r="O132" s="8"/>
    </row>
    <row r="133" spans="1:15" x14ac:dyDescent="0.25">
      <c r="C133" s="6"/>
      <c r="D133" s="6"/>
      <c r="E133" s="6" t="s">
        <v>5</v>
      </c>
      <c r="F133" s="7" t="s">
        <v>55</v>
      </c>
      <c r="G133" s="7" t="s">
        <v>56</v>
      </c>
      <c r="K133" s="7" t="str">
        <f>G133</f>
        <v>Total ut</v>
      </c>
      <c r="L133" s="6"/>
      <c r="M133" s="6" t="s">
        <v>10</v>
      </c>
      <c r="N133" s="6"/>
      <c r="O133" s="6" t="s">
        <v>11</v>
      </c>
    </row>
    <row r="134" spans="1:15" x14ac:dyDescent="0.25">
      <c r="A134" t="s">
        <v>57</v>
      </c>
      <c r="I134" t="str">
        <f>A134</f>
        <v>Formació d'arqueta enterrada, de dimensions interiors</v>
      </c>
    </row>
    <row r="135" spans="1:15" x14ac:dyDescent="0.25">
      <c r="A135" t="s">
        <v>58</v>
      </c>
      <c r="I135" t="str">
        <f>A135</f>
        <v>77x77x120 cm, construït amb fàbrica de maó ceràmic</v>
      </c>
      <c r="K135" s="8"/>
      <c r="O135" s="8"/>
    </row>
    <row r="136" spans="1:15" x14ac:dyDescent="0.25">
      <c r="A136" t="s">
        <v>59</v>
      </c>
      <c r="I136" t="str">
        <f>A136</f>
        <v>calat, de 1/2 peu d'espessor, rebut amb morter de ciment,</v>
      </c>
      <c r="K136" s="8"/>
      <c r="O136" s="8"/>
    </row>
    <row r="137" spans="1:15" x14ac:dyDescent="0.25">
      <c r="A137" t="s">
        <v>60</v>
      </c>
      <c r="I137" t="str">
        <f t="shared" ref="I137:I148" si="40">A137</f>
        <v xml:space="preserve">industrial, M-5, sobre solera de formigó en massa </v>
      </c>
    </row>
    <row r="138" spans="1:15" x14ac:dyDescent="0.25">
      <c r="A138" t="s">
        <v>61</v>
      </c>
      <c r="I138" t="str">
        <f t="shared" si="40"/>
        <v>HM-30/B/20/X0+XA2 de 15 cm de gruix arrebossat i</v>
      </c>
      <c r="K138" s="8"/>
      <c r="O138" s="8"/>
    </row>
    <row r="139" spans="1:15" x14ac:dyDescent="0.25">
      <c r="A139" t="s">
        <v>62</v>
      </c>
      <c r="I139" t="str">
        <f t="shared" si="40"/>
        <v>brunyit interiorment amb morter de ciment, industrial,</v>
      </c>
      <c r="K139" s="8"/>
      <c r="O139" s="8"/>
    </row>
    <row r="140" spans="1:15" x14ac:dyDescent="0.25">
      <c r="A140" t="s">
        <v>63</v>
      </c>
      <c r="I140" t="str">
        <f t="shared" si="40"/>
        <v>amb additiu hidròfug, M-15 formant arestes i cantonades</v>
      </c>
    </row>
    <row r="141" spans="1:15" x14ac:dyDescent="0.25">
      <c r="A141" t="s">
        <v>64</v>
      </c>
      <c r="I141" t="str">
        <f t="shared" si="40"/>
        <v>a mitja canya, tancada superiorment amb tapa de fosa</v>
      </c>
      <c r="K141" s="8"/>
      <c r="O141" s="8"/>
    </row>
    <row r="142" spans="1:15" x14ac:dyDescent="0.25">
      <c r="A142" t="s">
        <v>65</v>
      </c>
      <c r="I142" t="str">
        <f t="shared" si="40"/>
        <v>dúctil quadrada amb marc, amb classe de càrrega D-400</v>
      </c>
      <c r="K142" s="8"/>
      <c r="O142" s="8"/>
    </row>
    <row r="143" spans="1:15" x14ac:dyDescent="0.25">
      <c r="A143" t="s">
        <v>66</v>
      </c>
      <c r="I143" t="str">
        <f t="shared" si="40"/>
        <v>segons UNE-EN 124, per a allotjament de la vàlvula;</v>
      </c>
    </row>
    <row r="144" spans="1:15" x14ac:dyDescent="0.25">
      <c r="A144" t="s">
        <v>67</v>
      </c>
      <c r="I144" t="str">
        <f t="shared" si="40"/>
        <v>prèvia excavació amb mitjans mecànics i posterior</v>
      </c>
      <c r="K144" s="8"/>
      <c r="O144" s="8"/>
    </row>
    <row r="145" spans="1:15" x14ac:dyDescent="0.25">
      <c r="A145" t="s">
        <v>68</v>
      </c>
      <c r="I145" t="str">
        <f t="shared" si="40"/>
        <v>reomplert de l'extradós amb material granular. Inclou</v>
      </c>
      <c r="K145" s="8"/>
      <c r="O145" s="8"/>
    </row>
    <row r="146" spans="1:15" x14ac:dyDescent="0.25">
      <c r="A146" t="s">
        <v>69</v>
      </c>
      <c r="I146" t="str">
        <f t="shared" si="40"/>
        <v>morter per a segellat de junts. Inclou excavació, reblert de</v>
      </c>
    </row>
    <row r="147" spans="1:15" x14ac:dyDescent="0.25">
      <c r="A147" t="s">
        <v>70</v>
      </c>
      <c r="I147" t="str">
        <f t="shared" si="40"/>
        <v>l'extradós, transport i gestió de residus. Inclou reposició</v>
      </c>
      <c r="K147" s="8"/>
      <c r="O147" s="8"/>
    </row>
    <row r="148" spans="1:15" x14ac:dyDescent="0.25">
      <c r="A148" t="s">
        <v>71</v>
      </c>
      <c r="I148" t="str">
        <f t="shared" si="40"/>
        <v>de paviment.</v>
      </c>
      <c r="K148" s="8"/>
      <c r="O148" s="8"/>
    </row>
    <row r="149" spans="1:15" x14ac:dyDescent="0.25">
      <c r="B149" s="9" t="s">
        <v>72</v>
      </c>
      <c r="E149">
        <v>1</v>
      </c>
      <c r="F149">
        <v>2</v>
      </c>
      <c r="G149" s="8">
        <f>E149*F149</f>
        <v>2</v>
      </c>
      <c r="J149" s="9" t="str">
        <f>B149</f>
        <v>Arquetes ventoses</v>
      </c>
      <c r="K149" s="8">
        <f t="shared" ref="K149" si="41">G149</f>
        <v>2</v>
      </c>
      <c r="M149">
        <v>734.37</v>
      </c>
      <c r="O149" s="8">
        <f>K149*M149</f>
        <v>1468.74</v>
      </c>
    </row>
    <row r="150" spans="1:15" x14ac:dyDescent="0.25">
      <c r="G150" s="8"/>
      <c r="K150" s="8"/>
      <c r="O150" s="8"/>
    </row>
    <row r="151" spans="1:15" x14ac:dyDescent="0.25">
      <c r="B151" s="3" t="s">
        <v>20</v>
      </c>
      <c r="G151" s="10">
        <f>SUM(G147:G149)</f>
        <v>2</v>
      </c>
      <c r="J151" s="3" t="s">
        <v>20</v>
      </c>
      <c r="K151" s="10">
        <f t="shared" ref="K151" si="42">G151</f>
        <v>2</v>
      </c>
      <c r="O151" s="10">
        <f>SUM(O147:O149)</f>
        <v>1468.74</v>
      </c>
    </row>
    <row r="152" spans="1:15" x14ac:dyDescent="0.25">
      <c r="B152" s="3"/>
      <c r="G152" s="10"/>
      <c r="J152" s="3"/>
      <c r="K152" s="10"/>
      <c r="O152" s="10"/>
    </row>
    <row r="153" spans="1:15" x14ac:dyDescent="0.25">
      <c r="C153" s="6" t="s">
        <v>5</v>
      </c>
      <c r="D153" s="6" t="s">
        <v>6</v>
      </c>
      <c r="E153" s="6" t="s">
        <v>7</v>
      </c>
      <c r="F153" s="7" t="s">
        <v>8</v>
      </c>
      <c r="G153" s="7" t="s">
        <v>9</v>
      </c>
      <c r="K153" s="7" t="str">
        <f>G153</f>
        <v>Total m³</v>
      </c>
      <c r="L153" s="6"/>
      <c r="M153" s="6" t="s">
        <v>10</v>
      </c>
      <c r="N153" s="6"/>
      <c r="O153" s="6" t="s">
        <v>11</v>
      </c>
    </row>
    <row r="154" spans="1:15" x14ac:dyDescent="0.25">
      <c r="A154" s="12" t="s">
        <v>73</v>
      </c>
      <c r="I154" t="str">
        <f>A154</f>
        <v xml:space="preserve">Càrrega amb mitjans mecànics </v>
      </c>
    </row>
    <row r="155" spans="1:15" x14ac:dyDescent="0.25">
      <c r="A155" s="12" t="s">
        <v>74</v>
      </c>
      <c r="G155" s="8"/>
      <c r="I155" t="str">
        <f>A155</f>
        <v xml:space="preserve">de materials d'excavació, sobre </v>
      </c>
      <c r="K155" s="8"/>
      <c r="O155" s="8"/>
    </row>
    <row r="156" spans="1:15" x14ac:dyDescent="0.25">
      <c r="A156" s="12" t="s">
        <v>75</v>
      </c>
      <c r="G156" s="8"/>
      <c r="I156" t="str">
        <f>A156</f>
        <v>camió de 12 tn-</v>
      </c>
      <c r="K156" s="8"/>
      <c r="O156" s="8"/>
    </row>
    <row r="157" spans="1:15" x14ac:dyDescent="0.25">
      <c r="A157" s="12"/>
      <c r="B157" s="9" t="s">
        <v>15</v>
      </c>
      <c r="C157">
        <v>1</v>
      </c>
      <c r="D157">
        <v>34</v>
      </c>
      <c r="E157">
        <v>0.3</v>
      </c>
      <c r="F157">
        <v>0.6</v>
      </c>
      <c r="G157" s="15">
        <f t="shared" ref="G157:G160" si="43">C157*D157*E157*F157</f>
        <v>6.1199999999999992</v>
      </c>
      <c r="J157" t="str">
        <f>B157</f>
        <v>_ Tram 1:</v>
      </c>
      <c r="K157" s="8">
        <f t="shared" ref="K157:K162" si="44">G157</f>
        <v>6.1199999999999992</v>
      </c>
      <c r="M157">
        <v>6.82</v>
      </c>
      <c r="O157" s="8">
        <f t="shared" ref="O157:O162" si="45">K157*M157</f>
        <v>41.738399999999999</v>
      </c>
    </row>
    <row r="158" spans="1:15" x14ac:dyDescent="0.25">
      <c r="A158" s="12"/>
      <c r="B158" s="9" t="s">
        <v>16</v>
      </c>
      <c r="C158">
        <v>1</v>
      </c>
      <c r="D158">
        <v>78</v>
      </c>
      <c r="E158">
        <v>0.3</v>
      </c>
      <c r="F158">
        <v>0.6</v>
      </c>
      <c r="G158" s="15">
        <f t="shared" si="43"/>
        <v>14.04</v>
      </c>
      <c r="J158" t="str">
        <f t="shared" ref="J158:J162" si="46">B158</f>
        <v>_ Tram 2:</v>
      </c>
      <c r="K158" s="8">
        <f t="shared" si="44"/>
        <v>14.04</v>
      </c>
      <c r="M158">
        <v>6.82</v>
      </c>
      <c r="O158" s="8">
        <f t="shared" si="45"/>
        <v>95.752799999999993</v>
      </c>
    </row>
    <row r="159" spans="1:15" x14ac:dyDescent="0.25">
      <c r="A159" s="12"/>
      <c r="B159" s="9" t="s">
        <v>17</v>
      </c>
      <c r="C159">
        <v>1</v>
      </c>
      <c r="D159">
        <v>358</v>
      </c>
      <c r="E159">
        <v>0.3</v>
      </c>
      <c r="F159">
        <v>0.6</v>
      </c>
      <c r="G159" s="15">
        <f t="shared" si="43"/>
        <v>64.44</v>
      </c>
      <c r="J159" t="str">
        <f t="shared" si="46"/>
        <v>_ Tram 3:</v>
      </c>
      <c r="K159" s="8">
        <f t="shared" si="44"/>
        <v>64.44</v>
      </c>
      <c r="M159">
        <v>6.82</v>
      </c>
      <c r="O159" s="8">
        <f t="shared" si="45"/>
        <v>439.48079999999999</v>
      </c>
    </row>
    <row r="160" spans="1:15" x14ac:dyDescent="0.25">
      <c r="A160" s="12"/>
      <c r="B160" s="9" t="s">
        <v>18</v>
      </c>
      <c r="C160">
        <v>1</v>
      </c>
      <c r="D160">
        <v>45</v>
      </c>
      <c r="E160">
        <v>0.3</v>
      </c>
      <c r="F160">
        <v>0.6</v>
      </c>
      <c r="G160" s="15">
        <f t="shared" si="43"/>
        <v>8.1</v>
      </c>
      <c r="J160" t="str">
        <f t="shared" si="46"/>
        <v>_ Tram 4:</v>
      </c>
      <c r="K160" s="8">
        <f t="shared" si="44"/>
        <v>8.1</v>
      </c>
      <c r="M160">
        <v>6.82</v>
      </c>
      <c r="O160" s="8">
        <f t="shared" si="45"/>
        <v>55.241999999999997</v>
      </c>
    </row>
    <row r="161" spans="1:15" x14ac:dyDescent="0.25">
      <c r="A161" s="12"/>
      <c r="B161" s="9" t="s">
        <v>25</v>
      </c>
      <c r="C161">
        <v>1</v>
      </c>
      <c r="D161">
        <v>155</v>
      </c>
      <c r="E161">
        <v>0.3</v>
      </c>
      <c r="F161">
        <v>0.6</v>
      </c>
      <c r="G161" s="8">
        <f>C161*D161*E161*F161</f>
        <v>27.9</v>
      </c>
      <c r="J161" t="str">
        <f t="shared" si="46"/>
        <v>_ Tram Camèlies-Planet</v>
      </c>
      <c r="K161" s="8">
        <f t="shared" si="44"/>
        <v>27.9</v>
      </c>
      <c r="M161">
        <v>6.82</v>
      </c>
      <c r="O161" s="8">
        <f t="shared" si="45"/>
        <v>190.27799999999999</v>
      </c>
    </row>
    <row r="162" spans="1:15" x14ac:dyDescent="0.25">
      <c r="A162" s="12"/>
      <c r="B162" s="9" t="s">
        <v>26</v>
      </c>
      <c r="C162">
        <v>36</v>
      </c>
      <c r="D162">
        <v>3</v>
      </c>
      <c r="E162">
        <v>0.3</v>
      </c>
      <c r="F162">
        <v>0.6</v>
      </c>
      <c r="G162" s="15">
        <f t="shared" ref="G162" si="47">C162*D162*E162*F162</f>
        <v>19.439999999999998</v>
      </c>
      <c r="J162" t="str">
        <f t="shared" si="46"/>
        <v>_ Escomeses:</v>
      </c>
      <c r="K162" s="8">
        <f t="shared" si="44"/>
        <v>19.439999999999998</v>
      </c>
      <c r="M162">
        <v>6.82</v>
      </c>
      <c r="O162" s="8">
        <f t="shared" si="45"/>
        <v>132.58079999999998</v>
      </c>
    </row>
    <row r="163" spans="1:15" x14ac:dyDescent="0.25">
      <c r="A163" s="12"/>
      <c r="G163" s="15"/>
      <c r="K163" s="8"/>
      <c r="O163" s="8"/>
    </row>
    <row r="164" spans="1:15" x14ac:dyDescent="0.25">
      <c r="B164" s="3" t="s">
        <v>20</v>
      </c>
      <c r="G164" s="10">
        <f>SUM(G156:G163)</f>
        <v>140.04</v>
      </c>
      <c r="J164" s="3" t="s">
        <v>20</v>
      </c>
      <c r="K164" s="10">
        <f>G164</f>
        <v>140.04</v>
      </c>
      <c r="O164" s="10">
        <f>SUM(O156:O163)</f>
        <v>955.07279999999992</v>
      </c>
    </row>
    <row r="165" spans="1:15" x14ac:dyDescent="0.25">
      <c r="G165" s="13"/>
      <c r="O165" s="8"/>
    </row>
    <row r="166" spans="1:15" x14ac:dyDescent="0.25">
      <c r="C166" s="6" t="s">
        <v>5</v>
      </c>
      <c r="D166" s="6" t="s">
        <v>6</v>
      </c>
      <c r="E166" s="6" t="s">
        <v>7</v>
      </c>
      <c r="F166" s="7" t="s">
        <v>8</v>
      </c>
      <c r="G166" s="7" t="s">
        <v>9</v>
      </c>
      <c r="K166" s="7" t="str">
        <f>G166</f>
        <v>Total m³</v>
      </c>
      <c r="L166" s="6"/>
      <c r="M166" s="6" t="s">
        <v>10</v>
      </c>
      <c r="N166" s="6"/>
      <c r="O166" s="6" t="s">
        <v>11</v>
      </c>
    </row>
    <row r="167" spans="1:15" x14ac:dyDescent="0.25">
      <c r="A167" s="12" t="s">
        <v>76</v>
      </c>
      <c r="I167" t="str">
        <f>A167</f>
        <v>Transport de runes i materials</v>
      </c>
    </row>
    <row r="168" spans="1:15" x14ac:dyDescent="0.25">
      <c r="A168" s="12" t="s">
        <v>77</v>
      </c>
      <c r="G168" s="8"/>
      <c r="I168" t="str">
        <f>A168</f>
        <v>de rebuig a instal·lació autoritzada de gestió</v>
      </c>
      <c r="K168" s="8"/>
      <c r="O168" s="8"/>
    </row>
    <row r="169" spans="1:15" x14ac:dyDescent="0.25">
      <c r="A169" s="12" t="s">
        <v>78</v>
      </c>
      <c r="G169" s="8"/>
      <c r="I169" t="str">
        <f>A169</f>
        <v>de residus, amb camió de 12 t, amb un</v>
      </c>
      <c r="K169" s="8"/>
      <c r="O169" s="8"/>
    </row>
    <row r="170" spans="1:15" x14ac:dyDescent="0.25">
      <c r="A170" s="12" t="s">
        <v>79</v>
      </c>
      <c r="G170" s="15"/>
      <c r="I170" t="str">
        <f>A170</f>
        <v>recorregut de fins a 20 km.</v>
      </c>
      <c r="K170" s="8"/>
      <c r="O170" s="8"/>
    </row>
    <row r="171" spans="1:15" x14ac:dyDescent="0.25">
      <c r="A171" s="12"/>
      <c r="B171" s="9" t="s">
        <v>15</v>
      </c>
      <c r="C171">
        <v>1</v>
      </c>
      <c r="D171">
        <v>34</v>
      </c>
      <c r="E171">
        <v>0.3</v>
      </c>
      <c r="F171">
        <v>0.6</v>
      </c>
      <c r="G171" s="15">
        <f t="shared" ref="G171:G174" si="48">C171*D171*E171*F171</f>
        <v>6.1199999999999992</v>
      </c>
      <c r="J171" t="str">
        <f>B171</f>
        <v>_ Tram 1:</v>
      </c>
      <c r="K171" s="8">
        <f t="shared" ref="K171:K176" si="49">G171</f>
        <v>6.1199999999999992</v>
      </c>
      <c r="M171">
        <v>6.9</v>
      </c>
      <c r="O171" s="8">
        <f t="shared" ref="O171:O176" si="50">K171*M171</f>
        <v>42.227999999999994</v>
      </c>
    </row>
    <row r="172" spans="1:15" x14ac:dyDescent="0.25">
      <c r="A172" s="12"/>
      <c r="B172" s="9" t="s">
        <v>16</v>
      </c>
      <c r="C172">
        <v>1</v>
      </c>
      <c r="D172">
        <v>78</v>
      </c>
      <c r="E172">
        <v>0.3</v>
      </c>
      <c r="F172">
        <v>0.6</v>
      </c>
      <c r="G172" s="15">
        <f t="shared" si="48"/>
        <v>14.04</v>
      </c>
      <c r="J172" t="str">
        <f t="shared" ref="J172:J176" si="51">B172</f>
        <v>_ Tram 2:</v>
      </c>
      <c r="K172" s="8">
        <f t="shared" si="49"/>
        <v>14.04</v>
      </c>
      <c r="M172">
        <v>6.9</v>
      </c>
      <c r="O172" s="8">
        <f t="shared" si="50"/>
        <v>96.876000000000005</v>
      </c>
    </row>
    <row r="173" spans="1:15" x14ac:dyDescent="0.25">
      <c r="A173" s="12"/>
      <c r="B173" s="9" t="s">
        <v>17</v>
      </c>
      <c r="C173">
        <v>1</v>
      </c>
      <c r="D173">
        <v>358</v>
      </c>
      <c r="E173">
        <v>0.3</v>
      </c>
      <c r="F173">
        <v>0.6</v>
      </c>
      <c r="G173" s="15">
        <f t="shared" si="48"/>
        <v>64.44</v>
      </c>
      <c r="J173" t="str">
        <f t="shared" si="51"/>
        <v>_ Tram 3:</v>
      </c>
      <c r="K173" s="8">
        <f t="shared" si="49"/>
        <v>64.44</v>
      </c>
      <c r="M173">
        <v>6.9</v>
      </c>
      <c r="O173" s="8">
        <f t="shared" si="50"/>
        <v>444.63600000000002</v>
      </c>
    </row>
    <row r="174" spans="1:15" x14ac:dyDescent="0.25">
      <c r="A174" s="12"/>
      <c r="B174" s="9" t="s">
        <v>18</v>
      </c>
      <c r="C174">
        <v>1</v>
      </c>
      <c r="D174">
        <v>45</v>
      </c>
      <c r="E174">
        <v>0.3</v>
      </c>
      <c r="F174">
        <v>0.6</v>
      </c>
      <c r="G174" s="15">
        <f t="shared" si="48"/>
        <v>8.1</v>
      </c>
      <c r="J174" t="str">
        <f t="shared" si="51"/>
        <v>_ Tram 4:</v>
      </c>
      <c r="K174" s="8">
        <f t="shared" si="49"/>
        <v>8.1</v>
      </c>
      <c r="M174">
        <v>6.9</v>
      </c>
      <c r="O174" s="8">
        <f t="shared" si="50"/>
        <v>55.89</v>
      </c>
    </row>
    <row r="175" spans="1:15" x14ac:dyDescent="0.25">
      <c r="A175" s="12"/>
      <c r="B175" s="9" t="s">
        <v>25</v>
      </c>
      <c r="C175">
        <v>1</v>
      </c>
      <c r="D175">
        <v>155</v>
      </c>
      <c r="E175">
        <v>0.3</v>
      </c>
      <c r="F175">
        <v>0.6</v>
      </c>
      <c r="G175" s="8">
        <f>C175*D175*E175*F175</f>
        <v>27.9</v>
      </c>
      <c r="J175" t="str">
        <f t="shared" si="51"/>
        <v>_ Tram Camèlies-Planet</v>
      </c>
      <c r="K175" s="8">
        <f t="shared" si="49"/>
        <v>27.9</v>
      </c>
      <c r="M175">
        <v>6.9</v>
      </c>
      <c r="O175" s="8">
        <f t="shared" si="50"/>
        <v>192.51</v>
      </c>
    </row>
    <row r="176" spans="1:15" x14ac:dyDescent="0.25">
      <c r="A176" s="12"/>
      <c r="B176" s="9" t="s">
        <v>26</v>
      </c>
      <c r="C176">
        <v>36</v>
      </c>
      <c r="D176">
        <v>3</v>
      </c>
      <c r="E176">
        <v>0.3</v>
      </c>
      <c r="F176">
        <v>0.6</v>
      </c>
      <c r="G176" s="15">
        <f t="shared" ref="G176" si="52">C176*D176*E176*F176</f>
        <v>19.439999999999998</v>
      </c>
      <c r="J176" t="str">
        <f t="shared" si="51"/>
        <v>_ Escomeses:</v>
      </c>
      <c r="K176" s="8">
        <f t="shared" si="49"/>
        <v>19.439999999999998</v>
      </c>
      <c r="M176">
        <v>6.9</v>
      </c>
      <c r="O176" s="8">
        <f t="shared" si="50"/>
        <v>134.136</v>
      </c>
    </row>
    <row r="177" spans="1:15" x14ac:dyDescent="0.25">
      <c r="A177" s="12"/>
      <c r="G177" s="15"/>
      <c r="K177" s="8"/>
      <c r="O177" s="8"/>
    </row>
    <row r="178" spans="1:15" x14ac:dyDescent="0.25">
      <c r="B178" s="3" t="s">
        <v>20</v>
      </c>
      <c r="G178" s="10">
        <f>SUM(G169:G177)</f>
        <v>140.04</v>
      </c>
      <c r="J178" s="3" t="s">
        <v>20</v>
      </c>
      <c r="K178" s="10">
        <f>G178</f>
        <v>140.04</v>
      </c>
      <c r="O178" s="10">
        <f>SUM(O169:O177)</f>
        <v>966.27599999999995</v>
      </c>
    </row>
    <row r="179" spans="1:15" x14ac:dyDescent="0.25">
      <c r="G179" s="13"/>
      <c r="O179" s="8"/>
    </row>
    <row r="180" spans="1:15" x14ac:dyDescent="0.25">
      <c r="C180" s="6" t="s">
        <v>5</v>
      </c>
      <c r="D180" s="6" t="s">
        <v>6</v>
      </c>
      <c r="E180" s="6" t="s">
        <v>7</v>
      </c>
      <c r="F180" s="6" t="s">
        <v>8</v>
      </c>
      <c r="G180" s="6" t="s">
        <v>80</v>
      </c>
      <c r="K180" s="8" t="str">
        <f>G180</f>
        <v>Total m³</v>
      </c>
      <c r="M180" s="6" t="s">
        <v>10</v>
      </c>
      <c r="N180" s="6"/>
      <c r="O180" s="11" t="s">
        <v>11</v>
      </c>
    </row>
    <row r="181" spans="1:15" x14ac:dyDescent="0.25">
      <c r="A181" t="s">
        <v>81</v>
      </c>
      <c r="I181" t="str">
        <f>A181</f>
        <v>Cànon d'abocament de runes a</v>
      </c>
      <c r="K181" s="8"/>
      <c r="O181" s="8"/>
    </row>
    <row r="182" spans="1:15" x14ac:dyDescent="0.25">
      <c r="A182" s="12" t="s">
        <v>82</v>
      </c>
      <c r="G182" s="8"/>
      <c r="I182" t="str">
        <f>A182</f>
        <v>l'abocador.</v>
      </c>
      <c r="K182" s="8"/>
      <c r="O182" s="8"/>
    </row>
    <row r="183" spans="1:15" x14ac:dyDescent="0.25">
      <c r="B183" s="9" t="s">
        <v>15</v>
      </c>
      <c r="C183">
        <v>1</v>
      </c>
      <c r="D183">
        <v>34</v>
      </c>
      <c r="E183">
        <v>0.3</v>
      </c>
      <c r="F183">
        <v>0.6</v>
      </c>
      <c r="G183" s="15">
        <f t="shared" ref="G183:G186" si="53">C183*D183*E183*F183</f>
        <v>6.1199999999999992</v>
      </c>
      <c r="J183" s="9" t="str">
        <f>B183</f>
        <v>_ Tram 1:</v>
      </c>
      <c r="K183" s="8">
        <f t="shared" ref="K183:K188" si="54">G183</f>
        <v>6.1199999999999992</v>
      </c>
      <c r="M183">
        <v>4.1399999999999997</v>
      </c>
      <c r="O183" s="8">
        <f>K183*M183</f>
        <v>25.336799999999993</v>
      </c>
    </row>
    <row r="184" spans="1:15" x14ac:dyDescent="0.25">
      <c r="B184" s="9" t="s">
        <v>16</v>
      </c>
      <c r="C184">
        <v>1</v>
      </c>
      <c r="D184">
        <v>78</v>
      </c>
      <c r="E184">
        <v>0.3</v>
      </c>
      <c r="F184">
        <v>0.6</v>
      </c>
      <c r="G184" s="15">
        <f t="shared" si="53"/>
        <v>14.04</v>
      </c>
      <c r="J184" s="9" t="str">
        <f>B184</f>
        <v>_ Tram 2:</v>
      </c>
      <c r="K184" s="8">
        <f t="shared" si="54"/>
        <v>14.04</v>
      </c>
      <c r="M184">
        <v>4.1399999999999997</v>
      </c>
      <c r="O184" s="8">
        <f>K184*M184</f>
        <v>58.125599999999991</v>
      </c>
    </row>
    <row r="185" spans="1:15" x14ac:dyDescent="0.25">
      <c r="B185" s="9" t="s">
        <v>17</v>
      </c>
      <c r="C185">
        <v>1</v>
      </c>
      <c r="D185">
        <v>358</v>
      </c>
      <c r="E185">
        <v>0.3</v>
      </c>
      <c r="F185">
        <v>0.6</v>
      </c>
      <c r="G185" s="15">
        <f t="shared" si="53"/>
        <v>64.44</v>
      </c>
      <c r="J185" s="9" t="str">
        <f>B185</f>
        <v>_ Tram 3:</v>
      </c>
      <c r="K185" s="8">
        <f t="shared" si="54"/>
        <v>64.44</v>
      </c>
      <c r="M185">
        <v>4.1399999999999997</v>
      </c>
      <c r="O185" s="8">
        <f>K185*M185</f>
        <v>266.78159999999997</v>
      </c>
    </row>
    <row r="186" spans="1:15" x14ac:dyDescent="0.25">
      <c r="B186" s="9" t="s">
        <v>18</v>
      </c>
      <c r="C186">
        <v>1</v>
      </c>
      <c r="D186">
        <v>45</v>
      </c>
      <c r="E186">
        <v>0.3</v>
      </c>
      <c r="F186">
        <v>0.6</v>
      </c>
      <c r="G186" s="15">
        <f t="shared" si="53"/>
        <v>8.1</v>
      </c>
      <c r="J186" s="9" t="str">
        <f>B186</f>
        <v>_ Tram 4:</v>
      </c>
      <c r="K186" s="8">
        <f t="shared" si="54"/>
        <v>8.1</v>
      </c>
      <c r="M186">
        <v>4.1399999999999997</v>
      </c>
      <c r="O186" s="8">
        <f>K186*M186</f>
        <v>33.533999999999999</v>
      </c>
    </row>
    <row r="187" spans="1:15" x14ac:dyDescent="0.25">
      <c r="B187" s="9" t="s">
        <v>25</v>
      </c>
      <c r="C187">
        <v>1</v>
      </c>
      <c r="D187">
        <v>155</v>
      </c>
      <c r="E187">
        <v>0.3</v>
      </c>
      <c r="F187">
        <v>0.6</v>
      </c>
      <c r="G187" s="8">
        <f>C187*D187*E187*F187</f>
        <v>27.9</v>
      </c>
      <c r="J187" t="str">
        <f t="shared" ref="J187:J188" si="55">B187</f>
        <v>_ Tram Camèlies-Planet</v>
      </c>
      <c r="K187" s="8">
        <f t="shared" si="54"/>
        <v>27.9</v>
      </c>
      <c r="M187">
        <v>4.1399999999999997</v>
      </c>
      <c r="O187" s="8">
        <f t="shared" ref="O187:O188" si="56">K187*M187</f>
        <v>115.50599999999999</v>
      </c>
    </row>
    <row r="188" spans="1:15" x14ac:dyDescent="0.25">
      <c r="A188" s="12"/>
      <c r="B188" s="9" t="s">
        <v>26</v>
      </c>
      <c r="C188">
        <v>36</v>
      </c>
      <c r="D188">
        <v>3</v>
      </c>
      <c r="E188">
        <v>0.3</v>
      </c>
      <c r="F188">
        <v>0.6</v>
      </c>
      <c r="G188" s="15">
        <f t="shared" ref="G188" si="57">C188*D188*E188*F188</f>
        <v>19.439999999999998</v>
      </c>
      <c r="J188" t="str">
        <f t="shared" si="55"/>
        <v>_ Escomeses:</v>
      </c>
      <c r="K188" s="8">
        <f t="shared" si="54"/>
        <v>19.439999999999998</v>
      </c>
      <c r="M188">
        <v>4.1399999999999997</v>
      </c>
      <c r="O188" s="8">
        <f t="shared" si="56"/>
        <v>80.481599999999986</v>
      </c>
    </row>
    <row r="189" spans="1:15" x14ac:dyDescent="0.25">
      <c r="G189" s="8"/>
      <c r="K189" s="8"/>
      <c r="O189" s="8"/>
    </row>
    <row r="190" spans="1:15" x14ac:dyDescent="0.25">
      <c r="B190" s="3" t="s">
        <v>20</v>
      </c>
      <c r="G190" s="10">
        <f>SUM(G182:G188)</f>
        <v>140.04</v>
      </c>
      <c r="J190" s="3" t="s">
        <v>20</v>
      </c>
      <c r="K190" s="10">
        <f>G190</f>
        <v>140.04</v>
      </c>
      <c r="O190" s="10">
        <f>SUM(O181:O188)</f>
        <v>579.76559999999995</v>
      </c>
    </row>
    <row r="191" spans="1:15" x14ac:dyDescent="0.25">
      <c r="G191" s="13"/>
      <c r="O191" s="8"/>
    </row>
    <row r="192" spans="1:15" x14ac:dyDescent="0.25">
      <c r="C192" s="6" t="s">
        <v>5</v>
      </c>
      <c r="D192" s="6" t="s">
        <v>6</v>
      </c>
      <c r="E192" s="6" t="s">
        <v>7</v>
      </c>
      <c r="F192" s="7" t="s">
        <v>8</v>
      </c>
      <c r="G192" s="7" t="s">
        <v>9</v>
      </c>
      <c r="K192" s="7" t="str">
        <f>G192</f>
        <v>Total m³</v>
      </c>
      <c r="L192" s="6"/>
      <c r="M192" s="6" t="s">
        <v>10</v>
      </c>
      <c r="N192" s="6"/>
      <c r="O192" s="6" t="s">
        <v>11</v>
      </c>
    </row>
    <row r="193" spans="1:15" x14ac:dyDescent="0.25">
      <c r="A193" t="s">
        <v>83</v>
      </c>
      <c r="I193" t="str">
        <f t="shared" ref="I193:I197" si="58">A193</f>
        <v>Paviment de formigó sense additius</v>
      </c>
    </row>
    <row r="194" spans="1:15" x14ac:dyDescent="0.25">
      <c r="A194" t="s">
        <v>84</v>
      </c>
      <c r="G194" s="8"/>
      <c r="I194" t="str">
        <f t="shared" si="58"/>
        <v>HM-20/P/20/IIa de consistència plàstica,</v>
      </c>
      <c r="K194" s="8"/>
      <c r="O194" s="8"/>
    </row>
    <row r="195" spans="1:15" x14ac:dyDescent="0.25">
      <c r="A195" t="s">
        <v>85</v>
      </c>
      <c r="G195" s="8"/>
      <c r="I195" t="str">
        <f t="shared" si="58"/>
        <v xml:space="preserve">grandària màxima del granulat 20 mm, </v>
      </c>
      <c r="K195" s="8"/>
      <c r="O195" s="8"/>
    </row>
    <row r="196" spans="1:15" x14ac:dyDescent="0.25">
      <c r="A196" t="s">
        <v>86</v>
      </c>
      <c r="G196" s="8"/>
      <c r="I196" t="str">
        <f t="shared" si="58"/>
        <v xml:space="preserve">escampat des de camió, estesa i vibratge </v>
      </c>
      <c r="K196" s="8"/>
      <c r="O196" s="8"/>
    </row>
    <row r="197" spans="1:15" x14ac:dyDescent="0.25">
      <c r="A197" t="s">
        <v>87</v>
      </c>
      <c r="G197" s="8"/>
      <c r="I197" t="str">
        <f t="shared" si="58"/>
        <v>manual i acabat reglejat.</v>
      </c>
      <c r="K197" s="8"/>
      <c r="O197" s="8"/>
    </row>
    <row r="198" spans="1:15" x14ac:dyDescent="0.25">
      <c r="B198" s="9" t="s">
        <v>15</v>
      </c>
      <c r="C198">
        <v>0</v>
      </c>
      <c r="D198">
        <v>34</v>
      </c>
      <c r="E198">
        <v>0.2</v>
      </c>
      <c r="F198">
        <v>0.15</v>
      </c>
      <c r="G198" s="8">
        <f>C198*D198*E198*F198</f>
        <v>0</v>
      </c>
      <c r="J198" s="9" t="str">
        <f t="shared" ref="J198:J199" si="59">B198</f>
        <v>_ Tram 1:</v>
      </c>
      <c r="K198" s="8">
        <f t="shared" ref="K198:K202" si="60">G198</f>
        <v>0</v>
      </c>
      <c r="M198">
        <v>148.19999999999999</v>
      </c>
      <c r="O198" s="8">
        <f>K198*M198</f>
        <v>0</v>
      </c>
    </row>
    <row r="199" spans="1:15" x14ac:dyDescent="0.25">
      <c r="B199" s="9" t="s">
        <v>16</v>
      </c>
      <c r="C199">
        <v>0</v>
      </c>
      <c r="D199">
        <v>78</v>
      </c>
      <c r="E199">
        <v>0.2</v>
      </c>
      <c r="F199">
        <v>0.15</v>
      </c>
      <c r="G199" s="8">
        <f>C199*D199*E199*F199</f>
        <v>0</v>
      </c>
      <c r="J199" s="9" t="str">
        <f t="shared" si="59"/>
        <v>_ Tram 2:</v>
      </c>
      <c r="K199" s="8">
        <f t="shared" si="60"/>
        <v>0</v>
      </c>
      <c r="M199">
        <v>148.19999999999999</v>
      </c>
      <c r="O199" s="8">
        <f>K199*M199</f>
        <v>0</v>
      </c>
    </row>
    <row r="200" spans="1:15" x14ac:dyDescent="0.25">
      <c r="B200" s="9" t="s">
        <v>17</v>
      </c>
      <c r="C200">
        <v>0</v>
      </c>
      <c r="D200">
        <v>358</v>
      </c>
      <c r="E200">
        <v>0.2</v>
      </c>
      <c r="F200">
        <v>0.15</v>
      </c>
      <c r="G200" s="8">
        <f>C200*D200*E200*F200</f>
        <v>0</v>
      </c>
      <c r="J200" s="9" t="str">
        <f>B200</f>
        <v>_ Tram 3:</v>
      </c>
      <c r="K200" s="8">
        <f t="shared" si="60"/>
        <v>0</v>
      </c>
      <c r="M200">
        <v>148.19999999999999</v>
      </c>
      <c r="O200" s="8">
        <f>K200*M200</f>
        <v>0</v>
      </c>
    </row>
    <row r="201" spans="1:15" x14ac:dyDescent="0.25">
      <c r="B201" s="9" t="s">
        <v>18</v>
      </c>
      <c r="C201">
        <v>0</v>
      </c>
      <c r="D201">
        <v>45</v>
      </c>
      <c r="E201">
        <v>0.2</v>
      </c>
      <c r="F201">
        <v>0.15</v>
      </c>
      <c r="G201" s="8">
        <f>C201*D201*E201*F201</f>
        <v>0</v>
      </c>
      <c r="J201" s="9" t="str">
        <f>B201</f>
        <v>_ Tram 4:</v>
      </c>
      <c r="K201" s="8">
        <f t="shared" si="60"/>
        <v>0</v>
      </c>
      <c r="M201">
        <v>148.19999999999999</v>
      </c>
      <c r="O201" s="8">
        <f>K201*M201</f>
        <v>0</v>
      </c>
    </row>
    <row r="202" spans="1:15" x14ac:dyDescent="0.25">
      <c r="A202" s="12"/>
      <c r="B202" s="9" t="s">
        <v>26</v>
      </c>
      <c r="C202">
        <v>0</v>
      </c>
      <c r="D202">
        <v>3</v>
      </c>
      <c r="E202">
        <v>0.2</v>
      </c>
      <c r="F202">
        <v>0.15</v>
      </c>
      <c r="G202" s="15">
        <f t="shared" ref="G202" si="61">C202*D202*E202*F202</f>
        <v>0</v>
      </c>
      <c r="J202" t="str">
        <f t="shared" ref="J202" si="62">B202</f>
        <v>_ Escomeses:</v>
      </c>
      <c r="K202" s="8">
        <f t="shared" si="60"/>
        <v>0</v>
      </c>
      <c r="M202">
        <v>148.19999999999999</v>
      </c>
      <c r="O202" s="8">
        <f t="shared" ref="O202" si="63">K202*M202</f>
        <v>0</v>
      </c>
    </row>
    <row r="203" spans="1:15" x14ac:dyDescent="0.25">
      <c r="G203" s="8"/>
      <c r="K203" s="8"/>
      <c r="O203" s="8"/>
    </row>
    <row r="204" spans="1:15" x14ac:dyDescent="0.25">
      <c r="B204" s="3" t="s">
        <v>20</v>
      </c>
      <c r="G204" s="10">
        <f>SUM(G196:G202)</f>
        <v>0</v>
      </c>
      <c r="J204" s="3" t="s">
        <v>20</v>
      </c>
      <c r="K204" s="10">
        <f>G204</f>
        <v>0</v>
      </c>
      <c r="O204" s="10">
        <f>SUM(O196:O203)</f>
        <v>0</v>
      </c>
    </row>
    <row r="205" spans="1:15" x14ac:dyDescent="0.25">
      <c r="B205" s="3"/>
      <c r="G205" s="10"/>
      <c r="J205" s="3"/>
      <c r="K205" s="10"/>
      <c r="O205" s="10"/>
    </row>
    <row r="206" spans="1:15" x14ac:dyDescent="0.25">
      <c r="C206" s="6" t="s">
        <v>5</v>
      </c>
      <c r="D206" s="6" t="s">
        <v>6</v>
      </c>
      <c r="E206" s="6"/>
      <c r="F206" s="7"/>
      <c r="G206" s="7" t="s">
        <v>28</v>
      </c>
      <c r="K206" s="7" t="str">
        <f>G206</f>
        <v>Total ml</v>
      </c>
      <c r="L206" s="6"/>
      <c r="M206" s="6" t="s">
        <v>10</v>
      </c>
      <c r="N206" s="6"/>
      <c r="O206" s="6" t="s">
        <v>11</v>
      </c>
    </row>
    <row r="207" spans="1:15" x14ac:dyDescent="0.25">
      <c r="A207" s="12" t="s">
        <v>88</v>
      </c>
      <c r="I207" t="str">
        <f t="shared" ref="I207:I214" si="64">A207</f>
        <v>Vorada recta de peces de formigó, monocapa</v>
      </c>
    </row>
    <row r="208" spans="1:15" x14ac:dyDescent="0.25">
      <c r="A208" s="12" t="s">
        <v>89</v>
      </c>
      <c r="G208" s="8"/>
      <c r="I208" t="str">
        <f t="shared" si="64"/>
        <v>amb secció igual a l'existent, de classe climà-</v>
      </c>
      <c r="K208" s="8"/>
      <c r="O208" s="8"/>
    </row>
    <row r="209" spans="1:15" x14ac:dyDescent="0.25">
      <c r="A209" s="12" t="s">
        <v>90</v>
      </c>
      <c r="G209" s="8"/>
      <c r="I209" t="str">
        <f t="shared" si="64"/>
        <v>tica B, classe resistent a l'abrasió H i classe</v>
      </c>
      <c r="K209" s="8"/>
      <c r="O209" s="8"/>
    </row>
    <row r="210" spans="1:15" x14ac:dyDescent="0.25">
      <c r="A210" s="12" t="s">
        <v>91</v>
      </c>
      <c r="G210" s="8"/>
      <c r="I210" t="str">
        <f t="shared" si="64"/>
        <v>resistent a flexió U (R-6 Mpa), segons UNE-EN</v>
      </c>
      <c r="K210" s="8"/>
      <c r="O210" s="8"/>
    </row>
    <row r="211" spans="1:15" x14ac:dyDescent="0.25">
      <c r="A211" s="12" t="s">
        <v>92</v>
      </c>
      <c r="G211" s="8"/>
      <c r="I211" t="str">
        <f t="shared" si="64"/>
        <v>1340, col·locada sobre base formigó no estruc-</v>
      </c>
      <c r="K211" s="8"/>
      <c r="O211" s="8"/>
    </row>
    <row r="212" spans="1:15" x14ac:dyDescent="0.25">
      <c r="A212" s="12" t="s">
        <v>93</v>
      </c>
      <c r="G212" s="8"/>
      <c r="I212" t="str">
        <f t="shared" si="64"/>
        <v xml:space="preserve">tural de 15 N/mm² de resistència mínima a </v>
      </c>
      <c r="K212" s="8"/>
      <c r="O212" s="8"/>
    </row>
    <row r="213" spans="1:15" x14ac:dyDescent="0.25">
      <c r="A213" s="12" t="s">
        <v>94</v>
      </c>
      <c r="G213" s="8"/>
      <c r="I213" t="str">
        <f t="shared" si="64"/>
        <v xml:space="preserve">compressió i de 20 a 25 cm d'alçada i </v>
      </c>
      <c r="K213" s="8"/>
      <c r="O213" s="8"/>
    </row>
    <row r="214" spans="1:15" x14ac:dyDescent="0.25">
      <c r="A214" s="12" t="s">
        <v>95</v>
      </c>
      <c r="G214" s="8"/>
      <c r="I214" t="str">
        <f t="shared" si="64"/>
        <v>rejuntada amb morter.</v>
      </c>
      <c r="K214" s="8"/>
      <c r="O214" s="8"/>
    </row>
    <row r="215" spans="1:15" x14ac:dyDescent="0.25">
      <c r="A215" s="12"/>
      <c r="B215" s="9" t="s">
        <v>26</v>
      </c>
      <c r="C215">
        <v>36</v>
      </c>
      <c r="D215">
        <v>0.5</v>
      </c>
      <c r="G215" s="15">
        <f>C215*D215</f>
        <v>18</v>
      </c>
      <c r="J215" s="9" t="str">
        <f>B215</f>
        <v>_ Escomeses:</v>
      </c>
      <c r="K215" s="8">
        <f>G215</f>
        <v>18</v>
      </c>
      <c r="M215">
        <v>31.85</v>
      </c>
      <c r="O215" s="8">
        <f>K215*M215</f>
        <v>573.30000000000007</v>
      </c>
    </row>
    <row r="216" spans="1:15" x14ac:dyDescent="0.25">
      <c r="G216" s="8"/>
      <c r="K216" s="8"/>
      <c r="O216" s="8"/>
    </row>
    <row r="217" spans="1:15" x14ac:dyDescent="0.25">
      <c r="B217" s="3" t="s">
        <v>20</v>
      </c>
      <c r="G217" s="10">
        <f>SUM(G213:G215)</f>
        <v>18</v>
      </c>
      <c r="J217" s="3" t="s">
        <v>20</v>
      </c>
      <c r="K217" s="10">
        <f>G217</f>
        <v>18</v>
      </c>
      <c r="O217" s="10">
        <f>SUM(O213:O215)</f>
        <v>573.30000000000007</v>
      </c>
    </row>
    <row r="218" spans="1:15" x14ac:dyDescent="0.25">
      <c r="B218" s="3"/>
      <c r="G218" s="10"/>
      <c r="J218" s="3"/>
      <c r="K218" s="10"/>
      <c r="O218" s="10"/>
    </row>
    <row r="219" spans="1:15" x14ac:dyDescent="0.25">
      <c r="C219" s="6" t="s">
        <v>5</v>
      </c>
      <c r="D219" s="6" t="s">
        <v>6</v>
      </c>
      <c r="E219" s="6" t="s">
        <v>7</v>
      </c>
      <c r="F219" s="7"/>
      <c r="G219" s="7" t="s">
        <v>21</v>
      </c>
      <c r="K219" s="7" t="str">
        <f>G219</f>
        <v>Total m²</v>
      </c>
      <c r="L219" s="6"/>
      <c r="M219" s="6" t="s">
        <v>10</v>
      </c>
      <c r="N219" s="6"/>
      <c r="O219" s="7" t="s">
        <v>31</v>
      </c>
    </row>
    <row r="220" spans="1:15" x14ac:dyDescent="0.25">
      <c r="A220" s="12" t="s">
        <v>96</v>
      </c>
      <c r="I220" t="str">
        <f>A220</f>
        <v>Vorera amb lloseta i formigó sense additius</v>
      </c>
    </row>
    <row r="221" spans="1:15" x14ac:dyDescent="0.25">
      <c r="A221" t="s">
        <v>84</v>
      </c>
      <c r="G221" s="8"/>
      <c r="I221" t="str">
        <f>A221</f>
        <v>HM-20/P/20/IIa de consistència plàstica,</v>
      </c>
      <c r="K221" s="8"/>
      <c r="O221" s="8"/>
    </row>
    <row r="222" spans="1:15" x14ac:dyDescent="0.25">
      <c r="A222" t="s">
        <v>85</v>
      </c>
      <c r="G222" s="8"/>
      <c r="I222" t="str">
        <f>A222</f>
        <v xml:space="preserve">grandària màxima del granulat 20 mm, </v>
      </c>
      <c r="K222" s="8"/>
      <c r="O222" s="8"/>
    </row>
    <row r="223" spans="1:15" x14ac:dyDescent="0.25">
      <c r="A223" t="s">
        <v>86</v>
      </c>
      <c r="G223" s="8"/>
      <c r="I223" t="str">
        <f>A223</f>
        <v xml:space="preserve">escampat des de camió, estesa i vibratge </v>
      </c>
      <c r="K223" s="8"/>
      <c r="O223" s="8"/>
    </row>
    <row r="224" spans="1:15" x14ac:dyDescent="0.25">
      <c r="A224" t="s">
        <v>87</v>
      </c>
      <c r="G224" s="8"/>
      <c r="I224" t="str">
        <f>A224</f>
        <v>manual i acabat reglejat.</v>
      </c>
      <c r="K224" s="8"/>
      <c r="O224" s="8"/>
    </row>
    <row r="225" spans="1:15" x14ac:dyDescent="0.25">
      <c r="A225" s="14"/>
      <c r="B225" s="9" t="s">
        <v>97</v>
      </c>
      <c r="C225">
        <v>36</v>
      </c>
      <c r="D225">
        <v>1</v>
      </c>
      <c r="E225">
        <v>0.5</v>
      </c>
      <c r="G225" s="8">
        <f>C225*D225*E225</f>
        <v>18</v>
      </c>
      <c r="J225" s="9" t="str">
        <f t="shared" ref="J225" si="65">B225</f>
        <v>_Escomeses:</v>
      </c>
      <c r="K225" s="8">
        <f t="shared" ref="K225" si="66">G225</f>
        <v>18</v>
      </c>
      <c r="M225">
        <v>40.11</v>
      </c>
      <c r="O225" s="8">
        <f t="shared" ref="O225" si="67">K225*M225</f>
        <v>721.98</v>
      </c>
    </row>
    <row r="226" spans="1:15" x14ac:dyDescent="0.25">
      <c r="G226" s="8"/>
      <c r="K226" s="8"/>
      <c r="O226" s="8"/>
    </row>
    <row r="227" spans="1:15" x14ac:dyDescent="0.25">
      <c r="B227" s="3" t="s">
        <v>20</v>
      </c>
      <c r="G227" s="10">
        <f>SUM(G223:G225)</f>
        <v>18</v>
      </c>
      <c r="J227" s="3" t="s">
        <v>20</v>
      </c>
      <c r="K227" s="10">
        <f>G227</f>
        <v>18</v>
      </c>
      <c r="O227" s="10">
        <f>SUM(O223:O225)</f>
        <v>721.98</v>
      </c>
    </row>
    <row r="228" spans="1:15" x14ac:dyDescent="0.25">
      <c r="B228" s="3"/>
      <c r="G228" s="10"/>
      <c r="J228" s="3"/>
      <c r="K228" s="10"/>
      <c r="O228" s="10"/>
    </row>
    <row r="229" spans="1:15" x14ac:dyDescent="0.25">
      <c r="C229" s="6" t="s">
        <v>5</v>
      </c>
      <c r="D229" s="6" t="s">
        <v>6</v>
      </c>
      <c r="E229" s="6" t="s">
        <v>7</v>
      </c>
      <c r="F229" s="7" t="s">
        <v>8</v>
      </c>
      <c r="G229" s="7" t="s">
        <v>9</v>
      </c>
      <c r="K229" s="7" t="str">
        <f>G229</f>
        <v>Total m³</v>
      </c>
      <c r="L229" s="6"/>
      <c r="M229" s="6" t="s">
        <v>10</v>
      </c>
      <c r="N229" s="6"/>
      <c r="O229" s="6" t="s">
        <v>11</v>
      </c>
    </row>
    <row r="230" spans="1:15" x14ac:dyDescent="0.25">
      <c r="A230" t="s">
        <v>98</v>
      </c>
      <c r="I230" t="str">
        <f>A230</f>
        <v>Paviment de mescla bituminosa contínua en</v>
      </c>
    </row>
    <row r="231" spans="1:15" x14ac:dyDescent="0.25">
      <c r="A231" t="s">
        <v>99</v>
      </c>
      <c r="G231" s="8"/>
      <c r="I231" t="str">
        <f>A231</f>
        <v>calent tipus AC22 surf B 35/50 S, amb betum</v>
      </c>
      <c r="K231" s="8"/>
      <c r="O231" s="8"/>
    </row>
    <row r="232" spans="1:15" x14ac:dyDescent="0.25">
      <c r="A232" t="s">
        <v>100</v>
      </c>
      <c r="G232" s="8"/>
      <c r="I232" t="str">
        <f>A232</f>
        <v xml:space="preserve">asfàltic de penetració, de granulometria </v>
      </c>
      <c r="K232" s="8"/>
      <c r="O232" s="8"/>
    </row>
    <row r="233" spans="1:15" x14ac:dyDescent="0.25">
      <c r="A233" t="s">
        <v>101</v>
      </c>
      <c r="G233" s="8"/>
      <c r="I233" t="str">
        <f>A233</f>
        <v>semidensa per a capa de trànsit i granulat</v>
      </c>
      <c r="K233" s="8"/>
      <c r="O233" s="8"/>
    </row>
    <row r="234" spans="1:15" x14ac:dyDescent="0.25">
      <c r="A234" t="s">
        <v>102</v>
      </c>
      <c r="G234" s="8"/>
      <c r="I234" t="str">
        <f>A234</f>
        <v>calcari, estesa i compactada.</v>
      </c>
      <c r="K234" s="8"/>
      <c r="O234" s="8"/>
    </row>
    <row r="235" spans="1:15" x14ac:dyDescent="0.25">
      <c r="B235" s="9" t="s">
        <v>15</v>
      </c>
      <c r="C235">
        <v>1</v>
      </c>
      <c r="D235">
        <v>34</v>
      </c>
      <c r="E235">
        <v>0.3</v>
      </c>
      <c r="F235">
        <v>0.1</v>
      </c>
      <c r="G235" s="8">
        <f>C235*D235*E235*F235</f>
        <v>1.02</v>
      </c>
      <c r="J235" s="9" t="str">
        <f t="shared" ref="J235:J236" si="68">B235</f>
        <v>_ Tram 1:</v>
      </c>
      <c r="K235" s="8">
        <f t="shared" ref="K235:K240" si="69">G235</f>
        <v>1.02</v>
      </c>
      <c r="M235">
        <v>144.66999999999999</v>
      </c>
      <c r="O235" s="8">
        <f>K235*M235</f>
        <v>147.5634</v>
      </c>
    </row>
    <row r="236" spans="1:15" x14ac:dyDescent="0.25">
      <c r="B236" s="9" t="s">
        <v>16</v>
      </c>
      <c r="C236">
        <v>1</v>
      </c>
      <c r="D236">
        <v>78</v>
      </c>
      <c r="E236">
        <v>0.3</v>
      </c>
      <c r="F236">
        <v>0.1</v>
      </c>
      <c r="G236" s="8">
        <f>C236*D236*E236*F236</f>
        <v>2.34</v>
      </c>
      <c r="J236" s="9" t="str">
        <f t="shared" si="68"/>
        <v>_ Tram 2:</v>
      </c>
      <c r="K236" s="8">
        <f t="shared" si="69"/>
        <v>2.34</v>
      </c>
      <c r="M236">
        <v>144.66999999999999</v>
      </c>
      <c r="O236" s="8">
        <f>K236*M236</f>
        <v>338.52779999999996</v>
      </c>
    </row>
    <row r="237" spans="1:15" x14ac:dyDescent="0.25">
      <c r="B237" s="9" t="s">
        <v>17</v>
      </c>
      <c r="C237">
        <v>1</v>
      </c>
      <c r="D237">
        <v>358</v>
      </c>
      <c r="E237">
        <v>0.3</v>
      </c>
      <c r="F237">
        <v>0.1</v>
      </c>
      <c r="G237" s="8">
        <f>C237*D237*E237*F237</f>
        <v>10.74</v>
      </c>
      <c r="J237" s="9" t="str">
        <f>B237</f>
        <v>_ Tram 3:</v>
      </c>
      <c r="K237" s="8">
        <f t="shared" si="69"/>
        <v>10.74</v>
      </c>
      <c r="M237">
        <v>144.66999999999999</v>
      </c>
      <c r="O237" s="8">
        <f>K237*M237</f>
        <v>1553.7557999999999</v>
      </c>
    </row>
    <row r="238" spans="1:15" x14ac:dyDescent="0.25">
      <c r="B238" s="9" t="s">
        <v>18</v>
      </c>
      <c r="C238">
        <v>1</v>
      </c>
      <c r="D238">
        <v>45</v>
      </c>
      <c r="E238">
        <v>0.3</v>
      </c>
      <c r="F238">
        <v>0.1</v>
      </c>
      <c r="G238" s="8">
        <f>C238*D238*E238*F238</f>
        <v>1.35</v>
      </c>
      <c r="J238" s="9" t="str">
        <f>B238</f>
        <v>_ Tram 4:</v>
      </c>
      <c r="K238" s="8">
        <f t="shared" si="69"/>
        <v>1.35</v>
      </c>
      <c r="M238">
        <v>144.66999999999999</v>
      </c>
      <c r="O238" s="8">
        <f>K238*M238</f>
        <v>195.30449999999999</v>
      </c>
    </row>
    <row r="239" spans="1:15" x14ac:dyDescent="0.25">
      <c r="B239" s="9" t="s">
        <v>39</v>
      </c>
      <c r="C239">
        <v>1</v>
      </c>
      <c r="D239">
        <v>155</v>
      </c>
      <c r="E239">
        <v>0.3</v>
      </c>
      <c r="F239">
        <v>0.1</v>
      </c>
      <c r="G239" s="8">
        <f>C239*D239*E239*F239</f>
        <v>4.6500000000000004</v>
      </c>
      <c r="J239" t="str">
        <f t="shared" ref="J239:J240" si="70">B239</f>
        <v>Tram Camèlies-Planet</v>
      </c>
      <c r="K239" s="8">
        <f t="shared" si="69"/>
        <v>4.6500000000000004</v>
      </c>
      <c r="M239">
        <v>144.66999999999999</v>
      </c>
      <c r="O239" s="8">
        <f t="shared" ref="O239:O240" si="71">K239*M239</f>
        <v>672.71550000000002</v>
      </c>
    </row>
    <row r="240" spans="1:15" x14ac:dyDescent="0.25">
      <c r="A240" s="12"/>
      <c r="B240" s="9" t="s">
        <v>26</v>
      </c>
      <c r="C240">
        <v>36</v>
      </c>
      <c r="D240">
        <v>3</v>
      </c>
      <c r="E240">
        <v>0.3</v>
      </c>
      <c r="F240">
        <v>0.1</v>
      </c>
      <c r="G240" s="15">
        <f t="shared" ref="G240" si="72">C240*D240*E240*F240</f>
        <v>3.24</v>
      </c>
      <c r="J240" t="str">
        <f t="shared" si="70"/>
        <v>_ Escomeses:</v>
      </c>
      <c r="K240" s="8">
        <f t="shared" si="69"/>
        <v>3.24</v>
      </c>
      <c r="M240">
        <v>144.66999999999999</v>
      </c>
      <c r="O240" s="8">
        <f t="shared" si="71"/>
        <v>468.73079999999999</v>
      </c>
    </row>
    <row r="241" spans="1:15" x14ac:dyDescent="0.25">
      <c r="G241" s="8"/>
      <c r="K241" s="8"/>
      <c r="O241" s="8"/>
    </row>
    <row r="242" spans="1:15" x14ac:dyDescent="0.25">
      <c r="B242" s="3" t="s">
        <v>20</v>
      </c>
      <c r="G242" s="10">
        <f>SUM(G233:G240)</f>
        <v>23.340000000000003</v>
      </c>
      <c r="J242" s="3" t="s">
        <v>20</v>
      </c>
      <c r="K242" s="10">
        <f>G242</f>
        <v>23.340000000000003</v>
      </c>
      <c r="O242" s="10">
        <f>SUM(O233:O241)</f>
        <v>3376.5978</v>
      </c>
    </row>
    <row r="243" spans="1:15" x14ac:dyDescent="0.25">
      <c r="G243" s="13"/>
      <c r="O243" s="8"/>
    </row>
    <row r="244" spans="1:15" x14ac:dyDescent="0.25">
      <c r="C244" s="6" t="s">
        <v>5</v>
      </c>
      <c r="D244" s="6" t="s">
        <v>6</v>
      </c>
      <c r="E244" s="7" t="s">
        <v>7</v>
      </c>
      <c r="F244" s="7" t="s">
        <v>103</v>
      </c>
      <c r="G244" s="7" t="s">
        <v>9</v>
      </c>
      <c r="K244" s="6" t="str">
        <f>G244</f>
        <v>Total m³</v>
      </c>
      <c r="M244" s="6" t="s">
        <v>10</v>
      </c>
      <c r="N244" s="6"/>
      <c r="O244" s="11" t="s">
        <v>11</v>
      </c>
    </row>
    <row r="245" spans="1:15" x14ac:dyDescent="0.25">
      <c r="A245" t="s">
        <v>104</v>
      </c>
      <c r="G245" s="8"/>
      <c r="I245" t="str">
        <f>A245</f>
        <v>Betum asfàltic tipus B-60/70, per a mescles</v>
      </c>
      <c r="O245" s="8"/>
    </row>
    <row r="246" spans="1:15" x14ac:dyDescent="0.25">
      <c r="A246" s="12" t="s">
        <v>105</v>
      </c>
      <c r="G246" s="8"/>
      <c r="I246" t="str">
        <f>A246</f>
        <v>bituminoses.</v>
      </c>
      <c r="O246" s="8"/>
    </row>
    <row r="247" spans="1:15" x14ac:dyDescent="0.25">
      <c r="B247" s="9" t="s">
        <v>15</v>
      </c>
      <c r="C247">
        <v>1</v>
      </c>
      <c r="D247">
        <v>34</v>
      </c>
      <c r="E247">
        <v>0.3</v>
      </c>
      <c r="F247">
        <v>0.02</v>
      </c>
      <c r="G247" s="8">
        <f>C247*D247*E247*F247</f>
        <v>0.20399999999999999</v>
      </c>
      <c r="J247" s="9" t="str">
        <f t="shared" ref="J247:J248" si="73">B247</f>
        <v>_ Tram 1:</v>
      </c>
      <c r="K247" s="8">
        <f t="shared" ref="K247:K252" si="74">G247</f>
        <v>0.20399999999999999</v>
      </c>
      <c r="M247">
        <v>400.63</v>
      </c>
      <c r="O247" s="8">
        <f>K247*M247</f>
        <v>81.728519999999989</v>
      </c>
    </row>
    <row r="248" spans="1:15" x14ac:dyDescent="0.25">
      <c r="B248" s="9" t="s">
        <v>16</v>
      </c>
      <c r="C248">
        <v>1</v>
      </c>
      <c r="D248">
        <v>78</v>
      </c>
      <c r="E248">
        <v>0.3</v>
      </c>
      <c r="F248">
        <v>0.02</v>
      </c>
      <c r="G248" s="8">
        <f>C248*D248*E248*F248</f>
        <v>0.46799999999999997</v>
      </c>
      <c r="J248" s="9" t="str">
        <f t="shared" si="73"/>
        <v>_ Tram 2:</v>
      </c>
      <c r="K248" s="8">
        <f t="shared" si="74"/>
        <v>0.46799999999999997</v>
      </c>
      <c r="M248">
        <v>400.63</v>
      </c>
      <c r="O248" s="8">
        <f>K248*M248</f>
        <v>187.49483999999998</v>
      </c>
    </row>
    <row r="249" spans="1:15" x14ac:dyDescent="0.25">
      <c r="B249" s="9" t="s">
        <v>17</v>
      </c>
      <c r="C249">
        <v>1</v>
      </c>
      <c r="D249">
        <v>358</v>
      </c>
      <c r="E249">
        <v>0.3</v>
      </c>
      <c r="F249">
        <v>0.02</v>
      </c>
      <c r="G249" s="8">
        <f>C249*D249*E249*F249</f>
        <v>2.1479999999999997</v>
      </c>
      <c r="J249" s="9" t="str">
        <f>B249</f>
        <v>_ Tram 3:</v>
      </c>
      <c r="K249" s="8">
        <f t="shared" si="74"/>
        <v>2.1479999999999997</v>
      </c>
      <c r="M249">
        <v>400.63</v>
      </c>
      <c r="O249" s="8">
        <f>K249*M249</f>
        <v>860.55323999999985</v>
      </c>
    </row>
    <row r="250" spans="1:15" x14ac:dyDescent="0.25">
      <c r="B250" s="9" t="s">
        <v>18</v>
      </c>
      <c r="C250">
        <v>1</v>
      </c>
      <c r="D250">
        <v>45</v>
      </c>
      <c r="E250">
        <v>0.3</v>
      </c>
      <c r="F250">
        <v>0.02</v>
      </c>
      <c r="G250" s="8">
        <f>C250*D250*E250*F250</f>
        <v>0.27</v>
      </c>
      <c r="J250" s="9" t="str">
        <f>B250</f>
        <v>_ Tram 4:</v>
      </c>
      <c r="K250" s="8">
        <f t="shared" si="74"/>
        <v>0.27</v>
      </c>
      <c r="M250">
        <v>400.63</v>
      </c>
      <c r="O250" s="8">
        <f>K250*M250</f>
        <v>108.17010000000001</v>
      </c>
    </row>
    <row r="251" spans="1:15" x14ac:dyDescent="0.25">
      <c r="B251" s="9" t="s">
        <v>39</v>
      </c>
      <c r="C251">
        <v>1</v>
      </c>
      <c r="D251">
        <v>155</v>
      </c>
      <c r="E251">
        <v>0.3</v>
      </c>
      <c r="F251">
        <v>0.02</v>
      </c>
      <c r="G251" s="8">
        <f>C251*D251*E251*F251</f>
        <v>0.93</v>
      </c>
      <c r="J251" t="str">
        <f t="shared" ref="J251:J252" si="75">B251</f>
        <v>Tram Camèlies-Planet</v>
      </c>
      <c r="K251" s="8">
        <f t="shared" si="74"/>
        <v>0.93</v>
      </c>
      <c r="M251">
        <v>400.63</v>
      </c>
      <c r="O251" s="8">
        <f t="shared" ref="O251:O252" si="76">K251*M251</f>
        <v>372.58590000000004</v>
      </c>
    </row>
    <row r="252" spans="1:15" x14ac:dyDescent="0.25">
      <c r="A252" s="12"/>
      <c r="B252" s="9" t="s">
        <v>26</v>
      </c>
      <c r="C252">
        <v>36</v>
      </c>
      <c r="D252">
        <v>3</v>
      </c>
      <c r="E252">
        <v>0.3</v>
      </c>
      <c r="F252">
        <v>0.02</v>
      </c>
      <c r="G252" s="15">
        <f t="shared" ref="G252" si="77">C252*D252*E252*F252</f>
        <v>0.64800000000000002</v>
      </c>
      <c r="J252" t="str">
        <f t="shared" si="75"/>
        <v>_ Escomeses:</v>
      </c>
      <c r="K252" s="8">
        <f t="shared" si="74"/>
        <v>0.64800000000000002</v>
      </c>
      <c r="M252">
        <v>400.63</v>
      </c>
      <c r="O252" s="8">
        <f t="shared" si="76"/>
        <v>259.60824000000002</v>
      </c>
    </row>
    <row r="253" spans="1:15" x14ac:dyDescent="0.25">
      <c r="G253" s="8"/>
      <c r="K253" s="8"/>
      <c r="O253" s="8"/>
    </row>
    <row r="254" spans="1:15" x14ac:dyDescent="0.25">
      <c r="B254" s="3" t="s">
        <v>20</v>
      </c>
      <c r="G254" s="10">
        <f>SUM(G245:G252)</f>
        <v>4.6679999999999993</v>
      </c>
      <c r="J254" s="3" t="s">
        <v>20</v>
      </c>
      <c r="K254" s="10">
        <f>G254</f>
        <v>4.6679999999999993</v>
      </c>
      <c r="O254" s="10">
        <f>SUM(O245:O253)</f>
        <v>1870.1408399999998</v>
      </c>
    </row>
    <row r="255" spans="1:15" x14ac:dyDescent="0.25">
      <c r="B255" s="3"/>
      <c r="G255" s="10"/>
      <c r="J255" s="3"/>
      <c r="K255" s="10"/>
      <c r="O255" s="10"/>
    </row>
    <row r="256" spans="1:15" x14ac:dyDescent="0.25">
      <c r="C256" s="6" t="s">
        <v>5</v>
      </c>
      <c r="D256" s="6" t="s">
        <v>6</v>
      </c>
      <c r="E256" s="7" t="s">
        <v>7</v>
      </c>
      <c r="F256" s="6"/>
      <c r="G256" s="7" t="s">
        <v>21</v>
      </c>
      <c r="K256" s="6" t="str">
        <f>G256</f>
        <v>Total m²</v>
      </c>
      <c r="M256" s="6" t="s">
        <v>10</v>
      </c>
      <c r="N256" s="6"/>
      <c r="O256" s="11" t="s">
        <v>11</v>
      </c>
    </row>
    <row r="257" spans="1:15" x14ac:dyDescent="0.25">
      <c r="A257" t="s">
        <v>106</v>
      </c>
      <c r="G257" s="8"/>
      <c r="I257" t="str">
        <f>A257</f>
        <v>Reg d'imprimació amb emulsió catiònica ECI,</v>
      </c>
      <c r="O257" s="8"/>
    </row>
    <row r="258" spans="1:15" x14ac:dyDescent="0.25">
      <c r="A258" s="12" t="s">
        <v>107</v>
      </c>
      <c r="G258" s="8"/>
      <c r="I258" t="str">
        <f>A258</f>
        <v>amb dotació d'1,2 kg/m²</v>
      </c>
      <c r="O258" s="8"/>
    </row>
    <row r="259" spans="1:15" x14ac:dyDescent="0.25">
      <c r="B259" s="9" t="s">
        <v>15</v>
      </c>
      <c r="C259">
        <v>1</v>
      </c>
      <c r="D259">
        <v>34</v>
      </c>
      <c r="E259">
        <v>0.3</v>
      </c>
      <c r="G259" s="8">
        <f>C259*D259*E259</f>
        <v>10.199999999999999</v>
      </c>
      <c r="J259" s="9" t="str">
        <f t="shared" ref="J259:J260" si="78">B259</f>
        <v>_ Tram 1:</v>
      </c>
      <c r="K259" s="8">
        <f t="shared" ref="K259:K264" si="79">G259</f>
        <v>10.199999999999999</v>
      </c>
      <c r="M259">
        <v>0.89</v>
      </c>
      <c r="O259" s="8">
        <f>K259*M259</f>
        <v>9.0779999999999994</v>
      </c>
    </row>
    <row r="260" spans="1:15" x14ac:dyDescent="0.25">
      <c r="B260" s="9" t="s">
        <v>16</v>
      </c>
      <c r="C260">
        <v>1</v>
      </c>
      <c r="D260">
        <v>78</v>
      </c>
      <c r="E260">
        <v>0.3</v>
      </c>
      <c r="G260" s="8">
        <f t="shared" ref="G260:G264" si="80">C260*D260*E260</f>
        <v>23.4</v>
      </c>
      <c r="J260" s="9" t="str">
        <f t="shared" si="78"/>
        <v>_ Tram 2:</v>
      </c>
      <c r="K260" s="8">
        <f t="shared" si="79"/>
        <v>23.4</v>
      </c>
      <c r="M260">
        <v>0.89</v>
      </c>
      <c r="O260" s="8">
        <f>K260*M260</f>
        <v>20.826000000000001</v>
      </c>
    </row>
    <row r="261" spans="1:15" x14ac:dyDescent="0.25">
      <c r="B261" s="9" t="s">
        <v>17</v>
      </c>
      <c r="C261">
        <v>1</v>
      </c>
      <c r="D261">
        <v>358</v>
      </c>
      <c r="E261">
        <v>0.3</v>
      </c>
      <c r="G261" s="8">
        <f t="shared" si="80"/>
        <v>107.39999999999999</v>
      </c>
      <c r="J261" s="9" t="str">
        <f>B261</f>
        <v>_ Tram 3:</v>
      </c>
      <c r="K261" s="8">
        <f t="shared" si="79"/>
        <v>107.39999999999999</v>
      </c>
      <c r="M261">
        <v>0.89</v>
      </c>
      <c r="O261" s="8">
        <f>K261*M261</f>
        <v>95.585999999999999</v>
      </c>
    </row>
    <row r="262" spans="1:15" x14ac:dyDescent="0.25">
      <c r="B262" s="9" t="s">
        <v>18</v>
      </c>
      <c r="C262">
        <v>1</v>
      </c>
      <c r="D262">
        <v>45</v>
      </c>
      <c r="E262">
        <v>0.3</v>
      </c>
      <c r="G262" s="8">
        <f t="shared" si="80"/>
        <v>13.5</v>
      </c>
      <c r="J262" s="9" t="str">
        <f>B262</f>
        <v>_ Tram 4:</v>
      </c>
      <c r="K262" s="8">
        <f t="shared" si="79"/>
        <v>13.5</v>
      </c>
      <c r="M262">
        <v>0.89</v>
      </c>
      <c r="O262" s="8">
        <f>K262*M262</f>
        <v>12.015000000000001</v>
      </c>
    </row>
    <row r="263" spans="1:15" x14ac:dyDescent="0.25">
      <c r="B263" s="9" t="s">
        <v>39</v>
      </c>
      <c r="C263">
        <v>1</v>
      </c>
      <c r="D263">
        <v>155</v>
      </c>
      <c r="E263">
        <v>0.3</v>
      </c>
      <c r="G263" s="8">
        <f t="shared" si="80"/>
        <v>46.5</v>
      </c>
      <c r="J263" t="str">
        <f t="shared" ref="J263:J264" si="81">B263</f>
        <v>Tram Camèlies-Planet</v>
      </c>
      <c r="K263" s="8">
        <f t="shared" si="79"/>
        <v>46.5</v>
      </c>
      <c r="M263">
        <v>0.89</v>
      </c>
      <c r="O263" s="8">
        <f t="shared" ref="O263:O264" si="82">K263*M263</f>
        <v>41.384999999999998</v>
      </c>
    </row>
    <row r="264" spans="1:15" x14ac:dyDescent="0.25">
      <c r="A264" s="12"/>
      <c r="B264" s="9" t="s">
        <v>26</v>
      </c>
      <c r="C264">
        <v>36</v>
      </c>
      <c r="D264">
        <v>3</v>
      </c>
      <c r="E264">
        <v>0.3</v>
      </c>
      <c r="G264" s="8">
        <f t="shared" si="80"/>
        <v>32.4</v>
      </c>
      <c r="J264" t="str">
        <f t="shared" si="81"/>
        <v>_ Escomeses:</v>
      </c>
      <c r="K264" s="8">
        <f t="shared" si="79"/>
        <v>32.4</v>
      </c>
      <c r="M264">
        <v>0.89</v>
      </c>
      <c r="O264" s="8">
        <f t="shared" si="82"/>
        <v>28.835999999999999</v>
      </c>
    </row>
    <row r="265" spans="1:15" x14ac:dyDescent="0.25">
      <c r="G265" s="8"/>
      <c r="K265" s="8"/>
      <c r="O265" s="8"/>
    </row>
    <row r="266" spans="1:15" x14ac:dyDescent="0.25">
      <c r="B266" s="3" t="s">
        <v>20</v>
      </c>
      <c r="G266" s="10">
        <f>SUM(G257:G264)</f>
        <v>233.4</v>
      </c>
      <c r="J266" s="3" t="s">
        <v>20</v>
      </c>
      <c r="K266" s="10">
        <f>G266</f>
        <v>233.4</v>
      </c>
      <c r="O266" s="10">
        <f>SUM(O257:O265)</f>
        <v>207.726</v>
      </c>
    </row>
    <row r="267" spans="1:15" x14ac:dyDescent="0.25">
      <c r="B267" s="3"/>
      <c r="G267" s="10"/>
      <c r="J267" s="3"/>
      <c r="K267" s="10"/>
      <c r="O267" s="10"/>
    </row>
    <row r="268" spans="1:15" x14ac:dyDescent="0.25">
      <c r="C268" s="6" t="s">
        <v>5</v>
      </c>
      <c r="D268" s="6" t="s">
        <v>6</v>
      </c>
      <c r="E268" s="7" t="s">
        <v>7</v>
      </c>
      <c r="F268" s="6"/>
      <c r="G268" s="7" t="s">
        <v>21</v>
      </c>
      <c r="K268" s="6" t="str">
        <f>G268</f>
        <v>Total m²</v>
      </c>
      <c r="M268" s="6" t="s">
        <v>10</v>
      </c>
      <c r="N268" s="6"/>
      <c r="O268" s="11" t="s">
        <v>11</v>
      </c>
    </row>
    <row r="269" spans="1:15" x14ac:dyDescent="0.25">
      <c r="A269" s="12" t="s">
        <v>108</v>
      </c>
      <c r="G269" s="8"/>
      <c r="I269" t="str">
        <f>A269</f>
        <v>Reg d'adherència amb emulsió termoadherent,</v>
      </c>
      <c r="O269" s="8"/>
    </row>
    <row r="270" spans="1:15" x14ac:dyDescent="0.25">
      <c r="A270" s="12" t="s">
        <v>109</v>
      </c>
      <c r="G270" s="8"/>
      <c r="I270" t="str">
        <f>A270</f>
        <v>tipus ECR-2, amb dotació de 0,7 kg/m².</v>
      </c>
      <c r="O270" s="8"/>
    </row>
    <row r="271" spans="1:15" x14ac:dyDescent="0.25">
      <c r="B271" s="9" t="s">
        <v>15</v>
      </c>
      <c r="C271">
        <v>1</v>
      </c>
      <c r="D271">
        <v>34</v>
      </c>
      <c r="E271">
        <v>0.3</v>
      </c>
      <c r="G271" s="8">
        <f>C271*D271*E271</f>
        <v>10.199999999999999</v>
      </c>
      <c r="J271" s="9" t="str">
        <f t="shared" ref="J271:J272" si="83">B271</f>
        <v>_ Tram 1:</v>
      </c>
      <c r="K271" s="8">
        <f t="shared" ref="K271:K276" si="84">G271</f>
        <v>10.199999999999999</v>
      </c>
      <c r="M271">
        <v>0.45</v>
      </c>
      <c r="O271" s="8">
        <f>K271*M271</f>
        <v>4.59</v>
      </c>
    </row>
    <row r="272" spans="1:15" x14ac:dyDescent="0.25">
      <c r="B272" s="9" t="s">
        <v>16</v>
      </c>
      <c r="C272">
        <v>1</v>
      </c>
      <c r="D272">
        <v>78</v>
      </c>
      <c r="E272">
        <v>0.3</v>
      </c>
      <c r="G272" s="8">
        <f t="shared" ref="G272:G276" si="85">C272*D272*E272</f>
        <v>23.4</v>
      </c>
      <c r="J272" s="9" t="str">
        <f t="shared" si="83"/>
        <v>_ Tram 2:</v>
      </c>
      <c r="K272" s="8">
        <f t="shared" si="84"/>
        <v>23.4</v>
      </c>
      <c r="M272">
        <v>0.45</v>
      </c>
      <c r="O272" s="8">
        <f>K272*M272</f>
        <v>10.53</v>
      </c>
    </row>
    <row r="273" spans="1:15" x14ac:dyDescent="0.25">
      <c r="B273" s="9" t="s">
        <v>17</v>
      </c>
      <c r="C273">
        <v>1</v>
      </c>
      <c r="D273">
        <v>358</v>
      </c>
      <c r="E273">
        <v>0.3</v>
      </c>
      <c r="G273" s="8">
        <f t="shared" si="85"/>
        <v>107.39999999999999</v>
      </c>
      <c r="J273" s="9" t="str">
        <f>B273</f>
        <v>_ Tram 3:</v>
      </c>
      <c r="K273" s="8">
        <f t="shared" si="84"/>
        <v>107.39999999999999</v>
      </c>
      <c r="M273">
        <v>0.45</v>
      </c>
      <c r="O273" s="8">
        <f>K273*M273</f>
        <v>48.33</v>
      </c>
    </row>
    <row r="274" spans="1:15" x14ac:dyDescent="0.25">
      <c r="B274" s="9" t="s">
        <v>18</v>
      </c>
      <c r="C274">
        <v>1</v>
      </c>
      <c r="D274">
        <v>45</v>
      </c>
      <c r="E274">
        <v>0.3</v>
      </c>
      <c r="G274" s="8">
        <f t="shared" si="85"/>
        <v>13.5</v>
      </c>
      <c r="J274" s="9" t="str">
        <f>B274</f>
        <v>_ Tram 4:</v>
      </c>
      <c r="K274" s="8">
        <f t="shared" si="84"/>
        <v>13.5</v>
      </c>
      <c r="M274">
        <v>0.45</v>
      </c>
      <c r="O274" s="8">
        <f>K274*M274</f>
        <v>6.0750000000000002</v>
      </c>
    </row>
    <row r="275" spans="1:15" x14ac:dyDescent="0.25">
      <c r="B275" s="9" t="s">
        <v>39</v>
      </c>
      <c r="C275">
        <v>1</v>
      </c>
      <c r="D275">
        <v>155</v>
      </c>
      <c r="E275">
        <v>0.3</v>
      </c>
      <c r="G275" s="8">
        <f t="shared" si="85"/>
        <v>46.5</v>
      </c>
      <c r="J275" t="str">
        <f t="shared" ref="J275:J276" si="86">B275</f>
        <v>Tram Camèlies-Planet</v>
      </c>
      <c r="K275" s="8">
        <f t="shared" si="84"/>
        <v>46.5</v>
      </c>
      <c r="M275">
        <v>0.45</v>
      </c>
      <c r="O275" s="8">
        <f t="shared" ref="O275:O276" si="87">K275*M275</f>
        <v>20.925000000000001</v>
      </c>
    </row>
    <row r="276" spans="1:15" x14ac:dyDescent="0.25">
      <c r="A276" s="12"/>
      <c r="B276" s="9" t="s">
        <v>26</v>
      </c>
      <c r="C276">
        <v>36</v>
      </c>
      <c r="D276">
        <v>3</v>
      </c>
      <c r="E276">
        <v>0.3</v>
      </c>
      <c r="G276" s="8">
        <f t="shared" si="85"/>
        <v>32.4</v>
      </c>
      <c r="J276" t="str">
        <f t="shared" si="86"/>
        <v>_ Escomeses:</v>
      </c>
      <c r="K276" s="8">
        <f t="shared" si="84"/>
        <v>32.4</v>
      </c>
      <c r="M276">
        <v>0.45</v>
      </c>
      <c r="O276" s="8">
        <f t="shared" si="87"/>
        <v>14.58</v>
      </c>
    </row>
    <row r="277" spans="1:15" x14ac:dyDescent="0.25">
      <c r="G277" s="8"/>
      <c r="K277" s="8"/>
      <c r="O277" s="8"/>
    </row>
    <row r="278" spans="1:15" x14ac:dyDescent="0.25">
      <c r="B278" s="3" t="s">
        <v>20</v>
      </c>
      <c r="G278" s="10">
        <f>SUM(G269:G276)</f>
        <v>233.4</v>
      </c>
      <c r="J278" s="3" t="s">
        <v>20</v>
      </c>
      <c r="K278" s="10">
        <f>G278</f>
        <v>233.4</v>
      </c>
      <c r="O278" s="10">
        <f>SUM(O269:O277)</f>
        <v>105.02999999999999</v>
      </c>
    </row>
    <row r="279" spans="1:15" x14ac:dyDescent="0.25">
      <c r="B279" s="3"/>
      <c r="G279" s="10"/>
      <c r="J279" s="3"/>
      <c r="K279" s="10"/>
      <c r="O279" s="10"/>
    </row>
    <row r="280" spans="1:15" x14ac:dyDescent="0.25">
      <c r="C280" s="6" t="s">
        <v>5</v>
      </c>
      <c r="D280" s="7" t="s">
        <v>55</v>
      </c>
      <c r="E280" s="6"/>
      <c r="F280" s="6"/>
      <c r="G280" s="7" t="s">
        <v>56</v>
      </c>
      <c r="K280" s="6" t="str">
        <f>G280</f>
        <v>Total ut</v>
      </c>
      <c r="M280" s="6" t="s">
        <v>10</v>
      </c>
      <c r="N280" s="6"/>
      <c r="O280" s="11" t="s">
        <v>11</v>
      </c>
    </row>
    <row r="281" spans="1:15" x14ac:dyDescent="0.25">
      <c r="A281" s="12" t="s">
        <v>110</v>
      </c>
      <c r="G281" s="8"/>
      <c r="I281" t="str">
        <f>A281</f>
        <v>Partida alçada reposició serveis afectats,</v>
      </c>
      <c r="O281" s="8"/>
    </row>
    <row r="282" spans="1:15" x14ac:dyDescent="0.25">
      <c r="A282" s="12" t="s">
        <v>111</v>
      </c>
      <c r="G282" s="8"/>
      <c r="I282" t="str">
        <f>A282</f>
        <v>en arxes existents, (5% obra civil).</v>
      </c>
      <c r="O282" s="8"/>
    </row>
    <row r="283" spans="1:15" x14ac:dyDescent="0.25">
      <c r="A283" s="12"/>
      <c r="C283">
        <v>1</v>
      </c>
      <c r="D283">
        <v>1</v>
      </c>
      <c r="G283" s="8">
        <f>C283*D283</f>
        <v>1</v>
      </c>
      <c r="K283" s="8">
        <f>G283</f>
        <v>1</v>
      </c>
      <c r="M283">
        <f>M290</f>
        <v>1528</v>
      </c>
      <c r="O283" s="8">
        <f>K283*M283</f>
        <v>1528</v>
      </c>
    </row>
    <row r="284" spans="1:15" x14ac:dyDescent="0.25">
      <c r="A284" s="12"/>
      <c r="G284" s="8"/>
      <c r="K284" s="8"/>
      <c r="O284" s="8"/>
    </row>
    <row r="285" spans="1:15" x14ac:dyDescent="0.25">
      <c r="A285" s="12"/>
      <c r="B285" s="3" t="s">
        <v>20</v>
      </c>
      <c r="G285" s="10">
        <f>SUM(G283:G283)</f>
        <v>1</v>
      </c>
      <c r="J285" s="3" t="s">
        <v>20</v>
      </c>
      <c r="K285" s="10">
        <f>G285</f>
        <v>1</v>
      </c>
      <c r="O285" s="10">
        <f>SUM(O283:O283)</f>
        <v>1528</v>
      </c>
    </row>
    <row r="286" spans="1:15" x14ac:dyDescent="0.25">
      <c r="A286" s="12"/>
      <c r="B286" s="3"/>
      <c r="G286" s="10"/>
      <c r="J286" s="3"/>
      <c r="K286" s="10"/>
      <c r="O286" s="10"/>
    </row>
    <row r="287" spans="1:15" x14ac:dyDescent="0.25">
      <c r="C287" s="6" t="s">
        <v>5</v>
      </c>
      <c r="D287" s="7" t="s">
        <v>55</v>
      </c>
      <c r="E287" s="6"/>
      <c r="F287" s="6"/>
      <c r="G287" s="7" t="s">
        <v>56</v>
      </c>
      <c r="K287" s="6" t="str">
        <f>G287</f>
        <v>Total ut</v>
      </c>
      <c r="M287" s="6" t="s">
        <v>10</v>
      </c>
      <c r="N287" s="6"/>
      <c r="O287" s="11" t="s">
        <v>11</v>
      </c>
    </row>
    <row r="288" spans="1:15" x14ac:dyDescent="0.25">
      <c r="A288" s="12" t="s">
        <v>112</v>
      </c>
      <c r="G288" s="8"/>
      <c r="I288" t="str">
        <f>A288</f>
        <v>Partida alçada imprevistos d'obra civil,</v>
      </c>
      <c r="O288" s="8"/>
    </row>
    <row r="289" spans="1:15" x14ac:dyDescent="0.25">
      <c r="A289" s="12" t="s">
        <v>113</v>
      </c>
      <c r="G289" s="8"/>
      <c r="I289" t="str">
        <f>A289</f>
        <v>per diferents incidències, (5% obra civil).</v>
      </c>
      <c r="O289" s="8"/>
    </row>
    <row r="290" spans="1:15" x14ac:dyDescent="0.25">
      <c r="A290" s="12"/>
      <c r="C290">
        <v>1</v>
      </c>
      <c r="D290">
        <v>1</v>
      </c>
      <c r="G290" s="8">
        <f>C290*D290</f>
        <v>1</v>
      </c>
      <c r="K290" s="8">
        <f>G290</f>
        <v>1</v>
      </c>
      <c r="M290">
        <v>1528</v>
      </c>
      <c r="O290" s="8">
        <f>K290*M290</f>
        <v>1528</v>
      </c>
    </row>
    <row r="291" spans="1:15" x14ac:dyDescent="0.25">
      <c r="A291" s="12"/>
      <c r="G291" s="8"/>
      <c r="K291" s="8"/>
      <c r="O291" s="8"/>
    </row>
    <row r="292" spans="1:15" x14ac:dyDescent="0.25">
      <c r="A292" s="12"/>
      <c r="B292" s="3" t="s">
        <v>20</v>
      </c>
      <c r="G292" s="10">
        <f>SUM(G290:G290)</f>
        <v>1</v>
      </c>
      <c r="J292" s="3" t="s">
        <v>20</v>
      </c>
      <c r="K292" s="10">
        <f>G292</f>
        <v>1</v>
      </c>
      <c r="O292" s="10">
        <f>SUM(O290:O290)</f>
        <v>1528</v>
      </c>
    </row>
    <row r="293" spans="1:15" x14ac:dyDescent="0.25">
      <c r="A293" s="12"/>
      <c r="B293" s="3"/>
      <c r="G293" s="10"/>
      <c r="J293" s="3"/>
      <c r="K293" s="10"/>
      <c r="O293" s="10"/>
    </row>
    <row r="294" spans="1:15" x14ac:dyDescent="0.25">
      <c r="A294" s="2"/>
      <c r="B294" s="1"/>
      <c r="C294" s="2"/>
      <c r="D294" s="2"/>
      <c r="E294" s="2"/>
      <c r="F294" s="2"/>
      <c r="G294" s="16"/>
      <c r="H294" s="2"/>
      <c r="I294" s="2"/>
      <c r="J294" s="17" t="s">
        <v>114</v>
      </c>
      <c r="K294" s="16"/>
      <c r="L294" s="2"/>
      <c r="M294" s="2"/>
      <c r="N294" s="2"/>
      <c r="O294" s="16">
        <f>O18+O77+O91+O105+O119+O131+O151+O164+O190+O204+O63+O39+O32+O217+O292+O178+O278+O266+O254+O242+O285+O227+O48</f>
        <v>33664.808719999994</v>
      </c>
    </row>
    <row r="295" spans="1:15" x14ac:dyDescent="0.25">
      <c r="B295" s="3"/>
      <c r="G295" s="10"/>
      <c r="J295" s="17"/>
      <c r="K295" s="10"/>
      <c r="O295" s="10"/>
    </row>
    <row r="296" spans="1:15" x14ac:dyDescent="0.25">
      <c r="A296" s="2"/>
      <c r="B296" s="1" t="s">
        <v>115</v>
      </c>
      <c r="C296" s="2"/>
      <c r="D296" s="2"/>
      <c r="E296" s="2"/>
      <c r="F296" s="2"/>
      <c r="G296" s="2"/>
      <c r="H296" s="2"/>
      <c r="I296" s="2"/>
      <c r="J296" s="1" t="str">
        <f>B296</f>
        <v>_ Instal·lacions.</v>
      </c>
      <c r="K296" s="16"/>
      <c r="L296" s="2"/>
      <c r="M296" s="2"/>
      <c r="N296" s="2"/>
      <c r="O296" s="16"/>
    </row>
    <row r="297" spans="1:15" x14ac:dyDescent="0.25">
      <c r="B297" s="3"/>
      <c r="G297" s="10"/>
      <c r="J297" s="17"/>
      <c r="K297" s="10"/>
      <c r="O297" s="10"/>
    </row>
    <row r="298" spans="1:15" x14ac:dyDescent="0.25">
      <c r="C298" s="6" t="s">
        <v>5</v>
      </c>
      <c r="D298" s="6" t="s">
        <v>55</v>
      </c>
      <c r="E298" s="6"/>
      <c r="F298" s="6"/>
      <c r="G298" s="7" t="s">
        <v>56</v>
      </c>
      <c r="K298" s="6" t="str">
        <f>G298</f>
        <v>Total ut</v>
      </c>
      <c r="M298" s="6" t="s">
        <v>10</v>
      </c>
      <c r="N298" s="6"/>
      <c r="O298" s="11" t="s">
        <v>11</v>
      </c>
    </row>
    <row r="299" spans="1:15" x14ac:dyDescent="0.25">
      <c r="A299" s="12" t="s">
        <v>116</v>
      </c>
      <c r="G299" s="8"/>
      <c r="I299" t="str">
        <f>A299</f>
        <v>Pou de registre amb anells prefabricats de</v>
      </c>
      <c r="O299" s="8"/>
    </row>
    <row r="300" spans="1:15" x14ac:dyDescent="0.25">
      <c r="A300" s="12" t="s">
        <v>117</v>
      </c>
      <c r="G300" s="8"/>
      <c r="I300" t="str">
        <f>A300</f>
        <v>formigó amb Æ 80 cm i alçada 1,1 m</v>
      </c>
      <c r="K300" s="8"/>
      <c r="O300" s="8"/>
    </row>
    <row r="301" spans="1:15" x14ac:dyDescent="0.25">
      <c r="A301" s="12" t="s">
        <v>118</v>
      </c>
      <c r="G301" s="8"/>
      <c r="I301" t="str">
        <f t="shared" ref="I301:I303" si="88">A301</f>
        <v>format per cubeta base de pou d'1,15 m</v>
      </c>
      <c r="K301" s="8"/>
      <c r="O301" s="8"/>
    </row>
    <row r="302" spans="1:15" x14ac:dyDescent="0.25">
      <c r="A302" s="12" t="s">
        <v>119</v>
      </c>
      <c r="G302" s="8"/>
      <c r="I302" t="str">
        <f t="shared" si="88"/>
        <v>sobre solera de formigó H-200, anells d'1 m</v>
      </c>
      <c r="K302" s="8"/>
      <c r="O302" s="8"/>
    </row>
    <row r="303" spans="1:15" x14ac:dyDescent="0.25">
      <c r="A303" s="12" t="s">
        <v>120</v>
      </c>
      <c r="B303" s="3"/>
      <c r="G303" s="10"/>
      <c r="I303" t="str">
        <f t="shared" si="88"/>
        <v>d'alçada, con asimètric de remat de 60 cm</v>
      </c>
      <c r="J303" s="3"/>
      <c r="K303" s="10"/>
      <c r="O303" s="10"/>
    </row>
    <row r="304" spans="1:15" x14ac:dyDescent="0.25">
      <c r="A304" s="12"/>
      <c r="B304" s="9" t="s">
        <v>15</v>
      </c>
      <c r="C304">
        <v>0</v>
      </c>
      <c r="D304">
        <v>0</v>
      </c>
      <c r="G304" s="8">
        <f>C304*D304</f>
        <v>0</v>
      </c>
      <c r="J304" s="9" t="str">
        <f>B304</f>
        <v>_ Tram 1:</v>
      </c>
      <c r="K304" s="8">
        <f>G304</f>
        <v>0</v>
      </c>
      <c r="M304">
        <v>176.93</v>
      </c>
      <c r="O304" s="8">
        <f>K304*M304</f>
        <v>0</v>
      </c>
    </row>
    <row r="305" spans="1:15" x14ac:dyDescent="0.25">
      <c r="B305" s="9" t="s">
        <v>16</v>
      </c>
      <c r="C305">
        <v>0</v>
      </c>
      <c r="D305">
        <v>0</v>
      </c>
      <c r="G305" s="8">
        <f>C305*D305</f>
        <v>0</v>
      </c>
      <c r="J305" s="9" t="str">
        <f>B305</f>
        <v>_ Tram 2:</v>
      </c>
      <c r="K305" s="8">
        <f>G305</f>
        <v>0</v>
      </c>
      <c r="M305">
        <v>176.93</v>
      </c>
      <c r="O305" s="8">
        <f>K305*M305</f>
        <v>0</v>
      </c>
    </row>
    <row r="306" spans="1:15" x14ac:dyDescent="0.25">
      <c r="B306" s="9" t="s">
        <v>17</v>
      </c>
      <c r="C306">
        <v>0</v>
      </c>
      <c r="D306">
        <v>0</v>
      </c>
      <c r="G306" s="8">
        <f>C306*D306</f>
        <v>0</v>
      </c>
      <c r="J306" s="9" t="str">
        <f>B306</f>
        <v>_ Tram 3:</v>
      </c>
      <c r="K306" s="8">
        <f t="shared" ref="K306:K307" si="89">G306</f>
        <v>0</v>
      </c>
      <c r="M306">
        <v>176.93</v>
      </c>
      <c r="O306" s="8">
        <f>K306*M306</f>
        <v>0</v>
      </c>
    </row>
    <row r="307" spans="1:15" x14ac:dyDescent="0.25">
      <c r="B307" s="9" t="s">
        <v>18</v>
      </c>
      <c r="C307">
        <v>0</v>
      </c>
      <c r="D307">
        <v>0</v>
      </c>
      <c r="G307" s="8">
        <f>C307*D307</f>
        <v>0</v>
      </c>
      <c r="J307" s="9" t="str">
        <f>B307</f>
        <v>_ Tram 4:</v>
      </c>
      <c r="K307" s="8">
        <f t="shared" si="89"/>
        <v>0</v>
      </c>
      <c r="M307">
        <v>176.93</v>
      </c>
      <c r="O307" s="8">
        <f>K307*M307</f>
        <v>0</v>
      </c>
    </row>
    <row r="308" spans="1:15" x14ac:dyDescent="0.25">
      <c r="G308" s="8"/>
      <c r="K308" s="8"/>
      <c r="O308" s="8"/>
    </row>
    <row r="309" spans="1:15" x14ac:dyDescent="0.25">
      <c r="B309" s="3" t="s">
        <v>20</v>
      </c>
      <c r="G309" s="10">
        <f>SUM(G302:G307)</f>
        <v>0</v>
      </c>
      <c r="J309" s="3" t="s">
        <v>20</v>
      </c>
      <c r="K309" s="10">
        <f>G309</f>
        <v>0</v>
      </c>
      <c r="O309" s="10">
        <f>SUM(O301:O307)</f>
        <v>0</v>
      </c>
    </row>
    <row r="310" spans="1:15" x14ac:dyDescent="0.25">
      <c r="G310" s="8"/>
      <c r="J310" s="17"/>
      <c r="K310" s="10"/>
      <c r="O310" s="10"/>
    </row>
    <row r="311" spans="1:15" x14ac:dyDescent="0.25">
      <c r="C311" s="6" t="s">
        <v>5</v>
      </c>
      <c r="D311" s="6" t="s">
        <v>55</v>
      </c>
      <c r="E311" s="6"/>
      <c r="F311" s="6"/>
      <c r="G311" s="7" t="s">
        <v>56</v>
      </c>
      <c r="K311" s="6" t="str">
        <f>G311</f>
        <v>Total ut</v>
      </c>
      <c r="M311" s="6" t="s">
        <v>10</v>
      </c>
      <c r="N311" s="6"/>
      <c r="O311" s="11" t="s">
        <v>11</v>
      </c>
    </row>
    <row r="312" spans="1:15" x14ac:dyDescent="0.25">
      <c r="A312" s="12" t="s">
        <v>121</v>
      </c>
      <c r="G312" s="8"/>
      <c r="I312" t="str">
        <f>A312</f>
        <v>Solera de pou de resalt (pou de baixada i</v>
      </c>
      <c r="O312" s="8"/>
    </row>
    <row r="313" spans="1:15" x14ac:dyDescent="0.25">
      <c r="A313" s="12" t="s">
        <v>122</v>
      </c>
      <c r="G313" s="8"/>
      <c r="I313" t="str">
        <f>A313</f>
        <v>trasdos), construït en rasa totalment acabat</v>
      </c>
      <c r="K313" s="8"/>
      <c r="O313" s="8"/>
    </row>
    <row r="314" spans="1:15" x14ac:dyDescent="0.25">
      <c r="A314" s="12"/>
      <c r="B314" s="9" t="s">
        <v>15</v>
      </c>
      <c r="C314">
        <v>0</v>
      </c>
      <c r="D314">
        <v>0</v>
      </c>
      <c r="G314" s="8">
        <f>C314*D314</f>
        <v>0</v>
      </c>
      <c r="J314" s="9" t="str">
        <f>B314</f>
        <v>_ Tram 1:</v>
      </c>
      <c r="K314" s="8">
        <f>G314</f>
        <v>0</v>
      </c>
      <c r="M314">
        <v>153.66</v>
      </c>
      <c r="O314" s="8">
        <f>K314*M314</f>
        <v>0</v>
      </c>
    </row>
    <row r="315" spans="1:15" x14ac:dyDescent="0.25">
      <c r="B315" s="9" t="s">
        <v>16</v>
      </c>
      <c r="C315">
        <v>0</v>
      </c>
      <c r="D315">
        <v>0</v>
      </c>
      <c r="G315" s="8">
        <f>C315*D315</f>
        <v>0</v>
      </c>
      <c r="J315" s="9" t="str">
        <f>B315</f>
        <v>_ Tram 2:</v>
      </c>
      <c r="K315" s="8">
        <f>G315</f>
        <v>0</v>
      </c>
      <c r="M315">
        <v>153.66</v>
      </c>
      <c r="O315" s="8">
        <f>K315*M315</f>
        <v>0</v>
      </c>
    </row>
    <row r="316" spans="1:15" x14ac:dyDescent="0.25">
      <c r="B316" s="9" t="s">
        <v>17</v>
      </c>
      <c r="C316">
        <v>0</v>
      </c>
      <c r="D316">
        <v>0</v>
      </c>
      <c r="G316" s="8">
        <f>C316*D316</f>
        <v>0</v>
      </c>
      <c r="J316" s="9" t="str">
        <f>B316</f>
        <v>_ Tram 3:</v>
      </c>
      <c r="K316" s="8">
        <f t="shared" ref="K316:K317" si="90">G316</f>
        <v>0</v>
      </c>
      <c r="M316">
        <v>153.66</v>
      </c>
      <c r="O316" s="8">
        <f>K316*M316</f>
        <v>0</v>
      </c>
    </row>
    <row r="317" spans="1:15" x14ac:dyDescent="0.25">
      <c r="B317" s="9" t="s">
        <v>18</v>
      </c>
      <c r="C317">
        <v>0</v>
      </c>
      <c r="D317">
        <v>0</v>
      </c>
      <c r="G317" s="8">
        <f>C317*D317</f>
        <v>0</v>
      </c>
      <c r="J317" s="9" t="str">
        <f>B317</f>
        <v>_ Tram 4:</v>
      </c>
      <c r="K317" s="8">
        <f t="shared" si="90"/>
        <v>0</v>
      </c>
      <c r="M317">
        <v>153.66</v>
      </c>
      <c r="O317" s="8">
        <f>K317*M317</f>
        <v>0</v>
      </c>
    </row>
    <row r="318" spans="1:15" x14ac:dyDescent="0.25">
      <c r="G318" s="8"/>
      <c r="K318" s="8"/>
      <c r="O318" s="8"/>
    </row>
    <row r="319" spans="1:15" x14ac:dyDescent="0.25">
      <c r="B319" s="3" t="s">
        <v>20</v>
      </c>
      <c r="G319" s="10">
        <f>SUM(G313:G317)</f>
        <v>0</v>
      </c>
      <c r="J319" s="3" t="s">
        <v>20</v>
      </c>
      <c r="K319" s="10">
        <f>G319</f>
        <v>0</v>
      </c>
      <c r="O319" s="10">
        <f>SUM(O312:O317)</f>
        <v>0</v>
      </c>
    </row>
    <row r="320" spans="1:15" x14ac:dyDescent="0.25">
      <c r="G320" s="8"/>
      <c r="J320" s="17"/>
      <c r="K320" s="10"/>
      <c r="O320" s="10"/>
    </row>
    <row r="321" spans="1:15" x14ac:dyDescent="0.25">
      <c r="C321" s="6" t="s">
        <v>5</v>
      </c>
      <c r="D321" s="6" t="s">
        <v>6</v>
      </c>
      <c r="E321" s="6"/>
      <c r="F321" s="6"/>
      <c r="G321" s="7" t="s">
        <v>28</v>
      </c>
      <c r="K321" s="6" t="str">
        <f>G321</f>
        <v>Total ml</v>
      </c>
      <c r="M321" s="6" t="s">
        <v>10</v>
      </c>
      <c r="N321" s="6"/>
      <c r="O321" s="11" t="s">
        <v>11</v>
      </c>
    </row>
    <row r="322" spans="1:15" x14ac:dyDescent="0.25">
      <c r="A322" s="12" t="s">
        <v>123</v>
      </c>
      <c r="G322" s="8"/>
      <c r="I322" t="str">
        <f>A322</f>
        <v xml:space="preserve">Tub de polietilè de PE-100, de 63 mm de </v>
      </c>
      <c r="O322" s="8"/>
    </row>
    <row r="323" spans="1:15" x14ac:dyDescent="0.25">
      <c r="A323" s="12" t="s">
        <v>124</v>
      </c>
      <c r="G323" s="8"/>
      <c r="I323" t="str">
        <f t="shared" ref="I323:I329" si="91">A323</f>
        <v>diàmetre nominal, de PN: 16 bar, per</v>
      </c>
      <c r="O323" s="8"/>
    </row>
    <row r="324" spans="1:15" x14ac:dyDescent="0.25">
      <c r="A324" s="12" t="s">
        <v>125</v>
      </c>
      <c r="G324" s="8"/>
      <c r="I324" t="str">
        <f t="shared" si="91"/>
        <v>aigua potable UNE-EN 12202-2, connectat</v>
      </c>
      <c r="O324" s="8"/>
    </row>
    <row r="325" spans="1:15" x14ac:dyDescent="0.25">
      <c r="A325" t="s">
        <v>126</v>
      </c>
      <c r="G325" s="8"/>
      <c r="I325" t="str">
        <f t="shared" si="91"/>
        <v>a pressió, amb grau de dificultat mitja,</v>
      </c>
      <c r="O325" s="8"/>
    </row>
    <row r="326" spans="1:15" x14ac:dyDescent="0.25">
      <c r="A326" t="s">
        <v>127</v>
      </c>
      <c r="G326" s="8"/>
      <c r="I326" t="str">
        <f t="shared" si="91"/>
        <v>utilitzant unions soldades i col·locat al fons de</v>
      </c>
      <c r="O326" s="8"/>
    </row>
    <row r="327" spans="1:15" x14ac:dyDescent="0.25">
      <c r="A327" s="12" t="s">
        <v>128</v>
      </c>
      <c r="G327" s="8"/>
      <c r="I327" t="str">
        <f t="shared" si="91"/>
        <v>la rasa. Inclou accessoris termosoldables</v>
      </c>
      <c r="K327" s="8"/>
      <c r="O327" s="8"/>
    </row>
    <row r="328" spans="1:15" x14ac:dyDescent="0.25">
      <c r="A328" s="12" t="s">
        <v>129</v>
      </c>
      <c r="G328" s="8"/>
      <c r="I328" t="str">
        <f t="shared" si="91"/>
        <v>d'acord als plànols de la xarxa existent.</v>
      </c>
      <c r="K328" s="8"/>
      <c r="O328" s="8"/>
    </row>
    <row r="329" spans="1:15" x14ac:dyDescent="0.25">
      <c r="A329" s="12" t="s">
        <v>130</v>
      </c>
      <c r="B329" s="3"/>
      <c r="G329" s="10"/>
      <c r="I329" t="str">
        <f t="shared" si="91"/>
        <v>col.locació cobertura arena fins a 20 cm.</v>
      </c>
      <c r="J329" s="3"/>
      <c r="K329" s="10"/>
      <c r="O329" s="10"/>
    </row>
    <row r="330" spans="1:15" x14ac:dyDescent="0.25">
      <c r="A330" s="12"/>
      <c r="B330" s="9" t="s">
        <v>15</v>
      </c>
      <c r="C330">
        <v>1</v>
      </c>
      <c r="D330">
        <v>34</v>
      </c>
      <c r="G330" s="8">
        <f>C330*D330</f>
        <v>34</v>
      </c>
      <c r="J330" s="9" t="str">
        <f>B330</f>
        <v>_ Tram 1:</v>
      </c>
      <c r="K330" s="8">
        <f>G330</f>
        <v>34</v>
      </c>
      <c r="M330">
        <v>14.54</v>
      </c>
      <c r="O330" s="8">
        <f>K330*M330</f>
        <v>494.35999999999996</v>
      </c>
    </row>
    <row r="331" spans="1:15" x14ac:dyDescent="0.25">
      <c r="B331" s="9" t="s">
        <v>16</v>
      </c>
      <c r="C331">
        <v>1</v>
      </c>
      <c r="D331">
        <v>78</v>
      </c>
      <c r="G331" s="8">
        <f>C331*D331</f>
        <v>78</v>
      </c>
      <c r="J331" s="9" t="str">
        <f>B331</f>
        <v>_ Tram 2:</v>
      </c>
      <c r="K331" s="8">
        <f>G331</f>
        <v>78</v>
      </c>
      <c r="M331">
        <v>14.54</v>
      </c>
      <c r="O331" s="8">
        <f>K331*M331</f>
        <v>1134.1199999999999</v>
      </c>
    </row>
    <row r="332" spans="1:15" x14ac:dyDescent="0.25">
      <c r="B332" s="9" t="s">
        <v>17</v>
      </c>
      <c r="C332">
        <v>1</v>
      </c>
      <c r="D332">
        <v>358</v>
      </c>
      <c r="G332" s="8">
        <f>C332*D332</f>
        <v>358</v>
      </c>
      <c r="J332" s="9" t="str">
        <f>B332</f>
        <v>_ Tram 3:</v>
      </c>
      <c r="K332" s="8">
        <f t="shared" ref="K332:K334" si="92">G332</f>
        <v>358</v>
      </c>
      <c r="M332">
        <v>14.54</v>
      </c>
      <c r="O332" s="8">
        <f>K332*M332</f>
        <v>5205.32</v>
      </c>
    </row>
    <row r="333" spans="1:15" x14ac:dyDescent="0.25">
      <c r="B333" s="9" t="s">
        <v>18</v>
      </c>
      <c r="C333">
        <v>1</v>
      </c>
      <c r="D333">
        <v>45</v>
      </c>
      <c r="G333" s="8">
        <f>C333*D333</f>
        <v>45</v>
      </c>
      <c r="J333" s="9" t="str">
        <f>B333</f>
        <v>_ Tram 4:</v>
      </c>
      <c r="K333" s="8">
        <f t="shared" si="92"/>
        <v>45</v>
      </c>
      <c r="M333">
        <v>14.54</v>
      </c>
      <c r="O333" s="8">
        <f>K333*M333</f>
        <v>654.29999999999995</v>
      </c>
    </row>
    <row r="334" spans="1:15" x14ac:dyDescent="0.25">
      <c r="B334" s="9" t="s">
        <v>25</v>
      </c>
      <c r="C334">
        <v>1</v>
      </c>
      <c r="D334">
        <v>155</v>
      </c>
      <c r="G334" s="8">
        <f>C334*D334</f>
        <v>155</v>
      </c>
      <c r="J334" s="9" t="str">
        <f>B334</f>
        <v>_ Tram Camèlies-Planet</v>
      </c>
      <c r="K334" s="8">
        <f t="shared" si="92"/>
        <v>155</v>
      </c>
      <c r="M334">
        <v>14.54</v>
      </c>
      <c r="O334" s="8">
        <f>K334*M334</f>
        <v>2253.6999999999998</v>
      </c>
    </row>
    <row r="335" spans="1:15" x14ac:dyDescent="0.25">
      <c r="G335" s="8"/>
      <c r="K335" s="8"/>
      <c r="O335" s="8"/>
    </row>
    <row r="336" spans="1:15" x14ac:dyDescent="0.25">
      <c r="B336" s="3" t="s">
        <v>20</v>
      </c>
      <c r="D336">
        <f>SUM(D329:D334)</f>
        <v>670</v>
      </c>
      <c r="G336" s="10">
        <f>SUM(G328:G334)</f>
        <v>670</v>
      </c>
      <c r="J336" s="3" t="s">
        <v>20</v>
      </c>
      <c r="K336" s="10">
        <f>G336</f>
        <v>670</v>
      </c>
      <c r="O336" s="10">
        <f>SUM(O328:O334)</f>
        <v>9741.7999999999993</v>
      </c>
    </row>
    <row r="337" spans="1:15" x14ac:dyDescent="0.25">
      <c r="G337" s="8"/>
      <c r="J337" s="17"/>
      <c r="K337" s="10"/>
      <c r="O337" s="10"/>
    </row>
    <row r="338" spans="1:15" x14ac:dyDescent="0.25">
      <c r="C338" s="6" t="s">
        <v>5</v>
      </c>
      <c r="D338" s="6" t="s">
        <v>6</v>
      </c>
      <c r="E338" s="6"/>
      <c r="F338" s="6"/>
      <c r="G338" s="7" t="s">
        <v>28</v>
      </c>
      <c r="K338" s="6" t="str">
        <f>G338</f>
        <v>Total ml</v>
      </c>
      <c r="M338" s="6" t="s">
        <v>10</v>
      </c>
      <c r="N338" s="6"/>
      <c r="O338" s="11" t="s">
        <v>11</v>
      </c>
    </row>
    <row r="339" spans="1:15" x14ac:dyDescent="0.25">
      <c r="A339" t="s">
        <v>131</v>
      </c>
      <c r="G339" s="8"/>
      <c r="I339" t="str">
        <f>A339</f>
        <v>Banda contínua de plàstic de color, de 30 cm</v>
      </c>
      <c r="O339" s="8"/>
    </row>
    <row r="340" spans="1:15" x14ac:dyDescent="0.25">
      <c r="A340" s="12" t="s">
        <v>132</v>
      </c>
      <c r="G340" s="8"/>
      <c r="I340" t="str">
        <f>A340</f>
        <v>d'amplada, col·locada al llarg de la rasa a 20</v>
      </c>
      <c r="K340" s="8"/>
      <c r="O340" s="8"/>
    </row>
    <row r="341" spans="1:15" x14ac:dyDescent="0.25">
      <c r="A341" t="s">
        <v>133</v>
      </c>
      <c r="G341" s="8"/>
      <c r="I341" t="str">
        <f>A341</f>
        <v>cm per sobre de la canonada, per a malla</v>
      </c>
      <c r="K341" s="8"/>
      <c r="O341" s="8"/>
    </row>
    <row r="342" spans="1:15" x14ac:dyDescent="0.25">
      <c r="A342" t="s">
        <v>134</v>
      </c>
      <c r="G342" s="8"/>
      <c r="I342" t="str">
        <f>A342</f>
        <v>senyalitzadora.</v>
      </c>
      <c r="K342" s="8"/>
      <c r="O342" s="8"/>
    </row>
    <row r="343" spans="1:15" x14ac:dyDescent="0.25">
      <c r="B343" s="9" t="s">
        <v>15</v>
      </c>
      <c r="C343">
        <v>1</v>
      </c>
      <c r="D343">
        <v>34</v>
      </c>
      <c r="G343" s="8">
        <f>C343*D343</f>
        <v>34</v>
      </c>
      <c r="J343" s="9" t="str">
        <f>B343</f>
        <v>_ Tram 1:</v>
      </c>
      <c r="K343" s="8">
        <f t="shared" ref="K343:K347" si="93">G343</f>
        <v>34</v>
      </c>
      <c r="M343">
        <v>0.44</v>
      </c>
      <c r="O343" s="8">
        <f>K343*M343</f>
        <v>14.96</v>
      </c>
    </row>
    <row r="344" spans="1:15" x14ac:dyDescent="0.25">
      <c r="B344" s="9" t="s">
        <v>16</v>
      </c>
      <c r="C344">
        <v>1</v>
      </c>
      <c r="D344">
        <v>78</v>
      </c>
      <c r="G344" s="8">
        <f>C344*D344</f>
        <v>78</v>
      </c>
      <c r="J344" s="9" t="str">
        <f>B344</f>
        <v>_ Tram 2:</v>
      </c>
      <c r="K344" s="8">
        <f t="shared" si="93"/>
        <v>78</v>
      </c>
      <c r="M344">
        <v>0.44</v>
      </c>
      <c r="O344" s="8">
        <f>K344*M344</f>
        <v>34.32</v>
      </c>
    </row>
    <row r="345" spans="1:15" x14ac:dyDescent="0.25">
      <c r="B345" s="9" t="s">
        <v>17</v>
      </c>
      <c r="C345">
        <v>1</v>
      </c>
      <c r="D345">
        <v>358</v>
      </c>
      <c r="G345" s="8">
        <f>C345*D345</f>
        <v>358</v>
      </c>
      <c r="J345" s="9" t="str">
        <f>B345</f>
        <v>_ Tram 3:</v>
      </c>
      <c r="K345" s="8">
        <f t="shared" si="93"/>
        <v>358</v>
      </c>
      <c r="M345">
        <v>0.44</v>
      </c>
      <c r="O345" s="8">
        <f>K345*M345</f>
        <v>157.52000000000001</v>
      </c>
    </row>
    <row r="346" spans="1:15" x14ac:dyDescent="0.25">
      <c r="B346" s="9" t="s">
        <v>18</v>
      </c>
      <c r="C346">
        <v>1</v>
      </c>
      <c r="D346">
        <v>45</v>
      </c>
      <c r="G346" s="8">
        <f>C346*D346</f>
        <v>45</v>
      </c>
      <c r="J346" s="9" t="str">
        <f>B346</f>
        <v>_ Tram 4:</v>
      </c>
      <c r="K346" s="8">
        <f t="shared" si="93"/>
        <v>45</v>
      </c>
      <c r="M346">
        <v>0.44</v>
      </c>
      <c r="O346" s="8">
        <f>K346*M346</f>
        <v>19.8</v>
      </c>
    </row>
    <row r="347" spans="1:15" x14ac:dyDescent="0.25">
      <c r="B347" s="9" t="s">
        <v>25</v>
      </c>
      <c r="C347">
        <v>1</v>
      </c>
      <c r="D347">
        <v>155</v>
      </c>
      <c r="G347" s="8">
        <f>C347*D347</f>
        <v>155</v>
      </c>
      <c r="J347" s="9" t="str">
        <f>B347</f>
        <v>_ Tram Camèlies-Planet</v>
      </c>
      <c r="K347" s="8">
        <f t="shared" si="93"/>
        <v>155</v>
      </c>
      <c r="M347">
        <v>0.44</v>
      </c>
      <c r="O347" s="8">
        <f>K347*M347</f>
        <v>68.2</v>
      </c>
    </row>
    <row r="348" spans="1:15" x14ac:dyDescent="0.25">
      <c r="B348" s="9"/>
      <c r="G348" s="8"/>
      <c r="J348" s="9"/>
      <c r="K348" s="8"/>
      <c r="O348" s="8"/>
    </row>
    <row r="349" spans="1:15" x14ac:dyDescent="0.25">
      <c r="B349" s="3" t="s">
        <v>20</v>
      </c>
      <c r="D349">
        <f>SUM(D342:D347)</f>
        <v>670</v>
      </c>
      <c r="G349" s="10">
        <f>SUM(G341:G347)</f>
        <v>670</v>
      </c>
      <c r="J349" s="3" t="s">
        <v>20</v>
      </c>
      <c r="K349" s="10">
        <f>G349</f>
        <v>670</v>
      </c>
      <c r="O349" s="10">
        <f>SUM(O341:O347)</f>
        <v>294.8</v>
      </c>
    </row>
    <row r="350" spans="1:15" x14ac:dyDescent="0.25">
      <c r="G350" s="13"/>
      <c r="O350" s="8"/>
    </row>
    <row r="351" spans="1:15" x14ac:dyDescent="0.25">
      <c r="C351" s="6" t="s">
        <v>5</v>
      </c>
      <c r="D351" s="7" t="s">
        <v>55</v>
      </c>
      <c r="E351" s="6"/>
      <c r="F351" s="6"/>
      <c r="G351" s="7" t="s">
        <v>56</v>
      </c>
      <c r="K351" s="6" t="str">
        <f>G351</f>
        <v>Total ut</v>
      </c>
      <c r="M351" s="6" t="s">
        <v>10</v>
      </c>
      <c r="N351" s="6"/>
      <c r="O351" s="11" t="s">
        <v>11</v>
      </c>
    </row>
    <row r="352" spans="1:15" x14ac:dyDescent="0.25">
      <c r="A352" s="12" t="s">
        <v>135</v>
      </c>
      <c r="G352" s="8"/>
      <c r="I352" t="str">
        <f>A352</f>
        <v xml:space="preserve">Vàlvula de comporta manual amb brides, de </v>
      </c>
      <c r="O352" s="8"/>
    </row>
    <row r="353" spans="1:15" x14ac:dyDescent="0.25">
      <c r="A353" s="12" t="s">
        <v>136</v>
      </c>
      <c r="G353" s="8"/>
      <c r="I353" t="str">
        <f>A353</f>
        <v>cos llarg, Ø 65 mm (2 ½") de PN 16 bar,</v>
      </c>
      <c r="K353" s="8"/>
      <c r="O353" s="8"/>
    </row>
    <row r="354" spans="1:15" x14ac:dyDescent="0.25">
      <c r="A354" s="12" t="s">
        <v>137</v>
      </c>
      <c r="G354" s="8"/>
      <c r="I354" t="str">
        <f t="shared" ref="I354:I357" si="94">A354</f>
        <v>cos de fosa modular EN-GJS-500-7 (GGCG50)</v>
      </c>
      <c r="K354" s="8"/>
      <c r="O354" s="8"/>
    </row>
    <row r="355" spans="1:15" x14ac:dyDescent="0.25">
      <c r="A355" s="12" t="s">
        <v>138</v>
      </c>
      <c r="G355" s="8"/>
      <c r="I355" t="str">
        <f t="shared" si="94"/>
        <v xml:space="preserve">i tapa de fosa modular EN-GJS-500-7 </v>
      </c>
      <c r="K355" s="8"/>
      <c r="O355" s="8"/>
    </row>
    <row r="356" spans="1:15" x14ac:dyDescent="0.25">
      <c r="A356" s="12" t="s">
        <v>139</v>
      </c>
      <c r="B356" s="3"/>
      <c r="G356" s="10"/>
      <c r="I356" t="str">
        <f t="shared" si="94"/>
        <v>(GGCG50), amb revestiment de resina epoxi</v>
      </c>
      <c r="J356" s="3"/>
      <c r="K356" s="10"/>
      <c r="O356" s="10"/>
    </row>
    <row r="357" spans="1:15" x14ac:dyDescent="0.25">
      <c r="A357" s="12" t="s">
        <v>140</v>
      </c>
      <c r="B357" s="3"/>
      <c r="G357" s="10"/>
      <c r="I357" t="str">
        <f t="shared" si="94"/>
        <v>(250 micres), comporta de fosa+EPDM i</v>
      </c>
      <c r="J357" s="17"/>
      <c r="K357" s="10"/>
      <c r="O357" s="10"/>
    </row>
    <row r="358" spans="1:15" x14ac:dyDescent="0.25">
      <c r="A358" s="12" t="s">
        <v>141</v>
      </c>
      <c r="G358" s="8"/>
      <c r="I358" t="str">
        <f>A358</f>
        <v>tancament de seient elàstic, eix d'acer inox</v>
      </c>
      <c r="K358" s="8"/>
      <c r="O358" s="8"/>
    </row>
    <row r="359" spans="1:15" x14ac:dyDescent="0.25">
      <c r="A359" s="12" t="s">
        <v>142</v>
      </c>
      <c r="G359" s="8"/>
      <c r="I359" t="str">
        <f>A359</f>
        <v>1.4021 (AISI 420), amb accionament per volant</v>
      </c>
      <c r="K359" s="8"/>
      <c r="O359" s="8"/>
    </row>
    <row r="360" spans="1:15" x14ac:dyDescent="0.25">
      <c r="A360" s="12" t="s">
        <v>143</v>
      </c>
      <c r="G360" s="8"/>
      <c r="I360" t="str">
        <f>A360</f>
        <v>de fosa. Instal·lada sota trampilló cilíndric</v>
      </c>
      <c r="K360" s="8"/>
      <c r="O360" s="8"/>
    </row>
    <row r="361" spans="1:15" x14ac:dyDescent="0.25">
      <c r="A361" s="12" t="s">
        <v>144</v>
      </c>
      <c r="G361" s="8"/>
      <c r="I361" t="str">
        <f>A361</f>
        <v>amb tapa, totalment instal·lat.</v>
      </c>
      <c r="K361" s="8"/>
      <c r="O361" s="8"/>
    </row>
    <row r="362" spans="1:15" x14ac:dyDescent="0.25">
      <c r="A362" s="12"/>
      <c r="C362">
        <v>1</v>
      </c>
      <c r="D362">
        <v>11</v>
      </c>
      <c r="G362" s="8">
        <f>C362*D362</f>
        <v>11</v>
      </c>
      <c r="K362" s="8">
        <f>G362</f>
        <v>11</v>
      </c>
      <c r="M362">
        <v>231.44</v>
      </c>
      <c r="O362" s="8">
        <f t="shared" ref="O362" si="95">K362*M362</f>
        <v>2545.84</v>
      </c>
    </row>
    <row r="363" spans="1:15" x14ac:dyDescent="0.25">
      <c r="G363" s="8"/>
      <c r="K363" s="8"/>
      <c r="O363" s="8"/>
    </row>
    <row r="364" spans="1:15" x14ac:dyDescent="0.25">
      <c r="B364" s="3" t="s">
        <v>20</v>
      </c>
      <c r="G364" s="10">
        <f>SUM(G360:G362)</f>
        <v>11</v>
      </c>
      <c r="J364" s="3" t="s">
        <v>20</v>
      </c>
      <c r="K364" s="10">
        <f>G364</f>
        <v>11</v>
      </c>
      <c r="O364" s="10">
        <f>SUM(O360:O362)</f>
        <v>2545.84</v>
      </c>
    </row>
    <row r="365" spans="1:15" x14ac:dyDescent="0.25">
      <c r="A365" s="12"/>
      <c r="B365" s="3"/>
      <c r="G365" s="10"/>
      <c r="J365" s="3"/>
      <c r="K365" s="10"/>
      <c r="O365" s="10"/>
    </row>
    <row r="366" spans="1:15" x14ac:dyDescent="0.25">
      <c r="C366" s="6" t="s">
        <v>5</v>
      </c>
      <c r="D366" s="7" t="s">
        <v>55</v>
      </c>
      <c r="E366" s="6"/>
      <c r="F366" s="6"/>
      <c r="G366" s="7" t="s">
        <v>56</v>
      </c>
      <c r="K366" s="6" t="str">
        <f>G366</f>
        <v>Total ut</v>
      </c>
      <c r="M366" s="6" t="s">
        <v>10</v>
      </c>
      <c r="N366" s="6"/>
      <c r="O366" s="11" t="s">
        <v>11</v>
      </c>
    </row>
    <row r="367" spans="1:15" x14ac:dyDescent="0.25">
      <c r="A367" s="12" t="s">
        <v>145</v>
      </c>
      <c r="G367" s="8"/>
      <c r="I367" t="str">
        <f>A367</f>
        <v>Vàlvula d'aireació trifuncional, tipus ventosa,</v>
      </c>
      <c r="O367" s="8"/>
    </row>
    <row r="368" spans="1:15" x14ac:dyDescent="0.25">
      <c r="A368" s="12" t="s">
        <v>146</v>
      </c>
      <c r="G368" s="8"/>
      <c r="I368" t="str">
        <f t="shared" ref="I368:I372" si="96">A368</f>
        <v>amb connexió roscada o amb brides, per a</v>
      </c>
      <c r="O368" s="8"/>
    </row>
    <row r="369" spans="1:15" x14ac:dyDescent="0.25">
      <c r="A369" s="12" t="s">
        <v>147</v>
      </c>
      <c r="G369" s="8"/>
      <c r="I369" t="str">
        <f t="shared" si="96"/>
        <v>ventilació de canonada de fins a Ø 63 mm de</v>
      </c>
      <c r="O369" s="8"/>
    </row>
    <row r="370" spans="1:15" x14ac:dyDescent="0.25">
      <c r="A370" s="12" t="s">
        <v>148</v>
      </c>
      <c r="B370" s="3"/>
      <c r="G370" s="10"/>
      <c r="I370" t="str">
        <f t="shared" si="96"/>
        <v>PN 25 bar. Incloent part proporcional</v>
      </c>
      <c r="O370" s="8"/>
    </row>
    <row r="371" spans="1:15" x14ac:dyDescent="0.25">
      <c r="A371" s="12" t="s">
        <v>149</v>
      </c>
      <c r="G371" s="8"/>
      <c r="I371" t="str">
        <f t="shared" si="96"/>
        <v>d'accessoris i elements de connexió.</v>
      </c>
      <c r="O371" s="8"/>
    </row>
    <row r="372" spans="1:15" x14ac:dyDescent="0.25">
      <c r="A372" s="12" t="s">
        <v>150</v>
      </c>
      <c r="G372" s="8"/>
      <c r="I372" t="str">
        <f t="shared" si="96"/>
        <v>Totalment instal·lada sobre xarxa.</v>
      </c>
      <c r="O372" s="8"/>
    </row>
    <row r="373" spans="1:15" x14ac:dyDescent="0.25">
      <c r="A373" s="12"/>
      <c r="C373">
        <v>1</v>
      </c>
      <c r="D373">
        <v>2</v>
      </c>
      <c r="G373" s="8">
        <f>C373*D373</f>
        <v>2</v>
      </c>
      <c r="K373" s="8">
        <f>G373</f>
        <v>2</v>
      </c>
      <c r="M373">
        <v>636.71</v>
      </c>
      <c r="O373" s="8">
        <f t="shared" ref="O373" si="97">K373*M373</f>
        <v>1273.42</v>
      </c>
    </row>
    <row r="374" spans="1:15" x14ac:dyDescent="0.25">
      <c r="G374" s="8"/>
      <c r="K374" s="8"/>
      <c r="O374" s="8"/>
    </row>
    <row r="375" spans="1:15" x14ac:dyDescent="0.25">
      <c r="B375" s="3" t="s">
        <v>20</v>
      </c>
      <c r="G375" s="10">
        <f>SUM(G372:G373)</f>
        <v>2</v>
      </c>
      <c r="J375" s="3" t="s">
        <v>20</v>
      </c>
      <c r="K375" s="10">
        <f>G375</f>
        <v>2</v>
      </c>
      <c r="O375" s="10">
        <f>SUM(O372:O373)</f>
        <v>1273.42</v>
      </c>
    </row>
    <row r="376" spans="1:15" x14ac:dyDescent="0.25">
      <c r="A376" s="12"/>
      <c r="B376" s="3"/>
      <c r="G376" s="10"/>
      <c r="J376" s="3"/>
      <c r="K376" s="10"/>
      <c r="O376" s="10"/>
    </row>
    <row r="377" spans="1:15" x14ac:dyDescent="0.25">
      <c r="C377" s="6" t="s">
        <v>5</v>
      </c>
      <c r="D377" s="7" t="s">
        <v>55</v>
      </c>
      <c r="E377" s="6"/>
      <c r="F377" s="6"/>
      <c r="G377" s="7" t="s">
        <v>56</v>
      </c>
      <c r="K377" s="6" t="str">
        <f>G377</f>
        <v>Total ut</v>
      </c>
      <c r="M377" s="6" t="s">
        <v>10</v>
      </c>
      <c r="N377" s="6"/>
      <c r="O377" s="11" t="s">
        <v>11</v>
      </c>
    </row>
    <row r="378" spans="1:15" x14ac:dyDescent="0.25">
      <c r="A378" s="12" t="s">
        <v>151</v>
      </c>
      <c r="G378" s="8"/>
      <c r="I378" t="str">
        <f>A378</f>
        <v>Vàlvula de comporta manual amb brides,</v>
      </c>
      <c r="O378" s="8"/>
    </row>
    <row r="379" spans="1:15" x14ac:dyDescent="0.25">
      <c r="A379" s="12" t="s">
        <v>152</v>
      </c>
      <c r="G379" s="8"/>
      <c r="I379" t="str">
        <f>A379</f>
        <v>Ø 25 mm (3/4 ") de PN 16 bar, cos de</v>
      </c>
      <c r="K379" s="8"/>
      <c r="O379" s="8"/>
    </row>
    <row r="380" spans="1:15" x14ac:dyDescent="0.25">
      <c r="A380" s="12" t="s">
        <v>153</v>
      </c>
      <c r="G380" s="8"/>
      <c r="I380" t="str">
        <f t="shared" ref="I380:I381" si="98">A380</f>
        <v>fosa modular, amb revestiment de resina epoxi</v>
      </c>
      <c r="K380" s="8"/>
      <c r="O380" s="8"/>
    </row>
    <row r="381" spans="1:15" x14ac:dyDescent="0.25">
      <c r="A381" s="12" t="s">
        <v>140</v>
      </c>
      <c r="B381" s="3"/>
      <c r="G381" s="10"/>
      <c r="I381" t="str">
        <f t="shared" si="98"/>
        <v>(250 micres), comporta de fosa+EPDM i</v>
      </c>
      <c r="J381" s="17"/>
      <c r="K381" s="10"/>
      <c r="O381" s="10"/>
    </row>
    <row r="382" spans="1:15" x14ac:dyDescent="0.25">
      <c r="A382" s="12" t="s">
        <v>141</v>
      </c>
      <c r="G382" s="8"/>
      <c r="I382" t="str">
        <f>A382</f>
        <v>tancament de seient elàstic, eix d'acer inox</v>
      </c>
      <c r="K382" s="8"/>
      <c r="O382" s="8"/>
    </row>
    <row r="383" spans="1:15" x14ac:dyDescent="0.25">
      <c r="A383" s="12" t="s">
        <v>154</v>
      </c>
      <c r="G383" s="8"/>
      <c r="I383" t="str">
        <f>A383</f>
        <v>(AISI 316), amb accionament per volant</v>
      </c>
      <c r="K383" s="8"/>
      <c r="O383" s="8"/>
    </row>
    <row r="384" spans="1:15" x14ac:dyDescent="0.25">
      <c r="A384" s="12" t="s">
        <v>155</v>
      </c>
      <c r="G384" s="8"/>
      <c r="I384" t="str">
        <f>A384</f>
        <v>de fosa. Instal·lada sota arqueta, no</v>
      </c>
      <c r="K384" s="8"/>
      <c r="O384" s="8"/>
    </row>
    <row r="385" spans="1:15" x14ac:dyDescent="0.25">
      <c r="A385" s="12" t="s">
        <v>156</v>
      </c>
      <c r="G385" s="8"/>
      <c r="I385" t="str">
        <f>A385</f>
        <v>inclosa, totalment instal·lat.</v>
      </c>
      <c r="K385" s="8"/>
      <c r="O385" s="8"/>
    </row>
    <row r="386" spans="1:15" x14ac:dyDescent="0.25">
      <c r="A386" s="12"/>
      <c r="C386">
        <v>1</v>
      </c>
      <c r="D386">
        <v>36</v>
      </c>
      <c r="G386" s="8">
        <f>C386*D386</f>
        <v>36</v>
      </c>
      <c r="K386" s="8">
        <f>G386</f>
        <v>36</v>
      </c>
      <c r="M386">
        <v>77.849999999999994</v>
      </c>
      <c r="O386" s="8">
        <f t="shared" ref="O386" si="99">K386*M386</f>
        <v>2802.6</v>
      </c>
    </row>
    <row r="387" spans="1:15" x14ac:dyDescent="0.25">
      <c r="G387" s="8"/>
      <c r="K387" s="8"/>
      <c r="O387" s="8"/>
    </row>
    <row r="388" spans="1:15" x14ac:dyDescent="0.25">
      <c r="B388" s="3" t="s">
        <v>20</v>
      </c>
      <c r="G388" s="10">
        <f>SUM(G384:G386)</f>
        <v>36</v>
      </c>
      <c r="J388" s="3" t="s">
        <v>20</v>
      </c>
      <c r="K388" s="10">
        <f>G388</f>
        <v>36</v>
      </c>
      <c r="O388" s="10">
        <f>SUM(O384:O386)</f>
        <v>2802.6</v>
      </c>
    </row>
    <row r="389" spans="1:15" x14ac:dyDescent="0.25">
      <c r="B389" s="3"/>
      <c r="G389" s="10"/>
      <c r="J389" s="17"/>
      <c r="K389" s="10"/>
      <c r="O389" s="10"/>
    </row>
    <row r="390" spans="1:15" x14ac:dyDescent="0.25">
      <c r="C390" s="6" t="s">
        <v>5</v>
      </c>
      <c r="D390" s="7" t="s">
        <v>55</v>
      </c>
      <c r="E390" s="6"/>
      <c r="F390" s="6"/>
      <c r="G390" s="7" t="s">
        <v>56</v>
      </c>
      <c r="K390" s="6" t="str">
        <f>G390</f>
        <v>Total ut</v>
      </c>
      <c r="M390" s="6" t="s">
        <v>10</v>
      </c>
      <c r="N390" s="6"/>
      <c r="O390" s="11" t="s">
        <v>11</v>
      </c>
    </row>
    <row r="391" spans="1:15" x14ac:dyDescent="0.25">
      <c r="A391" s="12" t="s">
        <v>157</v>
      </c>
      <c r="G391" s="8"/>
      <c r="I391" t="str">
        <f>A391</f>
        <v>Formació d'escomesa definitiva (1/2") d'aigua</v>
      </c>
      <c r="O391" s="8"/>
    </row>
    <row r="392" spans="1:15" x14ac:dyDescent="0.25">
      <c r="A392" s="12" t="s">
        <v>158</v>
      </c>
      <c r="G392" s="8"/>
      <c r="I392" t="str">
        <f>A392</f>
        <v>potable per a connexió a armari d'escomesa</v>
      </c>
      <c r="K392" s="8"/>
      <c r="O392" s="8"/>
    </row>
    <row r="393" spans="1:15" x14ac:dyDescent="0.25">
      <c r="A393" t="s">
        <v>159</v>
      </c>
      <c r="G393" s="8"/>
      <c r="I393" t="str">
        <f t="shared" ref="I393:I396" si="100">A393</f>
        <v>en arqueta de vorera. Inclou la connexió</v>
      </c>
      <c r="K393" s="8"/>
      <c r="O393" s="8"/>
    </row>
    <row r="394" spans="1:15" x14ac:dyDescent="0.25">
      <c r="A394" s="12" t="s">
        <v>160</v>
      </c>
      <c r="G394" s="8"/>
      <c r="I394" t="str">
        <f t="shared" si="100"/>
        <v>termosoldada per a tub de PE, de Ø 25 mm</v>
      </c>
      <c r="K394" s="8"/>
      <c r="O394" s="8"/>
    </row>
    <row r="395" spans="1:15" x14ac:dyDescent="0.25">
      <c r="A395" s="12" t="s">
        <v>161</v>
      </c>
      <c r="B395" s="3"/>
      <c r="G395" s="10"/>
      <c r="I395" t="str">
        <f t="shared" si="100"/>
        <v>amb els accessoris adequats. També inclou</v>
      </c>
      <c r="J395" s="3"/>
      <c r="K395" s="10"/>
      <c r="O395" s="10"/>
    </row>
    <row r="396" spans="1:15" x14ac:dyDescent="0.25">
      <c r="A396" s="12" t="s">
        <v>162</v>
      </c>
      <c r="B396" s="3"/>
      <c r="G396" s="10"/>
      <c r="I396" t="str">
        <f t="shared" si="100"/>
        <v>instal·lació de vàlvules, passatubs PEAD</v>
      </c>
      <c r="J396" s="3"/>
      <c r="K396" s="10"/>
      <c r="O396" s="10"/>
    </row>
    <row r="397" spans="1:15" x14ac:dyDescent="0.25">
      <c r="A397" s="12" t="s">
        <v>163</v>
      </c>
      <c r="B397" s="3"/>
      <c r="G397" s="10"/>
      <c r="I397" t="str">
        <f>A397</f>
        <v>corrugat de diàmetre adequat en façana, tub</v>
      </c>
      <c r="J397" s="17"/>
      <c r="K397" s="10"/>
      <c r="O397" s="10"/>
    </row>
    <row r="398" spans="1:15" x14ac:dyDescent="0.25">
      <c r="A398" s="12" t="s">
        <v>164</v>
      </c>
      <c r="B398" s="3"/>
      <c r="G398" s="10"/>
      <c r="I398" t="str">
        <f>A398</f>
        <v>de PE de Ø 20 mm de 16 bar.</v>
      </c>
      <c r="J398" s="17"/>
      <c r="K398" s="10"/>
      <c r="O398" s="10"/>
    </row>
    <row r="399" spans="1:15" x14ac:dyDescent="0.25">
      <c r="A399" s="12" t="s">
        <v>165</v>
      </c>
      <c r="G399" s="8"/>
      <c r="I399" t="str">
        <f>A399</f>
        <v>No s'inclou el comptador, que és existent.</v>
      </c>
      <c r="K399" s="8"/>
      <c r="O399" s="8"/>
    </row>
    <row r="400" spans="1:15" x14ac:dyDescent="0.25">
      <c r="A400" s="12"/>
      <c r="B400" s="9" t="s">
        <v>166</v>
      </c>
      <c r="C400">
        <v>0.2</v>
      </c>
      <c r="D400">
        <v>36</v>
      </c>
      <c r="G400" s="8">
        <f>C400*D400</f>
        <v>7.2</v>
      </c>
      <c r="J400" s="9" t="str">
        <f>B400</f>
        <v>_ Considerem un 20%:</v>
      </c>
      <c r="K400" s="8">
        <f>G400</f>
        <v>7.2</v>
      </c>
      <c r="M400">
        <v>149.04</v>
      </c>
      <c r="O400" s="8">
        <f t="shared" ref="O400" si="101">K400*M400</f>
        <v>1073.088</v>
      </c>
    </row>
    <row r="401" spans="1:15" x14ac:dyDescent="0.25">
      <c r="A401" s="12"/>
      <c r="G401" s="8"/>
      <c r="K401" s="8"/>
      <c r="O401" s="8"/>
    </row>
    <row r="402" spans="1:15" x14ac:dyDescent="0.25">
      <c r="B402" s="3" t="s">
        <v>20</v>
      </c>
      <c r="G402" s="10">
        <f>SUM(G397:G400)</f>
        <v>7.2</v>
      </c>
      <c r="J402" s="3" t="s">
        <v>20</v>
      </c>
      <c r="K402" s="10">
        <f>G402</f>
        <v>7.2</v>
      </c>
      <c r="O402" s="10">
        <f>SUM(O397:O400)</f>
        <v>1073.088</v>
      </c>
    </row>
    <row r="403" spans="1:15" x14ac:dyDescent="0.25">
      <c r="B403" s="3"/>
      <c r="G403" s="10"/>
      <c r="J403" s="3"/>
      <c r="K403" s="10"/>
      <c r="O403" s="10"/>
    </row>
    <row r="404" spans="1:15" x14ac:dyDescent="0.25">
      <c r="C404" s="6" t="s">
        <v>5</v>
      </c>
      <c r="D404" s="7" t="s">
        <v>55</v>
      </c>
      <c r="E404" s="6"/>
      <c r="F404" s="6"/>
      <c r="G404" s="7" t="s">
        <v>56</v>
      </c>
      <c r="K404" s="6" t="str">
        <f>G404</f>
        <v>Total ut</v>
      </c>
      <c r="M404" s="6" t="s">
        <v>10</v>
      </c>
      <c r="N404" s="6"/>
      <c r="O404" s="11" t="s">
        <v>11</v>
      </c>
    </row>
    <row r="405" spans="1:15" x14ac:dyDescent="0.25">
      <c r="A405" s="12" t="s">
        <v>167</v>
      </c>
      <c r="G405" s="8"/>
      <c r="I405" t="str">
        <f>A405</f>
        <v>Subministrament i col·locació d'arqueta per</v>
      </c>
      <c r="O405" s="8"/>
    </row>
    <row r="406" spans="1:15" x14ac:dyDescent="0.25">
      <c r="A406" s="12" t="s">
        <v>168</v>
      </c>
      <c r="G406" s="8"/>
      <c r="I406" t="str">
        <f>A406</f>
        <v>escomesa amb mesures 360x220x260, per</v>
      </c>
      <c r="K406" s="8"/>
      <c r="O406" s="8"/>
    </row>
    <row r="407" spans="1:15" x14ac:dyDescent="0.25">
      <c r="A407" s="12" t="s">
        <v>169</v>
      </c>
      <c r="G407" s="8"/>
      <c r="I407" t="str">
        <f t="shared" ref="I407:I410" si="102">A407</f>
        <v>allotjament de comptador de Ø 15/20 mm,</v>
      </c>
      <c r="K407" s="8"/>
      <c r="O407" s="8"/>
    </row>
    <row r="408" spans="1:15" x14ac:dyDescent="0.25">
      <c r="A408" s="12" t="s">
        <v>170</v>
      </c>
      <c r="G408" s="8"/>
      <c r="I408" t="str">
        <f t="shared" si="102"/>
        <v xml:space="preserve">provist de pany especial de quadradet, </v>
      </c>
      <c r="K408" s="8"/>
      <c r="O408" s="8"/>
    </row>
    <row r="409" spans="1:15" x14ac:dyDescent="0.25">
      <c r="A409" s="12" t="s">
        <v>171</v>
      </c>
      <c r="B409" s="3"/>
      <c r="G409" s="10"/>
      <c r="I409" t="str">
        <f t="shared" si="102"/>
        <v>instal·lat en paviment prèviament preparat</v>
      </c>
      <c r="J409" s="3"/>
      <c r="K409" s="10"/>
      <c r="O409" s="10"/>
    </row>
    <row r="410" spans="1:15" x14ac:dyDescent="0.25">
      <c r="A410" s="12" t="s">
        <v>172</v>
      </c>
      <c r="G410" s="8"/>
      <c r="I410" t="str">
        <f t="shared" si="102"/>
        <v>per al seu allotjament.</v>
      </c>
      <c r="K410" s="8"/>
      <c r="O410" s="8"/>
    </row>
    <row r="411" spans="1:15" x14ac:dyDescent="0.25">
      <c r="A411" s="12"/>
      <c r="C411">
        <v>1</v>
      </c>
      <c r="D411">
        <v>36</v>
      </c>
      <c r="G411" s="8">
        <f>C411*D411</f>
        <v>36</v>
      </c>
      <c r="K411" s="8">
        <f>G411</f>
        <v>36</v>
      </c>
      <c r="M411">
        <v>101.71</v>
      </c>
      <c r="O411" s="8">
        <f>K411*M411</f>
        <v>3661.56</v>
      </c>
    </row>
    <row r="412" spans="1:15" x14ac:dyDescent="0.25">
      <c r="G412" s="8"/>
      <c r="K412" s="8"/>
      <c r="O412" s="8"/>
    </row>
    <row r="413" spans="1:15" x14ac:dyDescent="0.25">
      <c r="B413" s="3" t="s">
        <v>20</v>
      </c>
      <c r="G413" s="10">
        <f>SUM(G409:G411)</f>
        <v>36</v>
      </c>
      <c r="J413" s="3" t="s">
        <v>20</v>
      </c>
      <c r="K413" s="10">
        <f>G413</f>
        <v>36</v>
      </c>
      <c r="O413" s="10">
        <f>SUM(O409:O411)</f>
        <v>3661.56</v>
      </c>
    </row>
    <row r="414" spans="1:15" x14ac:dyDescent="0.25">
      <c r="G414" s="8"/>
      <c r="K414" s="8"/>
      <c r="O414" s="8"/>
    </row>
    <row r="415" spans="1:15" x14ac:dyDescent="0.25">
      <c r="C415" s="6" t="s">
        <v>5</v>
      </c>
      <c r="D415" s="7" t="s">
        <v>55</v>
      </c>
      <c r="E415" s="6"/>
      <c r="F415" s="6"/>
      <c r="G415" s="7" t="s">
        <v>56</v>
      </c>
      <c r="K415" s="6" t="str">
        <f>G415</f>
        <v>Total ut</v>
      </c>
      <c r="M415" s="6" t="s">
        <v>10</v>
      </c>
      <c r="N415" s="6"/>
      <c r="O415" s="11" t="s">
        <v>11</v>
      </c>
    </row>
    <row r="416" spans="1:15" x14ac:dyDescent="0.25">
      <c r="A416" s="12" t="s">
        <v>173</v>
      </c>
      <c r="G416" s="8"/>
      <c r="I416" t="str">
        <f>A416</f>
        <v>Treballs per enllaç de l'escomesa amb</v>
      </c>
      <c r="O416" s="8"/>
    </row>
    <row r="417" spans="1:15" x14ac:dyDescent="0.25">
      <c r="A417" s="12" t="s">
        <v>174</v>
      </c>
      <c r="G417" s="8"/>
      <c r="I417" t="str">
        <f>A417</f>
        <v>la nova xarxa d'abastament, amb accessoris,</v>
      </c>
      <c r="K417" s="8"/>
      <c r="O417" s="8"/>
    </row>
    <row r="418" spans="1:15" x14ac:dyDescent="0.25">
      <c r="A418" s="12" t="s">
        <v>175</v>
      </c>
      <c r="G418" s="8"/>
      <c r="I418" t="str">
        <f>A418</f>
        <v>tub, i tots els treballs inclosos.</v>
      </c>
      <c r="K418" s="8"/>
      <c r="O418" s="8"/>
    </row>
    <row r="419" spans="1:15" x14ac:dyDescent="0.25">
      <c r="A419" s="12"/>
      <c r="C419">
        <v>1</v>
      </c>
      <c r="D419">
        <v>36</v>
      </c>
      <c r="G419" s="8">
        <f>C419*D419</f>
        <v>36</v>
      </c>
      <c r="K419" s="8">
        <f>G419</f>
        <v>36</v>
      </c>
      <c r="M419">
        <v>48.37</v>
      </c>
      <c r="O419" s="8">
        <f>K419*M419</f>
        <v>1741.32</v>
      </c>
    </row>
    <row r="420" spans="1:15" x14ac:dyDescent="0.25">
      <c r="A420" s="12"/>
      <c r="G420" s="8"/>
      <c r="K420" s="8"/>
      <c r="O420" s="8"/>
    </row>
    <row r="421" spans="1:15" x14ac:dyDescent="0.25">
      <c r="A421" s="12"/>
      <c r="B421" s="3" t="s">
        <v>20</v>
      </c>
      <c r="G421" s="10">
        <f>SUM(G417:G419)</f>
        <v>36</v>
      </c>
      <c r="J421" s="3" t="s">
        <v>20</v>
      </c>
      <c r="K421" s="10">
        <f>G421</f>
        <v>36</v>
      </c>
      <c r="O421" s="10">
        <f>SUM(O417:O419)</f>
        <v>1741.32</v>
      </c>
    </row>
    <row r="422" spans="1:15" x14ac:dyDescent="0.25">
      <c r="A422" s="12"/>
      <c r="B422" s="3"/>
      <c r="G422" s="10"/>
      <c r="J422" s="3"/>
      <c r="K422" s="10"/>
      <c r="O422" s="10"/>
    </row>
    <row r="423" spans="1:15" x14ac:dyDescent="0.25">
      <c r="B423" s="3"/>
      <c r="G423" s="10"/>
      <c r="J423" s="17"/>
      <c r="K423" s="10"/>
      <c r="O423" s="10"/>
    </row>
    <row r="424" spans="1:15" x14ac:dyDescent="0.25">
      <c r="C424" s="6" t="s">
        <v>5</v>
      </c>
      <c r="D424" s="7" t="s">
        <v>55</v>
      </c>
      <c r="E424" s="6"/>
      <c r="F424" s="6"/>
      <c r="G424" s="7" t="s">
        <v>56</v>
      </c>
      <c r="K424" s="6" t="str">
        <f>G424</f>
        <v>Total ut</v>
      </c>
      <c r="M424" s="6" t="s">
        <v>10</v>
      </c>
      <c r="N424" s="6"/>
      <c r="O424" s="11" t="s">
        <v>11</v>
      </c>
    </row>
    <row r="425" spans="1:15" x14ac:dyDescent="0.25">
      <c r="A425" s="12" t="s">
        <v>176</v>
      </c>
      <c r="G425" s="8"/>
      <c r="I425" t="str">
        <f>A425</f>
        <v xml:space="preserve">Treballs per enllaç amb instal·lació </v>
      </c>
      <c r="O425" s="8"/>
    </row>
    <row r="426" spans="1:15" x14ac:dyDescent="0.25">
      <c r="A426" s="12" t="s">
        <v>177</v>
      </c>
      <c r="G426" s="8"/>
      <c r="I426" t="str">
        <f t="shared" ref="I426" si="103">A426</f>
        <v xml:space="preserve">existent, </v>
      </c>
      <c r="K426" s="8"/>
      <c r="O426" s="8"/>
    </row>
    <row r="427" spans="1:15" x14ac:dyDescent="0.25">
      <c r="A427" s="12"/>
      <c r="C427">
        <v>1</v>
      </c>
      <c r="D427">
        <v>6</v>
      </c>
      <c r="G427" s="8">
        <f>C427*D427</f>
        <v>6</v>
      </c>
      <c r="K427" s="8">
        <f>G427</f>
        <v>6</v>
      </c>
      <c r="M427">
        <v>200</v>
      </c>
      <c r="O427" s="8">
        <f>K427*M427</f>
        <v>1200</v>
      </c>
    </row>
    <row r="428" spans="1:15" x14ac:dyDescent="0.25">
      <c r="A428" s="12"/>
      <c r="G428" s="8"/>
      <c r="K428" s="8"/>
      <c r="O428" s="8"/>
    </row>
    <row r="429" spans="1:15" x14ac:dyDescent="0.25">
      <c r="A429" s="12"/>
      <c r="B429" s="3" t="s">
        <v>20</v>
      </c>
      <c r="G429" s="10">
        <f>SUM(G426:G427)</f>
        <v>6</v>
      </c>
      <c r="J429" s="3" t="s">
        <v>20</v>
      </c>
      <c r="K429" s="10">
        <f>G429</f>
        <v>6</v>
      </c>
      <c r="O429" s="10">
        <f>SUM(O426:O427)</f>
        <v>1200</v>
      </c>
    </row>
    <row r="430" spans="1:15" x14ac:dyDescent="0.25">
      <c r="A430" s="12"/>
      <c r="B430" s="3"/>
      <c r="G430" s="10"/>
      <c r="J430" s="3"/>
      <c r="K430" s="10"/>
      <c r="O430" s="10"/>
    </row>
    <row r="431" spans="1:15" x14ac:dyDescent="0.25">
      <c r="C431" s="6" t="s">
        <v>5</v>
      </c>
      <c r="D431" s="7" t="s">
        <v>55</v>
      </c>
      <c r="E431" s="6"/>
      <c r="F431" s="6"/>
      <c r="G431" s="7" t="s">
        <v>56</v>
      </c>
      <c r="K431" s="6" t="str">
        <f>G431</f>
        <v>Total ut</v>
      </c>
      <c r="M431" s="6" t="s">
        <v>10</v>
      </c>
      <c r="N431" s="6"/>
      <c r="O431" s="11" t="s">
        <v>11</v>
      </c>
    </row>
    <row r="432" spans="1:15" x14ac:dyDescent="0.25">
      <c r="A432" s="12" t="s">
        <v>178</v>
      </c>
      <c r="G432" s="8"/>
      <c r="I432" t="str">
        <f>A432</f>
        <v>Hidrant per a incendis de Ø 100 mm,</v>
      </c>
      <c r="O432" s="8"/>
    </row>
    <row r="433" spans="1:15" x14ac:dyDescent="0.25">
      <c r="A433" s="12" t="s">
        <v>179</v>
      </c>
      <c r="G433" s="8"/>
      <c r="I433" t="str">
        <f>A433</f>
        <v xml:space="preserve">amb arqueta i tapa de bronze resistent al pas </v>
      </c>
      <c r="K433" s="8"/>
      <c r="O433" s="8"/>
    </row>
    <row r="434" spans="1:15" x14ac:dyDescent="0.25">
      <c r="A434" s="12" t="s">
        <v>180</v>
      </c>
      <c r="G434" s="8"/>
      <c r="I434" t="str">
        <f t="shared" ref="I434" si="104">A434</f>
        <v>de vehicles pesants, inclou connexió a xarxa.</v>
      </c>
      <c r="K434" s="8"/>
      <c r="O434" s="8"/>
    </row>
    <row r="435" spans="1:15" x14ac:dyDescent="0.25">
      <c r="A435" s="12"/>
      <c r="C435">
        <v>1</v>
      </c>
      <c r="D435">
        <v>3</v>
      </c>
      <c r="G435" s="8">
        <f>C435*D435</f>
        <v>3</v>
      </c>
      <c r="K435" s="8">
        <f>G435</f>
        <v>3</v>
      </c>
      <c r="M435">
        <v>903.44</v>
      </c>
      <c r="O435" s="8">
        <f>K435*M435</f>
        <v>2710.32</v>
      </c>
    </row>
    <row r="436" spans="1:15" x14ac:dyDescent="0.25">
      <c r="A436" s="12"/>
      <c r="G436" s="8"/>
      <c r="K436" s="8"/>
      <c r="O436" s="8"/>
    </row>
    <row r="437" spans="1:15" x14ac:dyDescent="0.25">
      <c r="A437" s="12"/>
      <c r="B437" s="3" t="s">
        <v>20</v>
      </c>
      <c r="G437" s="10">
        <f>SUM(G433:G435)</f>
        <v>3</v>
      </c>
      <c r="J437" s="3" t="s">
        <v>20</v>
      </c>
      <c r="K437" s="10">
        <f>G437</f>
        <v>3</v>
      </c>
      <c r="O437" s="10">
        <f>SUM(O433:O435)</f>
        <v>2710.32</v>
      </c>
    </row>
    <row r="438" spans="1:15" x14ac:dyDescent="0.25">
      <c r="A438" s="12"/>
      <c r="B438" s="3"/>
      <c r="G438" s="10"/>
      <c r="J438" s="3"/>
      <c r="K438" s="10"/>
      <c r="O438" s="10"/>
    </row>
    <row r="439" spans="1:15" x14ac:dyDescent="0.25">
      <c r="C439" s="6" t="s">
        <v>5</v>
      </c>
      <c r="D439" s="7" t="s">
        <v>55</v>
      </c>
      <c r="E439" s="6"/>
      <c r="F439" s="6"/>
      <c r="G439" s="7" t="s">
        <v>56</v>
      </c>
      <c r="K439" s="6" t="str">
        <f>G439</f>
        <v>Total ut</v>
      </c>
      <c r="M439" s="6" t="s">
        <v>10</v>
      </c>
      <c r="N439" s="6"/>
      <c r="O439" s="11" t="s">
        <v>11</v>
      </c>
    </row>
    <row r="440" spans="1:15" x14ac:dyDescent="0.25">
      <c r="A440" s="12" t="s">
        <v>181</v>
      </c>
      <c r="G440" s="8"/>
      <c r="I440" t="str">
        <f>A440</f>
        <v>Hidrant per a incendis de columna Ø 100</v>
      </c>
      <c r="O440" s="8"/>
    </row>
    <row r="441" spans="1:15" x14ac:dyDescent="0.25">
      <c r="A441" s="12" t="s">
        <v>182</v>
      </c>
      <c r="G441" s="8"/>
      <c r="I441" t="str">
        <f>A441</f>
        <v xml:space="preserve">mm, amb bustia i tapa de bronze resistent, </v>
      </c>
      <c r="K441" s="8"/>
      <c r="O441" s="8"/>
    </row>
    <row r="442" spans="1:15" x14ac:dyDescent="0.25">
      <c r="A442" s="12" t="s">
        <v>183</v>
      </c>
      <c r="G442" s="8"/>
      <c r="I442" t="str">
        <f t="shared" ref="I442" si="105">A442</f>
        <v>inclou connexió a xarxa.</v>
      </c>
      <c r="K442" s="8"/>
      <c r="O442" s="8"/>
    </row>
    <row r="443" spans="1:15" x14ac:dyDescent="0.25">
      <c r="A443" s="12"/>
      <c r="C443">
        <v>1</v>
      </c>
      <c r="D443">
        <v>1</v>
      </c>
      <c r="G443" s="8">
        <f>C443*D443</f>
        <v>1</v>
      </c>
      <c r="K443" s="8">
        <f>G443</f>
        <v>1</v>
      </c>
      <c r="M443">
        <v>1913.21</v>
      </c>
      <c r="O443" s="8">
        <f>K443*M443</f>
        <v>1913.21</v>
      </c>
    </row>
    <row r="444" spans="1:15" x14ac:dyDescent="0.25">
      <c r="A444" s="12"/>
      <c r="G444" s="8"/>
      <c r="K444" s="8"/>
      <c r="O444" s="8"/>
    </row>
    <row r="445" spans="1:15" x14ac:dyDescent="0.25">
      <c r="A445" s="12"/>
      <c r="B445" s="3" t="s">
        <v>20</v>
      </c>
      <c r="G445" s="10">
        <f>SUM(G441:G443)</f>
        <v>1</v>
      </c>
      <c r="J445" s="3" t="s">
        <v>20</v>
      </c>
      <c r="K445" s="10">
        <f>G445</f>
        <v>1</v>
      </c>
      <c r="O445" s="10">
        <f>SUM(O441:O443)</f>
        <v>1913.21</v>
      </c>
    </row>
    <row r="446" spans="1:15" x14ac:dyDescent="0.25">
      <c r="A446" s="12"/>
      <c r="B446" s="3"/>
      <c r="G446" s="10"/>
      <c r="J446" s="3"/>
      <c r="K446" s="10"/>
      <c r="O446" s="10"/>
    </row>
    <row r="447" spans="1:15" x14ac:dyDescent="0.25">
      <c r="C447" s="6" t="s">
        <v>5</v>
      </c>
      <c r="D447" s="7" t="s">
        <v>55</v>
      </c>
      <c r="E447" s="6"/>
      <c r="F447" s="6"/>
      <c r="G447" s="7" t="s">
        <v>56</v>
      </c>
      <c r="K447" s="6" t="str">
        <f>G447</f>
        <v>Total ut</v>
      </c>
      <c r="M447" s="6" t="s">
        <v>10</v>
      </c>
      <c r="N447" s="6"/>
      <c r="O447" s="11" t="s">
        <v>11</v>
      </c>
    </row>
    <row r="448" spans="1:15" x14ac:dyDescent="0.25">
      <c r="A448" s="12" t="s">
        <v>184</v>
      </c>
      <c r="G448" s="8"/>
      <c r="I448" t="str">
        <f>A448</f>
        <v xml:space="preserve">Proves i assatjos en canonades per </v>
      </c>
      <c r="O448" s="8"/>
    </row>
    <row r="449" spans="1:15" x14ac:dyDescent="0.25">
      <c r="A449" s="12" t="s">
        <v>185</v>
      </c>
      <c r="G449" s="8"/>
      <c r="I449" t="str">
        <f>A449</f>
        <v>comprovar estanqueitat.</v>
      </c>
      <c r="K449" s="8"/>
      <c r="O449" s="8"/>
    </row>
    <row r="450" spans="1:15" x14ac:dyDescent="0.25">
      <c r="A450" s="12"/>
      <c r="C450">
        <v>1</v>
      </c>
      <c r="D450">
        <v>1</v>
      </c>
      <c r="G450" s="8">
        <f>C450*D450</f>
        <v>1</v>
      </c>
      <c r="K450" s="8">
        <f>G450</f>
        <v>1</v>
      </c>
      <c r="M450">
        <v>303</v>
      </c>
      <c r="O450" s="8">
        <f>K450*M450</f>
        <v>303</v>
      </c>
    </row>
    <row r="451" spans="1:15" x14ac:dyDescent="0.25">
      <c r="A451" s="12"/>
      <c r="G451" s="8"/>
      <c r="K451" s="8"/>
      <c r="O451" s="8"/>
    </row>
    <row r="452" spans="1:15" x14ac:dyDescent="0.25">
      <c r="A452" s="12"/>
      <c r="B452" s="3" t="s">
        <v>20</v>
      </c>
      <c r="G452" s="10">
        <f>SUM(G449:G450)</f>
        <v>1</v>
      </c>
      <c r="J452" s="3" t="s">
        <v>20</v>
      </c>
      <c r="K452" s="10">
        <f>G452</f>
        <v>1</v>
      </c>
      <c r="O452" s="10">
        <f>SUM(O449:O450)</f>
        <v>303</v>
      </c>
    </row>
    <row r="453" spans="1:15" x14ac:dyDescent="0.25">
      <c r="A453" s="12"/>
      <c r="B453" s="3"/>
      <c r="G453" s="10"/>
      <c r="J453" s="3"/>
      <c r="K453" s="10"/>
      <c r="O453" s="10"/>
    </row>
    <row r="454" spans="1:15" x14ac:dyDescent="0.25">
      <c r="B454" s="3"/>
      <c r="G454" s="10"/>
      <c r="J454" s="17" t="s">
        <v>186</v>
      </c>
      <c r="K454" s="10"/>
      <c r="O454" s="10">
        <f>O309+O319+O336+O349+O364+O452+O429+O421+O413+O402+O388+O437+O445+O375</f>
        <v>29260.957999999999</v>
      </c>
    </row>
    <row r="455" spans="1:15" x14ac:dyDescent="0.25">
      <c r="B455" s="3"/>
      <c r="G455" s="10"/>
      <c r="J455" s="17"/>
      <c r="K455" s="10"/>
      <c r="O455" s="10"/>
    </row>
    <row r="456" spans="1:15" ht="15.75" x14ac:dyDescent="0.25">
      <c r="B456" s="3"/>
      <c r="G456" s="10"/>
      <c r="J456" s="18" t="s">
        <v>187</v>
      </c>
      <c r="K456" s="10"/>
      <c r="O456" s="19">
        <f>O294+O454</f>
        <v>62925.766719999992</v>
      </c>
    </row>
    <row r="457" spans="1:15" x14ac:dyDescent="0.25">
      <c r="B457" s="3"/>
      <c r="G457" s="10"/>
      <c r="J457" s="17"/>
      <c r="K457" s="10"/>
      <c r="O457" s="10"/>
    </row>
    <row r="458" spans="1:15" x14ac:dyDescent="0.25">
      <c r="A458" s="2"/>
      <c r="B458" s="2"/>
      <c r="C458" s="20"/>
      <c r="D458" s="20"/>
      <c r="E458" s="20"/>
      <c r="F458" s="20"/>
      <c r="G458" s="20"/>
      <c r="H458" s="2"/>
      <c r="I458" s="2"/>
      <c r="J458" s="17"/>
      <c r="K458" s="16"/>
      <c r="L458" s="1"/>
      <c r="M458" s="1"/>
      <c r="N458" s="1"/>
      <c r="O458" s="16"/>
    </row>
    <row r="459" spans="1:15" x14ac:dyDescent="0.25">
      <c r="A459" s="2" t="s">
        <v>188</v>
      </c>
      <c r="B459" s="2"/>
      <c r="C459" s="20"/>
      <c r="D459" s="20"/>
      <c r="E459" s="20"/>
      <c r="F459" s="20"/>
      <c r="G459" s="20"/>
      <c r="H459" s="2"/>
      <c r="I459" s="2" t="s">
        <v>189</v>
      </c>
      <c r="J459" s="2"/>
      <c r="K459" s="21"/>
      <c r="L459" s="2"/>
      <c r="M459" s="2"/>
      <c r="N459" s="2"/>
      <c r="O459" s="2"/>
    </row>
    <row r="460" spans="1:15" x14ac:dyDescent="0.25">
      <c r="C460" s="6"/>
      <c r="D460" s="6"/>
      <c r="E460" s="6"/>
      <c r="F460" s="6"/>
      <c r="G460" s="6"/>
      <c r="K460" s="8"/>
    </row>
    <row r="461" spans="1:15" x14ac:dyDescent="0.25">
      <c r="A461" t="s">
        <v>190</v>
      </c>
      <c r="C461" s="6"/>
      <c r="D461" s="6"/>
      <c r="E461" s="6"/>
      <c r="F461" s="6"/>
      <c r="G461" s="6"/>
      <c r="I461" s="3" t="str">
        <f>A461</f>
        <v xml:space="preserve">       a.- Instal·lacions provisionals.</v>
      </c>
      <c r="K461" s="8"/>
    </row>
    <row r="462" spans="1:15" x14ac:dyDescent="0.25">
      <c r="C462" s="7" t="s">
        <v>5</v>
      </c>
      <c r="D462" s="6"/>
      <c r="E462" s="6" t="s">
        <v>191</v>
      </c>
      <c r="F462" s="6"/>
      <c r="G462" s="6" t="s">
        <v>192</v>
      </c>
      <c r="K462" s="8" t="str">
        <f>G462</f>
        <v>Total</v>
      </c>
      <c r="M462" s="6" t="s">
        <v>10</v>
      </c>
      <c r="N462" s="6"/>
      <c r="O462" s="6" t="s">
        <v>11</v>
      </c>
    </row>
    <row r="463" spans="1:15" x14ac:dyDescent="0.25">
      <c r="A463" s="12" t="s">
        <v>193</v>
      </c>
      <c r="C463" s="6">
        <v>0.2</v>
      </c>
      <c r="D463" s="6"/>
      <c r="E463" s="6">
        <v>1</v>
      </c>
      <c r="F463" s="6"/>
      <c r="G463" s="22">
        <f>C463*E463</f>
        <v>0.2</v>
      </c>
      <c r="I463" t="str">
        <f>A463</f>
        <v>Lloguer de caseta per vestidors.</v>
      </c>
      <c r="K463" s="15">
        <f>G463</f>
        <v>0.2</v>
      </c>
      <c r="M463">
        <v>151.5</v>
      </c>
      <c r="O463" s="15">
        <f>K463*M463</f>
        <v>30.3</v>
      </c>
    </row>
    <row r="464" spans="1:15" x14ac:dyDescent="0.25">
      <c r="A464" t="s">
        <v>194</v>
      </c>
      <c r="C464" s="6">
        <v>0.2</v>
      </c>
      <c r="D464" s="6"/>
      <c r="E464" s="6">
        <v>1</v>
      </c>
      <c r="F464" s="6"/>
      <c r="G464" s="22">
        <f>C464*E464</f>
        <v>0.2</v>
      </c>
      <c r="I464" t="str">
        <f>A464</f>
        <v>Escomesa provisional electricitat a caseta.</v>
      </c>
      <c r="K464" s="15">
        <f>G464</f>
        <v>0.2</v>
      </c>
      <c r="M464">
        <v>110.54</v>
      </c>
      <c r="O464" s="15">
        <f t="shared" ref="O464:O466" si="106">K464*M464</f>
        <v>22.108000000000004</v>
      </c>
    </row>
    <row r="465" spans="1:15" x14ac:dyDescent="0.25">
      <c r="A465" t="s">
        <v>195</v>
      </c>
      <c r="C465" s="6">
        <v>0.2</v>
      </c>
      <c r="D465" s="6"/>
      <c r="E465" s="6">
        <v>1</v>
      </c>
      <c r="F465" s="6"/>
      <c r="G465" s="22">
        <f t="shared" ref="G465:G466" si="107">C465*E465</f>
        <v>0.2</v>
      </c>
      <c r="I465" t="str">
        <f>A465</f>
        <v>Escomesa provisional fontaneria a caseta.</v>
      </c>
      <c r="K465" s="15">
        <f>G465</f>
        <v>0.2</v>
      </c>
      <c r="M465">
        <v>98.73</v>
      </c>
      <c r="O465" s="15">
        <f t="shared" si="106"/>
        <v>19.746000000000002</v>
      </c>
    </row>
    <row r="466" spans="1:15" x14ac:dyDescent="0.25">
      <c r="A466" t="s">
        <v>196</v>
      </c>
      <c r="C466" s="6">
        <v>0.2</v>
      </c>
      <c r="D466" s="6"/>
      <c r="E466" s="6">
        <v>1</v>
      </c>
      <c r="F466" s="6"/>
      <c r="G466" s="22">
        <f t="shared" si="107"/>
        <v>0.2</v>
      </c>
      <c r="I466" t="str">
        <f>A466</f>
        <v>Escomesa provisional sanejament a caseta</v>
      </c>
      <c r="K466" s="15">
        <f>G466</f>
        <v>0.2</v>
      </c>
      <c r="M466">
        <v>83.63</v>
      </c>
      <c r="O466" s="15">
        <f t="shared" si="106"/>
        <v>16.725999999999999</v>
      </c>
    </row>
    <row r="467" spans="1:15" x14ac:dyDescent="0.25">
      <c r="C467" s="6"/>
      <c r="D467" s="6"/>
      <c r="E467" s="6"/>
      <c r="F467" s="6"/>
      <c r="G467" s="6"/>
      <c r="K467" s="8"/>
    </row>
    <row r="468" spans="1:15" x14ac:dyDescent="0.25">
      <c r="B468" s="3" t="s">
        <v>20</v>
      </c>
      <c r="G468" s="23">
        <f>SUM(G463:G466)</f>
        <v>0.8</v>
      </c>
      <c r="J468" s="3" t="s">
        <v>20</v>
      </c>
      <c r="K468" s="10">
        <f>G468</f>
        <v>0.8</v>
      </c>
      <c r="O468" s="10">
        <f>SUM(O463:O466)</f>
        <v>88.88</v>
      </c>
    </row>
    <row r="469" spans="1:15" x14ac:dyDescent="0.25">
      <c r="B469" s="3"/>
      <c r="G469" s="23"/>
      <c r="J469" s="3"/>
      <c r="K469" s="10"/>
      <c r="O469" s="10"/>
    </row>
    <row r="470" spans="1:15" x14ac:dyDescent="0.25">
      <c r="A470" t="s">
        <v>197</v>
      </c>
      <c r="C470" s="6"/>
      <c r="D470" s="6"/>
      <c r="E470" s="6"/>
      <c r="F470" s="6"/>
      <c r="G470" s="6"/>
      <c r="I470" s="3" t="str">
        <f>A470</f>
        <v xml:space="preserve">       b.- Senyalitzacions.</v>
      </c>
      <c r="K470" s="8"/>
    </row>
    <row r="471" spans="1:15" x14ac:dyDescent="0.25">
      <c r="C471" s="7" t="s">
        <v>5</v>
      </c>
      <c r="D471" s="6"/>
      <c r="E471" s="6" t="s">
        <v>191</v>
      </c>
      <c r="F471" s="6"/>
      <c r="G471" s="6" t="s">
        <v>192</v>
      </c>
      <c r="K471" s="8" t="str">
        <f>G471</f>
        <v>Total</v>
      </c>
      <c r="M471" s="6" t="s">
        <v>10</v>
      </c>
      <c r="N471" s="6"/>
      <c r="O471" s="6" t="s">
        <v>11</v>
      </c>
    </row>
    <row r="472" spans="1:15" x14ac:dyDescent="0.25">
      <c r="A472" t="s">
        <v>198</v>
      </c>
      <c r="C472" s="6">
        <v>1</v>
      </c>
      <c r="D472" s="6"/>
      <c r="E472" s="6">
        <v>10</v>
      </c>
      <c r="F472" s="6"/>
      <c r="G472" s="7">
        <f>C472*E472</f>
        <v>10</v>
      </c>
      <c r="I472" t="str">
        <f>A472</f>
        <v>Tanca contenció vianants.</v>
      </c>
      <c r="K472" s="24">
        <f>G472</f>
        <v>10</v>
      </c>
      <c r="M472">
        <v>11.15</v>
      </c>
      <c r="O472" s="12">
        <f>K472*M472</f>
        <v>111.5</v>
      </c>
    </row>
    <row r="473" spans="1:15" x14ac:dyDescent="0.25">
      <c r="C473" s="6"/>
      <c r="D473" s="6"/>
      <c r="E473" s="6"/>
      <c r="F473" s="6"/>
      <c r="G473" s="6"/>
      <c r="K473" s="8"/>
    </row>
    <row r="474" spans="1:15" x14ac:dyDescent="0.25">
      <c r="B474" s="3" t="s">
        <v>20</v>
      </c>
      <c r="G474" s="25">
        <f>SUM(G469:G472)</f>
        <v>10</v>
      </c>
      <c r="J474" s="3" t="s">
        <v>20</v>
      </c>
      <c r="K474" s="26">
        <f>G474</f>
        <v>10</v>
      </c>
      <c r="O474" s="10">
        <f>SUM(O471:O472)</f>
        <v>111.5</v>
      </c>
    </row>
    <row r="475" spans="1:15" x14ac:dyDescent="0.25">
      <c r="C475" s="6"/>
      <c r="D475" s="6"/>
      <c r="E475" s="6"/>
      <c r="F475" s="6"/>
      <c r="G475" s="6"/>
      <c r="K475" s="8"/>
    </row>
    <row r="476" spans="1:15" x14ac:dyDescent="0.25">
      <c r="A476" t="s">
        <v>199</v>
      </c>
      <c r="C476" s="6"/>
      <c r="D476" s="6"/>
      <c r="E476" s="6"/>
      <c r="F476" s="6"/>
      <c r="G476" s="6"/>
      <c r="I476" s="3" t="str">
        <f>A476</f>
        <v xml:space="preserve">       c.- Proteccions personals i de tercers.</v>
      </c>
      <c r="K476" s="8"/>
    </row>
    <row r="477" spans="1:15" x14ac:dyDescent="0.25">
      <c r="C477" s="7" t="s">
        <v>5</v>
      </c>
      <c r="D477" s="6"/>
      <c r="E477" s="6" t="s">
        <v>191</v>
      </c>
      <c r="F477" s="6"/>
      <c r="G477" s="6" t="s">
        <v>192</v>
      </c>
      <c r="K477" s="8" t="str">
        <f t="shared" ref="K477:K482" si="108">G477</f>
        <v>Total</v>
      </c>
      <c r="M477" s="6" t="s">
        <v>10</v>
      </c>
      <c r="N477" s="6"/>
      <c r="O477" s="6" t="s">
        <v>11</v>
      </c>
    </row>
    <row r="478" spans="1:15" x14ac:dyDescent="0.25">
      <c r="A478" t="s">
        <v>200</v>
      </c>
      <c r="C478" s="6">
        <v>1</v>
      </c>
      <c r="D478" s="6"/>
      <c r="E478" s="6">
        <v>5</v>
      </c>
      <c r="F478" s="6"/>
      <c r="G478" s="7">
        <f>C478*E478</f>
        <v>5</v>
      </c>
      <c r="I478" t="str">
        <f>A478</f>
        <v>Cascs de seguretat.</v>
      </c>
      <c r="K478" s="24">
        <f t="shared" si="108"/>
        <v>5</v>
      </c>
      <c r="M478">
        <v>10.15</v>
      </c>
      <c r="O478" s="12">
        <f>K478*M478</f>
        <v>50.75</v>
      </c>
    </row>
    <row r="479" spans="1:15" x14ac:dyDescent="0.25">
      <c r="A479" t="s">
        <v>201</v>
      </c>
      <c r="C479" s="6">
        <v>1</v>
      </c>
      <c r="D479" s="6"/>
      <c r="E479" s="6">
        <v>5</v>
      </c>
      <c r="F479" s="6"/>
      <c r="G479" s="7">
        <f t="shared" ref="G479:G482" si="109">C479*E479</f>
        <v>5</v>
      </c>
      <c r="I479" t="str">
        <f>A479</f>
        <v>Ulleres contra impactes.</v>
      </c>
      <c r="K479" s="24">
        <f t="shared" si="108"/>
        <v>5</v>
      </c>
      <c r="M479">
        <v>15.51</v>
      </c>
      <c r="O479" s="12">
        <f>K479*M479</f>
        <v>77.55</v>
      </c>
    </row>
    <row r="480" spans="1:15" x14ac:dyDescent="0.25">
      <c r="A480" t="s">
        <v>202</v>
      </c>
      <c r="C480" s="6">
        <v>1</v>
      </c>
      <c r="D480" s="6"/>
      <c r="E480" s="6">
        <v>10</v>
      </c>
      <c r="F480" s="6"/>
      <c r="G480" s="7">
        <f t="shared" si="109"/>
        <v>10</v>
      </c>
      <c r="I480" t="str">
        <f>A480</f>
        <v>Mascaretes antipols.</v>
      </c>
      <c r="K480" s="24">
        <f t="shared" si="108"/>
        <v>10</v>
      </c>
      <c r="M480">
        <v>5.9</v>
      </c>
      <c r="O480" s="12">
        <f>K480*M480</f>
        <v>59</v>
      </c>
    </row>
    <row r="481" spans="1:15" x14ac:dyDescent="0.25">
      <c r="A481" t="s">
        <v>203</v>
      </c>
      <c r="C481" s="6">
        <v>1</v>
      </c>
      <c r="D481" s="6"/>
      <c r="E481" s="6">
        <v>10</v>
      </c>
      <c r="F481" s="6"/>
      <c r="G481" s="7">
        <f t="shared" si="109"/>
        <v>10</v>
      </c>
      <c r="I481" t="str">
        <f>A481</f>
        <v>Protectors auditius.</v>
      </c>
      <c r="K481" s="24">
        <f t="shared" si="108"/>
        <v>10</v>
      </c>
      <c r="M481">
        <v>13.02</v>
      </c>
      <c r="O481" s="12">
        <f>K481*M481</f>
        <v>130.19999999999999</v>
      </c>
    </row>
    <row r="482" spans="1:15" x14ac:dyDescent="0.25">
      <c r="A482" s="12" t="s">
        <v>204</v>
      </c>
      <c r="C482" s="6">
        <v>10</v>
      </c>
      <c r="D482" s="6"/>
      <c r="E482" s="6">
        <v>2</v>
      </c>
      <c r="F482" s="6"/>
      <c r="G482" s="7">
        <f t="shared" si="109"/>
        <v>20</v>
      </c>
      <c r="I482" t="str">
        <f>A482</f>
        <v>Protecció de rases per passeres</v>
      </c>
      <c r="K482" s="24">
        <f t="shared" si="108"/>
        <v>20</v>
      </c>
      <c r="M482">
        <v>22.91</v>
      </c>
      <c r="O482" s="12">
        <f>K482*M482</f>
        <v>458.2</v>
      </c>
    </row>
    <row r="483" spans="1:15" x14ac:dyDescent="0.25">
      <c r="C483" s="6"/>
      <c r="D483" s="6"/>
      <c r="E483" s="6"/>
      <c r="F483" s="6"/>
      <c r="G483" s="6"/>
      <c r="K483" s="8"/>
    </row>
    <row r="484" spans="1:15" x14ac:dyDescent="0.25">
      <c r="B484" s="3" t="s">
        <v>20</v>
      </c>
      <c r="G484" s="23">
        <f>SUM(G478:G482)</f>
        <v>50</v>
      </c>
      <c r="J484" s="3" t="s">
        <v>20</v>
      </c>
      <c r="K484" s="26">
        <f>G484</f>
        <v>50</v>
      </c>
      <c r="O484" s="10">
        <f>SUM(O477:O482)</f>
        <v>775.7</v>
      </c>
    </row>
    <row r="485" spans="1:15" x14ac:dyDescent="0.25">
      <c r="C485" s="6"/>
      <c r="D485" s="6"/>
      <c r="E485" s="6"/>
      <c r="F485" s="6"/>
      <c r="G485" s="6"/>
      <c r="K485" s="8"/>
    </row>
    <row r="486" spans="1:15" x14ac:dyDescent="0.25">
      <c r="A486" s="3" t="s">
        <v>205</v>
      </c>
      <c r="C486" s="6"/>
      <c r="D486" s="6"/>
      <c r="E486" s="6"/>
      <c r="F486" s="6"/>
      <c r="G486" s="6"/>
      <c r="I486" s="3" t="str">
        <f>A486</f>
        <v xml:space="preserve">        d.- Ma d'obra de seguretat.</v>
      </c>
      <c r="K486" s="8"/>
    </row>
    <row r="487" spans="1:15" x14ac:dyDescent="0.25">
      <c r="C487" s="7" t="s">
        <v>5</v>
      </c>
      <c r="D487" s="6"/>
      <c r="E487" s="6" t="s">
        <v>191</v>
      </c>
      <c r="F487" s="6"/>
      <c r="G487" s="6" t="s">
        <v>192</v>
      </c>
      <c r="K487" s="8" t="str">
        <f t="shared" ref="K487:K491" si="110">G487</f>
        <v>Total</v>
      </c>
      <c r="M487" s="6" t="s">
        <v>10</v>
      </c>
      <c r="N487" s="6"/>
      <c r="O487" s="6" t="s">
        <v>11</v>
      </c>
    </row>
    <row r="488" spans="1:15" x14ac:dyDescent="0.25">
      <c r="A488" t="s">
        <v>206</v>
      </c>
      <c r="C488" s="6">
        <v>0.2</v>
      </c>
      <c r="D488" s="6"/>
      <c r="E488" s="6">
        <v>1</v>
      </c>
      <c r="F488" s="6"/>
      <c r="G488" s="7">
        <f>C488*E488</f>
        <v>0.2</v>
      </c>
      <c r="I488" t="str">
        <f>A488</f>
        <v>Comité de seguretat e higiene.</v>
      </c>
      <c r="K488" s="15">
        <f t="shared" si="110"/>
        <v>0.2</v>
      </c>
      <c r="M488">
        <v>57.14</v>
      </c>
      <c r="O488" s="15">
        <v>67.34</v>
      </c>
    </row>
    <row r="489" spans="1:15" x14ac:dyDescent="0.25">
      <c r="A489" t="s">
        <v>207</v>
      </c>
      <c r="C489" s="6">
        <v>0.2</v>
      </c>
      <c r="D489" s="6"/>
      <c r="E489" s="6">
        <v>1</v>
      </c>
      <c r="F489" s="6"/>
      <c r="G489" s="7">
        <f t="shared" ref="G489:G491" si="111">C489*E489</f>
        <v>0.2</v>
      </c>
      <c r="I489" t="str">
        <f>A489</f>
        <v>Formació de seguretat e higiene.</v>
      </c>
      <c r="K489" s="15">
        <f t="shared" si="110"/>
        <v>0.2</v>
      </c>
      <c r="M489">
        <v>12.68</v>
      </c>
      <c r="O489" s="15">
        <v>22.78</v>
      </c>
    </row>
    <row r="490" spans="1:15" x14ac:dyDescent="0.25">
      <c r="A490" t="s">
        <v>208</v>
      </c>
      <c r="C490" s="6">
        <v>0.2</v>
      </c>
      <c r="D490" s="6"/>
      <c r="E490" s="6">
        <v>1</v>
      </c>
      <c r="F490" s="6"/>
      <c r="G490" s="7">
        <f t="shared" si="111"/>
        <v>0.2</v>
      </c>
      <c r="I490" t="str">
        <f>A490</f>
        <v>Reconeixement mèdic obligatori.</v>
      </c>
      <c r="K490" s="15">
        <f t="shared" si="110"/>
        <v>0.2</v>
      </c>
      <c r="M490">
        <v>57.02</v>
      </c>
      <c r="O490" s="15">
        <f>K490*M490</f>
        <v>11.404000000000002</v>
      </c>
    </row>
    <row r="491" spans="1:15" x14ac:dyDescent="0.25">
      <c r="A491" t="s">
        <v>209</v>
      </c>
      <c r="C491" s="6">
        <v>0.2</v>
      </c>
      <c r="D491" s="6"/>
      <c r="E491" s="6">
        <v>1</v>
      </c>
      <c r="F491" s="6"/>
      <c r="G491" s="7">
        <f t="shared" si="111"/>
        <v>0.2</v>
      </c>
      <c r="I491" t="str">
        <f>A491</f>
        <v>Equip de neteja i conservació.</v>
      </c>
      <c r="K491" s="15">
        <f t="shared" si="110"/>
        <v>0.2</v>
      </c>
      <c r="M491">
        <v>32.369999999999997</v>
      </c>
      <c r="O491" s="15">
        <f>K491*M491</f>
        <v>6.4740000000000002</v>
      </c>
    </row>
    <row r="492" spans="1:15" x14ac:dyDescent="0.25">
      <c r="C492" s="6"/>
      <c r="D492" s="6"/>
      <c r="E492" s="6"/>
      <c r="F492" s="6"/>
      <c r="G492" s="6"/>
    </row>
    <row r="493" spans="1:15" x14ac:dyDescent="0.25">
      <c r="B493" s="3" t="s">
        <v>20</v>
      </c>
      <c r="G493" s="23">
        <f>SUM(G488:G491)</f>
        <v>0.8</v>
      </c>
      <c r="J493" s="3" t="s">
        <v>20</v>
      </c>
      <c r="K493" s="10">
        <f>G493</f>
        <v>0.8</v>
      </c>
      <c r="O493" s="10">
        <f>SUM(O488:O491)</f>
        <v>107.998</v>
      </c>
    </row>
    <row r="494" spans="1:15" x14ac:dyDescent="0.25">
      <c r="C494" s="6"/>
      <c r="D494" s="6"/>
      <c r="E494" s="6"/>
      <c r="F494" s="6"/>
      <c r="G494" s="6"/>
    </row>
    <row r="495" spans="1:15" x14ac:dyDescent="0.25">
      <c r="A495" s="2"/>
      <c r="B495" s="2"/>
      <c r="C495" s="20"/>
      <c r="D495" s="20"/>
      <c r="E495" s="20"/>
      <c r="F495" s="20"/>
      <c r="G495" s="20"/>
      <c r="H495" s="2"/>
      <c r="I495" s="2"/>
      <c r="J495" s="17" t="s">
        <v>210</v>
      </c>
      <c r="K495" s="2"/>
      <c r="L495" s="2"/>
      <c r="M495" s="2"/>
      <c r="N495" s="2"/>
      <c r="O495" s="16">
        <f>O468+O474+O484+O493</f>
        <v>1084.078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07"/>
  <sheetViews>
    <sheetView workbookViewId="0">
      <selection activeCell="D6" sqref="D6"/>
    </sheetView>
  </sheetViews>
  <sheetFormatPr baseColWidth="10" defaultRowHeight="15" x14ac:dyDescent="0.25"/>
  <sheetData>
    <row r="1" spans="1:15" x14ac:dyDescent="0.25">
      <c r="A1" t="s">
        <v>273</v>
      </c>
    </row>
    <row r="2" spans="1:15" x14ac:dyDescent="0.25">
      <c r="A2" s="1" t="s">
        <v>211</v>
      </c>
      <c r="B2" s="2"/>
      <c r="C2" s="2"/>
      <c r="D2" s="2"/>
      <c r="E2" s="2"/>
      <c r="F2" s="2"/>
      <c r="G2" s="2"/>
      <c r="H2" s="2"/>
      <c r="I2" s="1" t="s">
        <v>212</v>
      </c>
      <c r="J2" s="2"/>
      <c r="K2" s="2"/>
      <c r="L2" s="2"/>
      <c r="M2" s="2"/>
      <c r="N2" s="2"/>
      <c r="O2" s="2"/>
    </row>
    <row r="3" spans="1:15" x14ac:dyDescent="0.25">
      <c r="A3" s="3"/>
    </row>
    <row r="4" spans="1:15" x14ac:dyDescent="0.25">
      <c r="A4" s="2" t="s">
        <v>213</v>
      </c>
      <c r="B4" s="2"/>
      <c r="C4" s="2"/>
      <c r="D4" s="2"/>
      <c r="E4" s="2"/>
      <c r="F4" s="2"/>
      <c r="G4" s="2"/>
      <c r="H4" s="2"/>
      <c r="I4" s="2" t="s">
        <v>214</v>
      </c>
      <c r="J4" s="2"/>
      <c r="K4" s="2"/>
      <c r="L4" s="2"/>
      <c r="M4" s="2"/>
      <c r="N4" s="2"/>
      <c r="O4" s="2"/>
    </row>
    <row r="6" spans="1:15" x14ac:dyDescent="0.25">
      <c r="A6" s="2"/>
      <c r="B6" s="1" t="s">
        <v>4</v>
      </c>
      <c r="C6" s="2"/>
      <c r="D6" s="2"/>
      <c r="E6" s="2"/>
      <c r="F6" s="2"/>
      <c r="G6" s="2"/>
      <c r="H6" s="2"/>
      <c r="I6" s="2"/>
      <c r="J6" s="1" t="str">
        <f>B6</f>
        <v>_Obra Civil.</v>
      </c>
      <c r="K6" s="2"/>
      <c r="L6" s="2"/>
      <c r="M6" s="2"/>
      <c r="N6" s="2"/>
      <c r="O6" s="2"/>
    </row>
    <row r="7" spans="1:15" ht="15.75" x14ac:dyDescent="0.25">
      <c r="A7" s="4"/>
      <c r="B7" s="5"/>
      <c r="C7" s="4"/>
      <c r="D7" s="4"/>
      <c r="E7" s="4"/>
      <c r="F7" s="4"/>
      <c r="G7" s="4"/>
      <c r="H7" s="4"/>
      <c r="I7" s="4"/>
      <c r="J7" s="5"/>
      <c r="K7" s="4"/>
      <c r="L7" s="4"/>
      <c r="M7" s="4"/>
      <c r="N7" s="4"/>
      <c r="O7" s="4"/>
    </row>
    <row r="8" spans="1:15" x14ac:dyDescent="0.25">
      <c r="C8" s="6" t="s">
        <v>5</v>
      </c>
      <c r="D8" s="6" t="s">
        <v>6</v>
      </c>
      <c r="E8" s="7" t="s">
        <v>7</v>
      </c>
      <c r="F8" s="6"/>
      <c r="G8" s="7" t="s">
        <v>21</v>
      </c>
      <c r="K8" s="7" t="str">
        <f>G8</f>
        <v>Total m²</v>
      </c>
      <c r="L8" s="6"/>
      <c r="M8" s="6" t="s">
        <v>10</v>
      </c>
      <c r="N8" s="6"/>
      <c r="O8" s="11" t="s">
        <v>11</v>
      </c>
    </row>
    <row r="9" spans="1:15" x14ac:dyDescent="0.25">
      <c r="A9" t="s">
        <v>215</v>
      </c>
      <c r="I9" t="str">
        <f>A9</f>
        <v>Esbrossada del terreny de menys de 2 m,</v>
      </c>
    </row>
    <row r="10" spans="1:15" x14ac:dyDescent="0.25">
      <c r="A10" t="s">
        <v>216</v>
      </c>
      <c r="G10" s="8"/>
      <c r="I10" t="str">
        <f>A10</f>
        <v xml:space="preserve">amb mitjans mecànics, càrrega i transport </v>
      </c>
      <c r="K10" s="8"/>
      <c r="O10" s="8"/>
    </row>
    <row r="11" spans="1:15" x14ac:dyDescent="0.25">
      <c r="A11" t="s">
        <v>217</v>
      </c>
      <c r="G11" s="8"/>
      <c r="I11" t="str">
        <f>A11</f>
        <v>a abocador.</v>
      </c>
      <c r="K11" s="8"/>
      <c r="O11" s="8"/>
    </row>
    <row r="12" spans="1:15" x14ac:dyDescent="0.25">
      <c r="B12" s="9" t="s">
        <v>218</v>
      </c>
      <c r="C12">
        <v>1</v>
      </c>
      <c r="D12">
        <v>85</v>
      </c>
      <c r="E12">
        <v>3</v>
      </c>
      <c r="G12" s="8">
        <f t="shared" ref="G12:G17" si="0">C12*D12*E12</f>
        <v>255</v>
      </c>
      <c r="J12" s="9" t="str">
        <f t="shared" ref="J12:J17" si="1">B12</f>
        <v>_ Tram 1</v>
      </c>
      <c r="K12" s="8">
        <f t="shared" ref="K12:K17" si="2">G12</f>
        <v>255</v>
      </c>
      <c r="M12">
        <v>1.06</v>
      </c>
      <c r="O12" s="8">
        <f t="shared" ref="O12:O17" si="3">K12*M12</f>
        <v>270.3</v>
      </c>
    </row>
    <row r="13" spans="1:15" x14ac:dyDescent="0.25">
      <c r="B13" s="9" t="s">
        <v>219</v>
      </c>
      <c r="C13">
        <v>0</v>
      </c>
      <c r="D13">
        <v>260</v>
      </c>
      <c r="E13">
        <v>3</v>
      </c>
      <c r="G13" s="8">
        <f t="shared" si="0"/>
        <v>0</v>
      </c>
      <c r="J13" s="9" t="str">
        <f t="shared" si="1"/>
        <v>_ Tram 2</v>
      </c>
      <c r="K13" s="8">
        <f t="shared" si="2"/>
        <v>0</v>
      </c>
      <c r="M13">
        <v>1.06</v>
      </c>
      <c r="O13" s="8">
        <f t="shared" si="3"/>
        <v>0</v>
      </c>
    </row>
    <row r="14" spans="1:15" x14ac:dyDescent="0.25">
      <c r="B14" s="9" t="s">
        <v>220</v>
      </c>
      <c r="C14">
        <v>0</v>
      </c>
      <c r="D14">
        <v>15</v>
      </c>
      <c r="E14">
        <v>3</v>
      </c>
      <c r="G14" s="8">
        <f t="shared" si="0"/>
        <v>0</v>
      </c>
      <c r="J14" s="9" t="str">
        <f t="shared" si="1"/>
        <v>_ Tram 3</v>
      </c>
      <c r="K14" s="8">
        <f t="shared" si="2"/>
        <v>0</v>
      </c>
      <c r="M14">
        <v>1.06</v>
      </c>
      <c r="O14" s="8">
        <f t="shared" si="3"/>
        <v>0</v>
      </c>
    </row>
    <row r="15" spans="1:15" x14ac:dyDescent="0.25">
      <c r="B15" s="9" t="s">
        <v>221</v>
      </c>
      <c r="C15">
        <v>0</v>
      </c>
      <c r="D15">
        <v>175</v>
      </c>
      <c r="E15">
        <v>3</v>
      </c>
      <c r="G15" s="8">
        <f t="shared" si="0"/>
        <v>0</v>
      </c>
      <c r="J15" s="9" t="str">
        <f t="shared" si="1"/>
        <v>_ Tram 4</v>
      </c>
      <c r="K15" s="8">
        <f t="shared" si="2"/>
        <v>0</v>
      </c>
      <c r="M15">
        <v>1.06</v>
      </c>
      <c r="O15" s="8">
        <f t="shared" si="3"/>
        <v>0</v>
      </c>
    </row>
    <row r="16" spans="1:15" x14ac:dyDescent="0.25">
      <c r="B16" s="9" t="s">
        <v>222</v>
      </c>
      <c r="C16">
        <v>0</v>
      </c>
      <c r="D16">
        <v>50</v>
      </c>
      <c r="E16">
        <v>3</v>
      </c>
      <c r="G16" s="8">
        <f t="shared" si="0"/>
        <v>0</v>
      </c>
      <c r="J16" s="9" t="str">
        <f t="shared" si="1"/>
        <v>_ Tram 5</v>
      </c>
      <c r="K16" s="8">
        <f t="shared" si="2"/>
        <v>0</v>
      </c>
      <c r="M16">
        <v>1.06</v>
      </c>
      <c r="O16" s="8">
        <f t="shared" si="3"/>
        <v>0</v>
      </c>
    </row>
    <row r="17" spans="1:15" x14ac:dyDescent="0.25">
      <c r="B17" s="9" t="s">
        <v>223</v>
      </c>
      <c r="C17">
        <v>0</v>
      </c>
      <c r="D17">
        <v>25</v>
      </c>
      <c r="E17">
        <v>3</v>
      </c>
      <c r="G17" s="8">
        <f t="shared" si="0"/>
        <v>0</v>
      </c>
      <c r="J17" s="9" t="str">
        <f t="shared" si="1"/>
        <v>_ Tram 6</v>
      </c>
      <c r="K17" s="8">
        <f t="shared" si="2"/>
        <v>0</v>
      </c>
      <c r="M17">
        <v>1.06</v>
      </c>
      <c r="O17" s="8">
        <f t="shared" si="3"/>
        <v>0</v>
      </c>
    </row>
    <row r="18" spans="1:15" x14ac:dyDescent="0.25">
      <c r="B18" s="9"/>
      <c r="G18" s="8"/>
      <c r="J18" s="9"/>
      <c r="K18" s="8"/>
      <c r="O18" s="8"/>
    </row>
    <row r="19" spans="1:15" x14ac:dyDescent="0.25">
      <c r="B19" s="3" t="s">
        <v>20</v>
      </c>
      <c r="D19">
        <f>SUM(D12:D18)</f>
        <v>610</v>
      </c>
      <c r="G19" s="10">
        <f>SUM(G10:G18)</f>
        <v>255</v>
      </c>
      <c r="J19" s="3" t="s">
        <v>20</v>
      </c>
      <c r="K19" s="10">
        <f>G19</f>
        <v>255</v>
      </c>
      <c r="O19" s="10">
        <f>SUM(O10:O18)</f>
        <v>270.3</v>
      </c>
    </row>
    <row r="20" spans="1:15" x14ac:dyDescent="0.25">
      <c r="B20" s="3"/>
      <c r="G20" s="10"/>
      <c r="J20" s="3"/>
      <c r="K20" s="10"/>
      <c r="O20" s="10"/>
    </row>
    <row r="21" spans="1:15" x14ac:dyDescent="0.25">
      <c r="C21" s="6" t="s">
        <v>5</v>
      </c>
      <c r="D21" s="6" t="s">
        <v>6</v>
      </c>
      <c r="E21" s="6" t="s">
        <v>7</v>
      </c>
      <c r="F21" s="7" t="s">
        <v>8</v>
      </c>
      <c r="G21" s="7" t="s">
        <v>9</v>
      </c>
      <c r="K21" s="7" t="str">
        <f>G21</f>
        <v>Total m³</v>
      </c>
      <c r="L21" s="6"/>
      <c r="M21" s="6" t="s">
        <v>10</v>
      </c>
      <c r="N21" s="6"/>
      <c r="O21" s="6" t="s">
        <v>11</v>
      </c>
    </row>
    <row r="22" spans="1:15" x14ac:dyDescent="0.25">
      <c r="A22" t="s">
        <v>12</v>
      </c>
      <c r="I22" t="str">
        <f>A22</f>
        <v>Excavació per a localització de serveis</v>
      </c>
    </row>
    <row r="23" spans="1:15" x14ac:dyDescent="0.25">
      <c r="A23" t="s">
        <v>13</v>
      </c>
      <c r="G23" s="8"/>
      <c r="I23" t="str">
        <f>A23</f>
        <v xml:space="preserve">en terreny no classificat amb mitjans </v>
      </c>
      <c r="K23" s="8"/>
      <c r="O23" s="8"/>
    </row>
    <row r="24" spans="1:15" x14ac:dyDescent="0.25">
      <c r="A24" t="s">
        <v>14</v>
      </c>
      <c r="G24" s="8"/>
      <c r="I24" t="str">
        <f>A24</f>
        <v>manuals i terres deixades a la vora.</v>
      </c>
      <c r="K24" s="8"/>
      <c r="O24" s="8"/>
    </row>
    <row r="25" spans="1:15" x14ac:dyDescent="0.25">
      <c r="B25" s="9" t="s">
        <v>218</v>
      </c>
      <c r="C25">
        <v>1</v>
      </c>
      <c r="D25">
        <v>2</v>
      </c>
      <c r="E25">
        <v>1</v>
      </c>
      <c r="F25">
        <v>1.5</v>
      </c>
      <c r="G25" s="8">
        <f t="shared" ref="G25:G32" si="4">C25*D25*E25*F25</f>
        <v>3</v>
      </c>
      <c r="J25" s="9" t="str">
        <f t="shared" ref="J25:J30" si="5">B25</f>
        <v>_ Tram 1</v>
      </c>
      <c r="K25" s="8">
        <f t="shared" ref="K25:K33" si="6">G25</f>
        <v>3</v>
      </c>
      <c r="M25">
        <v>56.63</v>
      </c>
      <c r="O25" s="8">
        <f t="shared" ref="O25:O33" si="7">K25*M25</f>
        <v>169.89000000000001</v>
      </c>
    </row>
    <row r="26" spans="1:15" x14ac:dyDescent="0.25">
      <c r="B26" s="9" t="s">
        <v>219</v>
      </c>
      <c r="C26">
        <v>0</v>
      </c>
      <c r="D26">
        <v>2</v>
      </c>
      <c r="E26">
        <v>1</v>
      </c>
      <c r="F26">
        <v>1.5</v>
      </c>
      <c r="G26" s="8">
        <f t="shared" si="4"/>
        <v>0</v>
      </c>
      <c r="J26" s="9" t="str">
        <f t="shared" si="5"/>
        <v>_ Tram 2</v>
      </c>
      <c r="K26" s="8">
        <f t="shared" si="6"/>
        <v>0</v>
      </c>
      <c r="M26">
        <v>56.63</v>
      </c>
      <c r="O26" s="8">
        <f t="shared" si="7"/>
        <v>0</v>
      </c>
    </row>
    <row r="27" spans="1:15" x14ac:dyDescent="0.25">
      <c r="B27" s="9" t="s">
        <v>220</v>
      </c>
      <c r="C27">
        <v>1</v>
      </c>
      <c r="D27">
        <v>2</v>
      </c>
      <c r="E27">
        <v>1</v>
      </c>
      <c r="F27">
        <v>1.5</v>
      </c>
      <c r="G27" s="8">
        <f t="shared" si="4"/>
        <v>3</v>
      </c>
      <c r="J27" s="9" t="str">
        <f t="shared" si="5"/>
        <v>_ Tram 3</v>
      </c>
      <c r="K27" s="8">
        <f t="shared" si="6"/>
        <v>3</v>
      </c>
      <c r="M27">
        <v>56.63</v>
      </c>
      <c r="O27" s="8">
        <f t="shared" si="7"/>
        <v>169.89000000000001</v>
      </c>
    </row>
    <row r="28" spans="1:15" x14ac:dyDescent="0.25">
      <c r="B28" s="9" t="s">
        <v>221</v>
      </c>
      <c r="C28">
        <v>1</v>
      </c>
      <c r="D28">
        <v>2</v>
      </c>
      <c r="E28">
        <v>1</v>
      </c>
      <c r="F28">
        <v>1.5</v>
      </c>
      <c r="G28" s="8">
        <f t="shared" si="4"/>
        <v>3</v>
      </c>
      <c r="J28" s="9" t="str">
        <f t="shared" si="5"/>
        <v>_ Tram 4</v>
      </c>
      <c r="K28" s="8">
        <f t="shared" si="6"/>
        <v>3</v>
      </c>
      <c r="M28">
        <v>56.63</v>
      </c>
      <c r="O28" s="8">
        <f t="shared" si="7"/>
        <v>169.89000000000001</v>
      </c>
    </row>
    <row r="29" spans="1:15" x14ac:dyDescent="0.25">
      <c r="B29" s="9" t="s">
        <v>222</v>
      </c>
      <c r="C29">
        <v>1</v>
      </c>
      <c r="D29">
        <v>2</v>
      </c>
      <c r="E29">
        <v>1</v>
      </c>
      <c r="F29">
        <v>1.5</v>
      </c>
      <c r="G29" s="8">
        <f t="shared" si="4"/>
        <v>3</v>
      </c>
      <c r="J29" s="9" t="str">
        <f t="shared" si="5"/>
        <v>_ Tram 5</v>
      </c>
      <c r="K29" s="8">
        <f t="shared" si="6"/>
        <v>3</v>
      </c>
      <c r="M29">
        <v>56.63</v>
      </c>
      <c r="O29" s="8">
        <f t="shared" si="7"/>
        <v>169.89000000000001</v>
      </c>
    </row>
    <row r="30" spans="1:15" x14ac:dyDescent="0.25">
      <c r="B30" s="9" t="s">
        <v>223</v>
      </c>
      <c r="C30">
        <v>1</v>
      </c>
      <c r="D30">
        <v>2</v>
      </c>
      <c r="E30">
        <v>1</v>
      </c>
      <c r="F30">
        <v>1.5</v>
      </c>
      <c r="G30" s="8">
        <f t="shared" si="4"/>
        <v>3</v>
      </c>
      <c r="J30" s="9" t="str">
        <f t="shared" si="5"/>
        <v>_ Tram 6</v>
      </c>
      <c r="K30" s="8">
        <f t="shared" si="6"/>
        <v>3</v>
      </c>
      <c r="M30">
        <v>56.63</v>
      </c>
      <c r="O30" s="8">
        <f t="shared" si="7"/>
        <v>169.89000000000001</v>
      </c>
    </row>
    <row r="31" spans="1:15" x14ac:dyDescent="0.25">
      <c r="B31" s="9"/>
      <c r="G31" s="8"/>
      <c r="J31" s="9"/>
      <c r="K31" s="8">
        <f t="shared" si="6"/>
        <v>0</v>
      </c>
      <c r="M31">
        <v>56.63</v>
      </c>
      <c r="O31" s="8">
        <f t="shared" si="7"/>
        <v>0</v>
      </c>
    </row>
    <row r="32" spans="1:15" x14ac:dyDescent="0.25">
      <c r="B32" s="9" t="s">
        <v>26</v>
      </c>
      <c r="C32">
        <v>22</v>
      </c>
      <c r="D32">
        <v>1</v>
      </c>
      <c r="E32">
        <v>0.4</v>
      </c>
      <c r="F32">
        <v>0.6</v>
      </c>
      <c r="G32" s="8">
        <f t="shared" si="4"/>
        <v>5.28</v>
      </c>
      <c r="J32" s="9" t="str">
        <f t="shared" ref="J32:J33" si="8">B32</f>
        <v>_ Escomeses:</v>
      </c>
      <c r="K32" s="8">
        <f t="shared" si="6"/>
        <v>5.28</v>
      </c>
      <c r="M32">
        <v>56.63</v>
      </c>
      <c r="O32" s="8">
        <f t="shared" si="7"/>
        <v>299.00640000000004</v>
      </c>
    </row>
    <row r="33" spans="1:15" x14ac:dyDescent="0.25">
      <c r="B33" s="9"/>
      <c r="G33" s="8">
        <f>C33*D33*E33*F33</f>
        <v>0</v>
      </c>
      <c r="J33" s="9">
        <f t="shared" si="8"/>
        <v>0</v>
      </c>
      <c r="K33" s="8">
        <f t="shared" si="6"/>
        <v>0</v>
      </c>
      <c r="M33">
        <v>56.63</v>
      </c>
      <c r="O33" s="8">
        <f t="shared" si="7"/>
        <v>0</v>
      </c>
    </row>
    <row r="34" spans="1:15" x14ac:dyDescent="0.25">
      <c r="G34" s="8"/>
      <c r="K34" s="8"/>
      <c r="O34" s="8"/>
    </row>
    <row r="35" spans="1:15" x14ac:dyDescent="0.25">
      <c r="B35" s="3" t="s">
        <v>20</v>
      </c>
      <c r="G35" s="10">
        <f>SUM(G23:G33)</f>
        <v>20.28</v>
      </c>
      <c r="J35" s="3" t="s">
        <v>20</v>
      </c>
      <c r="K35" s="10">
        <f>G35</f>
        <v>20.28</v>
      </c>
      <c r="O35" s="10">
        <f>SUM(O23:O33)</f>
        <v>1148.4564</v>
      </c>
    </row>
    <row r="36" spans="1:15" x14ac:dyDescent="0.25">
      <c r="G36" s="8"/>
      <c r="O36" s="8"/>
    </row>
    <row r="37" spans="1:15" x14ac:dyDescent="0.25">
      <c r="C37" s="6" t="s">
        <v>5</v>
      </c>
      <c r="D37" s="6" t="s">
        <v>6</v>
      </c>
      <c r="E37" s="7" t="s">
        <v>8</v>
      </c>
      <c r="F37" s="6"/>
      <c r="G37" s="7" t="s">
        <v>21</v>
      </c>
      <c r="K37" s="7" t="str">
        <f>G37</f>
        <v>Total m²</v>
      </c>
      <c r="L37" s="6"/>
      <c r="M37" s="6" t="s">
        <v>10</v>
      </c>
      <c r="N37" s="6"/>
      <c r="O37" s="11" t="s">
        <v>11</v>
      </c>
    </row>
    <row r="38" spans="1:15" x14ac:dyDescent="0.25">
      <c r="A38" t="s">
        <v>22</v>
      </c>
      <c r="G38" s="8"/>
      <c r="I38" t="str">
        <f>A38</f>
        <v>Tall en paviment i mescla bituminosa amb</v>
      </c>
      <c r="O38" s="8"/>
    </row>
    <row r="39" spans="1:15" x14ac:dyDescent="0.25">
      <c r="A39" t="s">
        <v>23</v>
      </c>
      <c r="G39" s="8"/>
      <c r="I39" t="str">
        <f>A39</f>
        <v>màquina tallajunts amb disc de diamant,</v>
      </c>
      <c r="K39" s="8"/>
      <c r="O39" s="8"/>
    </row>
    <row r="40" spans="1:15" x14ac:dyDescent="0.25">
      <c r="A40" s="12" t="s">
        <v>224</v>
      </c>
      <c r="G40" s="8"/>
      <c r="I40" t="str">
        <f>A40</f>
        <v xml:space="preserve">per delimitar zona a demolir. </v>
      </c>
      <c r="K40" s="8"/>
      <c r="O40" s="8"/>
    </row>
    <row r="41" spans="1:15" x14ac:dyDescent="0.25">
      <c r="B41" s="9" t="s">
        <v>218</v>
      </c>
      <c r="C41">
        <v>0</v>
      </c>
      <c r="D41">
        <v>85</v>
      </c>
      <c r="E41">
        <v>0.15</v>
      </c>
      <c r="G41" s="8">
        <f t="shared" ref="G41:G48" si="9">C41*D41*E41</f>
        <v>0</v>
      </c>
      <c r="J41" s="9" t="str">
        <f t="shared" ref="J41" si="10">B41</f>
        <v>_ Tram 1</v>
      </c>
      <c r="K41" s="8">
        <f t="shared" ref="K41:K47" si="11">G41</f>
        <v>0</v>
      </c>
      <c r="M41">
        <v>33.67</v>
      </c>
      <c r="O41" s="8">
        <f t="shared" ref="O41:O48" si="12">K41*M41</f>
        <v>0</v>
      </c>
    </row>
    <row r="42" spans="1:15" x14ac:dyDescent="0.25">
      <c r="B42" s="9" t="s">
        <v>219</v>
      </c>
      <c r="C42">
        <v>0</v>
      </c>
      <c r="D42">
        <v>260</v>
      </c>
      <c r="E42">
        <v>0.15</v>
      </c>
      <c r="G42" s="8">
        <f t="shared" si="9"/>
        <v>0</v>
      </c>
      <c r="J42" s="9" t="str">
        <f>B42</f>
        <v>_ Tram 2</v>
      </c>
      <c r="K42" s="8">
        <f t="shared" si="11"/>
        <v>0</v>
      </c>
      <c r="M42">
        <v>33.67</v>
      </c>
      <c r="O42" s="8">
        <f t="shared" si="12"/>
        <v>0</v>
      </c>
    </row>
    <row r="43" spans="1:15" x14ac:dyDescent="0.25">
      <c r="B43" s="9" t="s">
        <v>220</v>
      </c>
      <c r="C43">
        <v>1</v>
      </c>
      <c r="D43">
        <v>15</v>
      </c>
      <c r="E43">
        <v>0.15</v>
      </c>
      <c r="G43" s="8">
        <f t="shared" si="9"/>
        <v>2.25</v>
      </c>
      <c r="J43" s="9" t="str">
        <f t="shared" ref="J43" si="13">B43</f>
        <v>_ Tram 3</v>
      </c>
      <c r="K43" s="8">
        <f t="shared" si="11"/>
        <v>2.25</v>
      </c>
      <c r="M43">
        <v>33.67</v>
      </c>
      <c r="O43" s="8">
        <f t="shared" si="12"/>
        <v>75.757500000000007</v>
      </c>
    </row>
    <row r="44" spans="1:15" x14ac:dyDescent="0.25">
      <c r="B44" s="9" t="s">
        <v>221</v>
      </c>
      <c r="C44">
        <v>1</v>
      </c>
      <c r="D44">
        <v>175</v>
      </c>
      <c r="E44">
        <v>0.15</v>
      </c>
      <c r="G44" s="8">
        <f t="shared" si="9"/>
        <v>26.25</v>
      </c>
      <c r="J44" s="9" t="str">
        <f>B44</f>
        <v>_ Tram 4</v>
      </c>
      <c r="K44" s="8">
        <f t="shared" si="11"/>
        <v>26.25</v>
      </c>
      <c r="M44">
        <v>33.67</v>
      </c>
      <c r="O44" s="8">
        <f t="shared" si="12"/>
        <v>883.83750000000009</v>
      </c>
    </row>
    <row r="45" spans="1:15" x14ac:dyDescent="0.25">
      <c r="B45" s="9" t="s">
        <v>222</v>
      </c>
      <c r="C45">
        <v>1</v>
      </c>
      <c r="D45">
        <v>50</v>
      </c>
      <c r="E45">
        <v>0.15</v>
      </c>
      <c r="G45" s="8">
        <f t="shared" si="9"/>
        <v>7.5</v>
      </c>
      <c r="J45" s="9" t="str">
        <f t="shared" ref="J45:J47" si="14">B45</f>
        <v>_ Tram 5</v>
      </c>
      <c r="K45" s="8">
        <f t="shared" si="11"/>
        <v>7.5</v>
      </c>
      <c r="M45">
        <v>33.67</v>
      </c>
      <c r="O45" s="8">
        <f t="shared" si="12"/>
        <v>252.52500000000001</v>
      </c>
    </row>
    <row r="46" spans="1:15" x14ac:dyDescent="0.25">
      <c r="B46" s="9" t="s">
        <v>223</v>
      </c>
      <c r="C46">
        <v>1</v>
      </c>
      <c r="D46">
        <v>25</v>
      </c>
      <c r="E46">
        <v>0.15</v>
      </c>
      <c r="G46" s="8">
        <f t="shared" si="9"/>
        <v>3.75</v>
      </c>
      <c r="J46" s="9" t="str">
        <f t="shared" si="14"/>
        <v>_ Tram 6</v>
      </c>
      <c r="K46" s="8">
        <f t="shared" si="11"/>
        <v>3.75</v>
      </c>
      <c r="M46">
        <v>33.67</v>
      </c>
      <c r="O46" s="8">
        <f t="shared" si="12"/>
        <v>126.2625</v>
      </c>
    </row>
    <row r="47" spans="1:15" x14ac:dyDescent="0.25">
      <c r="B47" s="9"/>
      <c r="E47">
        <v>0.15</v>
      </c>
      <c r="G47" s="8">
        <f t="shared" si="9"/>
        <v>0</v>
      </c>
      <c r="J47" s="9">
        <f t="shared" si="14"/>
        <v>0</v>
      </c>
      <c r="K47" s="8">
        <f t="shared" si="11"/>
        <v>0</v>
      </c>
      <c r="M47">
        <v>33.67</v>
      </c>
      <c r="O47" s="8">
        <f t="shared" si="12"/>
        <v>0</v>
      </c>
    </row>
    <row r="48" spans="1:15" x14ac:dyDescent="0.25">
      <c r="B48" s="9" t="s">
        <v>26</v>
      </c>
      <c r="C48">
        <v>22</v>
      </c>
      <c r="D48">
        <v>3</v>
      </c>
      <c r="E48">
        <v>0.15</v>
      </c>
      <c r="G48" s="8">
        <f t="shared" si="9"/>
        <v>9.9</v>
      </c>
      <c r="J48" s="9" t="str">
        <f>B48</f>
        <v>_ Escomeses:</v>
      </c>
      <c r="K48" s="8">
        <f>G48</f>
        <v>9.9</v>
      </c>
      <c r="M48">
        <v>33.67</v>
      </c>
      <c r="O48" s="8">
        <f t="shared" si="12"/>
        <v>333.33300000000003</v>
      </c>
    </row>
    <row r="49" spans="1:15" x14ac:dyDescent="0.25">
      <c r="B49" s="9"/>
      <c r="G49" s="8"/>
      <c r="J49" s="9"/>
      <c r="K49" s="8"/>
      <c r="O49" s="8"/>
    </row>
    <row r="50" spans="1:15" x14ac:dyDescent="0.25">
      <c r="B50" s="3" t="s">
        <v>20</v>
      </c>
      <c r="G50" s="10">
        <f>SUM(G39:G48)</f>
        <v>49.65</v>
      </c>
      <c r="J50" s="3" t="s">
        <v>20</v>
      </c>
      <c r="K50" s="10">
        <f t="shared" ref="K50" si="15">G50</f>
        <v>49.65</v>
      </c>
      <c r="O50" s="10">
        <f>SUM(O39:O48)</f>
        <v>1671.7155000000002</v>
      </c>
    </row>
    <row r="51" spans="1:15" x14ac:dyDescent="0.25">
      <c r="B51" s="3"/>
      <c r="G51" s="10"/>
      <c r="J51" s="3"/>
      <c r="K51" s="10"/>
      <c r="O51" s="10"/>
    </row>
    <row r="52" spans="1:15" x14ac:dyDescent="0.25">
      <c r="C52" s="6" t="s">
        <v>5</v>
      </c>
      <c r="D52" s="6" t="s">
        <v>6</v>
      </c>
      <c r="E52" s="6"/>
      <c r="F52" s="6"/>
      <c r="G52" s="7" t="s">
        <v>28</v>
      </c>
      <c r="K52" s="6" t="str">
        <f>G52</f>
        <v>Total ml</v>
      </c>
      <c r="L52" s="6"/>
      <c r="M52" s="6" t="s">
        <v>10</v>
      </c>
      <c r="N52" s="6"/>
      <c r="O52" s="11" t="s">
        <v>11</v>
      </c>
    </row>
    <row r="53" spans="1:15" x14ac:dyDescent="0.25">
      <c r="A53" s="12" t="s">
        <v>29</v>
      </c>
      <c r="G53" s="8"/>
      <c r="I53" t="str">
        <f>A53</f>
        <v>Aixecament de vorada col·locada sobre</v>
      </c>
      <c r="O53" s="8"/>
    </row>
    <row r="54" spans="1:15" x14ac:dyDescent="0.25">
      <c r="A54" s="12" t="s">
        <v>30</v>
      </c>
      <c r="G54" s="8"/>
      <c r="I54" t="str">
        <f>A54</f>
        <v>formigó, amb compressor.</v>
      </c>
      <c r="O54" s="8"/>
    </row>
    <row r="55" spans="1:15" x14ac:dyDescent="0.25">
      <c r="B55" s="9" t="s">
        <v>225</v>
      </c>
      <c r="C55">
        <v>6</v>
      </c>
      <c r="D55">
        <v>0.5</v>
      </c>
      <c r="G55" s="8">
        <f>C55*D55</f>
        <v>3</v>
      </c>
      <c r="J55" s="9" t="str">
        <f>B55</f>
        <v>_ Trams:</v>
      </c>
      <c r="K55" s="8">
        <f t="shared" ref="K55:K56" si="16">G55</f>
        <v>3</v>
      </c>
      <c r="M55">
        <v>15.07</v>
      </c>
      <c r="O55" s="8">
        <f>K55*M55</f>
        <v>45.21</v>
      </c>
    </row>
    <row r="56" spans="1:15" x14ac:dyDescent="0.25">
      <c r="B56" s="9" t="s">
        <v>26</v>
      </c>
      <c r="C56">
        <v>22</v>
      </c>
      <c r="D56">
        <v>0.5</v>
      </c>
      <c r="G56" s="8">
        <f>C56*D56</f>
        <v>11</v>
      </c>
      <c r="J56" s="9" t="str">
        <f>B56</f>
        <v>_ Escomeses:</v>
      </c>
      <c r="K56" s="8">
        <f t="shared" si="16"/>
        <v>11</v>
      </c>
      <c r="M56">
        <v>15.07</v>
      </c>
      <c r="O56" s="8">
        <f>K56*M56</f>
        <v>165.77</v>
      </c>
    </row>
    <row r="57" spans="1:15" x14ac:dyDescent="0.25">
      <c r="G57" s="8"/>
      <c r="K57" s="8"/>
      <c r="O57" s="8"/>
    </row>
    <row r="58" spans="1:15" x14ac:dyDescent="0.25">
      <c r="B58" s="3" t="s">
        <v>20</v>
      </c>
      <c r="G58" s="10">
        <f>SUM(G53:G56)</f>
        <v>14</v>
      </c>
      <c r="J58" s="3" t="s">
        <v>20</v>
      </c>
      <c r="K58" s="10">
        <f t="shared" ref="K58" si="17">G58</f>
        <v>14</v>
      </c>
      <c r="O58" s="10">
        <f>SUM(O53:O56)</f>
        <v>210.98000000000002</v>
      </c>
    </row>
    <row r="59" spans="1:15" x14ac:dyDescent="0.25">
      <c r="G59" s="13"/>
      <c r="O59" s="8"/>
    </row>
    <row r="60" spans="1:15" x14ac:dyDescent="0.25">
      <c r="C60" s="6" t="s">
        <v>5</v>
      </c>
      <c r="D60" s="6" t="s">
        <v>6</v>
      </c>
      <c r="E60" s="7" t="s">
        <v>7</v>
      </c>
      <c r="F60" s="6"/>
      <c r="G60" s="7" t="s">
        <v>21</v>
      </c>
      <c r="K60" s="6" t="str">
        <f>G60</f>
        <v>Total m²</v>
      </c>
      <c r="M60" s="6" t="s">
        <v>10</v>
      </c>
      <c r="N60" s="6"/>
      <c r="O60" s="7" t="s">
        <v>31</v>
      </c>
    </row>
    <row r="61" spans="1:15" x14ac:dyDescent="0.25">
      <c r="A61" t="s">
        <v>32</v>
      </c>
      <c r="G61" s="8"/>
      <c r="I61" t="str">
        <f>A61</f>
        <v xml:space="preserve">Demolició de vorera, de fins </v>
      </c>
      <c r="O61" s="8"/>
    </row>
    <row r="62" spans="1:15" x14ac:dyDescent="0.25">
      <c r="A62" s="12" t="s">
        <v>33</v>
      </c>
      <c r="G62" s="8"/>
      <c r="I62" t="str">
        <f>A62</f>
        <v>15 cm de gruix i fins a 100 cm</v>
      </c>
      <c r="K62" s="8"/>
      <c r="O62" s="8"/>
    </row>
    <row r="63" spans="1:15" x14ac:dyDescent="0.25">
      <c r="A63" t="s">
        <v>34</v>
      </c>
      <c r="G63" s="8"/>
      <c r="I63" t="str">
        <f>A63</f>
        <v>d'amplada amb retroexcavadora amb</v>
      </c>
      <c r="K63" s="8"/>
      <c r="O63" s="8"/>
    </row>
    <row r="64" spans="1:15" x14ac:dyDescent="0.25">
      <c r="A64" t="s">
        <v>35</v>
      </c>
      <c r="G64" s="8"/>
      <c r="I64" t="str">
        <f>A64</f>
        <v>martell trencador.</v>
      </c>
      <c r="K64" s="8"/>
      <c r="O64" s="8"/>
    </row>
    <row r="65" spans="1:15" x14ac:dyDescent="0.25">
      <c r="A65" s="14"/>
      <c r="B65" s="9" t="s">
        <v>225</v>
      </c>
      <c r="C65">
        <v>6</v>
      </c>
      <c r="D65">
        <v>1</v>
      </c>
      <c r="E65">
        <v>0.5</v>
      </c>
      <c r="G65" s="8">
        <f t="shared" ref="G65:G66" si="18">C65*D65*E65</f>
        <v>3</v>
      </c>
      <c r="J65" s="9" t="str">
        <f t="shared" ref="J65:J66" si="19">B65</f>
        <v>_ Trams:</v>
      </c>
      <c r="K65" s="8">
        <f t="shared" ref="K65:K66" si="20">G65</f>
        <v>3</v>
      </c>
      <c r="M65">
        <v>9.41</v>
      </c>
      <c r="O65" s="8">
        <f t="shared" ref="O65:O66" si="21">K65*M65</f>
        <v>28.23</v>
      </c>
    </row>
    <row r="66" spans="1:15" x14ac:dyDescent="0.25">
      <c r="A66" s="14"/>
      <c r="B66" s="9" t="s">
        <v>26</v>
      </c>
      <c r="C66">
        <v>36</v>
      </c>
      <c r="D66">
        <v>1</v>
      </c>
      <c r="E66">
        <v>0.5</v>
      </c>
      <c r="G66" s="8">
        <f t="shared" si="18"/>
        <v>18</v>
      </c>
      <c r="J66" s="9" t="str">
        <f t="shared" si="19"/>
        <v>_ Escomeses:</v>
      </c>
      <c r="K66" s="8">
        <f t="shared" si="20"/>
        <v>18</v>
      </c>
      <c r="M66">
        <v>9.41</v>
      </c>
      <c r="O66" s="8">
        <f t="shared" si="21"/>
        <v>169.38</v>
      </c>
    </row>
    <row r="67" spans="1:15" x14ac:dyDescent="0.25">
      <c r="G67" s="8"/>
      <c r="K67" s="8"/>
      <c r="O67" s="8"/>
    </row>
    <row r="68" spans="1:15" x14ac:dyDescent="0.25">
      <c r="B68" s="3" t="s">
        <v>20</v>
      </c>
      <c r="G68" s="10">
        <f>SUM(G62:G66)</f>
        <v>21</v>
      </c>
      <c r="J68" s="3" t="s">
        <v>20</v>
      </c>
      <c r="K68" s="10">
        <f t="shared" ref="K68" si="22">G68</f>
        <v>21</v>
      </c>
      <c r="O68" s="10">
        <f>SUM(O62:O66)</f>
        <v>197.60999999999999</v>
      </c>
    </row>
    <row r="69" spans="1:15" x14ac:dyDescent="0.25">
      <c r="B69" s="3"/>
      <c r="G69" s="10"/>
      <c r="J69" s="3"/>
      <c r="K69" s="10"/>
      <c r="O69" s="10"/>
    </row>
    <row r="70" spans="1:15" x14ac:dyDescent="0.25">
      <c r="C70" s="6" t="s">
        <v>5</v>
      </c>
      <c r="D70" s="6" t="s">
        <v>6</v>
      </c>
      <c r="E70" s="7" t="s">
        <v>7</v>
      </c>
      <c r="F70" s="6"/>
      <c r="G70" s="7" t="s">
        <v>21</v>
      </c>
      <c r="K70" s="6" t="str">
        <f>G70</f>
        <v>Total m²</v>
      </c>
      <c r="M70" s="6" t="s">
        <v>10</v>
      </c>
      <c r="N70" s="6"/>
      <c r="O70" s="11" t="s">
        <v>11</v>
      </c>
    </row>
    <row r="71" spans="1:15" x14ac:dyDescent="0.25">
      <c r="A71" t="s">
        <v>36</v>
      </c>
      <c r="G71" s="8"/>
      <c r="I71" t="str">
        <f>A71</f>
        <v>Demolició de paviment i mescla bituminosa,</v>
      </c>
      <c r="O71" s="8"/>
    </row>
    <row r="72" spans="1:15" x14ac:dyDescent="0.25">
      <c r="A72" s="12" t="s">
        <v>37</v>
      </c>
      <c r="G72" s="8"/>
      <c r="I72" t="str">
        <f>A72</f>
        <v>de fins a 20 cm de gruix i fins a 0,6 m</v>
      </c>
      <c r="K72" s="8"/>
      <c r="O72" s="8"/>
    </row>
    <row r="73" spans="1:15" x14ac:dyDescent="0.25">
      <c r="A73" t="s">
        <v>34</v>
      </c>
      <c r="G73" s="8"/>
      <c r="I73" t="str">
        <f>A73</f>
        <v>d'amplada amb retroexcavadora amb</v>
      </c>
      <c r="K73" s="8"/>
      <c r="O73" s="8"/>
    </row>
    <row r="74" spans="1:15" x14ac:dyDescent="0.25">
      <c r="A74" t="s">
        <v>38</v>
      </c>
      <c r="G74" s="8"/>
      <c r="I74" t="str">
        <f>A74</f>
        <v>martell trencador. Trams amples.</v>
      </c>
      <c r="K74" s="8"/>
      <c r="O74" s="8"/>
    </row>
    <row r="75" spans="1:15" x14ac:dyDescent="0.25">
      <c r="B75" s="9" t="s">
        <v>218</v>
      </c>
      <c r="C75">
        <v>0</v>
      </c>
      <c r="D75">
        <v>85</v>
      </c>
      <c r="E75">
        <v>0.3</v>
      </c>
      <c r="G75" s="8">
        <f t="shared" ref="G75:G82" si="23">C75*D75*E75</f>
        <v>0</v>
      </c>
      <c r="J75" s="9" t="str">
        <f t="shared" ref="J75" si="24">B75</f>
        <v>_ Tram 1</v>
      </c>
      <c r="K75" s="8">
        <f t="shared" ref="K75:K81" si="25">G75</f>
        <v>0</v>
      </c>
      <c r="M75">
        <v>9.41</v>
      </c>
      <c r="O75" s="8">
        <f t="shared" ref="O75:O82" si="26">K75*M75</f>
        <v>0</v>
      </c>
    </row>
    <row r="76" spans="1:15" x14ac:dyDescent="0.25">
      <c r="B76" s="9" t="s">
        <v>219</v>
      </c>
      <c r="C76">
        <v>0</v>
      </c>
      <c r="D76">
        <v>260</v>
      </c>
      <c r="E76">
        <v>0.3</v>
      </c>
      <c r="G76" s="8">
        <f t="shared" si="23"/>
        <v>0</v>
      </c>
      <c r="J76" s="9" t="str">
        <f>B76</f>
        <v>_ Tram 2</v>
      </c>
      <c r="K76" s="8">
        <f t="shared" si="25"/>
        <v>0</v>
      </c>
      <c r="M76">
        <v>9.41</v>
      </c>
      <c r="O76" s="8">
        <f t="shared" si="26"/>
        <v>0</v>
      </c>
    </row>
    <row r="77" spans="1:15" x14ac:dyDescent="0.25">
      <c r="B77" s="9" t="s">
        <v>220</v>
      </c>
      <c r="C77">
        <v>1</v>
      </c>
      <c r="D77">
        <v>15</v>
      </c>
      <c r="E77">
        <v>0.3</v>
      </c>
      <c r="G77" s="8">
        <f t="shared" si="23"/>
        <v>4.5</v>
      </c>
      <c r="J77" s="9" t="str">
        <f t="shared" ref="J77" si="27">B77</f>
        <v>_ Tram 3</v>
      </c>
      <c r="K77" s="8">
        <f t="shared" si="25"/>
        <v>4.5</v>
      </c>
      <c r="M77">
        <v>9.41</v>
      </c>
      <c r="O77" s="8">
        <f t="shared" si="26"/>
        <v>42.344999999999999</v>
      </c>
    </row>
    <row r="78" spans="1:15" x14ac:dyDescent="0.25">
      <c r="B78" s="9" t="s">
        <v>221</v>
      </c>
      <c r="C78">
        <v>1</v>
      </c>
      <c r="D78">
        <v>175</v>
      </c>
      <c r="E78">
        <v>0.3</v>
      </c>
      <c r="G78" s="8">
        <f t="shared" si="23"/>
        <v>52.5</v>
      </c>
      <c r="J78" s="9" t="str">
        <f>B78</f>
        <v>_ Tram 4</v>
      </c>
      <c r="K78" s="8">
        <f t="shared" si="25"/>
        <v>52.5</v>
      </c>
      <c r="M78">
        <v>9.41</v>
      </c>
      <c r="O78" s="8">
        <f t="shared" si="26"/>
        <v>494.02500000000003</v>
      </c>
    </row>
    <row r="79" spans="1:15" x14ac:dyDescent="0.25">
      <c r="B79" s="9" t="s">
        <v>222</v>
      </c>
      <c r="C79">
        <v>1</v>
      </c>
      <c r="D79">
        <v>50</v>
      </c>
      <c r="E79">
        <v>0.3</v>
      </c>
      <c r="G79" s="8">
        <f t="shared" si="23"/>
        <v>15</v>
      </c>
      <c r="J79" s="9" t="str">
        <f t="shared" ref="J79:J81" si="28">B79</f>
        <v>_ Tram 5</v>
      </c>
      <c r="K79" s="8">
        <f t="shared" si="25"/>
        <v>15</v>
      </c>
      <c r="M79">
        <v>9.41</v>
      </c>
      <c r="O79" s="8">
        <f t="shared" si="26"/>
        <v>141.15</v>
      </c>
    </row>
    <row r="80" spans="1:15" x14ac:dyDescent="0.25">
      <c r="B80" s="9" t="s">
        <v>223</v>
      </c>
      <c r="C80">
        <v>1</v>
      </c>
      <c r="D80">
        <v>25</v>
      </c>
      <c r="E80">
        <v>0.3</v>
      </c>
      <c r="G80" s="8">
        <f t="shared" si="23"/>
        <v>7.5</v>
      </c>
      <c r="J80" s="9" t="str">
        <f t="shared" si="28"/>
        <v>_ Tram 6</v>
      </c>
      <c r="K80" s="8">
        <f t="shared" si="25"/>
        <v>7.5</v>
      </c>
      <c r="M80">
        <v>9.41</v>
      </c>
      <c r="O80" s="8">
        <f t="shared" si="26"/>
        <v>70.575000000000003</v>
      </c>
    </row>
    <row r="81" spans="1:15" x14ac:dyDescent="0.25">
      <c r="B81" s="9"/>
      <c r="E81">
        <v>0.3</v>
      </c>
      <c r="G81" s="8">
        <f t="shared" si="23"/>
        <v>0</v>
      </c>
      <c r="J81" s="9">
        <f t="shared" si="28"/>
        <v>0</v>
      </c>
      <c r="K81" s="8">
        <f t="shared" si="25"/>
        <v>0</v>
      </c>
      <c r="M81">
        <v>9.41</v>
      </c>
      <c r="O81" s="8">
        <f t="shared" si="26"/>
        <v>0</v>
      </c>
    </row>
    <row r="82" spans="1:15" x14ac:dyDescent="0.25">
      <c r="B82" s="9" t="s">
        <v>26</v>
      </c>
      <c r="C82">
        <v>22</v>
      </c>
      <c r="D82">
        <v>3</v>
      </c>
      <c r="E82">
        <v>0.3</v>
      </c>
      <c r="G82" s="8">
        <f t="shared" si="23"/>
        <v>19.8</v>
      </c>
      <c r="J82" s="9" t="str">
        <f>B82</f>
        <v>_ Escomeses:</v>
      </c>
      <c r="K82" s="8">
        <f>G82</f>
        <v>19.8</v>
      </c>
      <c r="M82">
        <v>9.41</v>
      </c>
      <c r="O82" s="8">
        <f t="shared" si="26"/>
        <v>186.31800000000001</v>
      </c>
    </row>
    <row r="83" spans="1:15" x14ac:dyDescent="0.25">
      <c r="B83" s="9"/>
      <c r="G83" s="8"/>
      <c r="J83" s="9"/>
      <c r="K83" s="8"/>
      <c r="O83" s="8"/>
    </row>
    <row r="84" spans="1:15" x14ac:dyDescent="0.25">
      <c r="B84" s="3" t="s">
        <v>20</v>
      </c>
      <c r="G84" s="10">
        <f>SUM(G73:G82)</f>
        <v>99.3</v>
      </c>
      <c r="J84" s="3" t="s">
        <v>20</v>
      </c>
      <c r="K84" s="10">
        <f t="shared" ref="K84" si="29">G84</f>
        <v>99.3</v>
      </c>
      <c r="O84" s="10">
        <f>SUM(O73:O82)</f>
        <v>934.41300000000001</v>
      </c>
    </row>
    <row r="85" spans="1:15" x14ac:dyDescent="0.25">
      <c r="B85" s="3"/>
      <c r="G85" s="10"/>
      <c r="J85" s="3"/>
      <c r="K85" s="10"/>
      <c r="O85" s="10"/>
    </row>
    <row r="86" spans="1:15" x14ac:dyDescent="0.25">
      <c r="C86" s="6" t="s">
        <v>5</v>
      </c>
      <c r="D86" s="6" t="s">
        <v>6</v>
      </c>
      <c r="E86" s="6" t="s">
        <v>7</v>
      </c>
      <c r="F86" s="7" t="s">
        <v>8</v>
      </c>
      <c r="G86" s="7" t="s">
        <v>9</v>
      </c>
      <c r="K86" s="7" t="str">
        <f>G86</f>
        <v>Total m³</v>
      </c>
      <c r="L86" s="6"/>
      <c r="M86" s="6" t="s">
        <v>10</v>
      </c>
      <c r="N86" s="6"/>
      <c r="O86" s="11" t="s">
        <v>11</v>
      </c>
    </row>
    <row r="87" spans="1:15" x14ac:dyDescent="0.25">
      <c r="A87" t="s">
        <v>42</v>
      </c>
      <c r="G87" s="8"/>
      <c r="I87" t="str">
        <f>A87</f>
        <v>Excavació de rasa fins 1 m d'amplada i fins</v>
      </c>
      <c r="O87" s="8"/>
    </row>
    <row r="88" spans="1:15" x14ac:dyDescent="0.25">
      <c r="A88" t="s">
        <v>226</v>
      </c>
      <c r="G88" s="8"/>
      <c r="I88" t="str">
        <f>A88</f>
        <v>2 m de fondària, en terreny roca, amb retro</v>
      </c>
      <c r="K88" s="8"/>
      <c r="O88" s="8"/>
    </row>
    <row r="89" spans="1:15" x14ac:dyDescent="0.25">
      <c r="A89" t="s">
        <v>44</v>
      </c>
      <c r="G89" s="8"/>
      <c r="I89" t="str">
        <f>A89</f>
        <v>excavadora amb martell trencador i càrrega.</v>
      </c>
      <c r="K89" s="8"/>
      <c r="O89" s="8"/>
    </row>
    <row r="90" spans="1:15" x14ac:dyDescent="0.25">
      <c r="B90" s="9" t="s">
        <v>218</v>
      </c>
      <c r="C90">
        <v>0.7</v>
      </c>
      <c r="D90">
        <v>85</v>
      </c>
      <c r="E90">
        <v>0.3</v>
      </c>
      <c r="F90">
        <v>0.6</v>
      </c>
      <c r="G90" s="8">
        <f t="shared" ref="G90" si="30">C90*D90*E90*F90</f>
        <v>10.709999999999999</v>
      </c>
      <c r="J90" s="9" t="str">
        <f t="shared" ref="J90" si="31">B90</f>
        <v>_ Tram 1</v>
      </c>
      <c r="K90" s="8">
        <f t="shared" ref="K90:K99" si="32">G90</f>
        <v>10.709999999999999</v>
      </c>
      <c r="M90">
        <v>95.2</v>
      </c>
      <c r="O90" s="8">
        <f t="shared" ref="O90:O97" si="33">K90*M90</f>
        <v>1019.592</v>
      </c>
    </row>
    <row r="91" spans="1:15" x14ac:dyDescent="0.25">
      <c r="B91" s="9" t="s">
        <v>219</v>
      </c>
      <c r="C91">
        <v>0.7</v>
      </c>
      <c r="D91">
        <v>260</v>
      </c>
      <c r="E91">
        <v>0.3</v>
      </c>
      <c r="F91">
        <v>0.6</v>
      </c>
      <c r="G91" s="8">
        <f>C91*D91*E91*F91</f>
        <v>32.76</v>
      </c>
      <c r="J91" s="9" t="str">
        <f>B91</f>
        <v>_ Tram 2</v>
      </c>
      <c r="K91" s="8">
        <f t="shared" si="32"/>
        <v>32.76</v>
      </c>
      <c r="M91">
        <v>95.2</v>
      </c>
      <c r="O91" s="8">
        <f t="shared" si="33"/>
        <v>3118.752</v>
      </c>
    </row>
    <row r="92" spans="1:15" x14ac:dyDescent="0.25">
      <c r="B92" s="9" t="s">
        <v>220</v>
      </c>
      <c r="C92">
        <v>0.7</v>
      </c>
      <c r="D92">
        <v>15</v>
      </c>
      <c r="E92">
        <v>0.3</v>
      </c>
      <c r="F92">
        <v>0.6</v>
      </c>
      <c r="G92" s="8">
        <f t="shared" ref="G92" si="34">C92*D92*E92*F92</f>
        <v>1.89</v>
      </c>
      <c r="J92" s="9" t="str">
        <f t="shared" ref="J92" si="35">B92</f>
        <v>_ Tram 3</v>
      </c>
      <c r="K92" s="8">
        <f t="shared" si="32"/>
        <v>1.89</v>
      </c>
      <c r="M92">
        <v>95.2</v>
      </c>
      <c r="O92" s="8">
        <f t="shared" si="33"/>
        <v>179.928</v>
      </c>
    </row>
    <row r="93" spans="1:15" x14ac:dyDescent="0.25">
      <c r="B93" s="9" t="s">
        <v>221</v>
      </c>
      <c r="C93">
        <v>0.7</v>
      </c>
      <c r="D93">
        <v>175</v>
      </c>
      <c r="E93">
        <v>0.3</v>
      </c>
      <c r="F93">
        <v>0.6</v>
      </c>
      <c r="G93" s="8">
        <f>C93*D93*E93*F93</f>
        <v>22.049999999999994</v>
      </c>
      <c r="J93" s="9" t="str">
        <f>B93</f>
        <v>_ Tram 4</v>
      </c>
      <c r="K93" s="8">
        <f t="shared" si="32"/>
        <v>22.049999999999994</v>
      </c>
      <c r="M93">
        <v>95.2</v>
      </c>
      <c r="O93" s="8">
        <f t="shared" si="33"/>
        <v>2099.1599999999994</v>
      </c>
    </row>
    <row r="94" spans="1:15" x14ac:dyDescent="0.25">
      <c r="B94" s="9" t="s">
        <v>222</v>
      </c>
      <c r="C94">
        <v>0.7</v>
      </c>
      <c r="D94">
        <v>50</v>
      </c>
      <c r="E94">
        <v>0.3</v>
      </c>
      <c r="F94">
        <v>0.6</v>
      </c>
      <c r="G94" s="8">
        <f t="shared" ref="G94:G96" si="36">C94*D94*E94*F94</f>
        <v>6.3</v>
      </c>
      <c r="J94" s="9" t="str">
        <f t="shared" ref="J94:J96" si="37">B94</f>
        <v>_ Tram 5</v>
      </c>
      <c r="K94" s="8">
        <f t="shared" si="32"/>
        <v>6.3</v>
      </c>
      <c r="M94">
        <v>95.2</v>
      </c>
      <c r="O94" s="8">
        <f t="shared" si="33"/>
        <v>599.76</v>
      </c>
    </row>
    <row r="95" spans="1:15" x14ac:dyDescent="0.25">
      <c r="B95" s="9" t="s">
        <v>223</v>
      </c>
      <c r="C95">
        <v>0.7</v>
      </c>
      <c r="D95">
        <v>25</v>
      </c>
      <c r="E95">
        <v>0.3</v>
      </c>
      <c r="F95">
        <v>0.6</v>
      </c>
      <c r="G95" s="8">
        <f t="shared" si="36"/>
        <v>3.15</v>
      </c>
      <c r="J95" s="9" t="str">
        <f t="shared" si="37"/>
        <v>_ Tram 6</v>
      </c>
      <c r="K95" s="8">
        <f t="shared" si="32"/>
        <v>3.15</v>
      </c>
      <c r="M95">
        <v>95.2</v>
      </c>
      <c r="O95" s="8">
        <f t="shared" si="33"/>
        <v>299.88</v>
      </c>
    </row>
    <row r="96" spans="1:15" x14ac:dyDescent="0.25">
      <c r="B96" s="9"/>
      <c r="G96" s="8">
        <f t="shared" si="36"/>
        <v>0</v>
      </c>
      <c r="J96" s="9">
        <f t="shared" si="37"/>
        <v>0</v>
      </c>
      <c r="K96" s="8">
        <f t="shared" si="32"/>
        <v>0</v>
      </c>
      <c r="M96">
        <v>95.2</v>
      </c>
      <c r="O96" s="8">
        <f t="shared" si="33"/>
        <v>0</v>
      </c>
    </row>
    <row r="97" spans="1:15" x14ac:dyDescent="0.25">
      <c r="B97" s="9" t="s">
        <v>26</v>
      </c>
      <c r="C97">
        <v>0.7</v>
      </c>
      <c r="D97">
        <v>66</v>
      </c>
      <c r="E97">
        <v>0.3</v>
      </c>
      <c r="F97">
        <v>0.6</v>
      </c>
      <c r="G97" s="8">
        <f>C97*D97*E97*F97</f>
        <v>8.3159999999999989</v>
      </c>
      <c r="J97" s="9" t="str">
        <f>B97</f>
        <v>_ Escomeses:</v>
      </c>
      <c r="K97" s="8">
        <f>G97</f>
        <v>8.3159999999999989</v>
      </c>
      <c r="M97">
        <v>95.2</v>
      </c>
      <c r="O97" s="8">
        <f t="shared" si="33"/>
        <v>791.68319999999994</v>
      </c>
    </row>
    <row r="98" spans="1:15" x14ac:dyDescent="0.25">
      <c r="G98" s="8"/>
      <c r="K98" s="8"/>
      <c r="O98" s="8"/>
    </row>
    <row r="99" spans="1:15" x14ac:dyDescent="0.25">
      <c r="B99" s="3" t="s">
        <v>20</v>
      </c>
      <c r="D99">
        <f>SUM(D90:D97)</f>
        <v>676</v>
      </c>
      <c r="G99" s="10">
        <f>SUM(G88:G97)</f>
        <v>85.176000000000002</v>
      </c>
      <c r="J99" s="3" t="s">
        <v>20</v>
      </c>
      <c r="K99" s="10">
        <f t="shared" si="32"/>
        <v>85.176000000000002</v>
      </c>
      <c r="O99" s="10">
        <f>SUM(O88:O97)</f>
        <v>8108.7551999999996</v>
      </c>
    </row>
    <row r="100" spans="1:15" x14ac:dyDescent="0.25">
      <c r="G100" s="13"/>
      <c r="O100" s="8"/>
    </row>
    <row r="101" spans="1:15" x14ac:dyDescent="0.25">
      <c r="C101" s="6" t="s">
        <v>5</v>
      </c>
      <c r="D101" s="6" t="s">
        <v>6</v>
      </c>
      <c r="E101" s="6" t="s">
        <v>7</v>
      </c>
      <c r="F101" s="7" t="s">
        <v>8</v>
      </c>
      <c r="G101" s="7" t="s">
        <v>9</v>
      </c>
      <c r="K101" s="7" t="str">
        <f>G101</f>
        <v>Total m³</v>
      </c>
      <c r="L101" s="6"/>
      <c r="M101" s="6" t="s">
        <v>10</v>
      </c>
      <c r="N101" s="6"/>
      <c r="O101" s="11" t="s">
        <v>11</v>
      </c>
    </row>
    <row r="102" spans="1:15" x14ac:dyDescent="0.25">
      <c r="A102" t="s">
        <v>42</v>
      </c>
      <c r="G102" s="8"/>
      <c r="I102" t="str">
        <f>A102</f>
        <v>Excavació de rasa fins 1 m d'amplada i fins</v>
      </c>
      <c r="O102" s="8"/>
    </row>
    <row r="103" spans="1:15" x14ac:dyDescent="0.25">
      <c r="A103" t="s">
        <v>45</v>
      </c>
      <c r="G103" s="8"/>
      <c r="I103" t="str">
        <f>A103</f>
        <v>2 m de fondària, en terreny no classificat i</v>
      </c>
      <c r="K103" s="8"/>
      <c r="O103" s="8"/>
    </row>
    <row r="104" spans="1:15" x14ac:dyDescent="0.25">
      <c r="A104" t="s">
        <v>46</v>
      </c>
      <c r="G104" s="8"/>
      <c r="I104" t="str">
        <f>A104</f>
        <v>amb terres deixades a la vora.</v>
      </c>
      <c r="K104" s="8"/>
      <c r="O104" s="8"/>
    </row>
    <row r="105" spans="1:15" x14ac:dyDescent="0.25">
      <c r="B105" s="9" t="s">
        <v>218</v>
      </c>
      <c r="C105">
        <v>0.2</v>
      </c>
      <c r="D105">
        <v>85</v>
      </c>
      <c r="E105">
        <v>0.3</v>
      </c>
      <c r="F105">
        <v>0.6</v>
      </c>
      <c r="G105" s="8">
        <f t="shared" ref="G105" si="38">C105*D105*E105*F105</f>
        <v>3.0599999999999996</v>
      </c>
      <c r="J105" s="9" t="str">
        <f t="shared" ref="J105" si="39">B105</f>
        <v>_ Tram 1</v>
      </c>
      <c r="K105" s="8">
        <f t="shared" ref="K105:K111" si="40">G105</f>
        <v>3.0599999999999996</v>
      </c>
      <c r="M105">
        <v>29.77</v>
      </c>
      <c r="O105" s="8">
        <f t="shared" ref="O105:O112" si="41">K105*M105</f>
        <v>91.096199999999982</v>
      </c>
    </row>
    <row r="106" spans="1:15" x14ac:dyDescent="0.25">
      <c r="B106" s="9" t="s">
        <v>219</v>
      </c>
      <c r="C106">
        <v>0.2</v>
      </c>
      <c r="D106">
        <v>260</v>
      </c>
      <c r="E106">
        <v>0.3</v>
      </c>
      <c r="F106">
        <v>0.6</v>
      </c>
      <c r="G106" s="8">
        <f>C106*D106*E106*F106</f>
        <v>9.36</v>
      </c>
      <c r="J106" s="9" t="str">
        <f>B106</f>
        <v>_ Tram 2</v>
      </c>
      <c r="K106" s="8">
        <f t="shared" si="40"/>
        <v>9.36</v>
      </c>
      <c r="M106">
        <v>29.77</v>
      </c>
      <c r="O106" s="8">
        <f t="shared" si="41"/>
        <v>278.6472</v>
      </c>
    </row>
    <row r="107" spans="1:15" x14ac:dyDescent="0.25">
      <c r="B107" s="9" t="s">
        <v>220</v>
      </c>
      <c r="C107">
        <v>0.2</v>
      </c>
      <c r="D107">
        <v>15</v>
      </c>
      <c r="E107">
        <v>0.3</v>
      </c>
      <c r="F107">
        <v>0.6</v>
      </c>
      <c r="G107" s="8">
        <f t="shared" ref="G107" si="42">C107*D107*E107*F107</f>
        <v>0.53999999999999992</v>
      </c>
      <c r="J107" s="9" t="str">
        <f t="shared" ref="J107" si="43">B107</f>
        <v>_ Tram 3</v>
      </c>
      <c r="K107" s="8">
        <f t="shared" si="40"/>
        <v>0.53999999999999992</v>
      </c>
      <c r="M107">
        <v>29.77</v>
      </c>
      <c r="O107" s="8">
        <f t="shared" si="41"/>
        <v>16.075799999999997</v>
      </c>
    </row>
    <row r="108" spans="1:15" x14ac:dyDescent="0.25">
      <c r="B108" s="9" t="s">
        <v>221</v>
      </c>
      <c r="C108">
        <v>0.2</v>
      </c>
      <c r="D108">
        <v>175</v>
      </c>
      <c r="E108">
        <v>0.3</v>
      </c>
      <c r="F108">
        <v>0.6</v>
      </c>
      <c r="G108" s="8">
        <f>C108*D108*E108*F108</f>
        <v>6.3</v>
      </c>
      <c r="J108" s="9" t="str">
        <f>B108</f>
        <v>_ Tram 4</v>
      </c>
      <c r="K108" s="8">
        <f t="shared" si="40"/>
        <v>6.3</v>
      </c>
      <c r="M108">
        <v>29.77</v>
      </c>
      <c r="O108" s="8">
        <f t="shared" si="41"/>
        <v>187.55099999999999</v>
      </c>
    </row>
    <row r="109" spans="1:15" x14ac:dyDescent="0.25">
      <c r="B109" s="9" t="s">
        <v>222</v>
      </c>
      <c r="C109">
        <v>0.2</v>
      </c>
      <c r="D109">
        <v>50</v>
      </c>
      <c r="E109">
        <v>0.3</v>
      </c>
      <c r="F109">
        <v>0.6</v>
      </c>
      <c r="G109" s="8">
        <f t="shared" ref="G109:G111" si="44">C109*D109*E109*F109</f>
        <v>1.7999999999999998</v>
      </c>
      <c r="J109" s="9" t="str">
        <f t="shared" ref="J109:J111" si="45">B109</f>
        <v>_ Tram 5</v>
      </c>
      <c r="K109" s="8">
        <f t="shared" si="40"/>
        <v>1.7999999999999998</v>
      </c>
      <c r="M109">
        <v>29.77</v>
      </c>
      <c r="O109" s="8">
        <f t="shared" si="41"/>
        <v>53.585999999999991</v>
      </c>
    </row>
    <row r="110" spans="1:15" x14ac:dyDescent="0.25">
      <c r="B110" s="9" t="s">
        <v>223</v>
      </c>
      <c r="C110">
        <v>0.2</v>
      </c>
      <c r="D110">
        <v>25</v>
      </c>
      <c r="E110">
        <v>0.3</v>
      </c>
      <c r="F110">
        <v>0.6</v>
      </c>
      <c r="G110" s="8">
        <f t="shared" si="44"/>
        <v>0.89999999999999991</v>
      </c>
      <c r="J110" s="9" t="str">
        <f t="shared" si="45"/>
        <v>_ Tram 6</v>
      </c>
      <c r="K110" s="8">
        <f t="shared" si="40"/>
        <v>0.89999999999999991</v>
      </c>
      <c r="M110">
        <v>29.77</v>
      </c>
      <c r="O110" s="8">
        <f t="shared" si="41"/>
        <v>26.792999999999996</v>
      </c>
    </row>
    <row r="111" spans="1:15" x14ac:dyDescent="0.25">
      <c r="B111" s="9"/>
      <c r="G111" s="8">
        <f t="shared" si="44"/>
        <v>0</v>
      </c>
      <c r="J111" s="9">
        <f t="shared" si="45"/>
        <v>0</v>
      </c>
      <c r="K111" s="8">
        <f t="shared" si="40"/>
        <v>0</v>
      </c>
      <c r="M111">
        <v>29.77</v>
      </c>
      <c r="O111" s="8">
        <f t="shared" si="41"/>
        <v>0</v>
      </c>
    </row>
    <row r="112" spans="1:15" x14ac:dyDescent="0.25">
      <c r="B112" s="9" t="s">
        <v>26</v>
      </c>
      <c r="C112">
        <v>0.2</v>
      </c>
      <c r="D112">
        <v>66</v>
      </c>
      <c r="E112">
        <v>0.3</v>
      </c>
      <c r="F112">
        <v>0.6</v>
      </c>
      <c r="G112" s="8">
        <f>C112*D112*E112*F112</f>
        <v>2.3759999999999999</v>
      </c>
      <c r="J112" s="9" t="str">
        <f>B112</f>
        <v>_ Escomeses:</v>
      </c>
      <c r="K112" s="8">
        <f>G112</f>
        <v>2.3759999999999999</v>
      </c>
      <c r="M112">
        <v>29.77</v>
      </c>
      <c r="O112" s="8">
        <f t="shared" si="41"/>
        <v>70.733519999999999</v>
      </c>
    </row>
    <row r="113" spans="1:15" x14ac:dyDescent="0.25">
      <c r="G113" s="8"/>
      <c r="K113" s="8"/>
      <c r="O113" s="8"/>
    </row>
    <row r="114" spans="1:15" x14ac:dyDescent="0.25">
      <c r="B114" s="3" t="s">
        <v>20</v>
      </c>
      <c r="D114">
        <f>SUM(D105:D112)</f>
        <v>676</v>
      </c>
      <c r="G114" s="10">
        <f>SUM(G103:G112)</f>
        <v>24.335999999999999</v>
      </c>
      <c r="J114" s="3" t="s">
        <v>20</v>
      </c>
      <c r="K114" s="10">
        <f t="shared" ref="K114" si="46">G114</f>
        <v>24.335999999999999</v>
      </c>
      <c r="O114" s="10">
        <f>SUM(O103:O112)</f>
        <v>724.48271999999997</v>
      </c>
    </row>
    <row r="115" spans="1:15" x14ac:dyDescent="0.25">
      <c r="G115" s="13"/>
      <c r="O115" s="8"/>
    </row>
    <row r="116" spans="1:15" x14ac:dyDescent="0.25">
      <c r="C116" s="6" t="s">
        <v>5</v>
      </c>
      <c r="D116" s="6" t="s">
        <v>6</v>
      </c>
      <c r="E116" s="6" t="s">
        <v>7</v>
      </c>
      <c r="F116" s="7" t="s">
        <v>8</v>
      </c>
      <c r="G116" s="7" t="s">
        <v>9</v>
      </c>
      <c r="K116" s="7" t="str">
        <f>G116</f>
        <v>Total m³</v>
      </c>
      <c r="L116" s="6"/>
      <c r="M116" s="6" t="s">
        <v>10</v>
      </c>
      <c r="N116" s="6"/>
      <c r="O116" s="11" t="s">
        <v>11</v>
      </c>
    </row>
    <row r="117" spans="1:15" x14ac:dyDescent="0.25">
      <c r="A117" t="s">
        <v>42</v>
      </c>
      <c r="G117" s="8"/>
      <c r="I117" t="str">
        <f>A117</f>
        <v>Excavació de rasa fins 1 m d'amplada i fins</v>
      </c>
      <c r="O117" s="8"/>
    </row>
    <row r="118" spans="1:15" x14ac:dyDescent="0.25">
      <c r="A118" t="s">
        <v>47</v>
      </c>
      <c r="G118" s="8"/>
      <c r="I118" t="str">
        <f>A118</f>
        <v>2 m de fondària, en terreny fluix i amb</v>
      </c>
      <c r="K118" s="8"/>
      <c r="O118" s="8"/>
    </row>
    <row r="119" spans="1:15" x14ac:dyDescent="0.25">
      <c r="A119" t="s">
        <v>48</v>
      </c>
      <c r="G119" s="8"/>
      <c r="I119" t="str">
        <f>A119</f>
        <v>terres deixades a la vora.</v>
      </c>
      <c r="K119" s="8"/>
      <c r="O119" s="8"/>
    </row>
    <row r="120" spans="1:15" x14ac:dyDescent="0.25">
      <c r="B120" s="9" t="s">
        <v>218</v>
      </c>
      <c r="C120">
        <v>0.1</v>
      </c>
      <c r="D120">
        <v>85</v>
      </c>
      <c r="E120">
        <v>0.3</v>
      </c>
      <c r="F120">
        <v>0.6</v>
      </c>
      <c r="G120" s="8">
        <f t="shared" ref="G120" si="47">C120*D120*E120*F120</f>
        <v>1.5299999999999998</v>
      </c>
      <c r="J120" s="9" t="str">
        <f t="shared" ref="J120" si="48">B120</f>
        <v>_ Tram 1</v>
      </c>
      <c r="K120" s="8">
        <f t="shared" ref="K120:K126" si="49">G120</f>
        <v>1.5299999999999998</v>
      </c>
      <c r="M120">
        <v>23.18</v>
      </c>
      <c r="O120" s="8">
        <f t="shared" ref="O120:O127" si="50">K120*M120</f>
        <v>35.465399999999995</v>
      </c>
    </row>
    <row r="121" spans="1:15" x14ac:dyDescent="0.25">
      <c r="B121" s="9" t="s">
        <v>219</v>
      </c>
      <c r="C121">
        <v>0.1</v>
      </c>
      <c r="D121">
        <v>260</v>
      </c>
      <c r="E121">
        <v>0.3</v>
      </c>
      <c r="F121">
        <v>0.6</v>
      </c>
      <c r="G121" s="8">
        <f>C121*D121*E121*F121</f>
        <v>4.68</v>
      </c>
      <c r="J121" s="9" t="str">
        <f>B121</f>
        <v>_ Tram 2</v>
      </c>
      <c r="K121" s="8">
        <f t="shared" si="49"/>
        <v>4.68</v>
      </c>
      <c r="M121">
        <v>23.18</v>
      </c>
      <c r="O121" s="8">
        <f t="shared" si="50"/>
        <v>108.4824</v>
      </c>
    </row>
    <row r="122" spans="1:15" x14ac:dyDescent="0.25">
      <c r="B122" s="9" t="s">
        <v>220</v>
      </c>
      <c r="C122">
        <v>0.1</v>
      </c>
      <c r="D122">
        <v>15</v>
      </c>
      <c r="E122">
        <v>0.3</v>
      </c>
      <c r="F122">
        <v>0.6</v>
      </c>
      <c r="G122" s="8">
        <f t="shared" ref="G122" si="51">C122*D122*E122*F122</f>
        <v>0.26999999999999996</v>
      </c>
      <c r="J122" s="9" t="str">
        <f t="shared" ref="J122" si="52">B122</f>
        <v>_ Tram 3</v>
      </c>
      <c r="K122" s="8">
        <f t="shared" si="49"/>
        <v>0.26999999999999996</v>
      </c>
      <c r="M122">
        <v>23.18</v>
      </c>
      <c r="O122" s="8">
        <f t="shared" si="50"/>
        <v>6.2585999999999986</v>
      </c>
    </row>
    <row r="123" spans="1:15" x14ac:dyDescent="0.25">
      <c r="B123" s="9" t="s">
        <v>221</v>
      </c>
      <c r="C123">
        <v>0.1</v>
      </c>
      <c r="D123">
        <v>175</v>
      </c>
      <c r="E123">
        <v>0.3</v>
      </c>
      <c r="F123">
        <v>0.6</v>
      </c>
      <c r="G123" s="8">
        <f>C123*D123*E123*F123</f>
        <v>3.15</v>
      </c>
      <c r="J123" s="9" t="str">
        <f>B123</f>
        <v>_ Tram 4</v>
      </c>
      <c r="K123" s="8">
        <f t="shared" si="49"/>
        <v>3.15</v>
      </c>
      <c r="M123">
        <v>23.18</v>
      </c>
      <c r="O123" s="8">
        <f t="shared" si="50"/>
        <v>73.016999999999996</v>
      </c>
    </row>
    <row r="124" spans="1:15" x14ac:dyDescent="0.25">
      <c r="B124" s="9" t="s">
        <v>222</v>
      </c>
      <c r="C124">
        <v>0.1</v>
      </c>
      <c r="D124">
        <v>50</v>
      </c>
      <c r="E124">
        <v>0.3</v>
      </c>
      <c r="F124">
        <v>0.6</v>
      </c>
      <c r="G124" s="8">
        <f t="shared" ref="G124:G126" si="53">C124*D124*E124*F124</f>
        <v>0.89999999999999991</v>
      </c>
      <c r="J124" s="9" t="str">
        <f t="shared" ref="J124:J126" si="54">B124</f>
        <v>_ Tram 5</v>
      </c>
      <c r="K124" s="8">
        <f t="shared" si="49"/>
        <v>0.89999999999999991</v>
      </c>
      <c r="M124">
        <v>23.18</v>
      </c>
      <c r="O124" s="8">
        <f t="shared" si="50"/>
        <v>20.861999999999998</v>
      </c>
    </row>
    <row r="125" spans="1:15" x14ac:dyDescent="0.25">
      <c r="B125" s="9" t="s">
        <v>223</v>
      </c>
      <c r="C125">
        <v>0.1</v>
      </c>
      <c r="D125">
        <v>25</v>
      </c>
      <c r="E125">
        <v>0.3</v>
      </c>
      <c r="F125">
        <v>0.6</v>
      </c>
      <c r="G125" s="8">
        <f t="shared" si="53"/>
        <v>0.44999999999999996</v>
      </c>
      <c r="J125" s="9" t="str">
        <f t="shared" si="54"/>
        <v>_ Tram 6</v>
      </c>
      <c r="K125" s="8">
        <f t="shared" si="49"/>
        <v>0.44999999999999996</v>
      </c>
      <c r="M125">
        <v>23.18</v>
      </c>
      <c r="O125" s="8">
        <f t="shared" si="50"/>
        <v>10.430999999999999</v>
      </c>
    </row>
    <row r="126" spans="1:15" x14ac:dyDescent="0.25">
      <c r="B126" s="9"/>
      <c r="G126" s="8">
        <f t="shared" si="53"/>
        <v>0</v>
      </c>
      <c r="J126" s="9">
        <f t="shared" si="54"/>
        <v>0</v>
      </c>
      <c r="K126" s="8">
        <f t="shared" si="49"/>
        <v>0</v>
      </c>
      <c r="M126">
        <v>23.18</v>
      </c>
      <c r="O126" s="8">
        <f t="shared" si="50"/>
        <v>0</v>
      </c>
    </row>
    <row r="127" spans="1:15" x14ac:dyDescent="0.25">
      <c r="B127" s="9" t="s">
        <v>26</v>
      </c>
      <c r="C127">
        <v>0.1</v>
      </c>
      <c r="D127">
        <v>66</v>
      </c>
      <c r="E127">
        <v>0.3</v>
      </c>
      <c r="F127">
        <v>0.6</v>
      </c>
      <c r="G127" s="8">
        <f>C127*D127*E127*F127</f>
        <v>1.1879999999999999</v>
      </c>
      <c r="J127" s="9" t="str">
        <f>B127</f>
        <v>_ Escomeses:</v>
      </c>
      <c r="K127" s="8">
        <f>G127</f>
        <v>1.1879999999999999</v>
      </c>
      <c r="M127">
        <v>23.18</v>
      </c>
      <c r="O127" s="8">
        <f t="shared" si="50"/>
        <v>27.537839999999999</v>
      </c>
    </row>
    <row r="128" spans="1:15" x14ac:dyDescent="0.25">
      <c r="B128" s="9"/>
      <c r="G128" s="8"/>
      <c r="J128" s="9"/>
      <c r="K128" s="8"/>
      <c r="O128" s="8"/>
    </row>
    <row r="129" spans="1:15" x14ac:dyDescent="0.25">
      <c r="B129" s="3" t="s">
        <v>20</v>
      </c>
      <c r="G129" s="10">
        <f>SUM(G118:G127)</f>
        <v>12.167999999999999</v>
      </c>
      <c r="J129" s="3" t="s">
        <v>20</v>
      </c>
      <c r="K129" s="10">
        <f t="shared" ref="K129" si="55">G129</f>
        <v>12.167999999999999</v>
      </c>
      <c r="O129" s="10">
        <f>SUM(O118:O127)</f>
        <v>282.05423999999999</v>
      </c>
    </row>
    <row r="130" spans="1:15" x14ac:dyDescent="0.25">
      <c r="B130" s="3"/>
      <c r="G130" s="10"/>
      <c r="J130" s="3"/>
      <c r="K130" s="10"/>
      <c r="O130" s="10"/>
    </row>
    <row r="131" spans="1:15" x14ac:dyDescent="0.25">
      <c r="C131" s="6" t="s">
        <v>5</v>
      </c>
      <c r="D131" s="6" t="s">
        <v>6</v>
      </c>
      <c r="E131" s="6" t="s">
        <v>7</v>
      </c>
      <c r="F131" s="7" t="s">
        <v>8</v>
      </c>
      <c r="G131" s="7" t="s">
        <v>9</v>
      </c>
      <c r="K131" s="7" t="str">
        <f>G131</f>
        <v>Total m³</v>
      </c>
      <c r="L131" s="6"/>
      <c r="M131" s="6" t="s">
        <v>10</v>
      </c>
      <c r="N131" s="6"/>
      <c r="O131" s="6" t="s">
        <v>11</v>
      </c>
    </row>
    <row r="132" spans="1:15" x14ac:dyDescent="0.25">
      <c r="A132" t="s">
        <v>49</v>
      </c>
      <c r="I132" t="str">
        <f>A132</f>
        <v>Rebliment i piconatge de rasa d'amplada més</v>
      </c>
    </row>
    <row r="133" spans="1:15" x14ac:dyDescent="0.25">
      <c r="A133" t="s">
        <v>50</v>
      </c>
      <c r="G133" s="8"/>
      <c r="I133" t="str">
        <f>A133</f>
        <v>de 0,6 i fins a 1,5 m, amb sorra, en tongades</v>
      </c>
      <c r="K133" s="8"/>
      <c r="O133" s="8"/>
    </row>
    <row r="134" spans="1:15" x14ac:dyDescent="0.25">
      <c r="A134" t="s">
        <v>51</v>
      </c>
      <c r="G134" s="8"/>
      <c r="I134" t="str">
        <f>A134</f>
        <v>de gruix de més de 25 i fins a 50 cm utilitzant</v>
      </c>
      <c r="K134" s="8"/>
      <c r="O134" s="8"/>
    </row>
    <row r="135" spans="1:15" x14ac:dyDescent="0.25">
      <c r="A135" t="s">
        <v>52</v>
      </c>
      <c r="G135" s="8"/>
      <c r="I135" t="str">
        <f>A135</f>
        <v>picó vibrant.</v>
      </c>
      <c r="K135" s="8"/>
      <c r="O135" s="8"/>
    </row>
    <row r="136" spans="1:15" x14ac:dyDescent="0.25">
      <c r="B136" s="9" t="s">
        <v>218</v>
      </c>
      <c r="C136">
        <v>1</v>
      </c>
      <c r="D136">
        <v>85</v>
      </c>
      <c r="E136">
        <v>0.3</v>
      </c>
      <c r="F136">
        <v>0.3</v>
      </c>
      <c r="G136" s="8">
        <f t="shared" ref="G136" si="56">C136*D136*E136*F136</f>
        <v>7.6499999999999995</v>
      </c>
      <c r="J136" s="9" t="str">
        <f t="shared" ref="J136" si="57">B136</f>
        <v>_ Tram 1</v>
      </c>
      <c r="K136" s="8">
        <f t="shared" ref="K136:K142" si="58">G136</f>
        <v>7.6499999999999995</v>
      </c>
      <c r="M136">
        <v>8.2100000000000009</v>
      </c>
      <c r="O136" s="8">
        <f t="shared" ref="O136:O143" si="59">K136*M136</f>
        <v>62.8065</v>
      </c>
    </row>
    <row r="137" spans="1:15" x14ac:dyDescent="0.25">
      <c r="B137" s="9" t="s">
        <v>219</v>
      </c>
      <c r="C137">
        <v>1</v>
      </c>
      <c r="D137">
        <v>260</v>
      </c>
      <c r="E137">
        <v>0.3</v>
      </c>
      <c r="F137">
        <v>0.3</v>
      </c>
      <c r="G137" s="8">
        <f>C137*D137*E137*F137</f>
        <v>23.4</v>
      </c>
      <c r="J137" s="9" t="str">
        <f>B137</f>
        <v>_ Tram 2</v>
      </c>
      <c r="K137" s="8">
        <f t="shared" si="58"/>
        <v>23.4</v>
      </c>
      <c r="M137">
        <v>8.2100000000000009</v>
      </c>
      <c r="O137" s="8">
        <f t="shared" si="59"/>
        <v>192.114</v>
      </c>
    </row>
    <row r="138" spans="1:15" x14ac:dyDescent="0.25">
      <c r="B138" s="9" t="s">
        <v>220</v>
      </c>
      <c r="C138">
        <v>1</v>
      </c>
      <c r="D138">
        <v>15</v>
      </c>
      <c r="E138">
        <v>0.3</v>
      </c>
      <c r="F138">
        <v>0.3</v>
      </c>
      <c r="G138" s="8">
        <f t="shared" ref="G138" si="60">C138*D138*E138*F138</f>
        <v>1.3499999999999999</v>
      </c>
      <c r="J138" s="9" t="str">
        <f t="shared" ref="J138" si="61">B138</f>
        <v>_ Tram 3</v>
      </c>
      <c r="K138" s="8">
        <f t="shared" si="58"/>
        <v>1.3499999999999999</v>
      </c>
      <c r="M138">
        <v>8.2100000000000009</v>
      </c>
      <c r="O138" s="8">
        <f t="shared" si="59"/>
        <v>11.083500000000001</v>
      </c>
    </row>
    <row r="139" spans="1:15" x14ac:dyDescent="0.25">
      <c r="B139" s="9" t="s">
        <v>221</v>
      </c>
      <c r="C139">
        <v>1</v>
      </c>
      <c r="D139">
        <v>175</v>
      </c>
      <c r="E139">
        <v>0.3</v>
      </c>
      <c r="F139">
        <v>0.3</v>
      </c>
      <c r="G139" s="8">
        <f>C139*D139*E139*F139</f>
        <v>15.75</v>
      </c>
      <c r="J139" s="9" t="str">
        <f>B139</f>
        <v>_ Tram 4</v>
      </c>
      <c r="K139" s="8">
        <f t="shared" si="58"/>
        <v>15.75</v>
      </c>
      <c r="M139">
        <v>8.2100000000000009</v>
      </c>
      <c r="O139" s="8">
        <f t="shared" si="59"/>
        <v>129.3075</v>
      </c>
    </row>
    <row r="140" spans="1:15" x14ac:dyDescent="0.25">
      <c r="B140" s="9" t="s">
        <v>222</v>
      </c>
      <c r="C140">
        <v>1</v>
      </c>
      <c r="D140">
        <v>50</v>
      </c>
      <c r="E140">
        <v>0.3</v>
      </c>
      <c r="F140">
        <v>0.3</v>
      </c>
      <c r="G140" s="8">
        <f t="shared" ref="G140:G142" si="62">C140*D140*E140*F140</f>
        <v>4.5</v>
      </c>
      <c r="J140" s="9" t="str">
        <f t="shared" ref="J140:J142" si="63">B140</f>
        <v>_ Tram 5</v>
      </c>
      <c r="K140" s="8">
        <f t="shared" si="58"/>
        <v>4.5</v>
      </c>
      <c r="M140">
        <v>8.2100000000000009</v>
      </c>
      <c r="O140" s="8">
        <f t="shared" si="59"/>
        <v>36.945000000000007</v>
      </c>
    </row>
    <row r="141" spans="1:15" x14ac:dyDescent="0.25">
      <c r="B141" s="9" t="s">
        <v>223</v>
      </c>
      <c r="C141">
        <v>1</v>
      </c>
      <c r="D141">
        <v>25</v>
      </c>
      <c r="E141">
        <v>0.3</v>
      </c>
      <c r="F141">
        <v>0.3</v>
      </c>
      <c r="G141" s="8">
        <f t="shared" si="62"/>
        <v>2.25</v>
      </c>
      <c r="J141" s="9" t="str">
        <f t="shared" si="63"/>
        <v>_ Tram 6</v>
      </c>
      <c r="K141" s="8">
        <f t="shared" si="58"/>
        <v>2.25</v>
      </c>
      <c r="M141">
        <v>8.2100000000000009</v>
      </c>
      <c r="O141" s="8">
        <f t="shared" si="59"/>
        <v>18.472500000000004</v>
      </c>
    </row>
    <row r="142" spans="1:15" x14ac:dyDescent="0.25">
      <c r="B142" s="9"/>
      <c r="G142" s="8">
        <f t="shared" si="62"/>
        <v>0</v>
      </c>
      <c r="J142" s="9">
        <f t="shared" si="63"/>
        <v>0</v>
      </c>
      <c r="K142" s="8">
        <f t="shared" si="58"/>
        <v>0</v>
      </c>
      <c r="M142">
        <v>8.2100000000000009</v>
      </c>
      <c r="O142" s="8">
        <f t="shared" si="59"/>
        <v>0</v>
      </c>
    </row>
    <row r="143" spans="1:15" x14ac:dyDescent="0.25">
      <c r="B143" s="9" t="s">
        <v>26</v>
      </c>
      <c r="C143">
        <v>1</v>
      </c>
      <c r="D143">
        <v>66</v>
      </c>
      <c r="E143">
        <v>0.3</v>
      </c>
      <c r="F143">
        <v>0.3</v>
      </c>
      <c r="G143" s="8">
        <f>C143*D143*E143*F143</f>
        <v>5.94</v>
      </c>
      <c r="J143" s="9" t="str">
        <f>B143</f>
        <v>_ Escomeses:</v>
      </c>
      <c r="K143" s="8">
        <f>G143</f>
        <v>5.94</v>
      </c>
      <c r="M143">
        <v>8.2100000000000009</v>
      </c>
      <c r="O143" s="8">
        <f t="shared" si="59"/>
        <v>48.767400000000009</v>
      </c>
    </row>
    <row r="144" spans="1:15" x14ac:dyDescent="0.25">
      <c r="B144" s="9"/>
      <c r="G144" s="8"/>
      <c r="J144" s="9"/>
      <c r="K144" s="8"/>
      <c r="O144" s="8"/>
    </row>
    <row r="145" spans="1:15" x14ac:dyDescent="0.25">
      <c r="B145" s="3" t="s">
        <v>20</v>
      </c>
      <c r="G145" s="10">
        <f>SUM(G134:G143)</f>
        <v>60.839999999999996</v>
      </c>
      <c r="J145" s="3" t="s">
        <v>20</v>
      </c>
      <c r="K145" s="10">
        <f t="shared" ref="K145" si="64">G145</f>
        <v>60.839999999999996</v>
      </c>
      <c r="O145" s="10">
        <f>SUM(O134:O143)</f>
        <v>499.49640000000005</v>
      </c>
    </row>
    <row r="146" spans="1:15" x14ac:dyDescent="0.25">
      <c r="G146" s="13"/>
      <c r="O146" s="8"/>
    </row>
    <row r="147" spans="1:15" x14ac:dyDescent="0.25">
      <c r="C147" s="6" t="s">
        <v>5</v>
      </c>
      <c r="D147" s="6" t="s">
        <v>6</v>
      </c>
      <c r="E147" s="6" t="s">
        <v>7</v>
      </c>
      <c r="F147" s="7" t="s">
        <v>8</v>
      </c>
      <c r="G147" s="7" t="s">
        <v>9</v>
      </c>
      <c r="K147" s="7" t="str">
        <f>G147</f>
        <v>Total m³</v>
      </c>
      <c r="L147" s="6"/>
      <c r="M147" s="6" t="s">
        <v>10</v>
      </c>
      <c r="N147" s="6"/>
      <c r="O147" s="6" t="s">
        <v>11</v>
      </c>
    </row>
    <row r="148" spans="1:15" x14ac:dyDescent="0.25">
      <c r="A148" t="s">
        <v>53</v>
      </c>
      <c r="I148" t="str">
        <f>A148</f>
        <v>Base de tot-ú artificial, amb estesa i piconatge</v>
      </c>
    </row>
    <row r="149" spans="1:15" x14ac:dyDescent="0.25">
      <c r="A149" t="s">
        <v>54</v>
      </c>
      <c r="I149" t="str">
        <f>A149</f>
        <v>del material al 100% del PM</v>
      </c>
    </row>
    <row r="150" spans="1:15" x14ac:dyDescent="0.25">
      <c r="B150" s="9" t="s">
        <v>218</v>
      </c>
      <c r="C150">
        <v>1</v>
      </c>
      <c r="D150">
        <v>85</v>
      </c>
      <c r="E150">
        <v>0.3</v>
      </c>
      <c r="F150">
        <v>0.2</v>
      </c>
      <c r="G150" s="8">
        <f t="shared" ref="G150" si="65">C150*D150*E150*F150</f>
        <v>5.1000000000000005</v>
      </c>
      <c r="J150" s="9" t="str">
        <f t="shared" ref="J150" si="66">B150</f>
        <v>_ Tram 1</v>
      </c>
      <c r="K150" s="8">
        <f t="shared" ref="K150:K156" si="67">G150</f>
        <v>5.1000000000000005</v>
      </c>
      <c r="M150">
        <v>24.71</v>
      </c>
      <c r="O150" s="8">
        <f t="shared" ref="O150:O157" si="68">K150*M150</f>
        <v>126.02100000000002</v>
      </c>
    </row>
    <row r="151" spans="1:15" x14ac:dyDescent="0.25">
      <c r="B151" s="9" t="s">
        <v>219</v>
      </c>
      <c r="C151">
        <v>1</v>
      </c>
      <c r="D151">
        <v>260</v>
      </c>
      <c r="E151">
        <v>0.3</v>
      </c>
      <c r="F151">
        <v>0.2</v>
      </c>
      <c r="G151" s="8">
        <f>C151*D151*E151*F151</f>
        <v>15.600000000000001</v>
      </c>
      <c r="J151" s="9" t="str">
        <f>B151</f>
        <v>_ Tram 2</v>
      </c>
      <c r="K151" s="8">
        <f t="shared" si="67"/>
        <v>15.600000000000001</v>
      </c>
      <c r="M151">
        <v>24.71</v>
      </c>
      <c r="O151" s="8">
        <f t="shared" si="68"/>
        <v>385.47600000000006</v>
      </c>
    </row>
    <row r="152" spans="1:15" x14ac:dyDescent="0.25">
      <c r="B152" s="9" t="s">
        <v>220</v>
      </c>
      <c r="C152">
        <v>1</v>
      </c>
      <c r="D152">
        <v>15</v>
      </c>
      <c r="E152">
        <v>0.3</v>
      </c>
      <c r="F152">
        <v>0.2</v>
      </c>
      <c r="G152" s="8">
        <f t="shared" ref="G152" si="69">C152*D152*E152*F152</f>
        <v>0.9</v>
      </c>
      <c r="J152" s="9" t="str">
        <f t="shared" ref="J152" si="70">B152</f>
        <v>_ Tram 3</v>
      </c>
      <c r="K152" s="8">
        <f t="shared" si="67"/>
        <v>0.9</v>
      </c>
      <c r="M152">
        <v>24.71</v>
      </c>
      <c r="O152" s="8">
        <f t="shared" si="68"/>
        <v>22.239000000000001</v>
      </c>
    </row>
    <row r="153" spans="1:15" x14ac:dyDescent="0.25">
      <c r="B153" s="9" t="s">
        <v>221</v>
      </c>
      <c r="C153">
        <v>1</v>
      </c>
      <c r="D153">
        <v>175</v>
      </c>
      <c r="E153">
        <v>0.3</v>
      </c>
      <c r="F153">
        <v>0.2</v>
      </c>
      <c r="G153" s="8">
        <f>C153*D153*E153*F153</f>
        <v>10.5</v>
      </c>
      <c r="J153" s="9" t="str">
        <f>B153</f>
        <v>_ Tram 4</v>
      </c>
      <c r="K153" s="8">
        <f t="shared" si="67"/>
        <v>10.5</v>
      </c>
      <c r="M153">
        <v>24.71</v>
      </c>
      <c r="O153" s="8">
        <f t="shared" si="68"/>
        <v>259.45499999999998</v>
      </c>
    </row>
    <row r="154" spans="1:15" x14ac:dyDescent="0.25">
      <c r="B154" s="9" t="s">
        <v>222</v>
      </c>
      <c r="C154">
        <v>1</v>
      </c>
      <c r="D154">
        <v>50</v>
      </c>
      <c r="E154">
        <v>0.3</v>
      </c>
      <c r="F154">
        <v>0.2</v>
      </c>
      <c r="G154" s="8">
        <f t="shared" ref="G154:G156" si="71">C154*D154*E154*F154</f>
        <v>3</v>
      </c>
      <c r="J154" s="9" t="str">
        <f t="shared" ref="J154:J156" si="72">B154</f>
        <v>_ Tram 5</v>
      </c>
      <c r="K154" s="8">
        <f t="shared" si="67"/>
        <v>3</v>
      </c>
      <c r="M154">
        <v>24.71</v>
      </c>
      <c r="O154" s="8">
        <f t="shared" si="68"/>
        <v>74.13</v>
      </c>
    </row>
    <row r="155" spans="1:15" x14ac:dyDescent="0.25">
      <c r="B155" s="9" t="s">
        <v>223</v>
      </c>
      <c r="C155">
        <v>1</v>
      </c>
      <c r="D155">
        <v>25</v>
      </c>
      <c r="E155">
        <v>0.3</v>
      </c>
      <c r="F155">
        <v>0.2</v>
      </c>
      <c r="G155" s="8">
        <f t="shared" si="71"/>
        <v>1.5</v>
      </c>
      <c r="J155" s="9" t="str">
        <f t="shared" si="72"/>
        <v>_ Tram 6</v>
      </c>
      <c r="K155" s="8">
        <f t="shared" si="67"/>
        <v>1.5</v>
      </c>
      <c r="M155">
        <v>24.71</v>
      </c>
      <c r="O155" s="8">
        <f t="shared" si="68"/>
        <v>37.064999999999998</v>
      </c>
    </row>
    <row r="156" spans="1:15" x14ac:dyDescent="0.25">
      <c r="B156" s="9"/>
      <c r="G156" s="8">
        <f t="shared" si="71"/>
        <v>0</v>
      </c>
      <c r="J156" s="9">
        <f t="shared" si="72"/>
        <v>0</v>
      </c>
      <c r="K156" s="8">
        <f t="shared" si="67"/>
        <v>0</v>
      </c>
      <c r="M156">
        <v>24.71</v>
      </c>
      <c r="O156" s="8">
        <f t="shared" si="68"/>
        <v>0</v>
      </c>
    </row>
    <row r="157" spans="1:15" x14ac:dyDescent="0.25">
      <c r="B157" s="9" t="s">
        <v>26</v>
      </c>
      <c r="C157">
        <v>1</v>
      </c>
      <c r="D157">
        <v>66</v>
      </c>
      <c r="E157">
        <v>0.3</v>
      </c>
      <c r="F157">
        <v>0.2</v>
      </c>
      <c r="G157" s="8">
        <f>C157*D157*E157*F157</f>
        <v>3.9600000000000004</v>
      </c>
      <c r="J157" s="9" t="str">
        <f>B157</f>
        <v>_ Escomeses:</v>
      </c>
      <c r="K157" s="8">
        <f>G157</f>
        <v>3.9600000000000004</v>
      </c>
      <c r="M157">
        <v>24.71</v>
      </c>
      <c r="O157" s="8">
        <f t="shared" si="68"/>
        <v>97.851600000000019</v>
      </c>
    </row>
    <row r="158" spans="1:15" x14ac:dyDescent="0.25">
      <c r="B158" s="9"/>
      <c r="G158" s="8"/>
      <c r="J158" s="9"/>
      <c r="K158" s="8"/>
      <c r="O158" s="8"/>
    </row>
    <row r="159" spans="1:15" x14ac:dyDescent="0.25">
      <c r="B159" s="3" t="s">
        <v>20</v>
      </c>
      <c r="G159" s="10">
        <f>SUM(G148:G157)</f>
        <v>40.56</v>
      </c>
      <c r="J159" s="3" t="s">
        <v>20</v>
      </c>
      <c r="K159" s="10">
        <f t="shared" ref="K159" si="73">G159</f>
        <v>40.56</v>
      </c>
      <c r="O159" s="10">
        <f>SUM(O148:O157)</f>
        <v>1002.2375999999999</v>
      </c>
    </row>
    <row r="160" spans="1:15" x14ac:dyDescent="0.25">
      <c r="B160" s="3"/>
      <c r="G160" s="10"/>
      <c r="J160" s="3"/>
      <c r="K160" s="10"/>
      <c r="O160" s="10"/>
    </row>
    <row r="161" spans="1:15" x14ac:dyDescent="0.25">
      <c r="C161" s="6"/>
      <c r="D161" s="6"/>
      <c r="E161" s="6" t="s">
        <v>5</v>
      </c>
      <c r="F161" s="7" t="s">
        <v>55</v>
      </c>
      <c r="G161" s="7" t="s">
        <v>56</v>
      </c>
      <c r="K161" s="7" t="str">
        <f>G161</f>
        <v>Total ut</v>
      </c>
      <c r="L161" s="6"/>
      <c r="M161" s="6" t="s">
        <v>10</v>
      </c>
      <c r="N161" s="6"/>
      <c r="O161" s="6" t="s">
        <v>11</v>
      </c>
    </row>
    <row r="162" spans="1:15" x14ac:dyDescent="0.25">
      <c r="A162" t="s">
        <v>57</v>
      </c>
      <c r="I162" t="str">
        <f>A162</f>
        <v>Formació d'arqueta enterrada, de dimensions interiors</v>
      </c>
    </row>
    <row r="163" spans="1:15" x14ac:dyDescent="0.25">
      <c r="A163" t="s">
        <v>58</v>
      </c>
      <c r="I163" t="str">
        <f t="shared" ref="I163:I176" si="74">A163</f>
        <v>77x77x120 cm, construït amb fàbrica de maó ceràmic</v>
      </c>
      <c r="K163" s="8"/>
      <c r="O163" s="8"/>
    </row>
    <row r="164" spans="1:15" x14ac:dyDescent="0.25">
      <c r="A164" t="s">
        <v>59</v>
      </c>
      <c r="I164" t="str">
        <f t="shared" si="74"/>
        <v>calat, de 1/2 peu d'espessor, rebut amb morter de ciment,</v>
      </c>
      <c r="K164" s="8"/>
      <c r="O164" s="8"/>
    </row>
    <row r="165" spans="1:15" x14ac:dyDescent="0.25">
      <c r="A165" t="s">
        <v>60</v>
      </c>
      <c r="I165" t="str">
        <f t="shared" si="74"/>
        <v xml:space="preserve">industrial, M-5, sobre solera de formigó en massa </v>
      </c>
    </row>
    <row r="166" spans="1:15" x14ac:dyDescent="0.25">
      <c r="A166" t="s">
        <v>61</v>
      </c>
      <c r="I166" t="str">
        <f t="shared" si="74"/>
        <v>HM-30/B/20/X0+XA2 de 15 cm de gruix arrebossat i</v>
      </c>
      <c r="K166" s="8"/>
      <c r="O166" s="8"/>
    </row>
    <row r="167" spans="1:15" x14ac:dyDescent="0.25">
      <c r="A167" t="s">
        <v>62</v>
      </c>
      <c r="I167" t="str">
        <f t="shared" si="74"/>
        <v>brunyit interiorment amb morter de ciment, industrial,</v>
      </c>
      <c r="K167" s="8"/>
      <c r="O167" s="8"/>
    </row>
    <row r="168" spans="1:15" x14ac:dyDescent="0.25">
      <c r="A168" t="s">
        <v>63</v>
      </c>
      <c r="I168" t="str">
        <f t="shared" si="74"/>
        <v>amb additiu hidròfug, M-15 formant arestes i cantonades</v>
      </c>
    </row>
    <row r="169" spans="1:15" x14ac:dyDescent="0.25">
      <c r="A169" t="s">
        <v>64</v>
      </c>
      <c r="I169" t="str">
        <f t="shared" si="74"/>
        <v>a mitja canya, tancada superiorment amb tapa de fosa</v>
      </c>
      <c r="K169" s="8"/>
      <c r="O169" s="8"/>
    </row>
    <row r="170" spans="1:15" x14ac:dyDescent="0.25">
      <c r="A170" t="s">
        <v>65</v>
      </c>
      <c r="I170" t="str">
        <f t="shared" si="74"/>
        <v>dúctil quadrada amb marc, amb classe de càrrega D-400</v>
      </c>
      <c r="K170" s="8"/>
      <c r="O170" s="8"/>
    </row>
    <row r="171" spans="1:15" x14ac:dyDescent="0.25">
      <c r="A171" t="s">
        <v>66</v>
      </c>
      <c r="I171" t="str">
        <f t="shared" si="74"/>
        <v>segons UNE-EN 124, per a allotjament de la vàlvula;</v>
      </c>
    </row>
    <row r="172" spans="1:15" x14ac:dyDescent="0.25">
      <c r="A172" t="s">
        <v>67</v>
      </c>
      <c r="I172" t="str">
        <f t="shared" si="74"/>
        <v>prèvia excavació amb mitjans mecànics i posterior</v>
      </c>
      <c r="K172" s="8"/>
      <c r="O172" s="8"/>
    </row>
    <row r="173" spans="1:15" x14ac:dyDescent="0.25">
      <c r="A173" t="s">
        <v>68</v>
      </c>
      <c r="I173" t="str">
        <f t="shared" si="74"/>
        <v>reomplert de l'extradós amb material granular. Inclou</v>
      </c>
      <c r="K173" s="8"/>
      <c r="O173" s="8"/>
    </row>
    <row r="174" spans="1:15" x14ac:dyDescent="0.25">
      <c r="A174" t="s">
        <v>69</v>
      </c>
      <c r="I174" t="str">
        <f t="shared" si="74"/>
        <v>morter per a segellat de junts. Inclou excavació, reblert de</v>
      </c>
    </row>
    <row r="175" spans="1:15" x14ac:dyDescent="0.25">
      <c r="A175" t="s">
        <v>70</v>
      </c>
      <c r="I175" t="str">
        <f t="shared" si="74"/>
        <v>l'extradós, transport i gestió de residus. Inclou reposició</v>
      </c>
      <c r="K175" s="8"/>
      <c r="O175" s="8"/>
    </row>
    <row r="176" spans="1:15" x14ac:dyDescent="0.25">
      <c r="A176" t="s">
        <v>71</v>
      </c>
      <c r="I176" t="str">
        <f t="shared" si="74"/>
        <v>de paviment.</v>
      </c>
      <c r="K176" s="8"/>
      <c r="O176" s="8"/>
    </row>
    <row r="177" spans="1:15" x14ac:dyDescent="0.25">
      <c r="B177" s="9" t="s">
        <v>72</v>
      </c>
      <c r="E177">
        <v>0</v>
      </c>
      <c r="F177">
        <v>0</v>
      </c>
      <c r="G177" s="8">
        <f>E177*F177</f>
        <v>0</v>
      </c>
      <c r="J177" s="9" t="str">
        <f>B177</f>
        <v>Arquetes ventoses</v>
      </c>
      <c r="K177" s="8">
        <f>G177</f>
        <v>0</v>
      </c>
      <c r="M177">
        <v>734.37</v>
      </c>
      <c r="O177" s="8">
        <f t="shared" ref="O177" si="75">K177*M177</f>
        <v>0</v>
      </c>
    </row>
    <row r="178" spans="1:15" x14ac:dyDescent="0.25">
      <c r="G178" s="8"/>
      <c r="K178" s="8"/>
      <c r="O178" s="8"/>
    </row>
    <row r="179" spans="1:15" x14ac:dyDescent="0.25">
      <c r="B179" s="3" t="s">
        <v>20</v>
      </c>
      <c r="G179" s="10">
        <f>SUM(G175:G177)</f>
        <v>0</v>
      </c>
      <c r="J179" s="3" t="s">
        <v>20</v>
      </c>
      <c r="K179" s="10">
        <f t="shared" ref="K179" si="76">G179</f>
        <v>0</v>
      </c>
      <c r="O179" s="10">
        <f>SUM(O167:O177)</f>
        <v>0</v>
      </c>
    </row>
    <row r="180" spans="1:15" x14ac:dyDescent="0.25">
      <c r="B180" s="3"/>
      <c r="G180" s="10"/>
      <c r="J180" s="3"/>
      <c r="K180" s="10"/>
      <c r="O180" s="10"/>
    </row>
    <row r="181" spans="1:15" x14ac:dyDescent="0.25">
      <c r="C181" s="6" t="s">
        <v>5</v>
      </c>
      <c r="D181" s="6" t="s">
        <v>6</v>
      </c>
      <c r="E181" s="6" t="s">
        <v>7</v>
      </c>
      <c r="F181" s="7" t="s">
        <v>8</v>
      </c>
      <c r="G181" s="7" t="s">
        <v>9</v>
      </c>
      <c r="K181" s="7" t="str">
        <f>G181</f>
        <v>Total m³</v>
      </c>
      <c r="L181" s="6"/>
      <c r="M181" s="6" t="s">
        <v>10</v>
      </c>
      <c r="N181" s="6"/>
      <c r="O181" s="6" t="s">
        <v>11</v>
      </c>
    </row>
    <row r="182" spans="1:15" x14ac:dyDescent="0.25">
      <c r="A182" s="12" t="s">
        <v>73</v>
      </c>
      <c r="I182" t="str">
        <f>A182</f>
        <v xml:space="preserve">Càrrega amb mitjans mecànics </v>
      </c>
    </row>
    <row r="183" spans="1:15" x14ac:dyDescent="0.25">
      <c r="A183" s="12" t="s">
        <v>74</v>
      </c>
      <c r="G183" s="8"/>
      <c r="I183" t="str">
        <f>A183</f>
        <v xml:space="preserve">de materials d'excavació, sobre </v>
      </c>
      <c r="K183" s="8"/>
      <c r="O183" s="8"/>
    </row>
    <row r="184" spans="1:15" x14ac:dyDescent="0.25">
      <c r="A184" s="12" t="s">
        <v>227</v>
      </c>
      <c r="G184" s="8"/>
      <c r="I184" t="str">
        <f>A184</f>
        <v>camió de 12 t-</v>
      </c>
      <c r="K184" s="8"/>
      <c r="O184" s="8"/>
    </row>
    <row r="185" spans="1:15" x14ac:dyDescent="0.25">
      <c r="B185" s="9" t="s">
        <v>218</v>
      </c>
      <c r="C185">
        <v>1</v>
      </c>
      <c r="D185">
        <v>85</v>
      </c>
      <c r="E185">
        <v>0.3</v>
      </c>
      <c r="F185">
        <v>0.6</v>
      </c>
      <c r="G185" s="8">
        <f t="shared" ref="G185" si="77">C185*D185*E185*F185</f>
        <v>15.299999999999999</v>
      </c>
      <c r="J185" s="9" t="str">
        <f t="shared" ref="J185" si="78">B185</f>
        <v>_ Tram 1</v>
      </c>
      <c r="K185" s="8">
        <f t="shared" ref="K185:K192" si="79">G185</f>
        <v>15.299999999999999</v>
      </c>
      <c r="M185">
        <v>6.82</v>
      </c>
      <c r="O185" s="8">
        <f t="shared" ref="O185:O193" si="80">K185*M185</f>
        <v>104.346</v>
      </c>
    </row>
    <row r="186" spans="1:15" x14ac:dyDescent="0.25">
      <c r="B186" s="9" t="s">
        <v>219</v>
      </c>
      <c r="C186">
        <v>1</v>
      </c>
      <c r="D186">
        <v>260</v>
      </c>
      <c r="E186">
        <v>0.3</v>
      </c>
      <c r="F186">
        <v>0.6</v>
      </c>
      <c r="G186" s="8">
        <f>C186*D186*E186*F186</f>
        <v>46.8</v>
      </c>
      <c r="J186" s="9" t="str">
        <f>B186</f>
        <v>_ Tram 2</v>
      </c>
      <c r="K186" s="8">
        <f t="shared" si="79"/>
        <v>46.8</v>
      </c>
      <c r="M186">
        <v>6.82</v>
      </c>
      <c r="O186" s="8">
        <f t="shared" si="80"/>
        <v>319.17599999999999</v>
      </c>
    </row>
    <row r="187" spans="1:15" x14ac:dyDescent="0.25">
      <c r="B187" s="9" t="s">
        <v>220</v>
      </c>
      <c r="C187">
        <v>1</v>
      </c>
      <c r="D187">
        <v>15</v>
      </c>
      <c r="E187">
        <v>0.3</v>
      </c>
      <c r="F187">
        <v>0.6</v>
      </c>
      <c r="G187" s="8">
        <f t="shared" ref="G187" si="81">C187*D187*E187*F187</f>
        <v>2.6999999999999997</v>
      </c>
      <c r="J187" s="9" t="str">
        <f t="shared" ref="J187" si="82">B187</f>
        <v>_ Tram 3</v>
      </c>
      <c r="K187" s="8">
        <f t="shared" si="79"/>
        <v>2.6999999999999997</v>
      </c>
      <c r="M187">
        <v>6.82</v>
      </c>
      <c r="O187" s="8">
        <f t="shared" si="80"/>
        <v>18.413999999999998</v>
      </c>
    </row>
    <row r="188" spans="1:15" x14ac:dyDescent="0.25">
      <c r="B188" s="9" t="s">
        <v>221</v>
      </c>
      <c r="C188">
        <v>1</v>
      </c>
      <c r="D188">
        <v>175</v>
      </c>
      <c r="E188">
        <v>0.3</v>
      </c>
      <c r="F188">
        <v>0.6</v>
      </c>
      <c r="G188" s="8">
        <f>C188*D188*E188*F188</f>
        <v>31.5</v>
      </c>
      <c r="J188" s="9" t="str">
        <f>B188</f>
        <v>_ Tram 4</v>
      </c>
      <c r="K188" s="8">
        <f t="shared" si="79"/>
        <v>31.5</v>
      </c>
      <c r="M188">
        <v>6.82</v>
      </c>
      <c r="O188" s="8">
        <f t="shared" si="80"/>
        <v>214.83</v>
      </c>
    </row>
    <row r="189" spans="1:15" x14ac:dyDescent="0.25">
      <c r="B189" s="9" t="s">
        <v>222</v>
      </c>
      <c r="C189">
        <v>1</v>
      </c>
      <c r="D189">
        <v>50</v>
      </c>
      <c r="E189">
        <v>0.3</v>
      </c>
      <c r="F189">
        <v>0.6</v>
      </c>
      <c r="G189" s="8">
        <f t="shared" ref="G189:G192" si="83">C189*D189*E189*F189</f>
        <v>9</v>
      </c>
      <c r="J189" s="9" t="str">
        <f t="shared" ref="J189:J192" si="84">B189</f>
        <v>_ Tram 5</v>
      </c>
      <c r="K189" s="8">
        <f t="shared" si="79"/>
        <v>9</v>
      </c>
      <c r="M189">
        <v>6.82</v>
      </c>
      <c r="O189" s="8">
        <f t="shared" si="80"/>
        <v>61.38</v>
      </c>
    </row>
    <row r="190" spans="1:15" x14ac:dyDescent="0.25">
      <c r="B190" s="9" t="s">
        <v>223</v>
      </c>
      <c r="C190">
        <v>1</v>
      </c>
      <c r="D190">
        <v>25</v>
      </c>
      <c r="E190">
        <v>0.3</v>
      </c>
      <c r="F190">
        <v>0.6</v>
      </c>
      <c r="G190" s="8">
        <f t="shared" si="83"/>
        <v>4.5</v>
      </c>
      <c r="J190" s="9" t="str">
        <f t="shared" si="84"/>
        <v>_ Tram 6</v>
      </c>
      <c r="K190" s="8">
        <f t="shared" si="79"/>
        <v>4.5</v>
      </c>
      <c r="M190">
        <v>6.82</v>
      </c>
      <c r="O190" s="8">
        <f t="shared" si="80"/>
        <v>30.69</v>
      </c>
    </row>
    <row r="191" spans="1:15" x14ac:dyDescent="0.25">
      <c r="B191" s="9"/>
      <c r="E191" s="9"/>
      <c r="G191" s="8">
        <f t="shared" si="83"/>
        <v>0</v>
      </c>
      <c r="J191" s="9">
        <f t="shared" si="84"/>
        <v>0</v>
      </c>
      <c r="K191" s="8">
        <f t="shared" si="79"/>
        <v>0</v>
      </c>
      <c r="M191">
        <v>6.82</v>
      </c>
      <c r="O191" s="8">
        <f t="shared" si="80"/>
        <v>0</v>
      </c>
    </row>
    <row r="192" spans="1:15" x14ac:dyDescent="0.25">
      <c r="B192" s="9"/>
      <c r="E192" s="9"/>
      <c r="G192" s="8">
        <f t="shared" si="83"/>
        <v>0</v>
      </c>
      <c r="J192" s="9">
        <f t="shared" si="84"/>
        <v>0</v>
      </c>
      <c r="K192" s="8">
        <f t="shared" si="79"/>
        <v>0</v>
      </c>
      <c r="M192">
        <v>6.82</v>
      </c>
      <c r="O192" s="8">
        <f t="shared" si="80"/>
        <v>0</v>
      </c>
    </row>
    <row r="193" spans="1:15" x14ac:dyDescent="0.25">
      <c r="B193" s="9" t="s">
        <v>26</v>
      </c>
      <c r="C193">
        <v>1</v>
      </c>
      <c r="D193">
        <v>66</v>
      </c>
      <c r="E193">
        <v>0.3</v>
      </c>
      <c r="F193">
        <v>0.6</v>
      </c>
      <c r="G193" s="8">
        <f>C193*D193*E193*F193</f>
        <v>11.88</v>
      </c>
      <c r="J193" s="9" t="str">
        <f>B193</f>
        <v>_ Escomeses:</v>
      </c>
      <c r="K193" s="8">
        <f>G193</f>
        <v>11.88</v>
      </c>
      <c r="M193">
        <v>6.82</v>
      </c>
      <c r="O193" s="8">
        <f t="shared" si="80"/>
        <v>81.021600000000007</v>
      </c>
    </row>
    <row r="194" spans="1:15" x14ac:dyDescent="0.25">
      <c r="B194" s="9"/>
      <c r="G194" s="8"/>
      <c r="J194" s="9"/>
      <c r="K194" s="8"/>
      <c r="O194" s="8"/>
    </row>
    <row r="195" spans="1:15" x14ac:dyDescent="0.25">
      <c r="B195" s="3" t="s">
        <v>20</v>
      </c>
      <c r="G195" s="10">
        <f>SUM(G183:G193)</f>
        <v>121.67999999999999</v>
      </c>
      <c r="J195" s="3" t="s">
        <v>20</v>
      </c>
      <c r="K195" s="10">
        <f t="shared" ref="K195" si="85">G195</f>
        <v>121.67999999999999</v>
      </c>
      <c r="O195" s="10">
        <f>SUM(O183:O193)</f>
        <v>829.85760000000005</v>
      </c>
    </row>
    <row r="196" spans="1:15" x14ac:dyDescent="0.25">
      <c r="G196" s="13"/>
      <c r="O196" s="8"/>
    </row>
    <row r="197" spans="1:15" x14ac:dyDescent="0.25">
      <c r="C197" s="6" t="s">
        <v>5</v>
      </c>
      <c r="D197" s="6" t="s">
        <v>6</v>
      </c>
      <c r="E197" s="6" t="s">
        <v>7</v>
      </c>
      <c r="F197" s="7" t="s">
        <v>8</v>
      </c>
      <c r="G197" s="7" t="s">
        <v>9</v>
      </c>
      <c r="K197" s="7" t="str">
        <f>G197</f>
        <v>Total m³</v>
      </c>
      <c r="L197" s="6"/>
      <c r="M197" s="6" t="s">
        <v>10</v>
      </c>
      <c r="N197" s="6"/>
      <c r="O197" s="6" t="s">
        <v>11</v>
      </c>
    </row>
    <row r="198" spans="1:15" x14ac:dyDescent="0.25">
      <c r="A198" s="12" t="s">
        <v>76</v>
      </c>
      <c r="I198" t="str">
        <f>A198</f>
        <v>Transport de runes i materials</v>
      </c>
    </row>
    <row r="199" spans="1:15" x14ac:dyDescent="0.25">
      <c r="A199" s="12" t="s">
        <v>77</v>
      </c>
      <c r="G199" s="8"/>
      <c r="I199" t="str">
        <f>A199</f>
        <v>de rebuig a instal·lació autoritzada de gestió</v>
      </c>
      <c r="K199" s="8"/>
      <c r="O199" s="8"/>
    </row>
    <row r="200" spans="1:15" x14ac:dyDescent="0.25">
      <c r="A200" s="12" t="s">
        <v>78</v>
      </c>
      <c r="G200" s="8"/>
      <c r="I200" t="str">
        <f>A200</f>
        <v>de residus, amb camió de 12 t, amb un</v>
      </c>
      <c r="K200" s="8"/>
      <c r="O200" s="8"/>
    </row>
    <row r="201" spans="1:15" x14ac:dyDescent="0.25">
      <c r="A201" s="12" t="s">
        <v>79</v>
      </c>
      <c r="G201" s="15"/>
      <c r="I201" t="str">
        <f>A201</f>
        <v>recorregut de fins a 20 km.</v>
      </c>
      <c r="K201" s="8"/>
      <c r="O201" s="8"/>
    </row>
    <row r="202" spans="1:15" x14ac:dyDescent="0.25">
      <c r="B202" s="9" t="s">
        <v>218</v>
      </c>
      <c r="C202">
        <v>1</v>
      </c>
      <c r="D202">
        <v>85</v>
      </c>
      <c r="E202">
        <v>0.3</v>
      </c>
      <c r="F202">
        <v>0.6</v>
      </c>
      <c r="G202" s="8">
        <f t="shared" ref="G202" si="86">C202*D202*E202*F202</f>
        <v>15.299999999999999</v>
      </c>
      <c r="J202" s="9" t="str">
        <f t="shared" ref="J202" si="87">B202</f>
        <v>_ Tram 1</v>
      </c>
      <c r="K202" s="8">
        <f t="shared" ref="K202:K208" si="88">G202</f>
        <v>15.299999999999999</v>
      </c>
      <c r="M202">
        <v>6.9</v>
      </c>
      <c r="O202" s="8">
        <f t="shared" ref="O202:O209" si="89">K202*M202</f>
        <v>105.57</v>
      </c>
    </row>
    <row r="203" spans="1:15" x14ac:dyDescent="0.25">
      <c r="B203" s="9" t="s">
        <v>219</v>
      </c>
      <c r="C203">
        <v>1</v>
      </c>
      <c r="D203">
        <v>260</v>
      </c>
      <c r="E203">
        <v>0.3</v>
      </c>
      <c r="F203">
        <v>0.6</v>
      </c>
      <c r="G203" s="8">
        <f>C203*D203*E203*F203</f>
        <v>46.8</v>
      </c>
      <c r="J203" s="9" t="str">
        <f>B203</f>
        <v>_ Tram 2</v>
      </c>
      <c r="K203" s="8">
        <f t="shared" si="88"/>
        <v>46.8</v>
      </c>
      <c r="M203">
        <v>6.9</v>
      </c>
      <c r="O203" s="8">
        <f t="shared" si="89"/>
        <v>322.92</v>
      </c>
    </row>
    <row r="204" spans="1:15" x14ac:dyDescent="0.25">
      <c r="B204" s="9" t="s">
        <v>220</v>
      </c>
      <c r="C204">
        <v>1</v>
      </c>
      <c r="D204">
        <v>15</v>
      </c>
      <c r="E204">
        <v>0.3</v>
      </c>
      <c r="F204">
        <v>0.6</v>
      </c>
      <c r="G204" s="8">
        <f t="shared" ref="G204" si="90">C204*D204*E204*F204</f>
        <v>2.6999999999999997</v>
      </c>
      <c r="J204" s="9" t="str">
        <f t="shared" ref="J204" si="91">B204</f>
        <v>_ Tram 3</v>
      </c>
      <c r="K204" s="8">
        <f t="shared" si="88"/>
        <v>2.6999999999999997</v>
      </c>
      <c r="M204">
        <v>6.9</v>
      </c>
      <c r="O204" s="8">
        <f t="shared" si="89"/>
        <v>18.63</v>
      </c>
    </row>
    <row r="205" spans="1:15" x14ac:dyDescent="0.25">
      <c r="B205" s="9" t="s">
        <v>221</v>
      </c>
      <c r="C205">
        <v>1</v>
      </c>
      <c r="D205">
        <v>175</v>
      </c>
      <c r="E205">
        <v>0.3</v>
      </c>
      <c r="F205">
        <v>0.6</v>
      </c>
      <c r="G205" s="8">
        <f>C205*D205*E205*F205</f>
        <v>31.5</v>
      </c>
      <c r="J205" s="9" t="str">
        <f>B205</f>
        <v>_ Tram 4</v>
      </c>
      <c r="K205" s="8">
        <f t="shared" si="88"/>
        <v>31.5</v>
      </c>
      <c r="M205">
        <v>6.9</v>
      </c>
      <c r="O205" s="8">
        <f t="shared" si="89"/>
        <v>217.35000000000002</v>
      </c>
    </row>
    <row r="206" spans="1:15" x14ac:dyDescent="0.25">
      <c r="B206" s="9" t="s">
        <v>222</v>
      </c>
      <c r="C206">
        <v>1</v>
      </c>
      <c r="D206">
        <v>50</v>
      </c>
      <c r="E206">
        <v>0.3</v>
      </c>
      <c r="F206">
        <v>0.6</v>
      </c>
      <c r="G206" s="8">
        <f t="shared" ref="G206:G208" si="92">C206*D206*E206*F206</f>
        <v>9</v>
      </c>
      <c r="J206" s="9" t="str">
        <f t="shared" ref="J206:J208" si="93">B206</f>
        <v>_ Tram 5</v>
      </c>
      <c r="K206" s="8">
        <f t="shared" si="88"/>
        <v>9</v>
      </c>
      <c r="M206">
        <v>6.9</v>
      </c>
      <c r="O206" s="8">
        <f t="shared" si="89"/>
        <v>62.1</v>
      </c>
    </row>
    <row r="207" spans="1:15" x14ac:dyDescent="0.25">
      <c r="B207" s="9" t="s">
        <v>223</v>
      </c>
      <c r="C207">
        <v>1</v>
      </c>
      <c r="D207">
        <v>25</v>
      </c>
      <c r="E207">
        <v>0.3</v>
      </c>
      <c r="F207">
        <v>0.6</v>
      </c>
      <c r="G207" s="8">
        <f t="shared" si="92"/>
        <v>4.5</v>
      </c>
      <c r="J207" s="9" t="str">
        <f t="shared" si="93"/>
        <v>_ Tram 6</v>
      </c>
      <c r="K207" s="8">
        <f t="shared" si="88"/>
        <v>4.5</v>
      </c>
      <c r="M207">
        <v>6.9</v>
      </c>
      <c r="O207" s="8">
        <f t="shared" si="89"/>
        <v>31.05</v>
      </c>
    </row>
    <row r="208" spans="1:15" x14ac:dyDescent="0.25">
      <c r="B208" s="9"/>
      <c r="E208" s="9"/>
      <c r="F208">
        <v>0.6</v>
      </c>
      <c r="G208" s="8">
        <f t="shared" si="92"/>
        <v>0</v>
      </c>
      <c r="J208" s="9">
        <f t="shared" si="93"/>
        <v>0</v>
      </c>
      <c r="K208" s="8">
        <f t="shared" si="88"/>
        <v>0</v>
      </c>
      <c r="M208">
        <v>6.9</v>
      </c>
      <c r="O208" s="8">
        <f t="shared" si="89"/>
        <v>0</v>
      </c>
    </row>
    <row r="209" spans="1:15" x14ac:dyDescent="0.25">
      <c r="B209" s="9" t="s">
        <v>26</v>
      </c>
      <c r="C209">
        <v>1</v>
      </c>
      <c r="D209">
        <v>66</v>
      </c>
      <c r="E209">
        <v>0.3</v>
      </c>
      <c r="F209">
        <v>0.6</v>
      </c>
      <c r="G209" s="8">
        <f>C209*D209*E209*F209</f>
        <v>11.88</v>
      </c>
      <c r="J209" s="9" t="str">
        <f>B209</f>
        <v>_ Escomeses:</v>
      </c>
      <c r="K209" s="8">
        <f>G209</f>
        <v>11.88</v>
      </c>
      <c r="M209">
        <v>6.9</v>
      </c>
      <c r="O209" s="8">
        <f t="shared" si="89"/>
        <v>81.972000000000008</v>
      </c>
    </row>
    <row r="210" spans="1:15" x14ac:dyDescent="0.25">
      <c r="B210" s="9"/>
      <c r="G210" s="8"/>
      <c r="J210" s="9"/>
      <c r="K210" s="8"/>
      <c r="O210" s="8"/>
    </row>
    <row r="211" spans="1:15" x14ac:dyDescent="0.25">
      <c r="B211" s="3" t="s">
        <v>20</v>
      </c>
      <c r="G211" s="10">
        <f>SUM(G200:G209)</f>
        <v>121.67999999999999</v>
      </c>
      <c r="J211" s="3" t="s">
        <v>20</v>
      </c>
      <c r="K211" s="10">
        <f t="shared" ref="K211" si="94">G211</f>
        <v>121.67999999999999</v>
      </c>
      <c r="O211" s="10">
        <f>SUM(O200:O209)</f>
        <v>839.59199999999998</v>
      </c>
    </row>
    <row r="212" spans="1:15" x14ac:dyDescent="0.25">
      <c r="G212" s="13"/>
      <c r="O212" s="8"/>
    </row>
    <row r="213" spans="1:15" x14ac:dyDescent="0.25">
      <c r="C213" s="6" t="s">
        <v>5</v>
      </c>
      <c r="D213" s="6" t="s">
        <v>6</v>
      </c>
      <c r="E213" s="6" t="s">
        <v>7</v>
      </c>
      <c r="F213" s="6" t="s">
        <v>8</v>
      </c>
      <c r="G213" s="6" t="s">
        <v>80</v>
      </c>
      <c r="K213" s="8" t="str">
        <f>G213</f>
        <v>Total m³</v>
      </c>
      <c r="M213" s="6" t="s">
        <v>10</v>
      </c>
      <c r="N213" s="6"/>
      <c r="O213" s="11" t="s">
        <v>11</v>
      </c>
    </row>
    <row r="214" spans="1:15" x14ac:dyDescent="0.25">
      <c r="A214" t="s">
        <v>81</v>
      </c>
      <c r="I214" t="str">
        <f>A214</f>
        <v>Cànon d'abocament de runes a</v>
      </c>
      <c r="K214" s="8"/>
      <c r="O214" s="8"/>
    </row>
    <row r="215" spans="1:15" x14ac:dyDescent="0.25">
      <c r="A215" s="12" t="s">
        <v>82</v>
      </c>
      <c r="G215" s="8"/>
      <c r="I215" t="str">
        <f>A215</f>
        <v>l'abocador.</v>
      </c>
      <c r="K215" s="8"/>
      <c r="O215" s="8"/>
    </row>
    <row r="216" spans="1:15" x14ac:dyDescent="0.25">
      <c r="B216" s="9" t="s">
        <v>218</v>
      </c>
      <c r="C216">
        <v>1</v>
      </c>
      <c r="D216">
        <v>85</v>
      </c>
      <c r="E216">
        <v>0.3</v>
      </c>
      <c r="F216">
        <v>0.6</v>
      </c>
      <c r="G216" s="8">
        <f t="shared" ref="G216" si="95">C216*D216*E216*F216</f>
        <v>15.299999999999999</v>
      </c>
      <c r="J216" s="9" t="str">
        <f t="shared" ref="J216" si="96">B216</f>
        <v>_ Tram 1</v>
      </c>
      <c r="K216" s="8">
        <f t="shared" ref="K216:K222" si="97">G216</f>
        <v>15.299999999999999</v>
      </c>
      <c r="M216">
        <v>4.1399999999999997</v>
      </c>
      <c r="O216" s="8">
        <f t="shared" ref="O216:O223" si="98">K216*M216</f>
        <v>63.341999999999992</v>
      </c>
    </row>
    <row r="217" spans="1:15" x14ac:dyDescent="0.25">
      <c r="B217" s="9" t="s">
        <v>219</v>
      </c>
      <c r="C217">
        <v>1</v>
      </c>
      <c r="D217">
        <v>260</v>
      </c>
      <c r="E217">
        <v>0.3</v>
      </c>
      <c r="F217">
        <v>0.6</v>
      </c>
      <c r="G217" s="8">
        <f>C217*D217*E217*F217</f>
        <v>46.8</v>
      </c>
      <c r="J217" s="9" t="str">
        <f>B217</f>
        <v>_ Tram 2</v>
      </c>
      <c r="K217" s="8">
        <f t="shared" si="97"/>
        <v>46.8</v>
      </c>
      <c r="M217">
        <v>4.1399999999999997</v>
      </c>
      <c r="O217" s="8">
        <f t="shared" si="98"/>
        <v>193.75199999999998</v>
      </c>
    </row>
    <row r="218" spans="1:15" x14ac:dyDescent="0.25">
      <c r="B218" s="9" t="s">
        <v>220</v>
      </c>
      <c r="C218">
        <v>1</v>
      </c>
      <c r="D218">
        <v>15</v>
      </c>
      <c r="E218">
        <v>0.3</v>
      </c>
      <c r="F218">
        <v>0.6</v>
      </c>
      <c r="G218" s="8">
        <f t="shared" ref="G218" si="99">C218*D218*E218*F218</f>
        <v>2.6999999999999997</v>
      </c>
      <c r="J218" s="9" t="str">
        <f t="shared" ref="J218" si="100">B218</f>
        <v>_ Tram 3</v>
      </c>
      <c r="K218" s="8">
        <f t="shared" si="97"/>
        <v>2.6999999999999997</v>
      </c>
      <c r="M218">
        <v>4.1399999999999997</v>
      </c>
      <c r="O218" s="8">
        <f t="shared" si="98"/>
        <v>11.177999999999997</v>
      </c>
    </row>
    <row r="219" spans="1:15" x14ac:dyDescent="0.25">
      <c r="B219" s="9" t="s">
        <v>221</v>
      </c>
      <c r="C219">
        <v>1</v>
      </c>
      <c r="D219">
        <v>175</v>
      </c>
      <c r="E219">
        <v>0.3</v>
      </c>
      <c r="F219">
        <v>0.6</v>
      </c>
      <c r="G219" s="8">
        <f>C219*D219*E219*F219</f>
        <v>31.5</v>
      </c>
      <c r="J219" s="9" t="str">
        <f>B219</f>
        <v>_ Tram 4</v>
      </c>
      <c r="K219" s="8">
        <f t="shared" si="97"/>
        <v>31.5</v>
      </c>
      <c r="M219">
        <v>4.1399999999999997</v>
      </c>
      <c r="O219" s="8">
        <f t="shared" si="98"/>
        <v>130.41</v>
      </c>
    </row>
    <row r="220" spans="1:15" x14ac:dyDescent="0.25">
      <c r="B220" s="9" t="s">
        <v>222</v>
      </c>
      <c r="C220">
        <v>1</v>
      </c>
      <c r="D220">
        <v>50</v>
      </c>
      <c r="E220">
        <v>0.3</v>
      </c>
      <c r="F220">
        <v>0.6</v>
      </c>
      <c r="G220" s="8">
        <f t="shared" ref="G220:G222" si="101">C220*D220*E220*F220</f>
        <v>9</v>
      </c>
      <c r="J220" s="9" t="str">
        <f t="shared" ref="J220:J222" si="102">B220</f>
        <v>_ Tram 5</v>
      </c>
      <c r="K220" s="8">
        <f t="shared" si="97"/>
        <v>9</v>
      </c>
      <c r="M220">
        <v>4.1399999999999997</v>
      </c>
      <c r="O220" s="8">
        <f t="shared" si="98"/>
        <v>37.26</v>
      </c>
    </row>
    <row r="221" spans="1:15" x14ac:dyDescent="0.25">
      <c r="B221" s="9" t="s">
        <v>223</v>
      </c>
      <c r="C221">
        <v>1</v>
      </c>
      <c r="D221">
        <v>25</v>
      </c>
      <c r="E221">
        <v>0.3</v>
      </c>
      <c r="F221">
        <v>0.6</v>
      </c>
      <c r="G221" s="8">
        <f t="shared" si="101"/>
        <v>4.5</v>
      </c>
      <c r="J221" s="9" t="str">
        <f t="shared" si="102"/>
        <v>_ Tram 6</v>
      </c>
      <c r="K221" s="8">
        <f t="shared" si="97"/>
        <v>4.5</v>
      </c>
      <c r="M221">
        <v>4.1399999999999997</v>
      </c>
      <c r="O221" s="8">
        <f t="shared" si="98"/>
        <v>18.63</v>
      </c>
    </row>
    <row r="222" spans="1:15" x14ac:dyDescent="0.25">
      <c r="B222" s="9"/>
      <c r="E222" s="9"/>
      <c r="F222">
        <v>0.6</v>
      </c>
      <c r="G222" s="8">
        <f t="shared" si="101"/>
        <v>0</v>
      </c>
      <c r="J222" s="9">
        <f t="shared" si="102"/>
        <v>0</v>
      </c>
      <c r="K222" s="8">
        <f t="shared" si="97"/>
        <v>0</v>
      </c>
      <c r="M222">
        <v>4.1399999999999997</v>
      </c>
      <c r="O222" s="8">
        <f t="shared" si="98"/>
        <v>0</v>
      </c>
    </row>
    <row r="223" spans="1:15" x14ac:dyDescent="0.25">
      <c r="B223" s="9" t="s">
        <v>26</v>
      </c>
      <c r="C223">
        <v>1</v>
      </c>
      <c r="D223">
        <v>66</v>
      </c>
      <c r="E223">
        <v>0.3</v>
      </c>
      <c r="F223">
        <v>0.6</v>
      </c>
      <c r="G223" s="8">
        <f>C223*D223*E223*F223</f>
        <v>11.88</v>
      </c>
      <c r="J223" s="9" t="str">
        <f>B223</f>
        <v>_ Escomeses:</v>
      </c>
      <c r="K223" s="8">
        <f>G223</f>
        <v>11.88</v>
      </c>
      <c r="M223">
        <v>4.1399999999999997</v>
      </c>
      <c r="O223" s="8">
        <f t="shared" si="98"/>
        <v>49.183199999999999</v>
      </c>
    </row>
    <row r="224" spans="1:15" x14ac:dyDescent="0.25">
      <c r="B224" s="9"/>
      <c r="G224" s="8"/>
      <c r="J224" s="9"/>
      <c r="K224" s="8"/>
      <c r="O224" s="8"/>
    </row>
    <row r="225" spans="1:15" x14ac:dyDescent="0.25">
      <c r="B225" s="3" t="s">
        <v>20</v>
      </c>
      <c r="G225" s="10">
        <f>SUM(G214:G223)</f>
        <v>121.67999999999999</v>
      </c>
      <c r="J225" s="3" t="s">
        <v>20</v>
      </c>
      <c r="K225" s="10">
        <f t="shared" ref="K225" si="103">G225</f>
        <v>121.67999999999999</v>
      </c>
      <c r="O225" s="10">
        <f>SUM(O214:O223)</f>
        <v>503.7552</v>
      </c>
    </row>
    <row r="226" spans="1:15" x14ac:dyDescent="0.25">
      <c r="G226" s="13"/>
      <c r="O226" s="8"/>
    </row>
    <row r="227" spans="1:15" x14ac:dyDescent="0.25">
      <c r="C227" s="6" t="s">
        <v>5</v>
      </c>
      <c r="D227" s="6" t="s">
        <v>6</v>
      </c>
      <c r="E227" s="6" t="s">
        <v>7</v>
      </c>
      <c r="F227" s="7" t="s">
        <v>8</v>
      </c>
      <c r="G227" s="7" t="s">
        <v>9</v>
      </c>
      <c r="K227" s="7" t="str">
        <f>G227</f>
        <v>Total m³</v>
      </c>
      <c r="L227" s="6"/>
      <c r="M227" s="6" t="s">
        <v>10</v>
      </c>
      <c r="N227" s="6"/>
      <c r="O227" s="6" t="s">
        <v>11</v>
      </c>
    </row>
    <row r="228" spans="1:15" x14ac:dyDescent="0.25">
      <c r="A228" t="s">
        <v>83</v>
      </c>
      <c r="I228" t="str">
        <f t="shared" ref="I228:I232" si="104">A228</f>
        <v>Paviment de formigó sense additius</v>
      </c>
    </row>
    <row r="229" spans="1:15" x14ac:dyDescent="0.25">
      <c r="A229" t="s">
        <v>84</v>
      </c>
      <c r="G229" s="8"/>
      <c r="I229" t="str">
        <f t="shared" si="104"/>
        <v>HM-20/P/20/IIa de consistència plàstica,</v>
      </c>
      <c r="K229" s="8"/>
      <c r="O229" s="8"/>
    </row>
    <row r="230" spans="1:15" x14ac:dyDescent="0.25">
      <c r="A230" t="s">
        <v>85</v>
      </c>
      <c r="G230" s="8"/>
      <c r="I230" t="str">
        <f t="shared" si="104"/>
        <v xml:space="preserve">grandària màxima del granulat 20 mm, </v>
      </c>
      <c r="K230" s="8"/>
      <c r="O230" s="8"/>
    </row>
    <row r="231" spans="1:15" x14ac:dyDescent="0.25">
      <c r="A231" t="s">
        <v>86</v>
      </c>
      <c r="G231" s="8"/>
      <c r="I231" t="str">
        <f t="shared" si="104"/>
        <v xml:space="preserve">escampat des de camió, estesa i vibratge </v>
      </c>
      <c r="K231" s="8"/>
      <c r="O231" s="8"/>
    </row>
    <row r="232" spans="1:15" x14ac:dyDescent="0.25">
      <c r="A232" t="s">
        <v>87</v>
      </c>
      <c r="G232" s="8"/>
      <c r="I232" t="str">
        <f t="shared" si="104"/>
        <v>manual i acabat reglejat.</v>
      </c>
      <c r="K232" s="8"/>
      <c r="O232" s="8"/>
    </row>
    <row r="233" spans="1:15" x14ac:dyDescent="0.25">
      <c r="B233" s="9" t="s">
        <v>218</v>
      </c>
      <c r="C233">
        <v>0</v>
      </c>
      <c r="D233">
        <v>85</v>
      </c>
      <c r="E233">
        <v>0.3</v>
      </c>
      <c r="F233">
        <v>0.15</v>
      </c>
      <c r="G233" s="8">
        <f t="shared" ref="G233" si="105">C233*D233*E233*F233</f>
        <v>0</v>
      </c>
      <c r="J233" s="9" t="str">
        <f t="shared" ref="J233" si="106">B233</f>
        <v>_ Tram 1</v>
      </c>
      <c r="K233" s="8">
        <f t="shared" ref="K233:K239" si="107">G233</f>
        <v>0</v>
      </c>
      <c r="M233">
        <v>148.19999999999999</v>
      </c>
      <c r="O233" s="8">
        <f t="shared" ref="O233:O240" si="108">K233*M233</f>
        <v>0</v>
      </c>
    </row>
    <row r="234" spans="1:15" x14ac:dyDescent="0.25">
      <c r="B234" s="9" t="s">
        <v>219</v>
      </c>
      <c r="C234">
        <v>0</v>
      </c>
      <c r="D234">
        <v>260</v>
      </c>
      <c r="E234">
        <v>0.3</v>
      </c>
      <c r="F234">
        <v>0.15</v>
      </c>
      <c r="G234" s="8">
        <f>C234*D234*E234*F234</f>
        <v>0</v>
      </c>
      <c r="J234" s="9" t="str">
        <f>B234</f>
        <v>_ Tram 2</v>
      </c>
      <c r="K234" s="8">
        <f t="shared" si="107"/>
        <v>0</v>
      </c>
      <c r="M234">
        <v>148.19999999999999</v>
      </c>
      <c r="O234" s="8">
        <f t="shared" si="108"/>
        <v>0</v>
      </c>
    </row>
    <row r="235" spans="1:15" x14ac:dyDescent="0.25">
      <c r="B235" s="9" t="s">
        <v>220</v>
      </c>
      <c r="C235">
        <v>0</v>
      </c>
      <c r="D235">
        <v>15</v>
      </c>
      <c r="E235">
        <v>0.3</v>
      </c>
      <c r="F235">
        <v>0.15</v>
      </c>
      <c r="G235" s="8">
        <f t="shared" ref="G235" si="109">C235*D235*E235*F235</f>
        <v>0</v>
      </c>
      <c r="J235" s="9" t="str">
        <f t="shared" ref="J235" si="110">B235</f>
        <v>_ Tram 3</v>
      </c>
      <c r="K235" s="8">
        <f t="shared" si="107"/>
        <v>0</v>
      </c>
      <c r="M235">
        <v>148.19999999999999</v>
      </c>
      <c r="O235" s="8">
        <f t="shared" si="108"/>
        <v>0</v>
      </c>
    </row>
    <row r="236" spans="1:15" x14ac:dyDescent="0.25">
      <c r="B236" s="9" t="s">
        <v>221</v>
      </c>
      <c r="C236">
        <v>1</v>
      </c>
      <c r="D236">
        <v>175</v>
      </c>
      <c r="E236">
        <v>0.3</v>
      </c>
      <c r="F236">
        <v>0.15</v>
      </c>
      <c r="G236" s="8">
        <f>C236*D236*E236*F236</f>
        <v>7.875</v>
      </c>
      <c r="J236" s="9" t="str">
        <f>B236</f>
        <v>_ Tram 4</v>
      </c>
      <c r="K236" s="8">
        <f t="shared" si="107"/>
        <v>7.875</v>
      </c>
      <c r="M236">
        <v>148.19999999999999</v>
      </c>
      <c r="O236" s="8">
        <f t="shared" si="108"/>
        <v>1167.0749999999998</v>
      </c>
    </row>
    <row r="237" spans="1:15" x14ac:dyDescent="0.25">
      <c r="B237" s="9" t="s">
        <v>222</v>
      </c>
      <c r="C237">
        <v>0</v>
      </c>
      <c r="D237">
        <v>50</v>
      </c>
      <c r="E237">
        <v>0.3</v>
      </c>
      <c r="F237">
        <v>0.15</v>
      </c>
      <c r="G237" s="8">
        <f t="shared" ref="G237:G239" si="111">C237*D237*E237*F237</f>
        <v>0</v>
      </c>
      <c r="J237" s="9" t="str">
        <f t="shared" ref="J237:J239" si="112">B237</f>
        <v>_ Tram 5</v>
      </c>
      <c r="K237" s="8">
        <f t="shared" si="107"/>
        <v>0</v>
      </c>
      <c r="M237">
        <v>148.19999999999999</v>
      </c>
      <c r="O237" s="8">
        <f t="shared" si="108"/>
        <v>0</v>
      </c>
    </row>
    <row r="238" spans="1:15" x14ac:dyDescent="0.25">
      <c r="B238" s="9" t="s">
        <v>223</v>
      </c>
      <c r="C238">
        <v>1</v>
      </c>
      <c r="D238">
        <v>25</v>
      </c>
      <c r="E238">
        <v>0.3</v>
      </c>
      <c r="F238">
        <v>0.15</v>
      </c>
      <c r="G238" s="8">
        <f t="shared" si="111"/>
        <v>1.125</v>
      </c>
      <c r="J238" s="9" t="str">
        <f t="shared" si="112"/>
        <v>_ Tram 6</v>
      </c>
      <c r="K238" s="8">
        <f t="shared" si="107"/>
        <v>1.125</v>
      </c>
      <c r="M238">
        <v>148.19999999999999</v>
      </c>
      <c r="O238" s="8">
        <f t="shared" si="108"/>
        <v>166.72499999999999</v>
      </c>
    </row>
    <row r="239" spans="1:15" x14ac:dyDescent="0.25">
      <c r="B239" s="9"/>
      <c r="C239" s="9"/>
      <c r="D239" s="9"/>
      <c r="E239" s="9"/>
      <c r="F239" s="9"/>
      <c r="G239" s="8">
        <f t="shared" si="111"/>
        <v>0</v>
      </c>
      <c r="J239" s="9">
        <f t="shared" si="112"/>
        <v>0</v>
      </c>
      <c r="K239" s="8">
        <f t="shared" si="107"/>
        <v>0</v>
      </c>
      <c r="M239">
        <v>148.19999999999999</v>
      </c>
      <c r="O239" s="8">
        <f t="shared" si="108"/>
        <v>0</v>
      </c>
    </row>
    <row r="240" spans="1:15" x14ac:dyDescent="0.25">
      <c r="B240" s="9" t="s">
        <v>26</v>
      </c>
      <c r="C240">
        <v>0</v>
      </c>
      <c r="D240">
        <v>0</v>
      </c>
      <c r="E240">
        <v>0.3</v>
      </c>
      <c r="F240">
        <v>0.15</v>
      </c>
      <c r="G240" s="8">
        <f>C240*D240*E240*F240</f>
        <v>0</v>
      </c>
      <c r="J240" s="9" t="str">
        <f>B240</f>
        <v>_ Escomeses:</v>
      </c>
      <c r="K240" s="8">
        <f>G240</f>
        <v>0</v>
      </c>
      <c r="M240">
        <v>148.19999999999999</v>
      </c>
      <c r="O240" s="8">
        <f t="shared" si="108"/>
        <v>0</v>
      </c>
    </row>
    <row r="241" spans="1:15" x14ac:dyDescent="0.25">
      <c r="B241" s="9"/>
      <c r="G241" s="8"/>
      <c r="J241" s="9"/>
      <c r="K241" s="8"/>
      <c r="O241" s="8"/>
    </row>
    <row r="242" spans="1:15" x14ac:dyDescent="0.25">
      <c r="B242" s="3" t="s">
        <v>20</v>
      </c>
      <c r="G242" s="10">
        <f>SUM(G231:G240)</f>
        <v>9</v>
      </c>
      <c r="J242" s="3" t="s">
        <v>20</v>
      </c>
      <c r="K242" s="10">
        <f t="shared" ref="K242" si="113">G242</f>
        <v>9</v>
      </c>
      <c r="O242" s="10">
        <f>SUM(O231:O240)</f>
        <v>1333.7999999999997</v>
      </c>
    </row>
    <row r="243" spans="1:15" x14ac:dyDescent="0.25">
      <c r="B243" s="3"/>
      <c r="G243" s="10"/>
      <c r="J243" s="3"/>
      <c r="K243" s="10"/>
      <c r="O243" s="10"/>
    </row>
    <row r="244" spans="1:15" x14ac:dyDescent="0.25">
      <c r="C244" s="6" t="s">
        <v>5</v>
      </c>
      <c r="D244" s="6" t="s">
        <v>6</v>
      </c>
      <c r="E244" s="6"/>
      <c r="F244" s="7"/>
      <c r="G244" s="7" t="s">
        <v>28</v>
      </c>
      <c r="K244" s="7" t="str">
        <f>G244</f>
        <v>Total ml</v>
      </c>
      <c r="L244" s="6"/>
      <c r="M244" s="6" t="s">
        <v>10</v>
      </c>
      <c r="N244" s="6"/>
      <c r="O244" s="6" t="s">
        <v>11</v>
      </c>
    </row>
    <row r="245" spans="1:15" x14ac:dyDescent="0.25">
      <c r="A245" s="12" t="s">
        <v>88</v>
      </c>
      <c r="I245" t="str">
        <f t="shared" ref="I245:I252" si="114">A245</f>
        <v>Vorada recta de peces de formigó, monocapa</v>
      </c>
    </row>
    <row r="246" spans="1:15" x14ac:dyDescent="0.25">
      <c r="A246" s="12" t="s">
        <v>89</v>
      </c>
      <c r="G246" s="8"/>
      <c r="I246" t="str">
        <f t="shared" si="114"/>
        <v>amb secció igual a l'existent, de classe climà-</v>
      </c>
      <c r="K246" s="8"/>
      <c r="O246" s="8"/>
    </row>
    <row r="247" spans="1:15" x14ac:dyDescent="0.25">
      <c r="A247" s="12" t="s">
        <v>90</v>
      </c>
      <c r="G247" s="8"/>
      <c r="I247" t="str">
        <f t="shared" si="114"/>
        <v>tica B, classe resistent a l'abrasió H i classe</v>
      </c>
      <c r="K247" s="8"/>
      <c r="O247" s="8"/>
    </row>
    <row r="248" spans="1:15" x14ac:dyDescent="0.25">
      <c r="A248" s="12" t="s">
        <v>91</v>
      </c>
      <c r="G248" s="8"/>
      <c r="I248" t="str">
        <f t="shared" si="114"/>
        <v>resistent a flexió U (R-6 Mpa), segons UNE-EN</v>
      </c>
      <c r="K248" s="8"/>
      <c r="O248" s="8"/>
    </row>
    <row r="249" spans="1:15" x14ac:dyDescent="0.25">
      <c r="A249" s="12" t="s">
        <v>92</v>
      </c>
      <c r="G249" s="8"/>
      <c r="I249" t="str">
        <f t="shared" si="114"/>
        <v>1340, col·locada sobre base formigó no estruc-</v>
      </c>
      <c r="K249" s="8"/>
      <c r="O249" s="8"/>
    </row>
    <row r="250" spans="1:15" x14ac:dyDescent="0.25">
      <c r="A250" s="12" t="s">
        <v>93</v>
      </c>
      <c r="G250" s="8"/>
      <c r="I250" t="str">
        <f t="shared" si="114"/>
        <v xml:space="preserve">tural de 15 N/mm² de resistència mínima a </v>
      </c>
      <c r="K250" s="8"/>
      <c r="O250" s="8"/>
    </row>
    <row r="251" spans="1:15" x14ac:dyDescent="0.25">
      <c r="A251" s="12" t="s">
        <v>94</v>
      </c>
      <c r="G251" s="8"/>
      <c r="I251" t="str">
        <f t="shared" si="114"/>
        <v xml:space="preserve">compressió i de 20 a 25 cm d'alçada i </v>
      </c>
      <c r="K251" s="8"/>
      <c r="O251" s="8"/>
    </row>
    <row r="252" spans="1:15" x14ac:dyDescent="0.25">
      <c r="A252" s="12" t="s">
        <v>95</v>
      </c>
      <c r="G252" s="8"/>
      <c r="I252" t="str">
        <f t="shared" si="114"/>
        <v>rejuntada amb morter.</v>
      </c>
      <c r="K252" s="8"/>
      <c r="O252" s="8"/>
    </row>
    <row r="253" spans="1:15" x14ac:dyDescent="0.25">
      <c r="A253" s="12"/>
      <c r="B253" s="9" t="s">
        <v>228</v>
      </c>
      <c r="C253">
        <v>6</v>
      </c>
      <c r="D253">
        <v>0.5</v>
      </c>
      <c r="G253" s="15">
        <f>C253*D253</f>
        <v>3</v>
      </c>
      <c r="J253" s="9" t="str">
        <f>B253</f>
        <v>_ Creuaments:</v>
      </c>
      <c r="K253" s="8">
        <f>G253</f>
        <v>3</v>
      </c>
      <c r="M253">
        <v>31.85</v>
      </c>
      <c r="O253" s="8">
        <f>K253*M253</f>
        <v>95.550000000000011</v>
      </c>
    </row>
    <row r="254" spans="1:15" x14ac:dyDescent="0.25">
      <c r="A254" s="12"/>
      <c r="B254" s="9" t="s">
        <v>26</v>
      </c>
      <c r="C254">
        <v>22</v>
      </c>
      <c r="D254">
        <v>0.5</v>
      </c>
      <c r="G254" s="8">
        <f>C254*D254</f>
        <v>11</v>
      </c>
      <c r="J254" s="9" t="str">
        <f>B254</f>
        <v>_ Escomeses:</v>
      </c>
      <c r="K254" s="8">
        <f t="shared" ref="K254" si="115">G254</f>
        <v>11</v>
      </c>
      <c r="M254">
        <v>31.85</v>
      </c>
      <c r="O254" s="8">
        <f>K254*M254</f>
        <v>350.35</v>
      </c>
    </row>
    <row r="255" spans="1:15" x14ac:dyDescent="0.25">
      <c r="G255" s="8"/>
      <c r="K255" s="8"/>
      <c r="O255" s="8"/>
    </row>
    <row r="256" spans="1:15" x14ac:dyDescent="0.25">
      <c r="B256" s="3" t="s">
        <v>20</v>
      </c>
      <c r="G256" s="10">
        <f>SUM(G251:G254)</f>
        <v>14</v>
      </c>
      <c r="J256" s="3" t="s">
        <v>20</v>
      </c>
      <c r="K256" s="10">
        <f>G256</f>
        <v>14</v>
      </c>
      <c r="O256" s="10">
        <f>SUM(O251:O254)</f>
        <v>445.90000000000003</v>
      </c>
    </row>
    <row r="257" spans="1:15" x14ac:dyDescent="0.25">
      <c r="B257" s="3"/>
      <c r="G257" s="10"/>
      <c r="J257" s="3"/>
      <c r="K257" s="10"/>
      <c r="O257" s="10"/>
    </row>
    <row r="258" spans="1:15" x14ac:dyDescent="0.25">
      <c r="C258" s="6" t="s">
        <v>5</v>
      </c>
      <c r="D258" s="6" t="s">
        <v>6</v>
      </c>
      <c r="E258" s="7" t="s">
        <v>7</v>
      </c>
      <c r="F258" s="6"/>
      <c r="G258" s="7" t="s">
        <v>21</v>
      </c>
      <c r="K258" s="6" t="str">
        <f>G258</f>
        <v>Total m²</v>
      </c>
      <c r="M258" s="6" t="s">
        <v>10</v>
      </c>
      <c r="N258" s="6"/>
      <c r="O258" s="11" t="s">
        <v>11</v>
      </c>
    </row>
    <row r="259" spans="1:15" x14ac:dyDescent="0.25">
      <c r="A259" s="12" t="s">
        <v>96</v>
      </c>
      <c r="I259" t="str">
        <f>A259</f>
        <v>Vorera amb lloseta i formigó sense additius</v>
      </c>
    </row>
    <row r="260" spans="1:15" x14ac:dyDescent="0.25">
      <c r="A260" t="s">
        <v>84</v>
      </c>
      <c r="G260" s="8"/>
      <c r="I260" t="str">
        <f>A260</f>
        <v>HM-20/P/20/IIa de consistència plàstica,</v>
      </c>
      <c r="K260" s="8"/>
      <c r="O260" s="8"/>
    </row>
    <row r="261" spans="1:15" x14ac:dyDescent="0.25">
      <c r="A261" t="s">
        <v>85</v>
      </c>
      <c r="G261" s="8"/>
      <c r="I261" t="str">
        <f>A261</f>
        <v xml:space="preserve">grandària màxima del granulat 20 mm, </v>
      </c>
      <c r="K261" s="8"/>
      <c r="O261" s="8"/>
    </row>
    <row r="262" spans="1:15" x14ac:dyDescent="0.25">
      <c r="A262" t="s">
        <v>86</v>
      </c>
      <c r="G262" s="8"/>
      <c r="I262" t="str">
        <f>A262</f>
        <v xml:space="preserve">escampat des de camió, estesa i vibratge </v>
      </c>
      <c r="K262" s="8"/>
      <c r="O262" s="8"/>
    </row>
    <row r="263" spans="1:15" x14ac:dyDescent="0.25">
      <c r="A263" t="s">
        <v>87</v>
      </c>
      <c r="G263" s="8"/>
      <c r="I263" t="str">
        <f>A263</f>
        <v>manual i acabat reglejat.</v>
      </c>
      <c r="K263" s="8"/>
      <c r="O263" s="8"/>
    </row>
    <row r="264" spans="1:15" x14ac:dyDescent="0.25">
      <c r="A264" s="14"/>
      <c r="B264" s="9" t="s">
        <v>228</v>
      </c>
      <c r="C264">
        <v>6</v>
      </c>
      <c r="D264">
        <v>1</v>
      </c>
      <c r="E264">
        <v>0.5</v>
      </c>
      <c r="G264" s="8">
        <f>C264*D264*E264</f>
        <v>3</v>
      </c>
      <c r="J264" s="9" t="str">
        <f t="shared" ref="J264:J265" si="116">B264</f>
        <v>_ Creuaments:</v>
      </c>
      <c r="K264" s="8">
        <f t="shared" ref="K264:K265" si="117">G264</f>
        <v>3</v>
      </c>
      <c r="M264">
        <v>40.11</v>
      </c>
      <c r="O264" s="8">
        <f t="shared" ref="O264:O265" si="118">K264*M264</f>
        <v>120.33</v>
      </c>
    </row>
    <row r="265" spans="1:15" x14ac:dyDescent="0.25">
      <c r="A265" s="14"/>
      <c r="B265" s="9" t="s">
        <v>26</v>
      </c>
      <c r="C265">
        <v>36</v>
      </c>
      <c r="D265">
        <v>1</v>
      </c>
      <c r="E265">
        <v>0.5</v>
      </c>
      <c r="G265" s="8">
        <f>C265*D265*E265</f>
        <v>18</v>
      </c>
      <c r="J265" s="9" t="str">
        <f t="shared" si="116"/>
        <v>_ Escomeses:</v>
      </c>
      <c r="K265" s="8">
        <f t="shared" si="117"/>
        <v>18</v>
      </c>
      <c r="M265">
        <v>40.11</v>
      </c>
      <c r="O265" s="8">
        <f t="shared" si="118"/>
        <v>721.98</v>
      </c>
    </row>
    <row r="266" spans="1:15" x14ac:dyDescent="0.25">
      <c r="G266" s="8"/>
      <c r="K266" s="8"/>
      <c r="O266" s="8"/>
    </row>
    <row r="267" spans="1:15" x14ac:dyDescent="0.25">
      <c r="B267" s="3" t="s">
        <v>20</v>
      </c>
      <c r="G267" s="10">
        <f>SUM(G262:G265)</f>
        <v>21</v>
      </c>
      <c r="J267" s="3" t="s">
        <v>20</v>
      </c>
      <c r="K267" s="10">
        <f>G267</f>
        <v>21</v>
      </c>
      <c r="O267" s="10">
        <f>SUM(O262:O265)</f>
        <v>842.31000000000006</v>
      </c>
    </row>
    <row r="268" spans="1:15" x14ac:dyDescent="0.25">
      <c r="B268" s="3"/>
      <c r="G268" s="10"/>
      <c r="J268" s="3"/>
      <c r="K268" s="10"/>
      <c r="O268" s="10"/>
    </row>
    <row r="269" spans="1:15" x14ac:dyDescent="0.25">
      <c r="C269" s="6" t="s">
        <v>5</v>
      </c>
      <c r="D269" s="6" t="s">
        <v>6</v>
      </c>
      <c r="E269" s="6" t="s">
        <v>7</v>
      </c>
      <c r="F269" s="7" t="s">
        <v>8</v>
      </c>
      <c r="G269" s="7" t="s">
        <v>9</v>
      </c>
      <c r="K269" s="7" t="str">
        <f>G269</f>
        <v>Total m³</v>
      </c>
      <c r="L269" s="6"/>
      <c r="M269" s="6" t="s">
        <v>10</v>
      </c>
      <c r="N269" s="6"/>
      <c r="O269" s="6" t="s">
        <v>11</v>
      </c>
    </row>
    <row r="270" spans="1:15" x14ac:dyDescent="0.25">
      <c r="A270" t="s">
        <v>98</v>
      </c>
      <c r="I270" t="str">
        <f>A270</f>
        <v>Paviment de mescla bituminosa contínua en</v>
      </c>
    </row>
    <row r="271" spans="1:15" x14ac:dyDescent="0.25">
      <c r="A271" t="s">
        <v>99</v>
      </c>
      <c r="G271" s="8"/>
      <c r="I271" t="str">
        <f>A271</f>
        <v>calent tipus AC22 surf B 35/50 S, amb betum</v>
      </c>
      <c r="K271" s="8"/>
      <c r="O271" s="8"/>
    </row>
    <row r="272" spans="1:15" x14ac:dyDescent="0.25">
      <c r="A272" t="s">
        <v>100</v>
      </c>
      <c r="G272" s="8"/>
      <c r="I272" t="str">
        <f>A272</f>
        <v xml:space="preserve">asfàltic de penetració, de granulometria </v>
      </c>
      <c r="K272" s="8"/>
      <c r="O272" s="8"/>
    </row>
    <row r="273" spans="1:15" x14ac:dyDescent="0.25">
      <c r="A273" t="s">
        <v>101</v>
      </c>
      <c r="G273" s="8"/>
      <c r="I273" t="str">
        <f>A273</f>
        <v>semidensa per a capa de trànsit i granulat</v>
      </c>
      <c r="K273" s="8"/>
      <c r="O273" s="8"/>
    </row>
    <row r="274" spans="1:15" x14ac:dyDescent="0.25">
      <c r="A274" t="s">
        <v>102</v>
      </c>
      <c r="G274" s="8"/>
      <c r="I274" t="str">
        <f>A274</f>
        <v>calcari, estesa i compactada.</v>
      </c>
      <c r="K274" s="8"/>
      <c r="O274" s="8"/>
    </row>
    <row r="275" spans="1:15" x14ac:dyDescent="0.25">
      <c r="B275" s="9" t="s">
        <v>218</v>
      </c>
      <c r="C275">
        <v>0</v>
      </c>
      <c r="D275">
        <v>85</v>
      </c>
      <c r="E275">
        <v>0.3</v>
      </c>
      <c r="F275">
        <v>0.1</v>
      </c>
      <c r="G275" s="8">
        <f t="shared" ref="G275" si="119">C275*D275*E275*F275</f>
        <v>0</v>
      </c>
      <c r="J275" s="9" t="str">
        <f t="shared" ref="J275" si="120">B275</f>
        <v>_ Tram 1</v>
      </c>
      <c r="K275" s="8">
        <f t="shared" ref="K275:K281" si="121">G275</f>
        <v>0</v>
      </c>
      <c r="M275">
        <v>144.66999999999999</v>
      </c>
      <c r="O275" s="8">
        <f t="shared" ref="O275:O282" si="122">K275*M275</f>
        <v>0</v>
      </c>
    </row>
    <row r="276" spans="1:15" x14ac:dyDescent="0.25">
      <c r="B276" s="9" t="s">
        <v>219</v>
      </c>
      <c r="C276">
        <v>0</v>
      </c>
      <c r="D276">
        <v>260</v>
      </c>
      <c r="E276">
        <v>0.3</v>
      </c>
      <c r="F276">
        <v>0.1</v>
      </c>
      <c r="G276" s="8">
        <f>C276*D276*E276*F276</f>
        <v>0</v>
      </c>
      <c r="J276" s="9" t="str">
        <f>B276</f>
        <v>_ Tram 2</v>
      </c>
      <c r="K276" s="8">
        <f t="shared" si="121"/>
        <v>0</v>
      </c>
      <c r="M276">
        <v>144.66999999999999</v>
      </c>
      <c r="O276" s="8">
        <f t="shared" si="122"/>
        <v>0</v>
      </c>
    </row>
    <row r="277" spans="1:15" x14ac:dyDescent="0.25">
      <c r="B277" s="9" t="s">
        <v>220</v>
      </c>
      <c r="C277">
        <v>1</v>
      </c>
      <c r="D277">
        <v>15</v>
      </c>
      <c r="E277">
        <v>0.3</v>
      </c>
      <c r="F277">
        <v>0.1</v>
      </c>
      <c r="G277" s="8">
        <f t="shared" ref="G277" si="123">C277*D277*E277*F277</f>
        <v>0.45</v>
      </c>
      <c r="J277" s="9" t="str">
        <f t="shared" ref="J277" si="124">B277</f>
        <v>_ Tram 3</v>
      </c>
      <c r="K277" s="8">
        <f t="shared" si="121"/>
        <v>0.45</v>
      </c>
      <c r="M277">
        <v>144.66999999999999</v>
      </c>
      <c r="O277" s="8">
        <f t="shared" si="122"/>
        <v>65.101500000000001</v>
      </c>
    </row>
    <row r="278" spans="1:15" x14ac:dyDescent="0.25">
      <c r="B278" s="9" t="s">
        <v>221</v>
      </c>
      <c r="C278">
        <v>0</v>
      </c>
      <c r="D278">
        <v>175</v>
      </c>
      <c r="E278">
        <v>0.3</v>
      </c>
      <c r="F278">
        <v>0.1</v>
      </c>
      <c r="G278" s="8">
        <f>C278*D278*E278*F278</f>
        <v>0</v>
      </c>
      <c r="J278" s="9" t="str">
        <f>B278</f>
        <v>_ Tram 4</v>
      </c>
      <c r="K278" s="8">
        <f t="shared" si="121"/>
        <v>0</v>
      </c>
      <c r="M278">
        <v>144.66999999999999</v>
      </c>
      <c r="O278" s="8">
        <f t="shared" si="122"/>
        <v>0</v>
      </c>
    </row>
    <row r="279" spans="1:15" x14ac:dyDescent="0.25">
      <c r="B279" s="9" t="s">
        <v>222</v>
      </c>
      <c r="C279">
        <v>1</v>
      </c>
      <c r="D279">
        <v>50</v>
      </c>
      <c r="E279">
        <v>0.3</v>
      </c>
      <c r="F279">
        <v>0.1</v>
      </c>
      <c r="G279" s="8">
        <f t="shared" ref="G279:G281" si="125">C279*D279*E279*F279</f>
        <v>1.5</v>
      </c>
      <c r="J279" s="9" t="str">
        <f t="shared" ref="J279:J281" si="126">B279</f>
        <v>_ Tram 5</v>
      </c>
      <c r="K279" s="8">
        <f t="shared" si="121"/>
        <v>1.5</v>
      </c>
      <c r="M279">
        <v>144.66999999999999</v>
      </c>
      <c r="O279" s="8">
        <f t="shared" si="122"/>
        <v>217.005</v>
      </c>
    </row>
    <row r="280" spans="1:15" x14ac:dyDescent="0.25">
      <c r="B280" s="9" t="s">
        <v>223</v>
      </c>
      <c r="C280">
        <v>0</v>
      </c>
      <c r="D280">
        <v>25</v>
      </c>
      <c r="E280">
        <v>0.3</v>
      </c>
      <c r="F280">
        <v>0.1</v>
      </c>
      <c r="G280" s="8">
        <f t="shared" si="125"/>
        <v>0</v>
      </c>
      <c r="J280" s="9" t="str">
        <f t="shared" si="126"/>
        <v>_ Tram 6</v>
      </c>
      <c r="K280" s="8">
        <f t="shared" si="121"/>
        <v>0</v>
      </c>
      <c r="M280">
        <v>144.66999999999999</v>
      </c>
      <c r="O280" s="8">
        <f t="shared" si="122"/>
        <v>0</v>
      </c>
    </row>
    <row r="281" spans="1:15" x14ac:dyDescent="0.25">
      <c r="B281" s="9"/>
      <c r="C281" s="9"/>
      <c r="D281" s="9"/>
      <c r="E281" s="9"/>
      <c r="F281" s="9"/>
      <c r="G281" s="8">
        <f t="shared" si="125"/>
        <v>0</v>
      </c>
      <c r="J281" s="9">
        <f t="shared" si="126"/>
        <v>0</v>
      </c>
      <c r="K281" s="8">
        <f t="shared" si="121"/>
        <v>0</v>
      </c>
      <c r="M281">
        <v>144.66999999999999</v>
      </c>
      <c r="O281" s="8">
        <f t="shared" si="122"/>
        <v>0</v>
      </c>
    </row>
    <row r="282" spans="1:15" x14ac:dyDescent="0.25">
      <c r="B282" s="9" t="s">
        <v>26</v>
      </c>
      <c r="C282">
        <v>22</v>
      </c>
      <c r="D282">
        <v>3</v>
      </c>
      <c r="E282">
        <v>0.3</v>
      </c>
      <c r="F282">
        <v>0.1</v>
      </c>
      <c r="G282" s="8">
        <f>C282*D282*E282*F282</f>
        <v>1.9800000000000002</v>
      </c>
      <c r="J282" s="9" t="str">
        <f>B282</f>
        <v>_ Escomeses:</v>
      </c>
      <c r="K282" s="8">
        <f>G282</f>
        <v>1.9800000000000002</v>
      </c>
      <c r="M282">
        <v>144.66999999999999</v>
      </c>
      <c r="O282" s="8">
        <f t="shared" si="122"/>
        <v>286.44659999999999</v>
      </c>
    </row>
    <row r="283" spans="1:15" x14ac:dyDescent="0.25">
      <c r="B283" s="9"/>
      <c r="G283" s="8"/>
      <c r="J283" s="9"/>
      <c r="K283" s="8"/>
      <c r="O283" s="8"/>
    </row>
    <row r="284" spans="1:15" x14ac:dyDescent="0.25">
      <c r="B284" s="3" t="s">
        <v>20</v>
      </c>
      <c r="G284" s="10">
        <f>SUM(G273:G282)</f>
        <v>3.93</v>
      </c>
      <c r="J284" s="3" t="s">
        <v>20</v>
      </c>
      <c r="K284" s="10">
        <f t="shared" ref="K284" si="127">G284</f>
        <v>3.93</v>
      </c>
      <c r="O284" s="10">
        <f>SUM(O273:O282)</f>
        <v>568.55309999999997</v>
      </c>
    </row>
    <row r="285" spans="1:15" x14ac:dyDescent="0.25">
      <c r="G285" s="13"/>
      <c r="O285" s="8"/>
    </row>
    <row r="286" spans="1:15" x14ac:dyDescent="0.25">
      <c r="C286" s="6" t="s">
        <v>5</v>
      </c>
      <c r="D286" s="6" t="s">
        <v>6</v>
      </c>
      <c r="E286" s="7" t="s">
        <v>7</v>
      </c>
      <c r="F286" s="7" t="s">
        <v>103</v>
      </c>
      <c r="G286" s="7" t="s">
        <v>9</v>
      </c>
      <c r="K286" s="6" t="str">
        <f>G286</f>
        <v>Total m³</v>
      </c>
      <c r="M286" s="6" t="s">
        <v>10</v>
      </c>
      <c r="N286" s="6"/>
      <c r="O286" s="11" t="s">
        <v>11</v>
      </c>
    </row>
    <row r="287" spans="1:15" x14ac:dyDescent="0.25">
      <c r="A287" t="s">
        <v>104</v>
      </c>
      <c r="G287" s="8"/>
      <c r="I287" t="str">
        <f>A287</f>
        <v>Betum asfàltic tipus B-60/70, per a mescles</v>
      </c>
      <c r="O287" s="8"/>
    </row>
    <row r="288" spans="1:15" x14ac:dyDescent="0.25">
      <c r="A288" s="12" t="s">
        <v>105</v>
      </c>
      <c r="G288" s="8"/>
      <c r="I288" t="str">
        <f>A288</f>
        <v>bituminoses.</v>
      </c>
      <c r="O288" s="8"/>
    </row>
    <row r="289" spans="1:15" x14ac:dyDescent="0.25">
      <c r="B289" s="9" t="s">
        <v>218</v>
      </c>
      <c r="C289">
        <v>0</v>
      </c>
      <c r="D289">
        <v>85</v>
      </c>
      <c r="E289">
        <v>0.3</v>
      </c>
      <c r="F289">
        <v>0.02</v>
      </c>
      <c r="G289" s="8">
        <f t="shared" ref="G289" si="128">C289*D289*E289*F289</f>
        <v>0</v>
      </c>
      <c r="J289" s="9" t="str">
        <f t="shared" ref="J289" si="129">B289</f>
        <v>_ Tram 1</v>
      </c>
      <c r="K289" s="8">
        <f t="shared" ref="K289:K295" si="130">G289</f>
        <v>0</v>
      </c>
      <c r="M289">
        <v>400.63</v>
      </c>
      <c r="O289" s="8">
        <f t="shared" ref="O289:O296" si="131">K289*M289</f>
        <v>0</v>
      </c>
    </row>
    <row r="290" spans="1:15" x14ac:dyDescent="0.25">
      <c r="B290" s="9" t="s">
        <v>219</v>
      </c>
      <c r="C290">
        <v>0</v>
      </c>
      <c r="D290">
        <v>260</v>
      </c>
      <c r="E290">
        <v>0.3</v>
      </c>
      <c r="F290">
        <v>0.02</v>
      </c>
      <c r="G290" s="8">
        <f>C290*D290*E290*F290</f>
        <v>0</v>
      </c>
      <c r="J290" s="9" t="str">
        <f>B290</f>
        <v>_ Tram 2</v>
      </c>
      <c r="K290" s="8">
        <f t="shared" si="130"/>
        <v>0</v>
      </c>
      <c r="M290">
        <v>400.63</v>
      </c>
      <c r="O290" s="8">
        <f t="shared" si="131"/>
        <v>0</v>
      </c>
    </row>
    <row r="291" spans="1:15" x14ac:dyDescent="0.25">
      <c r="B291" s="9" t="s">
        <v>220</v>
      </c>
      <c r="C291">
        <v>1</v>
      </c>
      <c r="D291">
        <v>15</v>
      </c>
      <c r="E291">
        <v>0.3</v>
      </c>
      <c r="F291">
        <v>0.02</v>
      </c>
      <c r="G291" s="8">
        <f t="shared" ref="G291" si="132">C291*D291*E291*F291</f>
        <v>0.09</v>
      </c>
      <c r="J291" s="9" t="str">
        <f t="shared" ref="J291" si="133">B291</f>
        <v>_ Tram 3</v>
      </c>
      <c r="K291" s="8">
        <f t="shared" si="130"/>
        <v>0.09</v>
      </c>
      <c r="M291">
        <v>400.63</v>
      </c>
      <c r="O291" s="8">
        <f t="shared" si="131"/>
        <v>36.056699999999999</v>
      </c>
    </row>
    <row r="292" spans="1:15" x14ac:dyDescent="0.25">
      <c r="B292" s="9" t="s">
        <v>221</v>
      </c>
      <c r="C292">
        <v>0</v>
      </c>
      <c r="D292">
        <v>175</v>
      </c>
      <c r="E292">
        <v>0.3</v>
      </c>
      <c r="F292">
        <v>0.02</v>
      </c>
      <c r="G292" s="8">
        <f>C292*D292*E292*F292</f>
        <v>0</v>
      </c>
      <c r="J292" s="9" t="str">
        <f>B292</f>
        <v>_ Tram 4</v>
      </c>
      <c r="K292" s="8">
        <f t="shared" si="130"/>
        <v>0</v>
      </c>
      <c r="M292">
        <v>400.63</v>
      </c>
      <c r="O292" s="8">
        <f t="shared" si="131"/>
        <v>0</v>
      </c>
    </row>
    <row r="293" spans="1:15" x14ac:dyDescent="0.25">
      <c r="B293" s="9" t="s">
        <v>222</v>
      </c>
      <c r="C293">
        <v>1</v>
      </c>
      <c r="D293">
        <v>50</v>
      </c>
      <c r="E293">
        <v>0.3</v>
      </c>
      <c r="F293">
        <v>0.02</v>
      </c>
      <c r="G293" s="8">
        <f t="shared" ref="G293:G295" si="134">C293*D293*E293*F293</f>
        <v>0.3</v>
      </c>
      <c r="J293" s="9" t="str">
        <f t="shared" ref="J293:J295" si="135">B293</f>
        <v>_ Tram 5</v>
      </c>
      <c r="K293" s="8">
        <f t="shared" si="130"/>
        <v>0.3</v>
      </c>
      <c r="M293">
        <v>400.63</v>
      </c>
      <c r="O293" s="8">
        <f t="shared" si="131"/>
        <v>120.18899999999999</v>
      </c>
    </row>
    <row r="294" spans="1:15" x14ac:dyDescent="0.25">
      <c r="B294" s="9" t="s">
        <v>223</v>
      </c>
      <c r="C294">
        <v>0</v>
      </c>
      <c r="D294">
        <v>25</v>
      </c>
      <c r="E294">
        <v>0.3</v>
      </c>
      <c r="F294">
        <v>0.02</v>
      </c>
      <c r="G294" s="8">
        <f t="shared" si="134"/>
        <v>0</v>
      </c>
      <c r="J294" s="9" t="str">
        <f t="shared" si="135"/>
        <v>_ Tram 6</v>
      </c>
      <c r="K294" s="8">
        <f t="shared" si="130"/>
        <v>0</v>
      </c>
      <c r="M294">
        <v>400.63</v>
      </c>
      <c r="O294" s="8">
        <f t="shared" si="131"/>
        <v>0</v>
      </c>
    </row>
    <row r="295" spans="1:15" x14ac:dyDescent="0.25">
      <c r="B295" s="9"/>
      <c r="C295" s="9"/>
      <c r="D295" s="9"/>
      <c r="E295" s="9"/>
      <c r="F295">
        <v>0.02</v>
      </c>
      <c r="G295" s="8">
        <f t="shared" si="134"/>
        <v>0</v>
      </c>
      <c r="J295" s="9">
        <f t="shared" si="135"/>
        <v>0</v>
      </c>
      <c r="K295" s="8">
        <f t="shared" si="130"/>
        <v>0</v>
      </c>
      <c r="M295">
        <v>400.63</v>
      </c>
      <c r="O295" s="8">
        <f t="shared" si="131"/>
        <v>0</v>
      </c>
    </row>
    <row r="296" spans="1:15" x14ac:dyDescent="0.25">
      <c r="B296" s="9" t="s">
        <v>26</v>
      </c>
      <c r="C296">
        <v>22</v>
      </c>
      <c r="D296">
        <v>3</v>
      </c>
      <c r="E296">
        <v>0.3</v>
      </c>
      <c r="F296">
        <v>0.02</v>
      </c>
      <c r="G296" s="8">
        <f>C296*D296*E296*F296</f>
        <v>0.39600000000000002</v>
      </c>
      <c r="J296" s="9" t="str">
        <f>B296</f>
        <v>_ Escomeses:</v>
      </c>
      <c r="K296" s="8">
        <f>G296</f>
        <v>0.39600000000000002</v>
      </c>
      <c r="M296">
        <v>400.63</v>
      </c>
      <c r="O296" s="8">
        <f t="shared" si="131"/>
        <v>158.64948000000001</v>
      </c>
    </row>
    <row r="297" spans="1:15" x14ac:dyDescent="0.25">
      <c r="B297" s="9"/>
      <c r="G297" s="8"/>
      <c r="J297" s="9"/>
      <c r="K297" s="8"/>
      <c r="O297" s="8"/>
    </row>
    <row r="298" spans="1:15" x14ac:dyDescent="0.25">
      <c r="B298" s="3" t="s">
        <v>20</v>
      </c>
      <c r="G298" s="10">
        <f>SUM(G287:G296)</f>
        <v>0.78600000000000003</v>
      </c>
      <c r="J298" s="3" t="s">
        <v>20</v>
      </c>
      <c r="K298" s="10">
        <f t="shared" ref="K298" si="136">G298</f>
        <v>0.78600000000000003</v>
      </c>
      <c r="O298" s="10">
        <f>SUM(O287:O296)</f>
        <v>314.89517999999998</v>
      </c>
    </row>
    <row r="299" spans="1:15" x14ac:dyDescent="0.25">
      <c r="B299" s="3"/>
      <c r="G299" s="10"/>
      <c r="J299" s="3"/>
      <c r="K299" s="10"/>
      <c r="O299" s="10"/>
    </row>
    <row r="300" spans="1:15" x14ac:dyDescent="0.25">
      <c r="C300" s="6" t="s">
        <v>5</v>
      </c>
      <c r="D300" s="6" t="s">
        <v>6</v>
      </c>
      <c r="E300" s="7" t="s">
        <v>7</v>
      </c>
      <c r="F300" s="6"/>
      <c r="G300" s="7" t="s">
        <v>21</v>
      </c>
      <c r="K300" s="6" t="str">
        <f>G300</f>
        <v>Total m²</v>
      </c>
      <c r="M300" s="6" t="s">
        <v>10</v>
      </c>
      <c r="N300" s="6"/>
      <c r="O300" s="11" t="s">
        <v>11</v>
      </c>
    </row>
    <row r="301" spans="1:15" x14ac:dyDescent="0.25">
      <c r="A301" t="s">
        <v>106</v>
      </c>
      <c r="G301" s="8"/>
      <c r="I301" t="str">
        <f>A301</f>
        <v>Reg d'imprimació amb emulsió catiònica ECI,</v>
      </c>
      <c r="O301" s="8"/>
    </row>
    <row r="302" spans="1:15" x14ac:dyDescent="0.25">
      <c r="A302" s="12" t="s">
        <v>107</v>
      </c>
      <c r="G302" s="8"/>
      <c r="I302" t="str">
        <f>A302</f>
        <v>amb dotació d'1,2 kg/m²</v>
      </c>
      <c r="O302" s="8"/>
    </row>
    <row r="303" spans="1:15" x14ac:dyDescent="0.25">
      <c r="B303" s="9" t="s">
        <v>218</v>
      </c>
      <c r="C303">
        <v>0</v>
      </c>
      <c r="D303">
        <v>85</v>
      </c>
      <c r="E303">
        <v>0.3</v>
      </c>
      <c r="G303" s="8">
        <f t="shared" ref="G303:G310" si="137">C303*D303*E303</f>
        <v>0</v>
      </c>
      <c r="J303" s="9" t="str">
        <f t="shared" ref="J303" si="138">B303</f>
        <v>_ Tram 1</v>
      </c>
      <c r="K303" s="8">
        <f t="shared" ref="K303:K309" si="139">G303</f>
        <v>0</v>
      </c>
      <c r="M303">
        <v>0.89</v>
      </c>
      <c r="O303" s="8">
        <f t="shared" ref="O303:O310" si="140">K303*M303</f>
        <v>0</v>
      </c>
    </row>
    <row r="304" spans="1:15" x14ac:dyDescent="0.25">
      <c r="B304" s="9" t="s">
        <v>219</v>
      </c>
      <c r="C304">
        <v>0</v>
      </c>
      <c r="D304">
        <v>260</v>
      </c>
      <c r="E304">
        <v>0.3</v>
      </c>
      <c r="G304" s="8">
        <f t="shared" si="137"/>
        <v>0</v>
      </c>
      <c r="J304" s="9" t="str">
        <f>B304</f>
        <v>_ Tram 2</v>
      </c>
      <c r="K304" s="8">
        <f t="shared" si="139"/>
        <v>0</v>
      </c>
      <c r="M304">
        <v>0.89</v>
      </c>
      <c r="O304" s="8">
        <f t="shared" si="140"/>
        <v>0</v>
      </c>
    </row>
    <row r="305" spans="1:15" x14ac:dyDescent="0.25">
      <c r="B305" s="9" t="s">
        <v>220</v>
      </c>
      <c r="C305">
        <v>1</v>
      </c>
      <c r="D305">
        <v>15</v>
      </c>
      <c r="E305">
        <v>0.3</v>
      </c>
      <c r="G305" s="8">
        <f t="shared" si="137"/>
        <v>4.5</v>
      </c>
      <c r="J305" s="9" t="str">
        <f t="shared" ref="J305" si="141">B305</f>
        <v>_ Tram 3</v>
      </c>
      <c r="K305" s="8">
        <f t="shared" si="139"/>
        <v>4.5</v>
      </c>
      <c r="M305">
        <v>0.89</v>
      </c>
      <c r="O305" s="8">
        <f t="shared" si="140"/>
        <v>4.0049999999999999</v>
      </c>
    </row>
    <row r="306" spans="1:15" x14ac:dyDescent="0.25">
      <c r="B306" s="9" t="s">
        <v>221</v>
      </c>
      <c r="C306">
        <v>0</v>
      </c>
      <c r="D306">
        <v>175</v>
      </c>
      <c r="E306">
        <v>0.3</v>
      </c>
      <c r="G306" s="8">
        <f t="shared" si="137"/>
        <v>0</v>
      </c>
      <c r="J306" s="9" t="str">
        <f>B306</f>
        <v>_ Tram 4</v>
      </c>
      <c r="K306" s="8">
        <f t="shared" si="139"/>
        <v>0</v>
      </c>
      <c r="M306">
        <v>0.89</v>
      </c>
      <c r="O306" s="8">
        <f t="shared" si="140"/>
        <v>0</v>
      </c>
    </row>
    <row r="307" spans="1:15" x14ac:dyDescent="0.25">
      <c r="B307" s="9" t="s">
        <v>222</v>
      </c>
      <c r="C307">
        <v>1</v>
      </c>
      <c r="D307">
        <v>50</v>
      </c>
      <c r="E307">
        <v>0.3</v>
      </c>
      <c r="G307" s="8">
        <f t="shared" si="137"/>
        <v>15</v>
      </c>
      <c r="J307" s="9" t="str">
        <f t="shared" ref="J307:J309" si="142">B307</f>
        <v>_ Tram 5</v>
      </c>
      <c r="K307" s="8">
        <f t="shared" si="139"/>
        <v>15</v>
      </c>
      <c r="M307">
        <v>0.89</v>
      </c>
      <c r="O307" s="8">
        <f t="shared" si="140"/>
        <v>13.35</v>
      </c>
    </row>
    <row r="308" spans="1:15" x14ac:dyDescent="0.25">
      <c r="B308" s="9" t="s">
        <v>223</v>
      </c>
      <c r="C308">
        <v>0</v>
      </c>
      <c r="D308">
        <v>25</v>
      </c>
      <c r="E308">
        <v>0.3</v>
      </c>
      <c r="G308" s="8">
        <f t="shared" si="137"/>
        <v>0</v>
      </c>
      <c r="J308" s="9" t="str">
        <f t="shared" si="142"/>
        <v>_ Tram 6</v>
      </c>
      <c r="K308" s="8">
        <f t="shared" si="139"/>
        <v>0</v>
      </c>
      <c r="M308">
        <v>0.89</v>
      </c>
      <c r="O308" s="8">
        <f t="shared" si="140"/>
        <v>0</v>
      </c>
    </row>
    <row r="309" spans="1:15" x14ac:dyDescent="0.25">
      <c r="B309" s="9"/>
      <c r="C309" s="9"/>
      <c r="D309" s="9"/>
      <c r="E309" s="9"/>
      <c r="G309" s="8">
        <f t="shared" si="137"/>
        <v>0</v>
      </c>
      <c r="J309" s="9">
        <f t="shared" si="142"/>
        <v>0</v>
      </c>
      <c r="K309" s="8">
        <f t="shared" si="139"/>
        <v>0</v>
      </c>
      <c r="M309">
        <v>0.89</v>
      </c>
      <c r="O309" s="8">
        <f t="shared" si="140"/>
        <v>0</v>
      </c>
    </row>
    <row r="310" spans="1:15" x14ac:dyDescent="0.25">
      <c r="B310" s="9" t="s">
        <v>26</v>
      </c>
      <c r="C310">
        <v>22</v>
      </c>
      <c r="D310">
        <v>3</v>
      </c>
      <c r="E310">
        <v>0.3</v>
      </c>
      <c r="G310" s="8">
        <f t="shared" si="137"/>
        <v>19.8</v>
      </c>
      <c r="J310" s="9" t="str">
        <f>B310</f>
        <v>_ Escomeses:</v>
      </c>
      <c r="K310" s="8">
        <f>G310</f>
        <v>19.8</v>
      </c>
      <c r="M310">
        <v>0.89</v>
      </c>
      <c r="O310" s="8">
        <f t="shared" si="140"/>
        <v>17.622</v>
      </c>
    </row>
    <row r="311" spans="1:15" x14ac:dyDescent="0.25">
      <c r="B311" s="9"/>
      <c r="G311" s="8"/>
      <c r="J311" s="9"/>
      <c r="K311" s="8"/>
      <c r="O311" s="8"/>
    </row>
    <row r="312" spans="1:15" x14ac:dyDescent="0.25">
      <c r="B312" s="3" t="s">
        <v>20</v>
      </c>
      <c r="G312" s="10">
        <f>SUM(G301:G310)</f>
        <v>39.299999999999997</v>
      </c>
      <c r="J312" s="3" t="s">
        <v>20</v>
      </c>
      <c r="K312" s="10">
        <f t="shared" ref="K312" si="143">G312</f>
        <v>39.299999999999997</v>
      </c>
      <c r="O312" s="10">
        <f>SUM(O301:O310)</f>
        <v>34.977000000000004</v>
      </c>
    </row>
    <row r="313" spans="1:15" x14ac:dyDescent="0.25">
      <c r="B313" s="3"/>
      <c r="G313" s="10"/>
      <c r="J313" s="3"/>
      <c r="K313" s="10"/>
      <c r="O313" s="10"/>
    </row>
    <row r="314" spans="1:15" x14ac:dyDescent="0.25">
      <c r="C314" s="6" t="s">
        <v>5</v>
      </c>
      <c r="D314" s="6" t="s">
        <v>6</v>
      </c>
      <c r="E314" s="7" t="s">
        <v>7</v>
      </c>
      <c r="F314" s="6"/>
      <c r="G314" s="7" t="s">
        <v>21</v>
      </c>
      <c r="K314" s="6" t="str">
        <f>G314</f>
        <v>Total m²</v>
      </c>
      <c r="M314" s="6" t="s">
        <v>10</v>
      </c>
      <c r="N314" s="6"/>
      <c r="O314" s="11" t="s">
        <v>11</v>
      </c>
    </row>
    <row r="315" spans="1:15" x14ac:dyDescent="0.25">
      <c r="A315" s="12" t="s">
        <v>108</v>
      </c>
      <c r="G315" s="8"/>
      <c r="I315" t="str">
        <f>A315</f>
        <v>Reg d'adherència amb emulsió termoadherent,</v>
      </c>
      <c r="O315" s="8"/>
    </row>
    <row r="316" spans="1:15" x14ac:dyDescent="0.25">
      <c r="A316" s="12" t="s">
        <v>109</v>
      </c>
      <c r="G316" s="8"/>
      <c r="I316" t="str">
        <f>A316</f>
        <v>tipus ECR-2, amb dotació de 0,7 kg/m².</v>
      </c>
      <c r="O316" s="8"/>
    </row>
    <row r="317" spans="1:15" x14ac:dyDescent="0.25">
      <c r="B317" s="9" t="s">
        <v>218</v>
      </c>
      <c r="C317">
        <v>0</v>
      </c>
      <c r="D317">
        <v>85</v>
      </c>
      <c r="E317">
        <v>0.3</v>
      </c>
      <c r="G317" s="8">
        <f t="shared" ref="G317:G324" si="144">C317*D317*E317</f>
        <v>0</v>
      </c>
      <c r="J317" s="9" t="str">
        <f t="shared" ref="J317" si="145">B317</f>
        <v>_ Tram 1</v>
      </c>
      <c r="K317" s="8">
        <f t="shared" ref="K317:K323" si="146">G317</f>
        <v>0</v>
      </c>
      <c r="M317">
        <v>0.45</v>
      </c>
      <c r="O317" s="8">
        <f t="shared" ref="O317:O324" si="147">K317*M317</f>
        <v>0</v>
      </c>
    </row>
    <row r="318" spans="1:15" x14ac:dyDescent="0.25">
      <c r="B318" s="9" t="s">
        <v>219</v>
      </c>
      <c r="C318">
        <v>0</v>
      </c>
      <c r="D318">
        <v>260</v>
      </c>
      <c r="E318">
        <v>0.3</v>
      </c>
      <c r="G318" s="8">
        <f t="shared" si="144"/>
        <v>0</v>
      </c>
      <c r="J318" s="9" t="str">
        <f>B318</f>
        <v>_ Tram 2</v>
      </c>
      <c r="K318" s="8">
        <f t="shared" si="146"/>
        <v>0</v>
      </c>
      <c r="M318">
        <v>0.45</v>
      </c>
      <c r="O318" s="8">
        <f t="shared" si="147"/>
        <v>0</v>
      </c>
    </row>
    <row r="319" spans="1:15" x14ac:dyDescent="0.25">
      <c r="B319" s="9" t="s">
        <v>220</v>
      </c>
      <c r="C319">
        <v>1</v>
      </c>
      <c r="D319">
        <v>15</v>
      </c>
      <c r="E319">
        <v>0.3</v>
      </c>
      <c r="G319" s="8">
        <f t="shared" si="144"/>
        <v>4.5</v>
      </c>
      <c r="J319" s="9" t="str">
        <f t="shared" ref="J319" si="148">B319</f>
        <v>_ Tram 3</v>
      </c>
      <c r="K319" s="8">
        <f t="shared" si="146"/>
        <v>4.5</v>
      </c>
      <c r="M319">
        <v>0.45</v>
      </c>
      <c r="O319" s="8">
        <f t="shared" si="147"/>
        <v>2.0249999999999999</v>
      </c>
    </row>
    <row r="320" spans="1:15" x14ac:dyDescent="0.25">
      <c r="B320" s="9" t="s">
        <v>221</v>
      </c>
      <c r="C320">
        <v>0</v>
      </c>
      <c r="D320">
        <v>175</v>
      </c>
      <c r="E320">
        <v>0.3</v>
      </c>
      <c r="G320" s="8">
        <f t="shared" si="144"/>
        <v>0</v>
      </c>
      <c r="J320" s="9" t="str">
        <f>B320</f>
        <v>_ Tram 4</v>
      </c>
      <c r="K320" s="8">
        <f t="shared" si="146"/>
        <v>0</v>
      </c>
      <c r="M320">
        <v>0.45</v>
      </c>
      <c r="O320" s="8">
        <f t="shared" si="147"/>
        <v>0</v>
      </c>
    </row>
    <row r="321" spans="1:15" x14ac:dyDescent="0.25">
      <c r="B321" s="9" t="s">
        <v>222</v>
      </c>
      <c r="C321">
        <v>1</v>
      </c>
      <c r="D321">
        <v>50</v>
      </c>
      <c r="E321">
        <v>0.3</v>
      </c>
      <c r="G321" s="8">
        <f t="shared" si="144"/>
        <v>15</v>
      </c>
      <c r="J321" s="9" t="str">
        <f t="shared" ref="J321:J323" si="149">B321</f>
        <v>_ Tram 5</v>
      </c>
      <c r="K321" s="8">
        <f t="shared" si="146"/>
        <v>15</v>
      </c>
      <c r="M321">
        <v>0.45</v>
      </c>
      <c r="O321" s="8">
        <f t="shared" si="147"/>
        <v>6.75</v>
      </c>
    </row>
    <row r="322" spans="1:15" x14ac:dyDescent="0.25">
      <c r="B322" s="9" t="s">
        <v>223</v>
      </c>
      <c r="C322">
        <v>0</v>
      </c>
      <c r="D322">
        <v>25</v>
      </c>
      <c r="E322">
        <v>0.3</v>
      </c>
      <c r="G322" s="8">
        <f t="shared" si="144"/>
        <v>0</v>
      </c>
      <c r="J322" s="9" t="str">
        <f t="shared" si="149"/>
        <v>_ Tram 6</v>
      </c>
      <c r="K322" s="8">
        <f t="shared" si="146"/>
        <v>0</v>
      </c>
      <c r="M322">
        <v>0.45</v>
      </c>
      <c r="O322" s="8">
        <f t="shared" si="147"/>
        <v>0</v>
      </c>
    </row>
    <row r="323" spans="1:15" x14ac:dyDescent="0.25">
      <c r="B323" s="9"/>
      <c r="C323" s="9"/>
      <c r="D323" s="9"/>
      <c r="E323" s="9"/>
      <c r="G323" s="8">
        <f t="shared" si="144"/>
        <v>0</v>
      </c>
      <c r="J323" s="9">
        <f t="shared" si="149"/>
        <v>0</v>
      </c>
      <c r="K323" s="8">
        <f t="shared" si="146"/>
        <v>0</v>
      </c>
      <c r="M323">
        <v>0.45</v>
      </c>
      <c r="O323" s="8">
        <f t="shared" si="147"/>
        <v>0</v>
      </c>
    </row>
    <row r="324" spans="1:15" x14ac:dyDescent="0.25">
      <c r="B324" s="9" t="s">
        <v>26</v>
      </c>
      <c r="C324">
        <v>22</v>
      </c>
      <c r="D324">
        <v>3</v>
      </c>
      <c r="E324">
        <v>0.3</v>
      </c>
      <c r="G324" s="8">
        <f t="shared" si="144"/>
        <v>19.8</v>
      </c>
      <c r="J324" s="9" t="str">
        <f>B324</f>
        <v>_ Escomeses:</v>
      </c>
      <c r="K324" s="8">
        <f>G324</f>
        <v>19.8</v>
      </c>
      <c r="M324">
        <v>0.45</v>
      </c>
      <c r="O324" s="8">
        <f t="shared" si="147"/>
        <v>8.91</v>
      </c>
    </row>
    <row r="325" spans="1:15" x14ac:dyDescent="0.25">
      <c r="B325" s="9"/>
      <c r="G325" s="8"/>
      <c r="J325" s="9"/>
      <c r="K325" s="8"/>
      <c r="O325" s="8"/>
    </row>
    <row r="326" spans="1:15" x14ac:dyDescent="0.25">
      <c r="B326" s="3" t="s">
        <v>20</v>
      </c>
      <c r="G326" s="10">
        <f>SUM(G315:G324)</f>
        <v>39.299999999999997</v>
      </c>
      <c r="J326" s="3" t="s">
        <v>20</v>
      </c>
      <c r="K326" s="10">
        <f t="shared" ref="K326" si="150">G326</f>
        <v>39.299999999999997</v>
      </c>
      <c r="O326" s="10">
        <f>SUM(O315:O324)</f>
        <v>17.685000000000002</v>
      </c>
    </row>
    <row r="327" spans="1:15" x14ac:dyDescent="0.25">
      <c r="B327" s="3"/>
      <c r="G327" s="10"/>
      <c r="J327" s="3"/>
      <c r="K327" s="10"/>
      <c r="O327" s="10"/>
    </row>
    <row r="328" spans="1:15" x14ac:dyDescent="0.25">
      <c r="C328" s="6" t="s">
        <v>5</v>
      </c>
      <c r="D328" s="7" t="s">
        <v>55</v>
      </c>
      <c r="E328" s="6"/>
      <c r="F328" s="6"/>
      <c r="G328" s="7" t="s">
        <v>56</v>
      </c>
      <c r="K328" s="6" t="str">
        <f>G328</f>
        <v>Total ut</v>
      </c>
      <c r="M328" s="6" t="s">
        <v>10</v>
      </c>
      <c r="N328" s="6"/>
      <c r="O328" s="11" t="s">
        <v>11</v>
      </c>
    </row>
    <row r="329" spans="1:15" x14ac:dyDescent="0.25">
      <c r="A329" s="12" t="s">
        <v>110</v>
      </c>
      <c r="G329" s="8"/>
      <c r="I329" t="str">
        <f>A329</f>
        <v>Partida alçada reposició serveis afectats,</v>
      </c>
      <c r="O329" s="8"/>
    </row>
    <row r="330" spans="1:15" x14ac:dyDescent="0.25">
      <c r="A330" s="12" t="s">
        <v>229</v>
      </c>
      <c r="G330" s="8"/>
      <c r="I330" t="str">
        <f>A330</f>
        <v>en xarxes existents, (5% obra civil).</v>
      </c>
      <c r="O330" s="8"/>
    </row>
    <row r="331" spans="1:15" x14ac:dyDescent="0.25">
      <c r="A331" s="12"/>
      <c r="C331">
        <v>1</v>
      </c>
      <c r="D331">
        <v>1</v>
      </c>
      <c r="G331" s="8">
        <f>C331*D331</f>
        <v>1</v>
      </c>
      <c r="K331" s="8">
        <f>G331</f>
        <v>1</v>
      </c>
      <c r="M331">
        <f>M338</f>
        <v>1039</v>
      </c>
      <c r="O331" s="8">
        <f>K331*M331</f>
        <v>1039</v>
      </c>
    </row>
    <row r="332" spans="1:15" x14ac:dyDescent="0.25">
      <c r="A332" s="12"/>
      <c r="G332" s="8"/>
      <c r="K332" s="8"/>
      <c r="O332" s="8"/>
    </row>
    <row r="333" spans="1:15" x14ac:dyDescent="0.25">
      <c r="A333" s="12"/>
      <c r="B333" s="3" t="s">
        <v>20</v>
      </c>
      <c r="G333" s="10">
        <f>SUM(G331:G331)</f>
        <v>1</v>
      </c>
      <c r="J333" s="3" t="s">
        <v>20</v>
      </c>
      <c r="K333" s="10">
        <f>G333</f>
        <v>1</v>
      </c>
      <c r="O333" s="10">
        <f>SUM(O331:O331)</f>
        <v>1039</v>
      </c>
    </row>
    <row r="334" spans="1:15" x14ac:dyDescent="0.25">
      <c r="A334" s="12"/>
      <c r="B334" s="3"/>
      <c r="G334" s="10"/>
      <c r="J334" s="3"/>
      <c r="K334" s="10"/>
      <c r="O334" s="10"/>
    </row>
    <row r="335" spans="1:15" x14ac:dyDescent="0.25">
      <c r="C335" s="6" t="s">
        <v>5</v>
      </c>
      <c r="D335" s="7" t="s">
        <v>55</v>
      </c>
      <c r="E335" s="6"/>
      <c r="F335" s="6"/>
      <c r="G335" s="7" t="s">
        <v>56</v>
      </c>
      <c r="K335" s="6" t="str">
        <f>G335</f>
        <v>Total ut</v>
      </c>
      <c r="M335" s="6" t="s">
        <v>10</v>
      </c>
      <c r="N335" s="6"/>
      <c r="O335" s="11" t="s">
        <v>11</v>
      </c>
    </row>
    <row r="336" spans="1:15" x14ac:dyDescent="0.25">
      <c r="A336" s="12" t="s">
        <v>112</v>
      </c>
      <c r="G336" s="8"/>
      <c r="I336" t="str">
        <f>A336</f>
        <v>Partida alçada imprevistos d'obra civil,</v>
      </c>
      <c r="O336" s="8"/>
    </row>
    <row r="337" spans="1:15" x14ac:dyDescent="0.25">
      <c r="A337" s="12" t="s">
        <v>113</v>
      </c>
      <c r="G337" s="8"/>
      <c r="I337" t="str">
        <f>A337</f>
        <v>per diferents incidències, (5% obra civil).</v>
      </c>
      <c r="O337" s="8"/>
    </row>
    <row r="338" spans="1:15" x14ac:dyDescent="0.25">
      <c r="A338" s="12"/>
      <c r="C338">
        <v>1</v>
      </c>
      <c r="D338">
        <v>1</v>
      </c>
      <c r="G338" s="8">
        <f>C338*D338</f>
        <v>1</v>
      </c>
      <c r="K338" s="8">
        <f>G338</f>
        <v>1</v>
      </c>
      <c r="M338">
        <v>1039</v>
      </c>
      <c r="O338" s="8">
        <f>K338*M338</f>
        <v>1039</v>
      </c>
    </row>
    <row r="339" spans="1:15" x14ac:dyDescent="0.25">
      <c r="A339" s="12"/>
      <c r="G339" s="8"/>
      <c r="K339" s="8"/>
      <c r="O339" s="8"/>
    </row>
    <row r="340" spans="1:15" x14ac:dyDescent="0.25">
      <c r="A340" s="12"/>
      <c r="B340" s="3" t="s">
        <v>20</v>
      </c>
      <c r="G340" s="10">
        <f>SUM(G338:G338)</f>
        <v>1</v>
      </c>
      <c r="J340" s="3" t="s">
        <v>20</v>
      </c>
      <c r="K340" s="10">
        <f>G340</f>
        <v>1</v>
      </c>
      <c r="O340" s="10">
        <f>SUM(O338:O338)</f>
        <v>1039</v>
      </c>
    </row>
    <row r="341" spans="1:15" x14ac:dyDescent="0.25">
      <c r="A341" s="12"/>
      <c r="B341" s="3"/>
      <c r="G341" s="10"/>
      <c r="J341" s="3"/>
      <c r="K341" s="10"/>
      <c r="O341" s="10"/>
    </row>
    <row r="342" spans="1:15" x14ac:dyDescent="0.25">
      <c r="A342" s="2"/>
      <c r="B342" s="1"/>
      <c r="C342" s="2"/>
      <c r="D342" s="2"/>
      <c r="E342" s="2"/>
      <c r="F342" s="2"/>
      <c r="G342" s="16"/>
      <c r="H342" s="2"/>
      <c r="I342" s="2"/>
      <c r="J342" s="17" t="s">
        <v>114</v>
      </c>
      <c r="K342" s="16"/>
      <c r="L342" s="2"/>
      <c r="M342" s="2"/>
      <c r="N342" s="2"/>
      <c r="O342" s="16">
        <f>O340+O333+O326+O312+O298+O284+O256+O242+O225+O211+O195+O159+O145+O129+O114+O99+O84+O58+O50+O35+O19+O179+O68+O267</f>
        <v>22859.826140000001</v>
      </c>
    </row>
    <row r="343" spans="1:15" x14ac:dyDescent="0.25">
      <c r="B343" s="3"/>
      <c r="G343" s="10"/>
      <c r="J343" s="17"/>
      <c r="K343" s="10"/>
      <c r="O343" s="10"/>
    </row>
    <row r="344" spans="1:15" x14ac:dyDescent="0.25">
      <c r="A344" s="2"/>
      <c r="B344" s="1" t="s">
        <v>115</v>
      </c>
      <c r="C344" s="2"/>
      <c r="D344" s="2"/>
      <c r="E344" s="2"/>
      <c r="F344" s="2"/>
      <c r="G344" s="2"/>
      <c r="H344" s="2"/>
      <c r="I344" s="2"/>
      <c r="J344" s="1" t="str">
        <f>B344</f>
        <v>_ Instal·lacions.</v>
      </c>
      <c r="K344" s="16"/>
      <c r="L344" s="2"/>
      <c r="M344" s="2"/>
      <c r="N344" s="2"/>
      <c r="O344" s="16"/>
    </row>
    <row r="345" spans="1:15" x14ac:dyDescent="0.25">
      <c r="B345" s="3"/>
      <c r="G345" s="10"/>
      <c r="J345" s="17"/>
      <c r="K345" s="10"/>
      <c r="O345" s="10"/>
    </row>
    <row r="346" spans="1:15" x14ac:dyDescent="0.25">
      <c r="C346" s="6" t="s">
        <v>5</v>
      </c>
      <c r="D346" s="6" t="s">
        <v>55</v>
      </c>
      <c r="E346" s="6"/>
      <c r="F346" s="6"/>
      <c r="G346" s="7" t="s">
        <v>56</v>
      </c>
      <c r="K346" s="6" t="str">
        <f>G346</f>
        <v>Total ut</v>
      </c>
      <c r="M346" s="6" t="s">
        <v>10</v>
      </c>
      <c r="N346" s="6"/>
      <c r="O346" s="11" t="s">
        <v>11</v>
      </c>
    </row>
    <row r="347" spans="1:15" x14ac:dyDescent="0.25">
      <c r="A347" s="12" t="s">
        <v>116</v>
      </c>
      <c r="G347" s="8"/>
      <c r="I347" t="str">
        <f>A347</f>
        <v>Pou de registre amb anells prefabricats de</v>
      </c>
      <c r="O347" s="8"/>
    </row>
    <row r="348" spans="1:15" x14ac:dyDescent="0.25">
      <c r="A348" s="12" t="s">
        <v>117</v>
      </c>
      <c r="G348" s="8"/>
      <c r="I348" t="str">
        <f>A348</f>
        <v>formigó amb Æ 80 cm i alçada 1,1 m</v>
      </c>
      <c r="K348" s="8"/>
      <c r="O348" s="8"/>
    </row>
    <row r="349" spans="1:15" x14ac:dyDescent="0.25">
      <c r="A349" s="12" t="s">
        <v>118</v>
      </c>
      <c r="G349" s="8"/>
      <c r="I349" t="str">
        <f t="shared" ref="I349:I351" si="151">A349</f>
        <v>format per cubeta base de pou d'1,15 m</v>
      </c>
      <c r="K349" s="8"/>
      <c r="O349" s="8"/>
    </row>
    <row r="350" spans="1:15" x14ac:dyDescent="0.25">
      <c r="A350" s="12" t="s">
        <v>119</v>
      </c>
      <c r="G350" s="8"/>
      <c r="I350" t="str">
        <f t="shared" si="151"/>
        <v>sobre solera de formigó H-200, anells d'1 m</v>
      </c>
      <c r="K350" s="8"/>
      <c r="O350" s="8"/>
    </row>
    <row r="351" spans="1:15" x14ac:dyDescent="0.25">
      <c r="A351" s="12" t="s">
        <v>120</v>
      </c>
      <c r="B351" s="3"/>
      <c r="G351" s="10"/>
      <c r="I351" t="str">
        <f t="shared" si="151"/>
        <v>d'alçada, con asimètric de remat de 60 cm</v>
      </c>
      <c r="J351" s="3"/>
      <c r="K351" s="10"/>
      <c r="O351" s="10"/>
    </row>
    <row r="352" spans="1:15" x14ac:dyDescent="0.25">
      <c r="B352" s="9" t="s">
        <v>218</v>
      </c>
      <c r="C352">
        <v>1</v>
      </c>
      <c r="D352">
        <v>2</v>
      </c>
      <c r="G352" s="8">
        <f t="shared" ref="G352:G358" si="152">C352*D352</f>
        <v>2</v>
      </c>
      <c r="J352" s="9" t="str">
        <f t="shared" ref="J352" si="153">B352</f>
        <v>_ Tram 1</v>
      </c>
      <c r="K352" s="8">
        <f t="shared" ref="K352:K358" si="154">G352</f>
        <v>2</v>
      </c>
      <c r="M352">
        <v>176.93</v>
      </c>
      <c r="O352" s="8">
        <f t="shared" ref="O352:O358" si="155">K352*M352</f>
        <v>353.86</v>
      </c>
    </row>
    <row r="353" spans="1:15" x14ac:dyDescent="0.25">
      <c r="B353" s="9" t="s">
        <v>219</v>
      </c>
      <c r="C353">
        <v>0</v>
      </c>
      <c r="D353">
        <v>0</v>
      </c>
      <c r="G353" s="8">
        <f t="shared" si="152"/>
        <v>0</v>
      </c>
      <c r="J353" s="9" t="str">
        <f>B353</f>
        <v>_ Tram 2</v>
      </c>
      <c r="K353" s="8">
        <f t="shared" si="154"/>
        <v>0</v>
      </c>
      <c r="M353">
        <v>176.93</v>
      </c>
      <c r="O353" s="8">
        <f t="shared" si="155"/>
        <v>0</v>
      </c>
    </row>
    <row r="354" spans="1:15" x14ac:dyDescent="0.25">
      <c r="B354" s="9" t="s">
        <v>220</v>
      </c>
      <c r="C354">
        <v>0</v>
      </c>
      <c r="D354">
        <v>0</v>
      </c>
      <c r="G354" s="8">
        <f t="shared" si="152"/>
        <v>0</v>
      </c>
      <c r="J354" s="9" t="str">
        <f t="shared" ref="J354" si="156">B354</f>
        <v>_ Tram 3</v>
      </c>
      <c r="K354" s="8">
        <f t="shared" si="154"/>
        <v>0</v>
      </c>
      <c r="M354">
        <v>176.93</v>
      </c>
      <c r="O354" s="8">
        <f t="shared" si="155"/>
        <v>0</v>
      </c>
    </row>
    <row r="355" spans="1:15" x14ac:dyDescent="0.25">
      <c r="B355" s="9" t="s">
        <v>221</v>
      </c>
      <c r="C355">
        <v>0</v>
      </c>
      <c r="D355">
        <v>0</v>
      </c>
      <c r="G355" s="8">
        <f t="shared" si="152"/>
        <v>0</v>
      </c>
      <c r="J355" s="9" t="str">
        <f>B355</f>
        <v>_ Tram 4</v>
      </c>
      <c r="K355" s="8">
        <f t="shared" si="154"/>
        <v>0</v>
      </c>
      <c r="M355">
        <v>176.93</v>
      </c>
      <c r="O355" s="8">
        <f t="shared" si="155"/>
        <v>0</v>
      </c>
    </row>
    <row r="356" spans="1:15" x14ac:dyDescent="0.25">
      <c r="B356" s="9" t="s">
        <v>222</v>
      </c>
      <c r="C356">
        <v>1</v>
      </c>
      <c r="D356">
        <v>1</v>
      </c>
      <c r="G356" s="8">
        <f t="shared" si="152"/>
        <v>1</v>
      </c>
      <c r="J356" s="9" t="str">
        <f t="shared" ref="J356:J358" si="157">B356</f>
        <v>_ Tram 5</v>
      </c>
      <c r="K356" s="8">
        <f t="shared" si="154"/>
        <v>1</v>
      </c>
      <c r="M356">
        <v>176.93</v>
      </c>
      <c r="O356" s="8">
        <f t="shared" si="155"/>
        <v>176.93</v>
      </c>
    </row>
    <row r="357" spans="1:15" x14ac:dyDescent="0.25">
      <c r="B357" s="9" t="s">
        <v>223</v>
      </c>
      <c r="C357">
        <v>0</v>
      </c>
      <c r="D357">
        <v>0</v>
      </c>
      <c r="G357" s="8">
        <f t="shared" si="152"/>
        <v>0</v>
      </c>
      <c r="J357" s="9" t="str">
        <f t="shared" si="157"/>
        <v>_ Tram 6</v>
      </c>
      <c r="K357" s="8">
        <f t="shared" si="154"/>
        <v>0</v>
      </c>
      <c r="M357">
        <v>176.93</v>
      </c>
      <c r="O357" s="8">
        <f t="shared" si="155"/>
        <v>0</v>
      </c>
    </row>
    <row r="358" spans="1:15" x14ac:dyDescent="0.25">
      <c r="B358" s="9"/>
      <c r="G358" s="8">
        <f t="shared" si="152"/>
        <v>0</v>
      </c>
      <c r="J358" s="9">
        <f t="shared" si="157"/>
        <v>0</v>
      </c>
      <c r="K358" s="8">
        <f t="shared" si="154"/>
        <v>0</v>
      </c>
      <c r="M358">
        <v>176.93</v>
      </c>
      <c r="O358" s="8">
        <f t="shared" si="155"/>
        <v>0</v>
      </c>
    </row>
    <row r="359" spans="1:15" x14ac:dyDescent="0.25">
      <c r="B359" s="9"/>
      <c r="G359" s="8"/>
      <c r="J359" s="9"/>
      <c r="K359" s="8"/>
      <c r="O359" s="8"/>
    </row>
    <row r="360" spans="1:15" x14ac:dyDescent="0.25">
      <c r="B360" s="3" t="s">
        <v>20</v>
      </c>
      <c r="G360" s="10">
        <f>SUM(G350:G358)</f>
        <v>3</v>
      </c>
      <c r="J360" s="3" t="s">
        <v>20</v>
      </c>
      <c r="K360" s="10">
        <f t="shared" ref="K360" si="158">G360</f>
        <v>3</v>
      </c>
      <c r="O360" s="10">
        <f>SUM(O350:O358)</f>
        <v>530.79</v>
      </c>
    </row>
    <row r="361" spans="1:15" x14ac:dyDescent="0.25">
      <c r="B361" s="3"/>
      <c r="G361" s="10"/>
      <c r="J361" s="3"/>
      <c r="K361" s="10"/>
      <c r="O361" s="10"/>
    </row>
    <row r="362" spans="1:15" x14ac:dyDescent="0.25">
      <c r="C362" s="6" t="s">
        <v>5</v>
      </c>
      <c r="D362" s="6" t="s">
        <v>55</v>
      </c>
      <c r="E362" s="6"/>
      <c r="F362" s="6"/>
      <c r="G362" s="7" t="s">
        <v>56</v>
      </c>
      <c r="K362" s="6" t="str">
        <f>G362</f>
        <v>Total ut</v>
      </c>
      <c r="M362" s="6" t="s">
        <v>10</v>
      </c>
      <c r="N362" s="6"/>
      <c r="O362" s="11" t="s">
        <v>11</v>
      </c>
    </row>
    <row r="363" spans="1:15" x14ac:dyDescent="0.25">
      <c r="A363" s="12" t="s">
        <v>121</v>
      </c>
      <c r="G363" s="8"/>
      <c r="I363" t="str">
        <f>A363</f>
        <v>Solera de pou de resalt (pou de baixada i</v>
      </c>
      <c r="O363" s="8"/>
    </row>
    <row r="364" spans="1:15" x14ac:dyDescent="0.25">
      <c r="A364" s="12" t="s">
        <v>122</v>
      </c>
      <c r="G364" s="8"/>
      <c r="I364" t="str">
        <f>A364</f>
        <v>trasdos), construït en rasa totalment acabat</v>
      </c>
      <c r="K364" s="8"/>
      <c r="O364" s="8"/>
    </row>
    <row r="365" spans="1:15" x14ac:dyDescent="0.25">
      <c r="B365" s="9" t="s">
        <v>218</v>
      </c>
      <c r="C365">
        <v>1</v>
      </c>
      <c r="D365">
        <v>2</v>
      </c>
      <c r="G365" s="8">
        <f t="shared" ref="G365:G370" si="159">C365*D365</f>
        <v>2</v>
      </c>
      <c r="J365" s="9" t="str">
        <f t="shared" ref="J365" si="160">B365</f>
        <v>_ Tram 1</v>
      </c>
      <c r="K365" s="8">
        <f t="shared" ref="K365:K370" si="161">G365</f>
        <v>2</v>
      </c>
      <c r="M365">
        <v>153.66</v>
      </c>
      <c r="O365" s="8">
        <f t="shared" ref="O365:O370" si="162">K365*M365</f>
        <v>307.32</v>
      </c>
    </row>
    <row r="366" spans="1:15" x14ac:dyDescent="0.25">
      <c r="B366" s="9" t="s">
        <v>219</v>
      </c>
      <c r="C366">
        <v>0</v>
      </c>
      <c r="D366">
        <v>0</v>
      </c>
      <c r="G366" s="8">
        <f t="shared" si="159"/>
        <v>0</v>
      </c>
      <c r="J366" s="9" t="str">
        <f>B366</f>
        <v>_ Tram 2</v>
      </c>
      <c r="K366" s="8">
        <f t="shared" si="161"/>
        <v>0</v>
      </c>
      <c r="M366">
        <v>153.66</v>
      </c>
      <c r="O366" s="8">
        <f t="shared" si="162"/>
        <v>0</v>
      </c>
    </row>
    <row r="367" spans="1:15" x14ac:dyDescent="0.25">
      <c r="B367" s="9" t="s">
        <v>220</v>
      </c>
      <c r="C367">
        <v>0</v>
      </c>
      <c r="D367">
        <v>0</v>
      </c>
      <c r="G367" s="8">
        <f t="shared" si="159"/>
        <v>0</v>
      </c>
      <c r="J367" s="9" t="str">
        <f t="shared" ref="J367" si="163">B367</f>
        <v>_ Tram 3</v>
      </c>
      <c r="K367" s="8">
        <f t="shared" si="161"/>
        <v>0</v>
      </c>
      <c r="M367">
        <v>153.66</v>
      </c>
      <c r="O367" s="8">
        <f t="shared" si="162"/>
        <v>0</v>
      </c>
    </row>
    <row r="368" spans="1:15" x14ac:dyDescent="0.25">
      <c r="B368" s="9" t="s">
        <v>221</v>
      </c>
      <c r="C368">
        <v>0</v>
      </c>
      <c r="D368">
        <v>0</v>
      </c>
      <c r="G368" s="8">
        <f t="shared" si="159"/>
        <v>0</v>
      </c>
      <c r="J368" s="9" t="str">
        <f>B368</f>
        <v>_ Tram 4</v>
      </c>
      <c r="K368" s="8">
        <f t="shared" si="161"/>
        <v>0</v>
      </c>
      <c r="M368">
        <v>153.66</v>
      </c>
      <c r="O368" s="8">
        <f t="shared" si="162"/>
        <v>0</v>
      </c>
    </row>
    <row r="369" spans="1:15" x14ac:dyDescent="0.25">
      <c r="B369" s="9" t="s">
        <v>222</v>
      </c>
      <c r="C369">
        <v>1</v>
      </c>
      <c r="D369">
        <v>1</v>
      </c>
      <c r="G369" s="8">
        <f t="shared" si="159"/>
        <v>1</v>
      </c>
      <c r="J369" s="9" t="str">
        <f t="shared" ref="J369:J370" si="164">B369</f>
        <v>_ Tram 5</v>
      </c>
      <c r="K369" s="8">
        <f t="shared" si="161"/>
        <v>1</v>
      </c>
      <c r="M369">
        <v>153.66</v>
      </c>
      <c r="O369" s="8">
        <f t="shared" si="162"/>
        <v>153.66</v>
      </c>
    </row>
    <row r="370" spans="1:15" x14ac:dyDescent="0.25">
      <c r="B370" s="9" t="s">
        <v>223</v>
      </c>
      <c r="C370">
        <v>0</v>
      </c>
      <c r="D370">
        <v>0</v>
      </c>
      <c r="G370" s="8">
        <f t="shared" si="159"/>
        <v>0</v>
      </c>
      <c r="J370" s="9" t="str">
        <f t="shared" si="164"/>
        <v>_ Tram 6</v>
      </c>
      <c r="K370" s="8">
        <f t="shared" si="161"/>
        <v>0</v>
      </c>
      <c r="M370">
        <v>153.66</v>
      </c>
      <c r="O370" s="8">
        <f t="shared" si="162"/>
        <v>0</v>
      </c>
    </row>
    <row r="371" spans="1:15" x14ac:dyDescent="0.25">
      <c r="B371" s="9"/>
      <c r="G371" s="8"/>
      <c r="J371" s="9"/>
      <c r="K371" s="8"/>
      <c r="O371" s="8"/>
    </row>
    <row r="372" spans="1:15" x14ac:dyDescent="0.25">
      <c r="B372" s="3" t="s">
        <v>20</v>
      </c>
      <c r="G372" s="10">
        <f>SUM(G363:G370)</f>
        <v>3</v>
      </c>
      <c r="J372" s="3" t="s">
        <v>20</v>
      </c>
      <c r="K372" s="10">
        <f t="shared" ref="K372" si="165">G372</f>
        <v>3</v>
      </c>
      <c r="O372" s="10">
        <f>SUM(O363:O370)</f>
        <v>460.98</v>
      </c>
    </row>
    <row r="373" spans="1:15" x14ac:dyDescent="0.25">
      <c r="G373" s="8"/>
      <c r="J373" s="17"/>
      <c r="K373" s="10"/>
      <c r="O373" s="10"/>
    </row>
    <row r="374" spans="1:15" x14ac:dyDescent="0.25">
      <c r="C374" s="6" t="s">
        <v>5</v>
      </c>
      <c r="D374" s="6" t="s">
        <v>6</v>
      </c>
      <c r="E374" s="6"/>
      <c r="F374" s="6"/>
      <c r="G374" s="7" t="s">
        <v>28</v>
      </c>
      <c r="K374" s="6" t="str">
        <f>G374</f>
        <v>Total ml</v>
      </c>
      <c r="M374" s="6" t="s">
        <v>10</v>
      </c>
      <c r="N374" s="6"/>
      <c r="O374" s="11" t="s">
        <v>11</v>
      </c>
    </row>
    <row r="375" spans="1:15" x14ac:dyDescent="0.25">
      <c r="A375" s="12" t="s">
        <v>230</v>
      </c>
      <c r="G375" s="8"/>
      <c r="I375" t="str">
        <f>A375</f>
        <v xml:space="preserve">Tub de polietilè de PE-100, de 125 mm de </v>
      </c>
      <c r="O375" s="8"/>
    </row>
    <row r="376" spans="1:15" x14ac:dyDescent="0.25">
      <c r="A376" s="12" t="s">
        <v>124</v>
      </c>
      <c r="G376" s="8"/>
      <c r="I376" t="str">
        <f t="shared" ref="I376:I382" si="166">A376</f>
        <v>diàmetre nominal, de PN: 16 bar, per</v>
      </c>
      <c r="O376" s="8"/>
    </row>
    <row r="377" spans="1:15" x14ac:dyDescent="0.25">
      <c r="A377" s="12" t="s">
        <v>125</v>
      </c>
      <c r="G377" s="8"/>
      <c r="I377" t="str">
        <f t="shared" si="166"/>
        <v>aigua potable UNE-EN 12202-2, connectat</v>
      </c>
      <c r="O377" s="8"/>
    </row>
    <row r="378" spans="1:15" x14ac:dyDescent="0.25">
      <c r="A378" t="s">
        <v>126</v>
      </c>
      <c r="G378" s="8"/>
      <c r="I378" t="str">
        <f t="shared" si="166"/>
        <v>a pressió, amb grau de dificultat mitja,</v>
      </c>
      <c r="O378" s="8"/>
    </row>
    <row r="379" spans="1:15" x14ac:dyDescent="0.25">
      <c r="A379" t="s">
        <v>127</v>
      </c>
      <c r="G379" s="8"/>
      <c r="I379" t="str">
        <f t="shared" si="166"/>
        <v>utilitzant unions soldades i col·locat al fons de</v>
      </c>
      <c r="O379" s="8"/>
    </row>
    <row r="380" spans="1:15" x14ac:dyDescent="0.25">
      <c r="A380" s="12" t="s">
        <v>128</v>
      </c>
      <c r="G380" s="8"/>
      <c r="I380" t="str">
        <f t="shared" si="166"/>
        <v>la rasa. Inclou accessoris termosoldables</v>
      </c>
      <c r="K380" s="8"/>
      <c r="O380" s="8"/>
    </row>
    <row r="381" spans="1:15" x14ac:dyDescent="0.25">
      <c r="A381" s="12" t="s">
        <v>129</v>
      </c>
      <c r="G381" s="8"/>
      <c r="I381" t="str">
        <f t="shared" si="166"/>
        <v>d'acord als plànols de la xarxa existent.</v>
      </c>
      <c r="K381" s="8"/>
      <c r="O381" s="8"/>
    </row>
    <row r="382" spans="1:15" x14ac:dyDescent="0.25">
      <c r="A382" s="12" t="s">
        <v>130</v>
      </c>
      <c r="B382" s="3"/>
      <c r="G382" s="10"/>
      <c r="I382" t="str">
        <f t="shared" si="166"/>
        <v>col.locació cobertura arena fins a 20 cm.</v>
      </c>
      <c r="J382" s="3"/>
      <c r="K382" s="10"/>
      <c r="O382" s="10"/>
    </row>
    <row r="383" spans="1:15" x14ac:dyDescent="0.25">
      <c r="B383" s="9" t="s">
        <v>218</v>
      </c>
      <c r="C383">
        <v>0</v>
      </c>
      <c r="D383">
        <v>85</v>
      </c>
      <c r="G383" s="8">
        <f t="shared" ref="G383:G388" si="167">C383*D383</f>
        <v>0</v>
      </c>
      <c r="J383" s="9" t="str">
        <f t="shared" ref="J383" si="168">B383</f>
        <v>_ Tram 1</v>
      </c>
      <c r="K383" s="8">
        <f t="shared" ref="K383:K388" si="169">G383</f>
        <v>0</v>
      </c>
      <c r="M383">
        <v>39.21</v>
      </c>
      <c r="O383" s="8">
        <f t="shared" ref="O383:O388" si="170">K383*M383</f>
        <v>0</v>
      </c>
    </row>
    <row r="384" spans="1:15" x14ac:dyDescent="0.25">
      <c r="B384" s="9" t="s">
        <v>219</v>
      </c>
      <c r="C384">
        <v>0</v>
      </c>
      <c r="D384">
        <v>260</v>
      </c>
      <c r="G384" s="8">
        <f t="shared" si="167"/>
        <v>0</v>
      </c>
      <c r="J384" s="9" t="str">
        <f>B384</f>
        <v>_ Tram 2</v>
      </c>
      <c r="K384" s="8">
        <f t="shared" si="169"/>
        <v>0</v>
      </c>
      <c r="M384">
        <v>39.21</v>
      </c>
      <c r="O384" s="8">
        <f t="shared" si="170"/>
        <v>0</v>
      </c>
    </row>
    <row r="385" spans="1:15" x14ac:dyDescent="0.25">
      <c r="B385" s="9" t="s">
        <v>220</v>
      </c>
      <c r="C385">
        <v>0</v>
      </c>
      <c r="D385">
        <v>15</v>
      </c>
      <c r="G385" s="8">
        <f t="shared" si="167"/>
        <v>0</v>
      </c>
      <c r="J385" s="9" t="str">
        <f t="shared" ref="J385" si="171">B385</f>
        <v>_ Tram 3</v>
      </c>
      <c r="K385" s="8">
        <f t="shared" si="169"/>
        <v>0</v>
      </c>
      <c r="M385">
        <v>39.21</v>
      </c>
      <c r="O385" s="8">
        <f t="shared" si="170"/>
        <v>0</v>
      </c>
    </row>
    <row r="386" spans="1:15" x14ac:dyDescent="0.25">
      <c r="B386" s="9" t="s">
        <v>221</v>
      </c>
      <c r="C386">
        <v>0</v>
      </c>
      <c r="D386">
        <v>175</v>
      </c>
      <c r="G386" s="8">
        <f t="shared" si="167"/>
        <v>0</v>
      </c>
      <c r="J386" s="9" t="str">
        <f>B386</f>
        <v>_ Tram 4</v>
      </c>
      <c r="K386" s="8">
        <f t="shared" si="169"/>
        <v>0</v>
      </c>
      <c r="M386">
        <v>39.21</v>
      </c>
      <c r="O386" s="8">
        <f t="shared" si="170"/>
        <v>0</v>
      </c>
    </row>
    <row r="387" spans="1:15" x14ac:dyDescent="0.25">
      <c r="B387" s="9" t="s">
        <v>222</v>
      </c>
      <c r="C387">
        <v>0</v>
      </c>
      <c r="D387">
        <v>50</v>
      </c>
      <c r="G387" s="8">
        <f t="shared" si="167"/>
        <v>0</v>
      </c>
      <c r="J387" s="9" t="str">
        <f t="shared" ref="J387:J388" si="172">B387</f>
        <v>_ Tram 5</v>
      </c>
      <c r="K387" s="8">
        <f t="shared" si="169"/>
        <v>0</v>
      </c>
      <c r="M387">
        <v>39.21</v>
      </c>
      <c r="O387" s="8">
        <f t="shared" si="170"/>
        <v>0</v>
      </c>
    </row>
    <row r="388" spans="1:15" x14ac:dyDescent="0.25">
      <c r="B388" s="9" t="s">
        <v>223</v>
      </c>
      <c r="C388">
        <v>0</v>
      </c>
      <c r="D388">
        <v>25</v>
      </c>
      <c r="G388" s="8">
        <f t="shared" si="167"/>
        <v>0</v>
      </c>
      <c r="J388" s="9" t="str">
        <f t="shared" si="172"/>
        <v>_ Tram 6</v>
      </c>
      <c r="K388" s="8">
        <f t="shared" si="169"/>
        <v>0</v>
      </c>
      <c r="M388">
        <v>39.21</v>
      </c>
      <c r="O388" s="8">
        <f t="shared" si="170"/>
        <v>0</v>
      </c>
    </row>
    <row r="389" spans="1:15" x14ac:dyDescent="0.25">
      <c r="B389" s="9"/>
      <c r="G389" s="8"/>
      <c r="J389" s="9"/>
      <c r="K389" s="8"/>
      <c r="O389" s="8"/>
    </row>
    <row r="390" spans="1:15" x14ac:dyDescent="0.25">
      <c r="B390" s="3" t="s">
        <v>20</v>
      </c>
      <c r="G390" s="10">
        <f>SUM(G382:G388)</f>
        <v>0</v>
      </c>
      <c r="J390" s="3" t="s">
        <v>20</v>
      </c>
      <c r="K390" s="10">
        <f t="shared" ref="K390" si="173">G390</f>
        <v>0</v>
      </c>
      <c r="O390" s="10">
        <f>SUM(O381:O388)</f>
        <v>0</v>
      </c>
    </row>
    <row r="391" spans="1:15" x14ac:dyDescent="0.25">
      <c r="G391" s="8"/>
      <c r="J391" s="17"/>
      <c r="K391" s="10"/>
      <c r="O391" s="10"/>
    </row>
    <row r="392" spans="1:15" x14ac:dyDescent="0.25">
      <c r="C392" s="6" t="s">
        <v>5</v>
      </c>
      <c r="D392" s="6" t="s">
        <v>6</v>
      </c>
      <c r="E392" s="6"/>
      <c r="F392" s="6"/>
      <c r="G392" s="7" t="s">
        <v>28</v>
      </c>
      <c r="K392" s="6" t="str">
        <f>G392</f>
        <v>Total ml</v>
      </c>
      <c r="M392" s="6" t="s">
        <v>10</v>
      </c>
      <c r="N392" s="6"/>
      <c r="O392" s="11" t="s">
        <v>11</v>
      </c>
    </row>
    <row r="393" spans="1:15" x14ac:dyDescent="0.25">
      <c r="A393" s="12" t="s">
        <v>231</v>
      </c>
      <c r="G393" s="8"/>
      <c r="I393" t="str">
        <f>A393</f>
        <v xml:space="preserve">Tub de Fosa Dúctil DN:150, amb juntes, </v>
      </c>
      <c r="O393" s="8"/>
    </row>
    <row r="394" spans="1:15" x14ac:dyDescent="0.25">
      <c r="A394" s="12" t="s">
        <v>232</v>
      </c>
      <c r="G394" s="8"/>
      <c r="I394" t="str">
        <f t="shared" ref="I394:I396" si="174">A394</f>
        <v>accessoris, llit d'arena i cobertura fins 20 cm,</v>
      </c>
      <c r="O394" s="8"/>
    </row>
    <row r="395" spans="1:15" x14ac:dyDescent="0.25">
      <c r="A395" s="12" t="s">
        <v>233</v>
      </c>
      <c r="G395" s="8"/>
      <c r="I395" t="str">
        <f t="shared" si="174"/>
        <v>canonada colocada en fons de rasa, amb</v>
      </c>
      <c r="O395" s="8"/>
    </row>
    <row r="396" spans="1:15" x14ac:dyDescent="0.25">
      <c r="A396" s="12" t="s">
        <v>234</v>
      </c>
      <c r="G396" s="8"/>
      <c r="I396" t="str">
        <f t="shared" si="174"/>
        <v>treballs d'enllaç i cobertura de canonada.</v>
      </c>
      <c r="O396" s="8"/>
    </row>
    <row r="397" spans="1:15" x14ac:dyDescent="0.25">
      <c r="B397" s="9" t="s">
        <v>218</v>
      </c>
      <c r="C397">
        <v>1</v>
      </c>
      <c r="D397">
        <v>85</v>
      </c>
      <c r="G397" s="8">
        <f t="shared" ref="G397:G403" si="175">C397*D397</f>
        <v>85</v>
      </c>
      <c r="J397" s="9" t="str">
        <f t="shared" ref="J397" si="176">B397</f>
        <v>_ Tram 1</v>
      </c>
      <c r="K397" s="8">
        <f t="shared" ref="K397:K403" si="177">G397</f>
        <v>85</v>
      </c>
      <c r="M397">
        <v>57.3</v>
      </c>
      <c r="O397" s="8">
        <f t="shared" ref="O397:O403" si="178">K397*M397</f>
        <v>4870.5</v>
      </c>
    </row>
    <row r="398" spans="1:15" x14ac:dyDescent="0.25">
      <c r="B398" s="9" t="s">
        <v>219</v>
      </c>
      <c r="C398">
        <v>1</v>
      </c>
      <c r="D398">
        <v>260</v>
      </c>
      <c r="G398" s="8">
        <f t="shared" si="175"/>
        <v>260</v>
      </c>
      <c r="J398" s="9" t="str">
        <f>B398</f>
        <v>_ Tram 2</v>
      </c>
      <c r="K398" s="8">
        <f t="shared" si="177"/>
        <v>260</v>
      </c>
      <c r="M398">
        <v>57.3</v>
      </c>
      <c r="O398" s="8">
        <f t="shared" si="178"/>
        <v>14898</v>
      </c>
    </row>
    <row r="399" spans="1:15" x14ac:dyDescent="0.25">
      <c r="B399" s="9" t="s">
        <v>220</v>
      </c>
      <c r="C399">
        <v>1</v>
      </c>
      <c r="D399">
        <v>15</v>
      </c>
      <c r="G399" s="8">
        <f t="shared" si="175"/>
        <v>15</v>
      </c>
      <c r="J399" s="9" t="str">
        <f t="shared" ref="J399" si="179">B399</f>
        <v>_ Tram 3</v>
      </c>
      <c r="K399" s="8">
        <f t="shared" si="177"/>
        <v>15</v>
      </c>
      <c r="M399">
        <v>57.3</v>
      </c>
      <c r="O399" s="8">
        <f t="shared" si="178"/>
        <v>859.5</v>
      </c>
    </row>
    <row r="400" spans="1:15" x14ac:dyDescent="0.25">
      <c r="B400" s="9" t="s">
        <v>221</v>
      </c>
      <c r="C400">
        <v>1</v>
      </c>
      <c r="D400">
        <v>175</v>
      </c>
      <c r="G400" s="8">
        <f t="shared" si="175"/>
        <v>175</v>
      </c>
      <c r="J400" s="9" t="str">
        <f>B400</f>
        <v>_ Tram 4</v>
      </c>
      <c r="K400" s="8">
        <f t="shared" si="177"/>
        <v>175</v>
      </c>
      <c r="M400">
        <v>57.3</v>
      </c>
      <c r="O400" s="8">
        <f t="shared" si="178"/>
        <v>10027.5</v>
      </c>
    </row>
    <row r="401" spans="1:15" x14ac:dyDescent="0.25">
      <c r="B401" s="9" t="s">
        <v>222</v>
      </c>
      <c r="C401">
        <v>1</v>
      </c>
      <c r="D401">
        <v>50</v>
      </c>
      <c r="G401" s="8">
        <f t="shared" si="175"/>
        <v>50</v>
      </c>
      <c r="J401" s="9" t="str">
        <f t="shared" ref="J401:J402" si="180">B401</f>
        <v>_ Tram 5</v>
      </c>
      <c r="K401" s="8">
        <f t="shared" si="177"/>
        <v>50</v>
      </c>
      <c r="M401">
        <v>57.3</v>
      </c>
      <c r="O401" s="8">
        <f t="shared" si="178"/>
        <v>2865</v>
      </c>
    </row>
    <row r="402" spans="1:15" x14ac:dyDescent="0.25">
      <c r="B402" s="9" t="s">
        <v>223</v>
      </c>
      <c r="C402">
        <v>1</v>
      </c>
      <c r="D402">
        <v>25</v>
      </c>
      <c r="G402" s="8">
        <f t="shared" si="175"/>
        <v>25</v>
      </c>
      <c r="J402" s="9" t="str">
        <f t="shared" si="180"/>
        <v>_ Tram 6</v>
      </c>
      <c r="K402" s="8">
        <f t="shared" si="177"/>
        <v>25</v>
      </c>
      <c r="M402">
        <v>57.3</v>
      </c>
      <c r="O402" s="8">
        <f t="shared" si="178"/>
        <v>1432.5</v>
      </c>
    </row>
    <row r="403" spans="1:15" x14ac:dyDescent="0.25">
      <c r="B403" s="9"/>
      <c r="G403" s="8">
        <f t="shared" si="175"/>
        <v>0</v>
      </c>
      <c r="J403" s="9"/>
      <c r="K403" s="8">
        <f t="shared" si="177"/>
        <v>0</v>
      </c>
      <c r="M403">
        <v>57.3</v>
      </c>
      <c r="O403" s="8">
        <f t="shared" si="178"/>
        <v>0</v>
      </c>
    </row>
    <row r="404" spans="1:15" x14ac:dyDescent="0.25">
      <c r="B404" s="9"/>
      <c r="G404" s="8"/>
      <c r="J404" s="9"/>
      <c r="K404" s="8"/>
      <c r="O404" s="8"/>
    </row>
    <row r="405" spans="1:15" x14ac:dyDescent="0.25">
      <c r="B405" s="3" t="s">
        <v>20</v>
      </c>
      <c r="G405" s="10">
        <f>SUM(G397:G403)</f>
        <v>610</v>
      </c>
      <c r="J405" s="3" t="s">
        <v>20</v>
      </c>
      <c r="K405" s="10">
        <f t="shared" ref="K405" si="181">G405</f>
        <v>610</v>
      </c>
      <c r="O405" s="10">
        <f>SUM(O397:O403)</f>
        <v>34953</v>
      </c>
    </row>
    <row r="406" spans="1:15" x14ac:dyDescent="0.25">
      <c r="G406" s="8"/>
      <c r="J406" s="17"/>
      <c r="K406" s="10"/>
      <c r="O406" s="10"/>
    </row>
    <row r="407" spans="1:15" x14ac:dyDescent="0.25">
      <c r="C407" s="6" t="s">
        <v>5</v>
      </c>
      <c r="D407" s="6" t="s">
        <v>6</v>
      </c>
      <c r="E407" s="6"/>
      <c r="F407" s="6"/>
      <c r="G407" s="7" t="s">
        <v>28</v>
      </c>
      <c r="K407" s="6" t="str">
        <f>G407</f>
        <v>Total ml</v>
      </c>
      <c r="M407" s="6" t="s">
        <v>10</v>
      </c>
      <c r="N407" s="6"/>
      <c r="O407" s="11" t="s">
        <v>11</v>
      </c>
    </row>
    <row r="408" spans="1:15" x14ac:dyDescent="0.25">
      <c r="A408" t="s">
        <v>131</v>
      </c>
      <c r="G408" s="8"/>
      <c r="I408" t="str">
        <f>A408</f>
        <v>Banda contínua de plàstic de color, de 30 cm</v>
      </c>
      <c r="O408" s="8"/>
    </row>
    <row r="409" spans="1:15" x14ac:dyDescent="0.25">
      <c r="A409" s="12" t="s">
        <v>132</v>
      </c>
      <c r="G409" s="8"/>
      <c r="I409" t="str">
        <f>A409</f>
        <v>d'amplada, col·locada al llarg de la rasa a 20</v>
      </c>
      <c r="K409" s="8"/>
      <c r="O409" s="8"/>
    </row>
    <row r="410" spans="1:15" x14ac:dyDescent="0.25">
      <c r="A410" t="s">
        <v>133</v>
      </c>
      <c r="G410" s="8"/>
      <c r="I410" t="str">
        <f>A410</f>
        <v>cm per sobre de la canonada, per a malla</v>
      </c>
      <c r="K410" s="8"/>
      <c r="O410" s="8"/>
    </row>
    <row r="411" spans="1:15" x14ac:dyDescent="0.25">
      <c r="A411" t="s">
        <v>134</v>
      </c>
      <c r="G411" s="8"/>
      <c r="I411" t="str">
        <f>A411</f>
        <v>senyalitzadora.</v>
      </c>
      <c r="K411" s="8"/>
      <c r="O411" s="8"/>
    </row>
    <row r="412" spans="1:15" x14ac:dyDescent="0.25">
      <c r="B412" s="9" t="s">
        <v>218</v>
      </c>
      <c r="C412">
        <v>1</v>
      </c>
      <c r="D412">
        <v>85</v>
      </c>
      <c r="G412" s="8">
        <f t="shared" ref="G412:G417" si="182">C412*D412</f>
        <v>85</v>
      </c>
      <c r="J412" s="9" t="str">
        <f t="shared" ref="J412" si="183">B412</f>
        <v>_ Tram 1</v>
      </c>
      <c r="K412" s="8">
        <f t="shared" ref="K412:K417" si="184">G412</f>
        <v>85</v>
      </c>
      <c r="M412">
        <v>0.44</v>
      </c>
      <c r="O412" s="8">
        <f t="shared" ref="O412:O417" si="185">K412*M412</f>
        <v>37.4</v>
      </c>
    </row>
    <row r="413" spans="1:15" x14ac:dyDescent="0.25">
      <c r="B413" s="9" t="s">
        <v>219</v>
      </c>
      <c r="C413">
        <v>1</v>
      </c>
      <c r="D413">
        <v>260</v>
      </c>
      <c r="G413" s="8">
        <f t="shared" si="182"/>
        <v>260</v>
      </c>
      <c r="J413" s="9" t="str">
        <f>B413</f>
        <v>_ Tram 2</v>
      </c>
      <c r="K413" s="8">
        <f t="shared" si="184"/>
        <v>260</v>
      </c>
      <c r="M413">
        <v>0.44</v>
      </c>
      <c r="O413" s="8">
        <f t="shared" si="185"/>
        <v>114.4</v>
      </c>
    </row>
    <row r="414" spans="1:15" x14ac:dyDescent="0.25">
      <c r="B414" s="9" t="s">
        <v>220</v>
      </c>
      <c r="C414">
        <v>1</v>
      </c>
      <c r="D414">
        <v>15</v>
      </c>
      <c r="G414" s="8">
        <f t="shared" si="182"/>
        <v>15</v>
      </c>
      <c r="J414" s="9" t="str">
        <f t="shared" ref="J414" si="186">B414</f>
        <v>_ Tram 3</v>
      </c>
      <c r="K414" s="8">
        <f t="shared" si="184"/>
        <v>15</v>
      </c>
      <c r="M414">
        <v>0.44</v>
      </c>
      <c r="O414" s="8">
        <f t="shared" si="185"/>
        <v>6.6</v>
      </c>
    </row>
    <row r="415" spans="1:15" x14ac:dyDescent="0.25">
      <c r="B415" s="9" t="s">
        <v>221</v>
      </c>
      <c r="C415">
        <v>1</v>
      </c>
      <c r="D415">
        <v>175</v>
      </c>
      <c r="G415" s="8">
        <f t="shared" si="182"/>
        <v>175</v>
      </c>
      <c r="J415" s="9" t="str">
        <f>B415</f>
        <v>_ Tram 4</v>
      </c>
      <c r="K415" s="8">
        <f t="shared" si="184"/>
        <v>175</v>
      </c>
      <c r="M415">
        <v>0.44</v>
      </c>
      <c r="O415" s="8">
        <f t="shared" si="185"/>
        <v>77</v>
      </c>
    </row>
    <row r="416" spans="1:15" x14ac:dyDescent="0.25">
      <c r="B416" s="9" t="s">
        <v>222</v>
      </c>
      <c r="C416">
        <v>1</v>
      </c>
      <c r="D416">
        <v>50</v>
      </c>
      <c r="G416" s="8">
        <f t="shared" si="182"/>
        <v>50</v>
      </c>
      <c r="J416" s="9" t="str">
        <f t="shared" ref="J416:J417" si="187">B416</f>
        <v>_ Tram 5</v>
      </c>
      <c r="K416" s="8">
        <f t="shared" si="184"/>
        <v>50</v>
      </c>
      <c r="M416">
        <v>0.44</v>
      </c>
      <c r="O416" s="8">
        <f t="shared" si="185"/>
        <v>22</v>
      </c>
    </row>
    <row r="417" spans="1:15" x14ac:dyDescent="0.25">
      <c r="B417" s="9" t="s">
        <v>223</v>
      </c>
      <c r="C417">
        <v>1</v>
      </c>
      <c r="D417">
        <v>25</v>
      </c>
      <c r="G417" s="8">
        <f t="shared" si="182"/>
        <v>25</v>
      </c>
      <c r="J417" s="9" t="str">
        <f t="shared" si="187"/>
        <v>_ Tram 6</v>
      </c>
      <c r="K417" s="8">
        <f t="shared" si="184"/>
        <v>25</v>
      </c>
      <c r="M417">
        <v>0.44</v>
      </c>
      <c r="O417" s="8">
        <f t="shared" si="185"/>
        <v>11</v>
      </c>
    </row>
    <row r="418" spans="1:15" x14ac:dyDescent="0.25">
      <c r="B418" s="9"/>
      <c r="G418" s="8"/>
      <c r="J418" s="9"/>
      <c r="K418" s="8"/>
      <c r="O418" s="8"/>
    </row>
    <row r="419" spans="1:15" x14ac:dyDescent="0.25">
      <c r="B419" s="3" t="s">
        <v>20</v>
      </c>
      <c r="E419" s="8"/>
      <c r="G419" s="10">
        <f>SUM(G410:G417)</f>
        <v>610</v>
      </c>
      <c r="J419" s="3" t="s">
        <v>20</v>
      </c>
      <c r="K419" s="10">
        <f t="shared" ref="K419" si="188">G419</f>
        <v>610</v>
      </c>
      <c r="O419" s="10">
        <f>SUM(O410:O417)</f>
        <v>268.39999999999998</v>
      </c>
    </row>
    <row r="420" spans="1:15" x14ac:dyDescent="0.25">
      <c r="G420" s="13"/>
      <c r="O420" s="8"/>
    </row>
    <row r="421" spans="1:15" x14ac:dyDescent="0.25">
      <c r="C421" s="6" t="s">
        <v>5</v>
      </c>
      <c r="D421" s="7" t="s">
        <v>55</v>
      </c>
      <c r="E421" s="6"/>
      <c r="F421" s="6"/>
      <c r="G421" s="7" t="s">
        <v>56</v>
      </c>
      <c r="K421" s="6" t="str">
        <f>G421</f>
        <v>Total ut</v>
      </c>
      <c r="M421" s="6" t="s">
        <v>10</v>
      </c>
      <c r="N421" s="6"/>
      <c r="O421" s="11" t="s">
        <v>11</v>
      </c>
    </row>
    <row r="422" spans="1:15" x14ac:dyDescent="0.25">
      <c r="A422" s="12" t="s">
        <v>135</v>
      </c>
      <c r="G422" s="8"/>
      <c r="I422" t="str">
        <f>A422</f>
        <v xml:space="preserve">Vàlvula de comporta manual amb brides, de </v>
      </c>
      <c r="O422" s="8"/>
    </row>
    <row r="423" spans="1:15" x14ac:dyDescent="0.25">
      <c r="A423" s="12" t="s">
        <v>235</v>
      </c>
      <c r="G423" s="8"/>
      <c r="I423" t="str">
        <f>A423</f>
        <v>cos llarg, Ø 150 mm (") de PN 16 bar,</v>
      </c>
      <c r="K423" s="8"/>
      <c r="O423" s="8"/>
    </row>
    <row r="424" spans="1:15" x14ac:dyDescent="0.25">
      <c r="A424" s="12" t="s">
        <v>137</v>
      </c>
      <c r="G424" s="8"/>
      <c r="I424" t="str">
        <f t="shared" ref="I424:I427" si="189">A424</f>
        <v>cos de fosa modular EN-GJS-500-7 (GGCG50)</v>
      </c>
      <c r="K424" s="8"/>
      <c r="O424" s="8"/>
    </row>
    <row r="425" spans="1:15" x14ac:dyDescent="0.25">
      <c r="A425" s="12" t="s">
        <v>138</v>
      </c>
      <c r="G425" s="8"/>
      <c r="I425" t="str">
        <f t="shared" si="189"/>
        <v xml:space="preserve">i tapa de fosa modular EN-GJS-500-7 </v>
      </c>
      <c r="K425" s="8"/>
      <c r="O425" s="8"/>
    </row>
    <row r="426" spans="1:15" x14ac:dyDescent="0.25">
      <c r="A426" s="12" t="s">
        <v>139</v>
      </c>
      <c r="B426" s="3"/>
      <c r="G426" s="10"/>
      <c r="I426" t="str">
        <f t="shared" si="189"/>
        <v>(GGCG50), amb revestiment de resina epoxi</v>
      </c>
      <c r="J426" s="3"/>
      <c r="K426" s="10"/>
      <c r="O426" s="10"/>
    </row>
    <row r="427" spans="1:15" x14ac:dyDescent="0.25">
      <c r="A427" s="12" t="s">
        <v>140</v>
      </c>
      <c r="B427" s="3"/>
      <c r="G427" s="10"/>
      <c r="I427" t="str">
        <f t="shared" si="189"/>
        <v>(250 micres), comporta de fosa+EPDM i</v>
      </c>
      <c r="J427" s="17"/>
      <c r="K427" s="10"/>
      <c r="O427" s="10"/>
    </row>
    <row r="428" spans="1:15" x14ac:dyDescent="0.25">
      <c r="A428" s="12" t="s">
        <v>141</v>
      </c>
      <c r="G428" s="8"/>
      <c r="I428" t="str">
        <f>A428</f>
        <v>tancament de seient elàstic, eix d'acer inox</v>
      </c>
      <c r="K428" s="8"/>
      <c r="O428" s="8"/>
    </row>
    <row r="429" spans="1:15" x14ac:dyDescent="0.25">
      <c r="A429" s="12" t="s">
        <v>142</v>
      </c>
      <c r="G429" s="8"/>
      <c r="I429" t="str">
        <f>A429</f>
        <v>1.4021 (AISI 420), amb accionament per volant</v>
      </c>
      <c r="K429" s="8"/>
      <c r="O429" s="8"/>
    </row>
    <row r="430" spans="1:15" x14ac:dyDescent="0.25">
      <c r="A430" s="12" t="s">
        <v>236</v>
      </c>
      <c r="G430" s="8"/>
      <c r="I430" t="str">
        <f>A430</f>
        <v>de fosa. Instal·lada sobre xarxa</v>
      </c>
      <c r="K430" s="8"/>
      <c r="O430" s="8"/>
    </row>
    <row r="431" spans="1:15" x14ac:dyDescent="0.25">
      <c r="A431" s="12" t="s">
        <v>237</v>
      </c>
      <c r="G431" s="8"/>
      <c r="I431" t="str">
        <f>A431</f>
        <v>totalment instal·lat.</v>
      </c>
      <c r="K431" s="8"/>
      <c r="O431" s="8"/>
    </row>
    <row r="432" spans="1:15" x14ac:dyDescent="0.25">
      <c r="A432" s="12"/>
      <c r="C432">
        <v>1</v>
      </c>
      <c r="D432">
        <v>3</v>
      </c>
      <c r="G432" s="8">
        <f>C432*D432</f>
        <v>3</v>
      </c>
      <c r="K432" s="8">
        <f>G432</f>
        <v>3</v>
      </c>
      <c r="M432">
        <v>572.79999999999995</v>
      </c>
      <c r="O432" s="8">
        <f t="shared" ref="O432" si="190">K432*M432</f>
        <v>1718.3999999999999</v>
      </c>
    </row>
    <row r="433" spans="1:15" x14ac:dyDescent="0.25">
      <c r="G433" s="8"/>
      <c r="K433" s="8"/>
      <c r="O433" s="8"/>
    </row>
    <row r="434" spans="1:15" x14ac:dyDescent="0.25">
      <c r="B434" s="3" t="s">
        <v>20</v>
      </c>
      <c r="G434" s="10">
        <f>SUM(G430:G432)</f>
        <v>3</v>
      </c>
      <c r="J434" s="3" t="s">
        <v>20</v>
      </c>
      <c r="K434" s="10">
        <f>G434</f>
        <v>3</v>
      </c>
      <c r="O434" s="10">
        <f>SUM(O430:O432)</f>
        <v>1718.3999999999999</v>
      </c>
    </row>
    <row r="435" spans="1:15" x14ac:dyDescent="0.25">
      <c r="A435" s="12"/>
      <c r="B435" s="3"/>
      <c r="G435" s="10"/>
      <c r="J435" s="3"/>
      <c r="K435" s="10"/>
      <c r="O435" s="10"/>
    </row>
    <row r="436" spans="1:15" x14ac:dyDescent="0.25">
      <c r="C436" s="6" t="s">
        <v>5</v>
      </c>
      <c r="D436" s="6" t="s">
        <v>55</v>
      </c>
      <c r="E436" s="6"/>
      <c r="F436" s="6"/>
      <c r="G436" s="7" t="s">
        <v>56</v>
      </c>
      <c r="K436" s="6" t="str">
        <f>G436</f>
        <v>Total ut</v>
      </c>
      <c r="M436" s="6" t="s">
        <v>10</v>
      </c>
      <c r="N436" s="6"/>
      <c r="O436" s="11" t="s">
        <v>11</v>
      </c>
    </row>
    <row r="437" spans="1:15" x14ac:dyDescent="0.25">
      <c r="A437" s="12" t="s">
        <v>238</v>
      </c>
      <c r="G437" s="8"/>
      <c r="I437" t="str">
        <f>A437</f>
        <v xml:space="preserve">Contador de agua por ultrasonidos, con </v>
      </c>
      <c r="O437" s="8"/>
    </row>
    <row r="438" spans="1:15" x14ac:dyDescent="0.25">
      <c r="A438" s="12" t="s">
        <v>239</v>
      </c>
      <c r="G438" s="8"/>
      <c r="I438" t="str">
        <f>A438</f>
        <v>comunicación vía radio, DN 80 /Q: 63 m3/h</v>
      </c>
      <c r="K438" s="8"/>
      <c r="O438" s="8"/>
    </row>
    <row r="439" spans="1:15" x14ac:dyDescent="0.25">
      <c r="A439" s="12" t="s">
        <v>240</v>
      </c>
      <c r="G439" s="8"/>
      <c r="I439" t="str">
        <f>A439</f>
        <v>PN-16 bar</v>
      </c>
      <c r="K439" s="8"/>
      <c r="O439" s="8"/>
    </row>
    <row r="440" spans="1:15" x14ac:dyDescent="0.25">
      <c r="G440" s="8"/>
      <c r="K440" s="8"/>
      <c r="O440" s="8"/>
    </row>
    <row r="441" spans="1:15" x14ac:dyDescent="0.25">
      <c r="B441" s="9" t="s">
        <v>241</v>
      </c>
      <c r="C441">
        <v>0</v>
      </c>
      <c r="D441">
        <v>0</v>
      </c>
      <c r="G441" s="8">
        <f>C441*D441</f>
        <v>0</v>
      </c>
      <c r="J441" s="9" t="str">
        <f>B441</f>
        <v>_ Planet 2 Entrada</v>
      </c>
      <c r="K441" s="8">
        <f t="shared" ref="K441:K442" si="191">G441</f>
        <v>0</v>
      </c>
      <c r="M441" s="8">
        <v>1374.17</v>
      </c>
      <c r="O441" s="8">
        <f t="shared" ref="O441:O442" si="192">K441*M441</f>
        <v>0</v>
      </c>
    </row>
    <row r="442" spans="1:15" x14ac:dyDescent="0.25">
      <c r="B442" s="9" t="s">
        <v>242</v>
      </c>
      <c r="C442">
        <v>0</v>
      </c>
      <c r="D442">
        <v>0</v>
      </c>
      <c r="G442" s="8">
        <f t="shared" ref="G442" si="193">C442*D442</f>
        <v>0</v>
      </c>
      <c r="J442" s="9" t="str">
        <f t="shared" ref="J442" si="194">B442</f>
        <v xml:space="preserve">_ </v>
      </c>
      <c r="K442" s="8">
        <f t="shared" si="191"/>
        <v>0</v>
      </c>
      <c r="M442" s="8">
        <v>0</v>
      </c>
      <c r="O442" s="8">
        <f t="shared" si="192"/>
        <v>0</v>
      </c>
    </row>
    <row r="443" spans="1:15" x14ac:dyDescent="0.25">
      <c r="B443" s="9"/>
      <c r="G443" s="8"/>
      <c r="J443" s="9"/>
      <c r="K443" s="8"/>
      <c r="O443" s="8"/>
    </row>
    <row r="444" spans="1:15" x14ac:dyDescent="0.25">
      <c r="B444" s="3" t="s">
        <v>20</v>
      </c>
      <c r="G444" s="10">
        <f>SUM(G439:G442)</f>
        <v>0</v>
      </c>
      <c r="J444" s="3" t="s">
        <v>20</v>
      </c>
      <c r="K444" s="10">
        <f t="shared" ref="K444" si="195">G444</f>
        <v>0</v>
      </c>
      <c r="O444" s="10">
        <f>SUM(O439:O442)</f>
        <v>0</v>
      </c>
    </row>
    <row r="445" spans="1:15" x14ac:dyDescent="0.25">
      <c r="B445" s="3"/>
      <c r="G445" s="10"/>
      <c r="J445" s="3"/>
      <c r="K445" s="10"/>
      <c r="O445" s="10"/>
    </row>
    <row r="446" spans="1:15" x14ac:dyDescent="0.25">
      <c r="C446" s="6" t="s">
        <v>5</v>
      </c>
      <c r="D446" s="6" t="s">
        <v>55</v>
      </c>
      <c r="E446" s="6"/>
      <c r="F446" s="6"/>
      <c r="G446" s="7" t="s">
        <v>56</v>
      </c>
      <c r="K446" s="6" t="str">
        <f>G446</f>
        <v>Total ut</v>
      </c>
      <c r="M446" s="6" t="s">
        <v>10</v>
      </c>
      <c r="N446" s="6"/>
      <c r="O446" s="11" t="s">
        <v>11</v>
      </c>
    </row>
    <row r="447" spans="1:15" x14ac:dyDescent="0.25">
      <c r="A447" s="12" t="s">
        <v>238</v>
      </c>
      <c r="G447" s="8"/>
      <c r="I447" t="str">
        <f>A447</f>
        <v xml:space="preserve">Contador de agua por ultrasonidos, con </v>
      </c>
      <c r="O447" s="8"/>
    </row>
    <row r="448" spans="1:15" x14ac:dyDescent="0.25">
      <c r="A448" s="12" t="s">
        <v>243</v>
      </c>
      <c r="G448" s="8"/>
      <c r="I448" t="str">
        <f>A448</f>
        <v>comunicación vía radio, DN 100 /Q: 100 m3/h</v>
      </c>
      <c r="K448" s="8"/>
      <c r="O448" s="8"/>
    </row>
    <row r="449" spans="1:15" x14ac:dyDescent="0.25">
      <c r="A449" s="12" t="s">
        <v>240</v>
      </c>
      <c r="G449" s="8"/>
      <c r="I449" t="str">
        <f>A449</f>
        <v>PN-16 bar</v>
      </c>
      <c r="K449" s="8"/>
      <c r="O449" s="8"/>
    </row>
    <row r="450" spans="1:15" x14ac:dyDescent="0.25">
      <c r="G450" s="8"/>
      <c r="K450" s="8"/>
      <c r="O450" s="8"/>
    </row>
    <row r="451" spans="1:15" x14ac:dyDescent="0.25">
      <c r="B451" s="9" t="s">
        <v>244</v>
      </c>
      <c r="C451">
        <v>0</v>
      </c>
      <c r="D451">
        <v>0</v>
      </c>
      <c r="G451" s="8">
        <f>C451*D451</f>
        <v>0</v>
      </c>
      <c r="J451" s="9" t="str">
        <f>B451</f>
        <v>_ Planet 1 Sortida</v>
      </c>
      <c r="K451" s="8">
        <f t="shared" ref="K451:K452" si="196">G451</f>
        <v>0</v>
      </c>
      <c r="M451" s="8">
        <v>1609.29</v>
      </c>
      <c r="O451" s="8">
        <f t="shared" ref="O451:O452" si="197">K451*M451</f>
        <v>0</v>
      </c>
    </row>
    <row r="452" spans="1:15" x14ac:dyDescent="0.25">
      <c r="B452" s="9" t="s">
        <v>245</v>
      </c>
      <c r="C452">
        <v>0</v>
      </c>
      <c r="D452">
        <v>0</v>
      </c>
      <c r="G452" s="8">
        <f t="shared" ref="G452" si="198">C452*D452</f>
        <v>0</v>
      </c>
      <c r="J452" s="9" t="str">
        <f t="shared" ref="J452" si="199">B452</f>
        <v>_ Planet 2 Sortida</v>
      </c>
      <c r="K452" s="8">
        <f t="shared" si="196"/>
        <v>0</v>
      </c>
      <c r="M452" s="8">
        <v>1609.29</v>
      </c>
      <c r="O452" s="8">
        <f t="shared" si="197"/>
        <v>0</v>
      </c>
    </row>
    <row r="453" spans="1:15" x14ac:dyDescent="0.25">
      <c r="B453" s="9"/>
      <c r="G453" s="8"/>
      <c r="J453" s="9"/>
      <c r="K453" s="8"/>
      <c r="O453" s="8"/>
    </row>
    <row r="454" spans="1:15" x14ac:dyDescent="0.25">
      <c r="B454" s="3" t="s">
        <v>20</v>
      </c>
      <c r="G454" s="10">
        <f>SUM(G449:G452)</f>
        <v>0</v>
      </c>
      <c r="J454" s="3" t="s">
        <v>20</v>
      </c>
      <c r="K454" s="10">
        <f t="shared" ref="K454" si="200">G454</f>
        <v>0</v>
      </c>
      <c r="O454" s="10">
        <f>SUM(O449:O452)</f>
        <v>0</v>
      </c>
    </row>
    <row r="455" spans="1:15" x14ac:dyDescent="0.25">
      <c r="G455" s="13"/>
      <c r="O455" s="8"/>
    </row>
    <row r="456" spans="1:15" x14ac:dyDescent="0.25">
      <c r="C456" s="6" t="s">
        <v>5</v>
      </c>
      <c r="D456" s="6" t="s">
        <v>55</v>
      </c>
      <c r="E456" s="6"/>
      <c r="F456" s="6"/>
      <c r="G456" s="7" t="s">
        <v>56</v>
      </c>
      <c r="K456" s="6" t="str">
        <f>G456</f>
        <v>Total ut</v>
      </c>
      <c r="M456" s="6" t="s">
        <v>10</v>
      </c>
      <c r="N456" s="6"/>
      <c r="O456" s="11" t="s">
        <v>11</v>
      </c>
    </row>
    <row r="457" spans="1:15" x14ac:dyDescent="0.25">
      <c r="A457" s="12" t="s">
        <v>238</v>
      </c>
      <c r="G457" s="8"/>
      <c r="I457" t="str">
        <f>A457</f>
        <v xml:space="preserve">Contador de agua por ultrasonidos, con </v>
      </c>
      <c r="O457" s="8"/>
    </row>
    <row r="458" spans="1:15" x14ac:dyDescent="0.25">
      <c r="A458" s="12" t="s">
        <v>246</v>
      </c>
      <c r="G458" s="8"/>
      <c r="I458" t="str">
        <f>A458</f>
        <v>comunicación vía radio, DN 125 /Q: 150 m3/h</v>
      </c>
      <c r="K458" s="8"/>
      <c r="O458" s="8"/>
    </row>
    <row r="459" spans="1:15" x14ac:dyDescent="0.25">
      <c r="A459" s="12" t="s">
        <v>240</v>
      </c>
      <c r="G459" s="8"/>
      <c r="I459" t="str">
        <f>A459</f>
        <v>PN-16 bar</v>
      </c>
      <c r="K459" s="8"/>
      <c r="O459" s="8"/>
    </row>
    <row r="460" spans="1:15" x14ac:dyDescent="0.25">
      <c r="G460" s="8"/>
      <c r="K460" s="8"/>
      <c r="O460" s="8"/>
    </row>
    <row r="461" spans="1:15" x14ac:dyDescent="0.25">
      <c r="B461" s="9" t="s">
        <v>247</v>
      </c>
      <c r="C461">
        <v>0</v>
      </c>
      <c r="D461">
        <v>0</v>
      </c>
      <c r="G461" s="8">
        <f>C461*D461</f>
        <v>0</v>
      </c>
      <c r="J461" s="9" t="str">
        <f>B461</f>
        <v>_ Ballesta 1 Entrada</v>
      </c>
      <c r="K461" s="8">
        <f t="shared" ref="K461:K464" si="201">G461</f>
        <v>0</v>
      </c>
      <c r="M461" s="8">
        <v>1838.66</v>
      </c>
      <c r="O461" s="8">
        <f t="shared" ref="O461:O464" si="202">K461*M461</f>
        <v>0</v>
      </c>
    </row>
    <row r="462" spans="1:15" x14ac:dyDescent="0.25">
      <c r="B462" s="9" t="s">
        <v>248</v>
      </c>
      <c r="C462">
        <v>0</v>
      </c>
      <c r="D462">
        <v>0</v>
      </c>
      <c r="G462" s="8">
        <f>C462*D462</f>
        <v>0</v>
      </c>
      <c r="J462" s="9" t="str">
        <f>B462</f>
        <v>_ Ballesta 1 Sortida</v>
      </c>
      <c r="K462" s="8">
        <f t="shared" si="201"/>
        <v>0</v>
      </c>
      <c r="M462" s="8">
        <v>1838.66</v>
      </c>
      <c r="O462" s="8">
        <f t="shared" si="202"/>
        <v>0</v>
      </c>
    </row>
    <row r="463" spans="1:15" x14ac:dyDescent="0.25">
      <c r="B463" s="9" t="s">
        <v>249</v>
      </c>
      <c r="C463">
        <v>0</v>
      </c>
      <c r="D463">
        <v>0</v>
      </c>
      <c r="G463" s="8">
        <f>C463*D463</f>
        <v>0</v>
      </c>
      <c r="J463" s="9" t="str">
        <f>B463</f>
        <v>_ Ballesta 2 Entrada</v>
      </c>
      <c r="K463" s="8">
        <f t="shared" si="201"/>
        <v>0</v>
      </c>
      <c r="M463" s="8">
        <v>1838.66</v>
      </c>
      <c r="O463" s="8">
        <f t="shared" si="202"/>
        <v>0</v>
      </c>
    </row>
    <row r="464" spans="1:15" x14ac:dyDescent="0.25">
      <c r="B464" s="9" t="s">
        <v>250</v>
      </c>
      <c r="C464">
        <v>0</v>
      </c>
      <c r="D464">
        <v>0</v>
      </c>
      <c r="G464" s="8">
        <f t="shared" ref="G464" si="203">C464*D464</f>
        <v>0</v>
      </c>
      <c r="J464" s="9" t="str">
        <f t="shared" ref="J464" si="204">B464</f>
        <v>_ Ballesta 2 Sortida</v>
      </c>
      <c r="K464" s="8">
        <f t="shared" si="201"/>
        <v>0</v>
      </c>
      <c r="M464" s="8">
        <v>1838.66</v>
      </c>
      <c r="O464" s="8">
        <f t="shared" si="202"/>
        <v>0</v>
      </c>
    </row>
    <row r="465" spans="1:15" x14ac:dyDescent="0.25">
      <c r="B465" s="9"/>
      <c r="G465" s="8"/>
      <c r="J465" s="9"/>
      <c r="K465" s="8"/>
      <c r="O465" s="8"/>
    </row>
    <row r="466" spans="1:15" x14ac:dyDescent="0.25">
      <c r="B466" s="3" t="s">
        <v>20</v>
      </c>
      <c r="G466" s="10">
        <f>SUM(G459:G464)</f>
        <v>0</v>
      </c>
      <c r="J466" s="3" t="s">
        <v>20</v>
      </c>
      <c r="K466" s="10">
        <f t="shared" ref="K466" si="205">G466</f>
        <v>0</v>
      </c>
      <c r="O466" s="10">
        <f>SUM(O459:O464)</f>
        <v>0</v>
      </c>
    </row>
    <row r="467" spans="1:15" x14ac:dyDescent="0.25">
      <c r="B467" s="3"/>
      <c r="G467" s="10"/>
      <c r="J467" s="3"/>
      <c r="K467" s="10"/>
      <c r="O467" s="10"/>
    </row>
    <row r="468" spans="1:15" x14ac:dyDescent="0.25">
      <c r="C468" s="6" t="s">
        <v>5</v>
      </c>
      <c r="D468" s="6" t="s">
        <v>55</v>
      </c>
      <c r="E468" s="6"/>
      <c r="F468" s="6"/>
      <c r="G468" s="7" t="s">
        <v>56</v>
      </c>
      <c r="K468" s="6" t="str">
        <f>G468</f>
        <v>Total ut</v>
      </c>
      <c r="M468" s="6" t="s">
        <v>10</v>
      </c>
      <c r="N468" s="6"/>
      <c r="O468" s="11" t="s">
        <v>11</v>
      </c>
    </row>
    <row r="469" spans="1:15" x14ac:dyDescent="0.25">
      <c r="A469" s="12" t="s">
        <v>238</v>
      </c>
      <c r="G469" s="8"/>
      <c r="I469" t="str">
        <f>A469</f>
        <v xml:space="preserve">Contador de agua por ultrasonidos, con </v>
      </c>
      <c r="O469" s="8"/>
    </row>
    <row r="470" spans="1:15" x14ac:dyDescent="0.25">
      <c r="A470" s="12" t="s">
        <v>251</v>
      </c>
      <c r="G470" s="8"/>
      <c r="I470" t="str">
        <f>A470</f>
        <v>comunicación vía radio, DN 150 /Q: 250 m3/h</v>
      </c>
      <c r="K470" s="8"/>
      <c r="O470" s="8"/>
    </row>
    <row r="471" spans="1:15" x14ac:dyDescent="0.25">
      <c r="A471" s="12" t="s">
        <v>240</v>
      </c>
      <c r="G471" s="8"/>
      <c r="I471" t="str">
        <f>A471</f>
        <v>PN-16 bar</v>
      </c>
      <c r="K471" s="8"/>
      <c r="O471" s="8"/>
    </row>
    <row r="472" spans="1:15" x14ac:dyDescent="0.25">
      <c r="G472" s="8"/>
      <c r="K472" s="8"/>
      <c r="O472" s="8"/>
    </row>
    <row r="473" spans="1:15" x14ac:dyDescent="0.25">
      <c r="B473" s="9" t="s">
        <v>247</v>
      </c>
      <c r="C473">
        <v>1</v>
      </c>
      <c r="D473">
        <v>1</v>
      </c>
      <c r="G473" s="8">
        <f>C473*D473</f>
        <v>1</v>
      </c>
      <c r="J473" s="9" t="str">
        <f>B473</f>
        <v>_ Ballesta 1 Entrada</v>
      </c>
      <c r="K473" s="8">
        <f t="shared" ref="K473:K476" si="206">G473</f>
        <v>1</v>
      </c>
      <c r="M473" s="8">
        <v>2065.29</v>
      </c>
      <c r="O473" s="8">
        <f t="shared" ref="O473:O476" si="207">K473*M473</f>
        <v>2065.29</v>
      </c>
    </row>
    <row r="474" spans="1:15" x14ac:dyDescent="0.25">
      <c r="B474" s="9" t="s">
        <v>248</v>
      </c>
      <c r="C474">
        <v>1</v>
      </c>
      <c r="D474">
        <v>1</v>
      </c>
      <c r="G474" s="8">
        <f t="shared" ref="G474" si="208">C474*D474</f>
        <v>1</v>
      </c>
      <c r="J474" s="9" t="str">
        <f t="shared" ref="J474" si="209">B474</f>
        <v>_ Ballesta 1 Sortida</v>
      </c>
      <c r="K474" s="8">
        <f t="shared" si="206"/>
        <v>1</v>
      </c>
      <c r="M474" s="8">
        <v>2065.29</v>
      </c>
      <c r="O474" s="8">
        <f t="shared" si="207"/>
        <v>2065.29</v>
      </c>
    </row>
    <row r="475" spans="1:15" x14ac:dyDescent="0.25">
      <c r="B475" s="9" t="s">
        <v>249</v>
      </c>
      <c r="C475">
        <v>1</v>
      </c>
      <c r="D475">
        <v>1</v>
      </c>
      <c r="G475" s="8">
        <f>C475*D475</f>
        <v>1</v>
      </c>
      <c r="J475" s="9" t="str">
        <f>B475</f>
        <v>_ Ballesta 2 Entrada</v>
      </c>
      <c r="K475" s="8">
        <f t="shared" si="206"/>
        <v>1</v>
      </c>
      <c r="M475" s="8">
        <v>2065.29</v>
      </c>
      <c r="O475" s="8">
        <f t="shared" si="207"/>
        <v>2065.29</v>
      </c>
    </row>
    <row r="476" spans="1:15" x14ac:dyDescent="0.25">
      <c r="B476" s="9" t="s">
        <v>250</v>
      </c>
      <c r="C476">
        <v>1</v>
      </c>
      <c r="D476">
        <v>1</v>
      </c>
      <c r="G476" s="8">
        <f>C476*D476</f>
        <v>1</v>
      </c>
      <c r="J476" s="9" t="str">
        <f>B476</f>
        <v>_ Ballesta 2 Sortida</v>
      </c>
      <c r="K476" s="8">
        <f t="shared" si="206"/>
        <v>1</v>
      </c>
      <c r="M476" s="8">
        <v>2065.29</v>
      </c>
      <c r="O476" s="8">
        <f t="shared" si="207"/>
        <v>2065.29</v>
      </c>
    </row>
    <row r="477" spans="1:15" x14ac:dyDescent="0.25">
      <c r="B477" s="9"/>
      <c r="G477" s="8"/>
      <c r="J477" s="9"/>
      <c r="K477" s="8"/>
      <c r="O477" s="8"/>
    </row>
    <row r="478" spans="1:15" x14ac:dyDescent="0.25">
      <c r="B478" s="3" t="s">
        <v>20</v>
      </c>
      <c r="G478" s="10">
        <f>SUM(G471:G476)</f>
        <v>4</v>
      </c>
      <c r="J478" s="3" t="s">
        <v>20</v>
      </c>
      <c r="K478" s="10">
        <f t="shared" ref="K478" si="210">G478</f>
        <v>4</v>
      </c>
      <c r="O478" s="10">
        <f>SUM(O471:O476)</f>
        <v>8261.16</v>
      </c>
    </row>
    <row r="479" spans="1:15" x14ac:dyDescent="0.25">
      <c r="B479" s="3"/>
      <c r="G479" s="10"/>
      <c r="J479" s="3"/>
      <c r="K479" s="10"/>
      <c r="O479" s="10"/>
    </row>
    <row r="480" spans="1:15" x14ac:dyDescent="0.25">
      <c r="A480" s="12" t="s">
        <v>151</v>
      </c>
      <c r="G480" s="8"/>
      <c r="I480" t="str">
        <f>A480</f>
        <v>Vàlvula de comporta manual amb brides,</v>
      </c>
      <c r="O480" s="8"/>
    </row>
    <row r="481" spans="1:15" x14ac:dyDescent="0.25">
      <c r="A481" s="12" t="s">
        <v>152</v>
      </c>
      <c r="G481" s="8"/>
      <c r="I481" t="str">
        <f>A481</f>
        <v>Ø 25 mm (3/4 ") de PN 16 bar, cos de</v>
      </c>
      <c r="K481" s="8"/>
      <c r="O481" s="8"/>
    </row>
    <row r="482" spans="1:15" x14ac:dyDescent="0.25">
      <c r="A482" s="12" t="s">
        <v>153</v>
      </c>
      <c r="G482" s="8"/>
      <c r="I482" t="str">
        <f t="shared" ref="I482:I483" si="211">A482</f>
        <v>fosa modular, amb revestiment de resina epoxi</v>
      </c>
      <c r="K482" s="8"/>
      <c r="O482" s="8"/>
    </row>
    <row r="483" spans="1:15" x14ac:dyDescent="0.25">
      <c r="A483" s="12" t="s">
        <v>140</v>
      </c>
      <c r="B483" s="3"/>
      <c r="G483" s="10"/>
      <c r="I483" t="str">
        <f t="shared" si="211"/>
        <v>(250 micres), comporta de fosa+EPDM i</v>
      </c>
      <c r="J483" s="17"/>
      <c r="K483" s="10"/>
      <c r="O483" s="10"/>
    </row>
    <row r="484" spans="1:15" x14ac:dyDescent="0.25">
      <c r="A484" s="12" t="s">
        <v>141</v>
      </c>
      <c r="G484" s="8"/>
      <c r="I484" t="str">
        <f>A484</f>
        <v>tancament de seient elàstic, eix d'acer inox</v>
      </c>
      <c r="K484" s="8"/>
      <c r="O484" s="8"/>
    </row>
    <row r="485" spans="1:15" x14ac:dyDescent="0.25">
      <c r="A485" s="12" t="s">
        <v>154</v>
      </c>
      <c r="G485" s="8"/>
      <c r="I485" t="str">
        <f>A485</f>
        <v>(AISI 316), amb accionament per volant</v>
      </c>
      <c r="K485" s="8"/>
      <c r="O485" s="8"/>
    </row>
    <row r="486" spans="1:15" x14ac:dyDescent="0.25">
      <c r="A486" s="12" t="s">
        <v>155</v>
      </c>
      <c r="G486" s="8"/>
      <c r="I486" t="str">
        <f>A486</f>
        <v>de fosa. Instal·lada sota arqueta, no</v>
      </c>
      <c r="K486" s="8"/>
      <c r="O486" s="8"/>
    </row>
    <row r="487" spans="1:15" x14ac:dyDescent="0.25">
      <c r="A487" s="12" t="s">
        <v>156</v>
      </c>
      <c r="G487" s="8"/>
      <c r="I487" t="str">
        <f>A487</f>
        <v>inclosa, totalment instal·lat.</v>
      </c>
      <c r="K487" s="8"/>
      <c r="O487" s="8"/>
    </row>
    <row r="488" spans="1:15" x14ac:dyDescent="0.25">
      <c r="A488" s="12"/>
      <c r="C488">
        <v>1</v>
      </c>
      <c r="D488">
        <v>22</v>
      </c>
      <c r="G488" s="8">
        <f>C488*D488</f>
        <v>22</v>
      </c>
      <c r="K488" s="8">
        <f>G488</f>
        <v>22</v>
      </c>
      <c r="M488">
        <v>77.849999999999994</v>
      </c>
      <c r="O488" s="8">
        <f t="shared" ref="O488" si="212">K488*M488</f>
        <v>1712.6999999999998</v>
      </c>
    </row>
    <row r="489" spans="1:15" x14ac:dyDescent="0.25">
      <c r="G489" s="8"/>
      <c r="K489" s="8"/>
      <c r="O489" s="8"/>
    </row>
    <row r="490" spans="1:15" x14ac:dyDescent="0.25">
      <c r="B490" s="3" t="s">
        <v>20</v>
      </c>
      <c r="G490" s="10">
        <f>SUM(G486:G488)</f>
        <v>22</v>
      </c>
      <c r="J490" s="3" t="s">
        <v>20</v>
      </c>
      <c r="K490" s="10">
        <f>G490</f>
        <v>22</v>
      </c>
      <c r="O490" s="10">
        <f>SUM(O486:O488)</f>
        <v>1712.6999999999998</v>
      </c>
    </row>
    <row r="491" spans="1:15" x14ac:dyDescent="0.25">
      <c r="B491" s="3"/>
      <c r="G491" s="10"/>
      <c r="J491" s="17"/>
      <c r="K491" s="10"/>
      <c r="O491" s="10"/>
    </row>
    <row r="492" spans="1:15" x14ac:dyDescent="0.25">
      <c r="C492" s="6" t="s">
        <v>5</v>
      </c>
      <c r="D492" s="7" t="s">
        <v>55</v>
      </c>
      <c r="E492" s="6"/>
      <c r="F492" s="6"/>
      <c r="G492" s="7" t="s">
        <v>56</v>
      </c>
      <c r="K492" s="6" t="s">
        <v>56</v>
      </c>
      <c r="M492" s="6" t="s">
        <v>10</v>
      </c>
      <c r="N492" s="6"/>
      <c r="O492" s="11" t="s">
        <v>11</v>
      </c>
    </row>
    <row r="493" spans="1:15" x14ac:dyDescent="0.25">
      <c r="A493" s="12" t="s">
        <v>145</v>
      </c>
      <c r="G493" s="8"/>
      <c r="I493" t="str">
        <f>A493</f>
        <v>Vàlvula d'aireació trifuncional, tipus ventosa,</v>
      </c>
      <c r="O493" s="8"/>
    </row>
    <row r="494" spans="1:15" x14ac:dyDescent="0.25">
      <c r="A494" s="12" t="s">
        <v>146</v>
      </c>
      <c r="G494" s="8"/>
      <c r="I494" t="str">
        <f t="shared" ref="I494:I498" si="213">A494</f>
        <v>amb connexió roscada o amb brides, per a</v>
      </c>
      <c r="O494" s="8"/>
    </row>
    <row r="495" spans="1:15" x14ac:dyDescent="0.25">
      <c r="A495" s="12" t="s">
        <v>252</v>
      </c>
      <c r="G495" s="8"/>
      <c r="I495" t="str">
        <f t="shared" si="213"/>
        <v>ventilació de canonada de Ø 125 a Ø 160 mm</v>
      </c>
      <c r="O495" s="8"/>
    </row>
    <row r="496" spans="1:15" x14ac:dyDescent="0.25">
      <c r="A496" s="12" t="s">
        <v>253</v>
      </c>
      <c r="B496" s="3"/>
      <c r="G496" s="10"/>
      <c r="I496" t="str">
        <f t="shared" si="213"/>
        <v>de PN 25 bar. Incloent part proporcional</v>
      </c>
      <c r="O496" s="8"/>
    </row>
    <row r="497" spans="1:15" x14ac:dyDescent="0.25">
      <c r="A497" s="12" t="s">
        <v>149</v>
      </c>
      <c r="G497" s="8"/>
      <c r="I497" t="str">
        <f t="shared" si="213"/>
        <v>d'accessoris i elements de connexió.</v>
      </c>
      <c r="O497" s="8"/>
    </row>
    <row r="498" spans="1:15" x14ac:dyDescent="0.25">
      <c r="A498" s="12" t="s">
        <v>150</v>
      </c>
      <c r="G498" s="8"/>
      <c r="I498" t="str">
        <f t="shared" si="213"/>
        <v>Totalment instal·lada sobre xarxa.</v>
      </c>
      <c r="O498" s="8"/>
    </row>
    <row r="499" spans="1:15" x14ac:dyDescent="0.25">
      <c r="A499" s="12"/>
      <c r="C499">
        <v>0</v>
      </c>
      <c r="D499">
        <v>0</v>
      </c>
      <c r="G499" s="8">
        <f>C499*D499</f>
        <v>0</v>
      </c>
      <c r="K499" s="8">
        <f>G499</f>
        <v>0</v>
      </c>
      <c r="M499">
        <v>691.32</v>
      </c>
      <c r="O499" s="8">
        <f t="shared" ref="O499" si="214">K499*M499</f>
        <v>0</v>
      </c>
    </row>
    <row r="500" spans="1:15" x14ac:dyDescent="0.25">
      <c r="G500" s="8"/>
      <c r="K500" s="8"/>
      <c r="O500" s="8"/>
    </row>
    <row r="501" spans="1:15" x14ac:dyDescent="0.25">
      <c r="B501" s="3" t="s">
        <v>20</v>
      </c>
      <c r="G501" s="10">
        <f>SUM(G497:G499)</f>
        <v>0</v>
      </c>
      <c r="J501" s="3" t="s">
        <v>20</v>
      </c>
      <c r="K501" s="10">
        <f>G501</f>
        <v>0</v>
      </c>
      <c r="O501" s="10">
        <f>SUM(O497:O499)</f>
        <v>0</v>
      </c>
    </row>
    <row r="502" spans="1:15" x14ac:dyDescent="0.25">
      <c r="A502" s="12"/>
      <c r="B502" s="3"/>
      <c r="G502" s="10"/>
      <c r="J502" s="3"/>
      <c r="K502" s="10"/>
      <c r="O502" s="10"/>
    </row>
    <row r="503" spans="1:15" x14ac:dyDescent="0.25">
      <c r="C503" s="6" t="s">
        <v>5</v>
      </c>
      <c r="D503" s="7" t="s">
        <v>55</v>
      </c>
      <c r="E503" s="6"/>
      <c r="F503" s="6"/>
      <c r="G503" s="7" t="s">
        <v>56</v>
      </c>
      <c r="K503" s="6" t="s">
        <v>56</v>
      </c>
      <c r="M503" s="6" t="s">
        <v>10</v>
      </c>
      <c r="N503" s="6"/>
      <c r="O503" s="11" t="s">
        <v>11</v>
      </c>
    </row>
    <row r="504" spans="1:15" x14ac:dyDescent="0.25">
      <c r="A504" s="12" t="s">
        <v>157</v>
      </c>
      <c r="G504" s="8"/>
      <c r="I504" t="str">
        <f>A504</f>
        <v>Formació d'escomesa definitiva (1/2") d'aigua</v>
      </c>
      <c r="O504" s="8"/>
    </row>
    <row r="505" spans="1:15" x14ac:dyDescent="0.25">
      <c r="A505" s="12" t="s">
        <v>158</v>
      </c>
      <c r="G505" s="8"/>
      <c r="I505" t="str">
        <f t="shared" ref="I505:I512" si="215">A505</f>
        <v>potable per a connexió a armari d'escomesa</v>
      </c>
      <c r="K505" s="8"/>
      <c r="O505" s="8"/>
    </row>
    <row r="506" spans="1:15" x14ac:dyDescent="0.25">
      <c r="A506" t="s">
        <v>159</v>
      </c>
      <c r="G506" s="8"/>
      <c r="I506" t="str">
        <f t="shared" si="215"/>
        <v>en arqueta de vorera. Inclou la connexió</v>
      </c>
      <c r="K506" s="8"/>
      <c r="O506" s="8"/>
    </row>
    <row r="507" spans="1:15" x14ac:dyDescent="0.25">
      <c r="A507" s="12" t="s">
        <v>160</v>
      </c>
      <c r="G507" s="8"/>
      <c r="I507" t="str">
        <f t="shared" si="215"/>
        <v>termosoldada per a tub de PE, de Ø 25 mm</v>
      </c>
      <c r="K507" s="8"/>
      <c r="O507" s="8"/>
    </row>
    <row r="508" spans="1:15" x14ac:dyDescent="0.25">
      <c r="A508" s="12" t="s">
        <v>161</v>
      </c>
      <c r="B508" s="3"/>
      <c r="G508" s="10"/>
      <c r="I508" t="str">
        <f t="shared" si="215"/>
        <v>amb els accessoris adequats. També inclou</v>
      </c>
      <c r="J508" s="3"/>
      <c r="K508" s="10"/>
      <c r="O508" s="10"/>
    </row>
    <row r="509" spans="1:15" x14ac:dyDescent="0.25">
      <c r="A509" s="12" t="s">
        <v>162</v>
      </c>
      <c r="B509" s="3"/>
      <c r="G509" s="10"/>
      <c r="I509" t="str">
        <f t="shared" si="215"/>
        <v>instal·lació de vàlvules, passatubs PEAD</v>
      </c>
      <c r="J509" s="3"/>
      <c r="K509" s="10"/>
      <c r="O509" s="10"/>
    </row>
    <row r="510" spans="1:15" x14ac:dyDescent="0.25">
      <c r="A510" s="12" t="s">
        <v>163</v>
      </c>
      <c r="B510" s="3"/>
      <c r="G510" s="10"/>
      <c r="I510" t="str">
        <f t="shared" si="215"/>
        <v>corrugat de diàmetre adequat en façana, tub</v>
      </c>
      <c r="J510" s="17"/>
      <c r="K510" s="10"/>
      <c r="O510" s="10"/>
    </row>
    <row r="511" spans="1:15" x14ac:dyDescent="0.25">
      <c r="A511" s="12" t="s">
        <v>164</v>
      </c>
      <c r="B511" s="3"/>
      <c r="G511" s="10"/>
      <c r="I511" t="str">
        <f t="shared" si="215"/>
        <v>de PE de Ø 20 mm de 16 bar.</v>
      </c>
      <c r="J511" s="17"/>
      <c r="K511" s="10"/>
      <c r="O511" s="10"/>
    </row>
    <row r="512" spans="1:15" x14ac:dyDescent="0.25">
      <c r="A512" s="12" t="s">
        <v>165</v>
      </c>
      <c r="G512" s="8"/>
      <c r="I512" t="str">
        <f t="shared" si="215"/>
        <v>No s'inclou el comptador, que és existent.</v>
      </c>
      <c r="K512" s="8"/>
      <c r="O512" s="8"/>
    </row>
    <row r="513" spans="1:15" x14ac:dyDescent="0.25">
      <c r="A513" s="12"/>
      <c r="B513" s="9" t="s">
        <v>166</v>
      </c>
      <c r="C513">
        <v>0.2</v>
      </c>
      <c r="D513">
        <v>22</v>
      </c>
      <c r="G513" s="8">
        <f>C513*D513</f>
        <v>4.4000000000000004</v>
      </c>
      <c r="J513" s="9" t="str">
        <f>B513</f>
        <v>_ Considerem un 20%:</v>
      </c>
      <c r="K513" s="8">
        <f>G513</f>
        <v>4.4000000000000004</v>
      </c>
      <c r="M513">
        <v>149.04</v>
      </c>
      <c r="O513" s="8">
        <f t="shared" ref="O513" si="216">K513*M513</f>
        <v>655.77600000000007</v>
      </c>
    </row>
    <row r="514" spans="1:15" x14ac:dyDescent="0.25">
      <c r="A514" s="12"/>
      <c r="G514" s="8"/>
      <c r="K514" s="8"/>
      <c r="O514" s="8"/>
    </row>
    <row r="515" spans="1:15" x14ac:dyDescent="0.25">
      <c r="B515" s="3" t="s">
        <v>20</v>
      </c>
      <c r="G515" s="10">
        <f>SUM(G511:G513)</f>
        <v>4.4000000000000004</v>
      </c>
      <c r="J515" s="3" t="s">
        <v>20</v>
      </c>
      <c r="K515" s="10">
        <f>G515</f>
        <v>4.4000000000000004</v>
      </c>
      <c r="O515" s="10">
        <f>SUM(O511:O513)</f>
        <v>655.77600000000007</v>
      </c>
    </row>
    <row r="516" spans="1:15" x14ac:dyDescent="0.25">
      <c r="A516" s="12"/>
      <c r="B516" s="3"/>
      <c r="G516" s="10"/>
      <c r="J516" s="3"/>
      <c r="K516" s="10"/>
      <c r="O516" s="10"/>
    </row>
    <row r="517" spans="1:15" x14ac:dyDescent="0.25">
      <c r="C517" s="6" t="s">
        <v>5</v>
      </c>
      <c r="D517" s="7" t="s">
        <v>55</v>
      </c>
      <c r="E517" s="6"/>
      <c r="F517" s="6"/>
      <c r="G517" s="7" t="s">
        <v>56</v>
      </c>
      <c r="K517" s="6" t="s">
        <v>56</v>
      </c>
      <c r="M517" s="6" t="s">
        <v>10</v>
      </c>
      <c r="N517" s="6"/>
      <c r="O517" s="11" t="s">
        <v>11</v>
      </c>
    </row>
    <row r="518" spans="1:15" x14ac:dyDescent="0.25">
      <c r="A518" s="12" t="s">
        <v>167</v>
      </c>
      <c r="G518" s="8"/>
      <c r="I518" t="str">
        <f>A518</f>
        <v>Subministrament i col·locació d'arqueta per</v>
      </c>
      <c r="O518" s="8"/>
    </row>
    <row r="519" spans="1:15" x14ac:dyDescent="0.25">
      <c r="A519" s="12" t="s">
        <v>168</v>
      </c>
      <c r="G519" s="8"/>
      <c r="I519" t="str">
        <f t="shared" ref="I519:I523" si="217">A519</f>
        <v>escomesa amb mesures 360x220x260, per</v>
      </c>
      <c r="K519" s="8"/>
      <c r="O519" s="8"/>
    </row>
    <row r="520" spans="1:15" x14ac:dyDescent="0.25">
      <c r="A520" s="12" t="s">
        <v>169</v>
      </c>
      <c r="G520" s="8"/>
      <c r="I520" t="str">
        <f t="shared" si="217"/>
        <v>allotjament de comptador de Ø 15/20 mm,</v>
      </c>
      <c r="K520" s="8"/>
      <c r="O520" s="8"/>
    </row>
    <row r="521" spans="1:15" x14ac:dyDescent="0.25">
      <c r="A521" s="12" t="s">
        <v>170</v>
      </c>
      <c r="G521" s="8"/>
      <c r="I521" t="str">
        <f t="shared" si="217"/>
        <v xml:space="preserve">provist de pany especial de quadradet, </v>
      </c>
      <c r="K521" s="8"/>
      <c r="O521" s="8"/>
    </row>
    <row r="522" spans="1:15" x14ac:dyDescent="0.25">
      <c r="A522" s="12" t="s">
        <v>171</v>
      </c>
      <c r="B522" s="3"/>
      <c r="G522" s="10"/>
      <c r="I522" t="str">
        <f t="shared" si="217"/>
        <v>instal·lat en paviment prèviament preparat</v>
      </c>
      <c r="J522" s="3"/>
      <c r="K522" s="10"/>
      <c r="O522" s="10"/>
    </row>
    <row r="523" spans="1:15" x14ac:dyDescent="0.25">
      <c r="A523" s="12" t="s">
        <v>172</v>
      </c>
      <c r="G523" s="8"/>
      <c r="I523" t="str">
        <f t="shared" si="217"/>
        <v>per al seu allotjament.</v>
      </c>
      <c r="K523" s="8"/>
      <c r="O523" s="8"/>
    </row>
    <row r="524" spans="1:15" x14ac:dyDescent="0.25">
      <c r="A524" s="12"/>
      <c r="C524">
        <v>1</v>
      </c>
      <c r="D524">
        <v>22</v>
      </c>
      <c r="G524" s="8">
        <f>C524*D524</f>
        <v>22</v>
      </c>
      <c r="K524" s="8">
        <f>G524</f>
        <v>22</v>
      </c>
      <c r="M524">
        <v>101.71</v>
      </c>
      <c r="O524" s="8">
        <f t="shared" ref="O524" si="218">K524*M524</f>
        <v>2237.62</v>
      </c>
    </row>
    <row r="525" spans="1:15" x14ac:dyDescent="0.25">
      <c r="G525" s="8"/>
      <c r="K525" s="8"/>
      <c r="O525" s="8"/>
    </row>
    <row r="526" spans="1:15" x14ac:dyDescent="0.25">
      <c r="B526" s="3" t="s">
        <v>20</v>
      </c>
      <c r="G526" s="10">
        <f>SUM(G522:G524)</f>
        <v>22</v>
      </c>
      <c r="J526" s="3" t="s">
        <v>20</v>
      </c>
      <c r="K526" s="10">
        <f>G526</f>
        <v>22</v>
      </c>
      <c r="O526" s="10">
        <f>SUM(O522:O524)</f>
        <v>2237.62</v>
      </c>
    </row>
    <row r="527" spans="1:15" x14ac:dyDescent="0.25">
      <c r="G527" s="8"/>
      <c r="K527" s="8"/>
      <c r="O527" s="8"/>
    </row>
    <row r="528" spans="1:15" x14ac:dyDescent="0.25">
      <c r="C528" s="6" t="s">
        <v>5</v>
      </c>
      <c r="D528" s="7" t="s">
        <v>55</v>
      </c>
      <c r="E528" s="6"/>
      <c r="F528" s="6"/>
      <c r="G528" s="7" t="s">
        <v>56</v>
      </c>
      <c r="K528" s="6" t="s">
        <v>56</v>
      </c>
      <c r="M528" s="6" t="s">
        <v>10</v>
      </c>
      <c r="N528" s="6"/>
      <c r="O528" s="11" t="s">
        <v>11</v>
      </c>
    </row>
    <row r="529" spans="1:15" x14ac:dyDescent="0.25">
      <c r="A529" s="12" t="s">
        <v>173</v>
      </c>
      <c r="G529" s="8"/>
      <c r="I529" t="str">
        <f>A529</f>
        <v>Treballs per enllaç de l'escomesa amb</v>
      </c>
      <c r="O529" s="8"/>
    </row>
    <row r="530" spans="1:15" x14ac:dyDescent="0.25">
      <c r="A530" s="12" t="s">
        <v>174</v>
      </c>
      <c r="G530" s="8"/>
      <c r="I530" t="str">
        <f t="shared" ref="I530:I531" si="219">A530</f>
        <v>la nova xarxa d'abastament, amb accessoris,</v>
      </c>
      <c r="K530" s="8"/>
      <c r="O530" s="8"/>
    </row>
    <row r="531" spans="1:15" x14ac:dyDescent="0.25">
      <c r="A531" s="12" t="s">
        <v>175</v>
      </c>
      <c r="G531" s="8"/>
      <c r="I531" t="str">
        <f t="shared" si="219"/>
        <v>tub, i tots els treballs inclosos.</v>
      </c>
      <c r="K531" s="8"/>
      <c r="O531" s="8"/>
    </row>
    <row r="532" spans="1:15" x14ac:dyDescent="0.25">
      <c r="A532" s="12"/>
      <c r="C532">
        <v>1</v>
      </c>
      <c r="D532">
        <v>22</v>
      </c>
      <c r="G532" s="8">
        <f>C532*D532</f>
        <v>22</v>
      </c>
      <c r="K532" s="8">
        <f>G532</f>
        <v>22</v>
      </c>
      <c r="M532">
        <v>48.37</v>
      </c>
      <c r="O532" s="8">
        <f t="shared" ref="O532" si="220">K532*M532</f>
        <v>1064.1399999999999</v>
      </c>
    </row>
    <row r="533" spans="1:15" x14ac:dyDescent="0.25">
      <c r="A533" s="12"/>
      <c r="G533" s="8"/>
      <c r="K533" s="8"/>
      <c r="O533" s="8"/>
    </row>
    <row r="534" spans="1:15" x14ac:dyDescent="0.25">
      <c r="A534" s="12"/>
      <c r="B534" s="3" t="s">
        <v>20</v>
      </c>
      <c r="G534" s="10">
        <f>SUM(G530:G532)</f>
        <v>22</v>
      </c>
      <c r="J534" s="3" t="s">
        <v>20</v>
      </c>
      <c r="K534" s="10">
        <f>G534</f>
        <v>22</v>
      </c>
      <c r="O534" s="10">
        <f>SUM(O530:O532)</f>
        <v>1064.1399999999999</v>
      </c>
    </row>
    <row r="535" spans="1:15" x14ac:dyDescent="0.25">
      <c r="B535" s="3"/>
      <c r="G535" s="10"/>
      <c r="J535" s="3"/>
      <c r="K535" s="10"/>
      <c r="O535" s="10"/>
    </row>
    <row r="536" spans="1:15" x14ac:dyDescent="0.25">
      <c r="C536" s="6" t="s">
        <v>5</v>
      </c>
      <c r="D536" s="7" t="s">
        <v>55</v>
      </c>
      <c r="E536" s="6"/>
      <c r="F536" s="6"/>
      <c r="G536" s="7" t="s">
        <v>56</v>
      </c>
      <c r="K536" s="6" t="str">
        <f>G536</f>
        <v>Total ut</v>
      </c>
      <c r="M536" s="6" t="s">
        <v>10</v>
      </c>
      <c r="N536" s="6"/>
      <c r="O536" s="11" t="s">
        <v>11</v>
      </c>
    </row>
    <row r="537" spans="1:15" x14ac:dyDescent="0.25">
      <c r="A537" s="12" t="s">
        <v>176</v>
      </c>
      <c r="G537" s="8"/>
      <c r="I537" t="str">
        <f>A537</f>
        <v xml:space="preserve">Treballs per enllaç amb instal·lació </v>
      </c>
      <c r="O537" s="8"/>
    </row>
    <row r="538" spans="1:15" x14ac:dyDescent="0.25">
      <c r="A538" s="12" t="s">
        <v>254</v>
      </c>
      <c r="G538" s="8"/>
      <c r="I538" t="str">
        <f t="shared" ref="I538" si="221">A538</f>
        <v>existent</v>
      </c>
      <c r="K538" s="8"/>
      <c r="O538" s="8"/>
    </row>
    <row r="539" spans="1:15" x14ac:dyDescent="0.25">
      <c r="A539" s="12"/>
      <c r="C539">
        <v>1</v>
      </c>
      <c r="D539">
        <v>7</v>
      </c>
      <c r="G539" s="8">
        <f>C539*D539</f>
        <v>7</v>
      </c>
      <c r="K539" s="8">
        <f>G539</f>
        <v>7</v>
      </c>
      <c r="M539">
        <v>200</v>
      </c>
      <c r="O539" s="8">
        <f>K539*M539</f>
        <v>1400</v>
      </c>
    </row>
    <row r="540" spans="1:15" x14ac:dyDescent="0.25">
      <c r="A540" s="12"/>
      <c r="G540" s="8"/>
      <c r="K540" s="8"/>
      <c r="O540" s="8"/>
    </row>
    <row r="541" spans="1:15" x14ac:dyDescent="0.25">
      <c r="A541" s="12"/>
      <c r="B541" s="3" t="s">
        <v>20</v>
      </c>
      <c r="G541" s="10">
        <f>SUM(G538:G539)</f>
        <v>7</v>
      </c>
      <c r="J541" s="3" t="s">
        <v>20</v>
      </c>
      <c r="K541" s="10">
        <f>G541</f>
        <v>7</v>
      </c>
      <c r="O541" s="10">
        <f>SUM(O538:O539)</f>
        <v>1400</v>
      </c>
    </row>
    <row r="542" spans="1:15" x14ac:dyDescent="0.25">
      <c r="A542" s="12"/>
      <c r="B542" s="3"/>
      <c r="G542" s="10"/>
      <c r="J542" s="3"/>
      <c r="K542" s="10"/>
      <c r="O542" s="10"/>
    </row>
    <row r="543" spans="1:15" x14ac:dyDescent="0.25">
      <c r="C543" s="6" t="s">
        <v>5</v>
      </c>
      <c r="D543" s="7" t="s">
        <v>55</v>
      </c>
      <c r="E543" s="6"/>
      <c r="F543" s="6"/>
      <c r="G543" s="7" t="s">
        <v>56</v>
      </c>
      <c r="K543" s="6" t="str">
        <f>G543</f>
        <v>Total ut</v>
      </c>
      <c r="M543" s="6" t="s">
        <v>10</v>
      </c>
      <c r="N543" s="6"/>
      <c r="O543" s="11" t="s">
        <v>11</v>
      </c>
    </row>
    <row r="544" spans="1:15" x14ac:dyDescent="0.25">
      <c r="A544" s="12" t="s">
        <v>178</v>
      </c>
      <c r="G544" s="8"/>
      <c r="I544" t="str">
        <f>A544</f>
        <v>Hidrant per a incendis de Ø 100 mm,</v>
      </c>
      <c r="O544" s="8"/>
    </row>
    <row r="545" spans="1:15" x14ac:dyDescent="0.25">
      <c r="A545" s="12" t="s">
        <v>179</v>
      </c>
      <c r="G545" s="8"/>
      <c r="I545" t="str">
        <f>A545</f>
        <v xml:space="preserve">amb arqueta i tapa de bronze resistent al pas </v>
      </c>
      <c r="K545" s="8"/>
      <c r="O545" s="8"/>
    </row>
    <row r="546" spans="1:15" x14ac:dyDescent="0.25">
      <c r="A546" s="12" t="s">
        <v>180</v>
      </c>
      <c r="G546" s="8"/>
      <c r="I546" t="str">
        <f t="shared" ref="I546" si="222">A546</f>
        <v>de vehicles pesants, inclou connexió a xarxa.</v>
      </c>
      <c r="K546" s="8"/>
      <c r="O546" s="8"/>
    </row>
    <row r="547" spans="1:15" x14ac:dyDescent="0.25">
      <c r="A547" s="12"/>
      <c r="C547">
        <v>1</v>
      </c>
      <c r="D547">
        <v>1</v>
      </c>
      <c r="G547" s="8">
        <f>C547*D547</f>
        <v>1</v>
      </c>
      <c r="K547" s="8">
        <f>G547</f>
        <v>1</v>
      </c>
      <c r="M547">
        <v>903.44</v>
      </c>
      <c r="O547" s="8">
        <f>K547*M547</f>
        <v>903.44</v>
      </c>
    </row>
    <row r="548" spans="1:15" x14ac:dyDescent="0.25">
      <c r="A548" s="12"/>
      <c r="G548" s="8"/>
      <c r="K548" s="8"/>
      <c r="O548" s="8"/>
    </row>
    <row r="549" spans="1:15" x14ac:dyDescent="0.25">
      <c r="A549" s="12"/>
      <c r="B549" s="3" t="s">
        <v>20</v>
      </c>
      <c r="G549" s="10">
        <f>SUM(G545:G547)</f>
        <v>1</v>
      </c>
      <c r="J549" s="3" t="s">
        <v>20</v>
      </c>
      <c r="K549" s="10">
        <f>G549</f>
        <v>1</v>
      </c>
      <c r="O549" s="10">
        <f>SUM(O545:O547)</f>
        <v>903.44</v>
      </c>
    </row>
    <row r="550" spans="1:15" x14ac:dyDescent="0.25">
      <c r="A550" s="12"/>
      <c r="B550" s="3"/>
      <c r="G550" s="10"/>
      <c r="J550" s="3"/>
      <c r="K550" s="10"/>
      <c r="O550" s="10"/>
    </row>
    <row r="551" spans="1:15" x14ac:dyDescent="0.25">
      <c r="C551" s="6" t="s">
        <v>5</v>
      </c>
      <c r="D551" s="7" t="s">
        <v>55</v>
      </c>
      <c r="E551" s="6"/>
      <c r="F551" s="6"/>
      <c r="G551" s="7" t="s">
        <v>56</v>
      </c>
      <c r="K551" s="6" t="str">
        <f>G551</f>
        <v>Total ut</v>
      </c>
      <c r="M551" s="6" t="s">
        <v>10</v>
      </c>
      <c r="N551" s="6"/>
      <c r="O551" s="11" t="s">
        <v>11</v>
      </c>
    </row>
    <row r="552" spans="1:15" x14ac:dyDescent="0.25">
      <c r="A552" s="12" t="s">
        <v>255</v>
      </c>
      <c r="G552" s="8"/>
      <c r="I552" t="str">
        <f>A552</f>
        <v>Hidrant per a incendis de columna Ø 100 mm,</v>
      </c>
      <c r="O552" s="8"/>
    </row>
    <row r="553" spans="1:15" x14ac:dyDescent="0.25">
      <c r="A553" s="12" t="s">
        <v>256</v>
      </c>
      <c r="G553" s="8"/>
      <c r="I553" t="str">
        <f>A553</f>
        <v xml:space="preserve">amb bustia i tapa de bronze resistent, </v>
      </c>
      <c r="K553" s="8"/>
      <c r="O553" s="8"/>
    </row>
    <row r="554" spans="1:15" x14ac:dyDescent="0.25">
      <c r="A554" s="12" t="s">
        <v>183</v>
      </c>
      <c r="G554" s="8"/>
      <c r="I554" t="str">
        <f t="shared" ref="I554" si="223">A554</f>
        <v>inclou connexió a xarxa.</v>
      </c>
      <c r="K554" s="8"/>
      <c r="O554" s="8"/>
    </row>
    <row r="555" spans="1:15" x14ac:dyDescent="0.25">
      <c r="A555" s="12"/>
      <c r="C555">
        <v>1</v>
      </c>
      <c r="D555">
        <v>1</v>
      </c>
      <c r="G555" s="8">
        <f>C555*D555</f>
        <v>1</v>
      </c>
      <c r="K555" s="8">
        <f>G555</f>
        <v>1</v>
      </c>
      <c r="M555">
        <v>1913.21</v>
      </c>
      <c r="O555" s="8">
        <f>K555*M555</f>
        <v>1913.21</v>
      </c>
    </row>
    <row r="556" spans="1:15" x14ac:dyDescent="0.25">
      <c r="A556" s="12"/>
      <c r="G556" s="8"/>
      <c r="K556" s="8"/>
      <c r="O556" s="8"/>
    </row>
    <row r="557" spans="1:15" x14ac:dyDescent="0.25">
      <c r="A557" s="12"/>
      <c r="B557" s="3" t="s">
        <v>20</v>
      </c>
      <c r="G557" s="10">
        <f>SUM(G553:G555)</f>
        <v>1</v>
      </c>
      <c r="J557" s="3" t="s">
        <v>20</v>
      </c>
      <c r="K557" s="10">
        <f>G557</f>
        <v>1</v>
      </c>
      <c r="O557" s="10">
        <f>SUM(O553:O555)</f>
        <v>1913.21</v>
      </c>
    </row>
    <row r="558" spans="1:15" x14ac:dyDescent="0.25">
      <c r="A558" s="12"/>
      <c r="B558" s="3"/>
      <c r="G558" s="10"/>
      <c r="J558" s="3"/>
      <c r="K558" s="10"/>
      <c r="O558" s="10"/>
    </row>
    <row r="559" spans="1:15" x14ac:dyDescent="0.25">
      <c r="C559" s="6" t="s">
        <v>5</v>
      </c>
      <c r="D559" s="7" t="s">
        <v>55</v>
      </c>
      <c r="E559" s="6"/>
      <c r="F559" s="6"/>
      <c r="G559" s="7" t="s">
        <v>56</v>
      </c>
      <c r="K559" s="6" t="str">
        <f>G559</f>
        <v>Total ut</v>
      </c>
      <c r="M559" s="6" t="s">
        <v>10</v>
      </c>
      <c r="N559" s="6"/>
      <c r="O559" s="11" t="s">
        <v>11</v>
      </c>
    </row>
    <row r="560" spans="1:15" x14ac:dyDescent="0.25">
      <c r="A560" s="12" t="s">
        <v>184</v>
      </c>
      <c r="G560" s="8"/>
      <c r="I560" t="str">
        <f>A560</f>
        <v xml:space="preserve">Proves i assatjos en canonades per </v>
      </c>
      <c r="O560" s="8"/>
    </row>
    <row r="561" spans="1:15" x14ac:dyDescent="0.25">
      <c r="A561" s="12" t="s">
        <v>185</v>
      </c>
      <c r="G561" s="8"/>
      <c r="I561" t="str">
        <f>A561</f>
        <v>comprovar estanqueitat.</v>
      </c>
      <c r="K561" s="8"/>
      <c r="O561" s="8"/>
    </row>
    <row r="562" spans="1:15" x14ac:dyDescent="0.25">
      <c r="A562" s="12"/>
      <c r="C562">
        <v>1</v>
      </c>
      <c r="D562">
        <v>1</v>
      </c>
      <c r="G562" s="8">
        <f>C562*D562</f>
        <v>1</v>
      </c>
      <c r="K562" s="8">
        <f>G562</f>
        <v>1</v>
      </c>
      <c r="M562">
        <v>303</v>
      </c>
      <c r="O562" s="8">
        <f>K562*M562</f>
        <v>303</v>
      </c>
    </row>
    <row r="563" spans="1:15" x14ac:dyDescent="0.25">
      <c r="A563" s="12"/>
      <c r="G563" s="8"/>
      <c r="K563" s="8"/>
      <c r="O563" s="8"/>
    </row>
    <row r="564" spans="1:15" x14ac:dyDescent="0.25">
      <c r="A564" s="12"/>
      <c r="B564" s="3" t="s">
        <v>20</v>
      </c>
      <c r="G564" s="10">
        <f>SUM(G561:G562)</f>
        <v>1</v>
      </c>
      <c r="J564" s="3" t="s">
        <v>20</v>
      </c>
      <c r="K564" s="10">
        <f>G564</f>
        <v>1</v>
      </c>
      <c r="O564" s="10">
        <f>SUM(O561:O562)</f>
        <v>303</v>
      </c>
    </row>
    <row r="565" spans="1:15" x14ac:dyDescent="0.25">
      <c r="A565" s="12"/>
      <c r="B565" s="3"/>
      <c r="G565" s="10"/>
      <c r="J565" s="3"/>
      <c r="K565" s="10"/>
      <c r="O565" s="10"/>
    </row>
    <row r="566" spans="1:15" x14ac:dyDescent="0.25">
      <c r="B566" s="3"/>
      <c r="G566" s="10"/>
      <c r="J566" s="17" t="s">
        <v>186</v>
      </c>
      <c r="K566" s="10"/>
      <c r="O566" s="10">
        <f>O564+O549+O541+O434+O419+O405+O390+O372+O360+O478+O466+O454+O444+O557+O534+O526+O515+O501+O490</f>
        <v>56382.615999999995</v>
      </c>
    </row>
    <row r="567" spans="1:15" x14ac:dyDescent="0.25">
      <c r="B567" s="3"/>
      <c r="G567" s="10"/>
      <c r="J567" s="17"/>
      <c r="K567" s="10"/>
      <c r="O567" s="10"/>
    </row>
    <row r="568" spans="1:15" ht="15.75" x14ac:dyDescent="0.25">
      <c r="B568" s="3"/>
      <c r="G568" s="10"/>
      <c r="J568" s="18" t="s">
        <v>187</v>
      </c>
      <c r="K568" s="10"/>
      <c r="O568" s="19">
        <f>O342+O566</f>
        <v>79242.442139999999</v>
      </c>
    </row>
    <row r="569" spans="1:15" x14ac:dyDescent="0.25">
      <c r="B569" s="3"/>
      <c r="G569" s="10"/>
      <c r="J569" s="17"/>
      <c r="K569" s="10"/>
      <c r="O569" s="10"/>
    </row>
    <row r="570" spans="1:15" x14ac:dyDescent="0.25">
      <c r="A570" s="2"/>
      <c r="B570" s="2"/>
      <c r="C570" s="20"/>
      <c r="D570" s="20"/>
      <c r="E570" s="20"/>
      <c r="F570" s="20"/>
      <c r="G570" s="20"/>
      <c r="H570" s="2"/>
      <c r="I570" s="2"/>
      <c r="J570" s="17"/>
      <c r="K570" s="16"/>
      <c r="L570" s="1"/>
      <c r="M570" s="1"/>
      <c r="N570" s="1"/>
      <c r="O570" s="16"/>
    </row>
    <row r="571" spans="1:15" x14ac:dyDescent="0.25">
      <c r="A571" s="2" t="s">
        <v>188</v>
      </c>
      <c r="B571" s="2"/>
      <c r="C571" s="20"/>
      <c r="D571" s="20"/>
      <c r="E571" s="20"/>
      <c r="F571" s="20"/>
      <c r="G571" s="20"/>
      <c r="H571" s="2"/>
      <c r="I571" s="2" t="s">
        <v>189</v>
      </c>
      <c r="J571" s="2"/>
      <c r="K571" s="21"/>
      <c r="L571" s="2"/>
      <c r="M571" s="2"/>
      <c r="N571" s="2"/>
      <c r="O571" s="2"/>
    </row>
    <row r="572" spans="1:15" x14ac:dyDescent="0.25">
      <c r="C572" s="6"/>
      <c r="D572" s="6"/>
      <c r="E572" s="6"/>
      <c r="F572" s="6"/>
      <c r="G572" s="6"/>
      <c r="K572" s="8"/>
    </row>
    <row r="573" spans="1:15" x14ac:dyDescent="0.25">
      <c r="A573" t="s">
        <v>190</v>
      </c>
      <c r="C573" s="6"/>
      <c r="D573" s="6"/>
      <c r="E573" s="6"/>
      <c r="F573" s="6"/>
      <c r="G573" s="6"/>
      <c r="I573" s="3" t="str">
        <f>A573</f>
        <v xml:space="preserve">       a.- Instal·lacions provisionals.</v>
      </c>
      <c r="K573" s="8"/>
    </row>
    <row r="574" spans="1:15" x14ac:dyDescent="0.25">
      <c r="C574" s="7" t="s">
        <v>5</v>
      </c>
      <c r="D574" s="6"/>
      <c r="E574" s="6" t="s">
        <v>191</v>
      </c>
      <c r="F574" s="6"/>
      <c r="G574" s="6" t="s">
        <v>192</v>
      </c>
      <c r="K574" s="8" t="str">
        <f>G574</f>
        <v>Total</v>
      </c>
      <c r="M574" s="6" t="s">
        <v>10</v>
      </c>
      <c r="N574" s="6"/>
      <c r="O574" s="6" t="s">
        <v>11</v>
      </c>
    </row>
    <row r="575" spans="1:15" x14ac:dyDescent="0.25">
      <c r="A575" s="12" t="s">
        <v>193</v>
      </c>
      <c r="C575" s="6">
        <v>0.2</v>
      </c>
      <c r="D575" s="6"/>
      <c r="E575" s="6">
        <v>1</v>
      </c>
      <c r="F575" s="6"/>
      <c r="G575" s="22">
        <f>C575*E575</f>
        <v>0.2</v>
      </c>
      <c r="I575" t="str">
        <f>A575</f>
        <v>Lloguer de caseta per vestidors.</v>
      </c>
      <c r="K575" s="24">
        <f>G575</f>
        <v>0.2</v>
      </c>
      <c r="M575">
        <v>151.5</v>
      </c>
      <c r="O575" s="15">
        <f>K575*M575</f>
        <v>30.3</v>
      </c>
    </row>
    <row r="576" spans="1:15" x14ac:dyDescent="0.25">
      <c r="A576" t="s">
        <v>194</v>
      </c>
      <c r="C576" s="6">
        <v>0.2</v>
      </c>
      <c r="D576" s="6"/>
      <c r="E576" s="6">
        <v>1</v>
      </c>
      <c r="F576" s="6"/>
      <c r="G576" s="22">
        <f>C576*E576</f>
        <v>0.2</v>
      </c>
      <c r="I576" t="str">
        <f>A576</f>
        <v>Escomesa provisional electricitat a caseta.</v>
      </c>
      <c r="K576" s="24">
        <f>G576</f>
        <v>0.2</v>
      </c>
      <c r="M576">
        <v>110.54</v>
      </c>
      <c r="O576" s="15">
        <f t="shared" ref="O576:O578" si="224">K576*M576</f>
        <v>22.108000000000004</v>
      </c>
    </row>
    <row r="577" spans="1:15" x14ac:dyDescent="0.25">
      <c r="A577" t="s">
        <v>195</v>
      </c>
      <c r="C577" s="6">
        <v>0.2</v>
      </c>
      <c r="D577" s="6"/>
      <c r="E577" s="6">
        <v>1</v>
      </c>
      <c r="F577" s="6"/>
      <c r="G577" s="22">
        <f t="shared" ref="G577:G578" si="225">C577*E577</f>
        <v>0.2</v>
      </c>
      <c r="I577" t="str">
        <f>A577</f>
        <v>Escomesa provisional fontaneria a caseta.</v>
      </c>
      <c r="K577" s="24">
        <f>G577</f>
        <v>0.2</v>
      </c>
      <c r="M577">
        <v>98.73</v>
      </c>
      <c r="O577" s="15">
        <f t="shared" si="224"/>
        <v>19.746000000000002</v>
      </c>
    </row>
    <row r="578" spans="1:15" x14ac:dyDescent="0.25">
      <c r="A578" t="s">
        <v>196</v>
      </c>
      <c r="C578" s="6">
        <v>0.2</v>
      </c>
      <c r="D578" s="6"/>
      <c r="E578" s="6">
        <v>1</v>
      </c>
      <c r="F578" s="6"/>
      <c r="G578" s="22">
        <f t="shared" si="225"/>
        <v>0.2</v>
      </c>
      <c r="I578" t="str">
        <f>A578</f>
        <v>Escomesa provisional sanejament a caseta</v>
      </c>
      <c r="K578" s="24">
        <f>G578</f>
        <v>0.2</v>
      </c>
      <c r="M578">
        <v>83.63</v>
      </c>
      <c r="O578" s="15">
        <f t="shared" si="224"/>
        <v>16.725999999999999</v>
      </c>
    </row>
    <row r="579" spans="1:15" x14ac:dyDescent="0.25">
      <c r="C579" s="6"/>
      <c r="D579" s="6"/>
      <c r="E579" s="6"/>
      <c r="F579" s="6"/>
      <c r="G579" s="6"/>
      <c r="K579" s="8"/>
    </row>
    <row r="580" spans="1:15" x14ac:dyDescent="0.25">
      <c r="B580" s="3" t="s">
        <v>20</v>
      </c>
      <c r="G580" s="23">
        <f>SUM(G575:G578)</f>
        <v>0.8</v>
      </c>
      <c r="J580" s="3" t="s">
        <v>20</v>
      </c>
      <c r="K580" s="10">
        <f>G580</f>
        <v>0.8</v>
      </c>
      <c r="O580" s="10">
        <f>SUM(O573:O578)</f>
        <v>88.88</v>
      </c>
    </row>
    <row r="581" spans="1:15" x14ac:dyDescent="0.25">
      <c r="B581" s="3"/>
      <c r="G581" s="23"/>
      <c r="J581" s="3"/>
      <c r="K581" s="10"/>
      <c r="O581" s="10"/>
    </row>
    <row r="582" spans="1:15" x14ac:dyDescent="0.25">
      <c r="A582" t="s">
        <v>197</v>
      </c>
      <c r="C582" s="6"/>
      <c r="D582" s="6"/>
      <c r="E582" s="6"/>
      <c r="F582" s="6"/>
      <c r="G582" s="6"/>
      <c r="I582" s="3" t="str">
        <f>A582</f>
        <v xml:space="preserve">       b.- Senyalitzacions.</v>
      </c>
      <c r="K582" s="8"/>
    </row>
    <row r="583" spans="1:15" x14ac:dyDescent="0.25">
      <c r="C583" s="7" t="s">
        <v>5</v>
      </c>
      <c r="D583" s="6"/>
      <c r="E583" s="6" t="s">
        <v>191</v>
      </c>
      <c r="F583" s="6"/>
      <c r="G583" s="6" t="s">
        <v>192</v>
      </c>
      <c r="K583" s="8" t="str">
        <f>G583</f>
        <v>Total</v>
      </c>
      <c r="M583" s="6" t="s">
        <v>10</v>
      </c>
      <c r="N583" s="6"/>
      <c r="O583" s="6" t="s">
        <v>11</v>
      </c>
    </row>
    <row r="584" spans="1:15" x14ac:dyDescent="0.25">
      <c r="A584" t="s">
        <v>198</v>
      </c>
      <c r="C584" s="6">
        <v>1</v>
      </c>
      <c r="D584" s="6"/>
      <c r="E584" s="6">
        <v>20</v>
      </c>
      <c r="F584" s="6"/>
      <c r="G584" s="7">
        <f>C584*E584</f>
        <v>20</v>
      </c>
      <c r="I584" t="str">
        <f>A584</f>
        <v>Tanca contenció vianants.</v>
      </c>
      <c r="K584" s="24">
        <f>G584</f>
        <v>20</v>
      </c>
      <c r="M584">
        <v>11.15</v>
      </c>
      <c r="O584" s="12">
        <f>K584*M584</f>
        <v>223</v>
      </c>
    </row>
    <row r="585" spans="1:15" x14ac:dyDescent="0.25">
      <c r="C585" s="6"/>
      <c r="D585" s="6"/>
      <c r="E585" s="6"/>
      <c r="F585" s="6"/>
      <c r="G585" s="6"/>
      <c r="K585" s="8"/>
    </row>
    <row r="586" spans="1:15" x14ac:dyDescent="0.25">
      <c r="B586" s="3" t="s">
        <v>20</v>
      </c>
      <c r="G586" s="25">
        <f>SUM(G581:G584)</f>
        <v>20</v>
      </c>
      <c r="J586" s="3" t="s">
        <v>20</v>
      </c>
      <c r="K586" s="26">
        <f>G586</f>
        <v>20</v>
      </c>
      <c r="O586" s="10">
        <f>SUM(O583:O584)</f>
        <v>223</v>
      </c>
    </row>
    <row r="587" spans="1:15" x14ac:dyDescent="0.25">
      <c r="C587" s="6"/>
      <c r="D587" s="6"/>
      <c r="E587" s="6"/>
      <c r="F587" s="6"/>
      <c r="G587" s="6"/>
      <c r="K587" s="8"/>
    </row>
    <row r="588" spans="1:15" x14ac:dyDescent="0.25">
      <c r="A588" t="s">
        <v>199</v>
      </c>
      <c r="C588" s="6"/>
      <c r="D588" s="6"/>
      <c r="E588" s="6"/>
      <c r="F588" s="6"/>
      <c r="G588" s="6"/>
      <c r="I588" s="3" t="str">
        <f>A588</f>
        <v xml:space="preserve">       c.- Proteccions personals i de tercers.</v>
      </c>
      <c r="K588" s="8"/>
    </row>
    <row r="589" spans="1:15" x14ac:dyDescent="0.25">
      <c r="C589" s="7" t="s">
        <v>5</v>
      </c>
      <c r="D589" s="6"/>
      <c r="E589" s="6" t="s">
        <v>191</v>
      </c>
      <c r="F589" s="6"/>
      <c r="G589" s="6" t="s">
        <v>192</v>
      </c>
      <c r="K589" s="8" t="str">
        <f t="shared" ref="K589:K594" si="226">G589</f>
        <v>Total</v>
      </c>
      <c r="M589" s="6" t="s">
        <v>10</v>
      </c>
      <c r="N589" s="6"/>
      <c r="O589" s="6" t="s">
        <v>11</v>
      </c>
    </row>
    <row r="590" spans="1:15" x14ac:dyDescent="0.25">
      <c r="A590" t="s">
        <v>200</v>
      </c>
      <c r="C590" s="6">
        <v>1</v>
      </c>
      <c r="D590" s="6"/>
      <c r="E590" s="6">
        <v>5</v>
      </c>
      <c r="F590" s="6"/>
      <c r="G590" s="7">
        <f>C590*E590</f>
        <v>5</v>
      </c>
      <c r="I590" t="str">
        <f>A590</f>
        <v>Cascs de seguretat.</v>
      </c>
      <c r="K590" s="24">
        <f t="shared" si="226"/>
        <v>5</v>
      </c>
      <c r="M590">
        <v>10.15</v>
      </c>
      <c r="O590" s="12">
        <f>K590*M590</f>
        <v>50.75</v>
      </c>
    </row>
    <row r="591" spans="1:15" x14ac:dyDescent="0.25">
      <c r="A591" t="s">
        <v>201</v>
      </c>
      <c r="C591" s="6">
        <v>1</v>
      </c>
      <c r="D591" s="6"/>
      <c r="E591" s="6">
        <v>5</v>
      </c>
      <c r="F591" s="6"/>
      <c r="G591" s="7">
        <f t="shared" ref="G591:G594" si="227">C591*E591</f>
        <v>5</v>
      </c>
      <c r="I591" t="str">
        <f>A591</f>
        <v>Ulleres contra impactes.</v>
      </c>
      <c r="K591" s="24">
        <f t="shared" si="226"/>
        <v>5</v>
      </c>
      <c r="M591">
        <v>15.51</v>
      </c>
      <c r="O591" s="12">
        <f>K591*M591</f>
        <v>77.55</v>
      </c>
    </row>
    <row r="592" spans="1:15" x14ac:dyDescent="0.25">
      <c r="A592" t="s">
        <v>202</v>
      </c>
      <c r="C592" s="6">
        <v>1</v>
      </c>
      <c r="D592" s="6"/>
      <c r="E592" s="6">
        <v>10</v>
      </c>
      <c r="F592" s="6"/>
      <c r="G592" s="7">
        <f t="shared" si="227"/>
        <v>10</v>
      </c>
      <c r="I592" t="str">
        <f>A592</f>
        <v>Mascaretes antipols.</v>
      </c>
      <c r="K592" s="24">
        <f t="shared" si="226"/>
        <v>10</v>
      </c>
      <c r="M592">
        <v>5.9</v>
      </c>
      <c r="O592" s="12">
        <f>K592*M592</f>
        <v>59</v>
      </c>
    </row>
    <row r="593" spans="1:15" x14ac:dyDescent="0.25">
      <c r="A593" t="s">
        <v>203</v>
      </c>
      <c r="C593" s="6">
        <v>1</v>
      </c>
      <c r="D593" s="6"/>
      <c r="E593" s="6">
        <v>10</v>
      </c>
      <c r="F593" s="6"/>
      <c r="G593" s="7">
        <f t="shared" si="227"/>
        <v>10</v>
      </c>
      <c r="I593" t="str">
        <f>A593</f>
        <v>Protectors auditius.</v>
      </c>
      <c r="K593" s="24">
        <f t="shared" si="226"/>
        <v>10</v>
      </c>
      <c r="M593">
        <v>13.02</v>
      </c>
      <c r="O593" s="12">
        <f>K593*M593</f>
        <v>130.19999999999999</v>
      </c>
    </row>
    <row r="594" spans="1:15" x14ac:dyDescent="0.25">
      <c r="A594" s="12" t="s">
        <v>204</v>
      </c>
      <c r="C594" s="6">
        <v>10</v>
      </c>
      <c r="D594" s="6"/>
      <c r="E594" s="6">
        <v>2</v>
      </c>
      <c r="F594" s="6"/>
      <c r="G594" s="7">
        <f t="shared" si="227"/>
        <v>20</v>
      </c>
      <c r="I594" t="str">
        <f>A594</f>
        <v>Protecció de rases per passeres</v>
      </c>
      <c r="K594" s="24">
        <f t="shared" si="226"/>
        <v>20</v>
      </c>
      <c r="M594">
        <v>22.91</v>
      </c>
      <c r="O594" s="12">
        <f>K594*M594</f>
        <v>458.2</v>
      </c>
    </row>
    <row r="595" spans="1:15" x14ac:dyDescent="0.25">
      <c r="C595" s="6"/>
      <c r="D595" s="6"/>
      <c r="E595" s="6"/>
      <c r="F595" s="6"/>
      <c r="G595" s="6"/>
      <c r="K595" s="8"/>
    </row>
    <row r="596" spans="1:15" x14ac:dyDescent="0.25">
      <c r="B596" s="3" t="s">
        <v>20</v>
      </c>
      <c r="G596" s="23">
        <f>SUM(G590:G594)</f>
        <v>50</v>
      </c>
      <c r="J596" s="3" t="s">
        <v>20</v>
      </c>
      <c r="K596" s="26">
        <f>G596</f>
        <v>50</v>
      </c>
      <c r="O596" s="10">
        <f>SUM(O589:O594)</f>
        <v>775.7</v>
      </c>
    </row>
    <row r="597" spans="1:15" x14ac:dyDescent="0.25">
      <c r="C597" s="6"/>
      <c r="D597" s="6"/>
      <c r="E597" s="6"/>
      <c r="F597" s="6"/>
      <c r="G597" s="6"/>
      <c r="K597" s="8"/>
    </row>
    <row r="598" spans="1:15" x14ac:dyDescent="0.25">
      <c r="A598" s="3" t="s">
        <v>205</v>
      </c>
      <c r="C598" s="6"/>
      <c r="D598" s="6"/>
      <c r="E598" s="6"/>
      <c r="F598" s="6"/>
      <c r="G598" s="6"/>
      <c r="I598" s="3" t="str">
        <f>A598</f>
        <v xml:space="preserve">        d.- Ma d'obra de seguretat.</v>
      </c>
      <c r="K598" s="8"/>
    </row>
    <row r="599" spans="1:15" x14ac:dyDescent="0.25">
      <c r="C599" s="7" t="s">
        <v>5</v>
      </c>
      <c r="D599" s="6"/>
      <c r="E599" s="6" t="s">
        <v>191</v>
      </c>
      <c r="F599" s="6"/>
      <c r="G599" s="6" t="s">
        <v>192</v>
      </c>
      <c r="K599" s="8" t="str">
        <f t="shared" ref="K599:K603" si="228">G599</f>
        <v>Total</v>
      </c>
      <c r="M599" s="6" t="s">
        <v>10</v>
      </c>
      <c r="N599" s="6"/>
      <c r="O599" s="6" t="s">
        <v>11</v>
      </c>
    </row>
    <row r="600" spans="1:15" x14ac:dyDescent="0.25">
      <c r="A600" t="s">
        <v>206</v>
      </c>
      <c r="C600" s="6">
        <v>0.2</v>
      </c>
      <c r="D600" s="6"/>
      <c r="E600" s="6">
        <v>1</v>
      </c>
      <c r="F600" s="6"/>
      <c r="G600" s="7">
        <f>C600*E600</f>
        <v>0.2</v>
      </c>
      <c r="I600" t="str">
        <f>A600</f>
        <v>Comité de seguretat e higiene.</v>
      </c>
      <c r="K600" s="15">
        <f t="shared" si="228"/>
        <v>0.2</v>
      </c>
      <c r="M600">
        <v>57.14</v>
      </c>
      <c r="O600" s="15">
        <v>67.34</v>
      </c>
    </row>
    <row r="601" spans="1:15" x14ac:dyDescent="0.25">
      <c r="A601" t="s">
        <v>207</v>
      </c>
      <c r="C601" s="6">
        <v>0.2</v>
      </c>
      <c r="D601" s="6"/>
      <c r="E601" s="6">
        <v>1</v>
      </c>
      <c r="F601" s="6"/>
      <c r="G601" s="7">
        <f t="shared" ref="G601:G603" si="229">C601*E601</f>
        <v>0.2</v>
      </c>
      <c r="I601" t="str">
        <f>A601</f>
        <v>Formació de seguretat e higiene.</v>
      </c>
      <c r="K601" s="15">
        <f t="shared" si="228"/>
        <v>0.2</v>
      </c>
      <c r="M601">
        <v>12.68</v>
      </c>
      <c r="O601" s="15">
        <v>22.78</v>
      </c>
    </row>
    <row r="602" spans="1:15" x14ac:dyDescent="0.25">
      <c r="A602" t="s">
        <v>208</v>
      </c>
      <c r="C602" s="6">
        <v>0.2</v>
      </c>
      <c r="D602" s="6"/>
      <c r="E602" s="6">
        <v>1</v>
      </c>
      <c r="F602" s="6"/>
      <c r="G602" s="7">
        <f t="shared" si="229"/>
        <v>0.2</v>
      </c>
      <c r="I602" t="str">
        <f>A602</f>
        <v>Reconeixement mèdic obligatori.</v>
      </c>
      <c r="K602" s="15">
        <f t="shared" si="228"/>
        <v>0.2</v>
      </c>
      <c r="M602">
        <v>57.02</v>
      </c>
      <c r="O602" s="15">
        <f>K602*M602</f>
        <v>11.404000000000002</v>
      </c>
    </row>
    <row r="603" spans="1:15" x14ac:dyDescent="0.25">
      <c r="A603" t="s">
        <v>209</v>
      </c>
      <c r="C603" s="6">
        <v>0.2</v>
      </c>
      <c r="D603" s="6"/>
      <c r="E603" s="6">
        <v>1</v>
      </c>
      <c r="F603" s="6"/>
      <c r="G603" s="7">
        <f t="shared" si="229"/>
        <v>0.2</v>
      </c>
      <c r="I603" t="str">
        <f>A603</f>
        <v>Equip de neteja i conservació.</v>
      </c>
      <c r="K603" s="15">
        <f t="shared" si="228"/>
        <v>0.2</v>
      </c>
      <c r="M603">
        <v>32.369999999999997</v>
      </c>
      <c r="O603" s="15">
        <f>K603*M603</f>
        <v>6.4740000000000002</v>
      </c>
    </row>
    <row r="604" spans="1:15" x14ac:dyDescent="0.25">
      <c r="C604" s="6"/>
      <c r="D604" s="6"/>
      <c r="E604" s="6"/>
      <c r="F604" s="6"/>
      <c r="G604" s="6"/>
    </row>
    <row r="605" spans="1:15" x14ac:dyDescent="0.25">
      <c r="B605" s="3" t="s">
        <v>20</v>
      </c>
      <c r="G605" s="23">
        <f>SUM(G600:G603)</f>
        <v>0.8</v>
      </c>
      <c r="J605" s="3" t="s">
        <v>20</v>
      </c>
      <c r="K605" s="10">
        <f>G605</f>
        <v>0.8</v>
      </c>
      <c r="O605" s="10">
        <f>SUM(O600:O603)</f>
        <v>107.998</v>
      </c>
    </row>
    <row r="606" spans="1:15" x14ac:dyDescent="0.25">
      <c r="C606" s="6"/>
      <c r="D606" s="6"/>
      <c r="E606" s="6"/>
      <c r="F606" s="6"/>
      <c r="G606" s="6"/>
    </row>
    <row r="607" spans="1:15" x14ac:dyDescent="0.25">
      <c r="A607" s="2"/>
      <c r="B607" s="2"/>
      <c r="C607" s="20"/>
      <c r="D607" s="20"/>
      <c r="E607" s="20"/>
      <c r="F607" s="20"/>
      <c r="G607" s="20"/>
      <c r="H607" s="2"/>
      <c r="I607" s="2"/>
      <c r="J607" s="17" t="s">
        <v>210</v>
      </c>
      <c r="K607" s="2"/>
      <c r="L607" s="2"/>
      <c r="M607" s="2"/>
      <c r="N607" s="2"/>
      <c r="O607" s="16">
        <f>O580+O586+O596+O605</f>
        <v>1195.578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11"/>
  <sheetViews>
    <sheetView workbookViewId="0">
      <selection activeCell="D5" sqref="D5"/>
    </sheetView>
  </sheetViews>
  <sheetFormatPr baseColWidth="10" defaultRowHeight="15" x14ac:dyDescent="0.25"/>
  <sheetData>
    <row r="1" spans="1:15" x14ac:dyDescent="0.25">
      <c r="A1" t="s">
        <v>273</v>
      </c>
    </row>
    <row r="2" spans="1:15" x14ac:dyDescent="0.25">
      <c r="A2" s="1" t="s">
        <v>257</v>
      </c>
      <c r="B2" s="2"/>
      <c r="C2" s="2"/>
      <c r="D2" s="2"/>
      <c r="E2" s="2"/>
      <c r="F2" s="2"/>
      <c r="G2" s="2"/>
      <c r="H2" s="2"/>
      <c r="I2" s="1" t="s">
        <v>258</v>
      </c>
      <c r="J2" s="2"/>
      <c r="K2" s="2"/>
      <c r="L2" s="2"/>
      <c r="M2" s="2"/>
      <c r="N2" s="2"/>
      <c r="O2" s="2"/>
    </row>
    <row r="3" spans="1:15" x14ac:dyDescent="0.25">
      <c r="A3" s="3"/>
    </row>
    <row r="4" spans="1:15" x14ac:dyDescent="0.25">
      <c r="A4" s="2" t="s">
        <v>259</v>
      </c>
      <c r="B4" s="2"/>
      <c r="C4" s="2"/>
      <c r="D4" s="2"/>
      <c r="E4" s="2"/>
      <c r="F4" s="2"/>
      <c r="G4" s="2"/>
      <c r="H4" s="2"/>
      <c r="I4" s="2" t="s">
        <v>260</v>
      </c>
      <c r="J4" s="2"/>
      <c r="K4" s="2"/>
      <c r="L4" s="2"/>
      <c r="M4" s="2"/>
      <c r="N4" s="2"/>
      <c r="O4" s="2"/>
    </row>
    <row r="6" spans="1:15" x14ac:dyDescent="0.25">
      <c r="A6" s="2"/>
      <c r="B6" s="1" t="s">
        <v>4</v>
      </c>
      <c r="C6" s="2"/>
      <c r="D6" s="2"/>
      <c r="E6" s="2"/>
      <c r="F6" s="2"/>
      <c r="G6" s="2"/>
      <c r="H6" s="2"/>
      <c r="I6" s="2"/>
      <c r="J6" s="1" t="str">
        <f>B6</f>
        <v>_Obra Civil.</v>
      </c>
      <c r="K6" s="2"/>
      <c r="L6" s="2"/>
      <c r="M6" s="2"/>
      <c r="N6" s="2"/>
      <c r="O6" s="2"/>
    </row>
    <row r="7" spans="1:15" ht="15.75" x14ac:dyDescent="0.25">
      <c r="A7" s="4"/>
      <c r="B7" s="5"/>
      <c r="C7" s="4"/>
      <c r="D7" s="4"/>
      <c r="E7" s="4"/>
      <c r="F7" s="4"/>
      <c r="G7" s="4"/>
      <c r="H7" s="4"/>
      <c r="I7" s="4"/>
      <c r="J7" s="5"/>
      <c r="K7" s="4"/>
      <c r="L7" s="4"/>
      <c r="M7" s="4"/>
      <c r="N7" s="4"/>
      <c r="O7" s="4"/>
    </row>
    <row r="8" spans="1:15" x14ac:dyDescent="0.25">
      <c r="C8" s="6" t="s">
        <v>5</v>
      </c>
      <c r="D8" s="6" t="s">
        <v>6</v>
      </c>
      <c r="E8" s="7" t="s">
        <v>7</v>
      </c>
      <c r="F8" s="6"/>
      <c r="G8" s="7" t="s">
        <v>21</v>
      </c>
      <c r="K8" s="7" t="str">
        <f>G8</f>
        <v>Total m²</v>
      </c>
      <c r="L8" s="6"/>
      <c r="M8" s="6" t="s">
        <v>10</v>
      </c>
      <c r="N8" s="6"/>
      <c r="O8" s="11" t="s">
        <v>11</v>
      </c>
    </row>
    <row r="9" spans="1:15" x14ac:dyDescent="0.25">
      <c r="A9" t="s">
        <v>215</v>
      </c>
      <c r="I9" t="str">
        <f>A9</f>
        <v>Esbrossada del terreny de menys de 2 m,</v>
      </c>
    </row>
    <row r="10" spans="1:15" x14ac:dyDescent="0.25">
      <c r="A10" t="s">
        <v>216</v>
      </c>
      <c r="G10" s="8"/>
      <c r="I10" t="str">
        <f>A10</f>
        <v xml:space="preserve">amb mitjans mecànics, càrrega i transport </v>
      </c>
      <c r="K10" s="8"/>
      <c r="O10" s="8"/>
    </row>
    <row r="11" spans="1:15" x14ac:dyDescent="0.25">
      <c r="A11" t="s">
        <v>217</v>
      </c>
      <c r="G11" s="8"/>
      <c r="I11" t="str">
        <f>A11</f>
        <v>a abocador.</v>
      </c>
      <c r="K11" s="8"/>
      <c r="O11" s="8"/>
    </row>
    <row r="12" spans="1:15" x14ac:dyDescent="0.25">
      <c r="B12" s="9" t="s">
        <v>222</v>
      </c>
      <c r="C12">
        <v>0</v>
      </c>
      <c r="D12">
        <v>0</v>
      </c>
      <c r="E12">
        <v>3</v>
      </c>
      <c r="G12" s="8">
        <f t="shared" ref="G12:G19" si="0">C12*D12*E12</f>
        <v>0</v>
      </c>
      <c r="J12" s="9" t="str">
        <f t="shared" ref="J12:J19" si="1">B12</f>
        <v>_ Tram 5</v>
      </c>
      <c r="K12" s="8">
        <f t="shared" ref="K12:K19" si="2">G12</f>
        <v>0</v>
      </c>
      <c r="M12">
        <v>1.06</v>
      </c>
      <c r="O12" s="8">
        <f t="shared" ref="O12:O19" si="3">K12*M12</f>
        <v>0</v>
      </c>
    </row>
    <row r="13" spans="1:15" x14ac:dyDescent="0.25">
      <c r="B13" s="9" t="s">
        <v>223</v>
      </c>
      <c r="C13">
        <v>0</v>
      </c>
      <c r="D13">
        <v>25</v>
      </c>
      <c r="E13">
        <v>3</v>
      </c>
      <c r="G13" s="8">
        <f t="shared" si="0"/>
        <v>0</v>
      </c>
      <c r="J13" s="9" t="str">
        <f t="shared" si="1"/>
        <v>_ Tram 6</v>
      </c>
      <c r="K13" s="8">
        <f t="shared" si="2"/>
        <v>0</v>
      </c>
      <c r="M13">
        <v>1.06</v>
      </c>
      <c r="O13" s="8">
        <f t="shared" si="3"/>
        <v>0</v>
      </c>
    </row>
    <row r="14" spans="1:15" x14ac:dyDescent="0.25">
      <c r="B14" s="9" t="s">
        <v>261</v>
      </c>
      <c r="C14">
        <v>0</v>
      </c>
      <c r="D14">
        <v>85</v>
      </c>
      <c r="E14">
        <v>3</v>
      </c>
      <c r="G14" s="8">
        <f t="shared" si="0"/>
        <v>0</v>
      </c>
      <c r="J14" s="9" t="str">
        <f t="shared" si="1"/>
        <v>_ Tram 7</v>
      </c>
      <c r="K14" s="8">
        <f t="shared" si="2"/>
        <v>0</v>
      </c>
      <c r="M14">
        <v>1.06</v>
      </c>
      <c r="O14" s="8">
        <f t="shared" si="3"/>
        <v>0</v>
      </c>
    </row>
    <row r="15" spans="1:15" x14ac:dyDescent="0.25">
      <c r="B15" s="9" t="s">
        <v>262</v>
      </c>
      <c r="C15">
        <v>0</v>
      </c>
      <c r="D15">
        <v>245</v>
      </c>
      <c r="E15">
        <v>3</v>
      </c>
      <c r="G15" s="8">
        <f t="shared" si="0"/>
        <v>0</v>
      </c>
      <c r="J15" s="9" t="str">
        <f t="shared" si="1"/>
        <v>_ Tram 8</v>
      </c>
      <c r="K15" s="8">
        <f t="shared" si="2"/>
        <v>0</v>
      </c>
      <c r="M15">
        <v>1.06</v>
      </c>
      <c r="O15" s="8">
        <f t="shared" si="3"/>
        <v>0</v>
      </c>
    </row>
    <row r="16" spans="1:15" x14ac:dyDescent="0.25">
      <c r="B16" s="9" t="s">
        <v>263</v>
      </c>
      <c r="C16">
        <v>0</v>
      </c>
      <c r="D16">
        <v>205</v>
      </c>
      <c r="E16">
        <v>3</v>
      </c>
      <c r="G16" s="8">
        <f t="shared" si="0"/>
        <v>0</v>
      </c>
      <c r="J16" s="9" t="str">
        <f t="shared" si="1"/>
        <v>_ Tram 9</v>
      </c>
      <c r="K16" s="8">
        <f t="shared" si="2"/>
        <v>0</v>
      </c>
      <c r="M16">
        <v>1.06</v>
      </c>
      <c r="O16" s="8">
        <f t="shared" si="3"/>
        <v>0</v>
      </c>
    </row>
    <row r="17" spans="1:15" x14ac:dyDescent="0.25">
      <c r="B17" s="9" t="s">
        <v>264</v>
      </c>
      <c r="C17">
        <v>1</v>
      </c>
      <c r="D17">
        <v>65</v>
      </c>
      <c r="E17">
        <v>3</v>
      </c>
      <c r="G17" s="8">
        <f t="shared" si="0"/>
        <v>195</v>
      </c>
      <c r="J17" s="9" t="str">
        <f t="shared" si="1"/>
        <v>_ Tram 10</v>
      </c>
      <c r="K17" s="8">
        <f t="shared" si="2"/>
        <v>195</v>
      </c>
      <c r="M17">
        <v>1.06</v>
      </c>
      <c r="O17" s="8">
        <f t="shared" si="3"/>
        <v>206.70000000000002</v>
      </c>
    </row>
    <row r="18" spans="1:15" x14ac:dyDescent="0.25">
      <c r="B18" s="9" t="s">
        <v>265</v>
      </c>
      <c r="C18">
        <v>0</v>
      </c>
      <c r="D18">
        <v>50</v>
      </c>
      <c r="E18">
        <v>3</v>
      </c>
      <c r="G18" s="8">
        <f t="shared" si="0"/>
        <v>0</v>
      </c>
      <c r="J18" s="9" t="str">
        <f t="shared" si="1"/>
        <v>_ Tram 11</v>
      </c>
      <c r="K18" s="8">
        <f t="shared" si="2"/>
        <v>0</v>
      </c>
      <c r="M18">
        <v>1.06</v>
      </c>
      <c r="O18" s="8">
        <f t="shared" si="3"/>
        <v>0</v>
      </c>
    </row>
    <row r="19" spans="1:15" x14ac:dyDescent="0.25">
      <c r="B19" s="9" t="s">
        <v>266</v>
      </c>
      <c r="C19">
        <v>1</v>
      </c>
      <c r="D19">
        <v>120</v>
      </c>
      <c r="E19">
        <v>3</v>
      </c>
      <c r="G19" s="8">
        <f t="shared" si="0"/>
        <v>360</v>
      </c>
      <c r="J19" s="9" t="str">
        <f t="shared" si="1"/>
        <v>_ Enllaç Av. Bosc</v>
      </c>
      <c r="K19" s="8">
        <f t="shared" si="2"/>
        <v>360</v>
      </c>
      <c r="M19">
        <v>1.06</v>
      </c>
      <c r="O19" s="8">
        <f t="shared" si="3"/>
        <v>381.6</v>
      </c>
    </row>
    <row r="20" spans="1:15" x14ac:dyDescent="0.25">
      <c r="G20" s="8"/>
      <c r="K20" s="8"/>
      <c r="O20" s="8"/>
    </row>
    <row r="21" spans="1:15" x14ac:dyDescent="0.25">
      <c r="B21" s="3" t="s">
        <v>20</v>
      </c>
      <c r="D21">
        <f>SUM(D12:D19)</f>
        <v>795</v>
      </c>
      <c r="G21" s="10">
        <f>SUM(G10:G19)</f>
        <v>555</v>
      </c>
      <c r="J21" s="3" t="s">
        <v>20</v>
      </c>
      <c r="K21" s="10">
        <f>G21</f>
        <v>555</v>
      </c>
      <c r="O21" s="10">
        <f>SUM(O10:O19)</f>
        <v>588.30000000000007</v>
      </c>
    </row>
    <row r="22" spans="1:15" x14ac:dyDescent="0.25">
      <c r="B22" s="3"/>
      <c r="G22" s="10"/>
      <c r="J22" s="3"/>
      <c r="K22" s="10"/>
      <c r="O22" s="10"/>
    </row>
    <row r="23" spans="1:15" x14ac:dyDescent="0.25">
      <c r="C23" s="6" t="s">
        <v>5</v>
      </c>
      <c r="D23" s="6" t="s">
        <v>6</v>
      </c>
      <c r="E23" s="6" t="s">
        <v>7</v>
      </c>
      <c r="F23" s="7" t="s">
        <v>8</v>
      </c>
      <c r="G23" s="7" t="s">
        <v>9</v>
      </c>
      <c r="K23" s="7" t="str">
        <f>G23</f>
        <v>Total m³</v>
      </c>
      <c r="L23" s="6"/>
      <c r="M23" s="6" t="s">
        <v>10</v>
      </c>
      <c r="N23" s="6"/>
      <c r="O23" s="6" t="s">
        <v>11</v>
      </c>
    </row>
    <row r="24" spans="1:15" x14ac:dyDescent="0.25">
      <c r="A24" t="s">
        <v>12</v>
      </c>
      <c r="I24" t="str">
        <f>A24</f>
        <v>Excavació per a localització de serveis</v>
      </c>
    </row>
    <row r="25" spans="1:15" x14ac:dyDescent="0.25">
      <c r="A25" t="s">
        <v>13</v>
      </c>
      <c r="G25" s="8"/>
      <c r="I25" t="str">
        <f>A25</f>
        <v xml:space="preserve">en terreny no classificat amb mitjans </v>
      </c>
      <c r="K25" s="8"/>
      <c r="O25" s="8"/>
    </row>
    <row r="26" spans="1:15" x14ac:dyDescent="0.25">
      <c r="A26" t="s">
        <v>14</v>
      </c>
      <c r="G26" s="8"/>
      <c r="I26" t="str">
        <f>A26</f>
        <v>manuals i terres deixades a la vora.</v>
      </c>
      <c r="K26" s="8"/>
      <c r="O26" s="8"/>
    </row>
    <row r="27" spans="1:15" x14ac:dyDescent="0.25">
      <c r="B27" s="9" t="s">
        <v>222</v>
      </c>
      <c r="C27">
        <v>0</v>
      </c>
      <c r="D27">
        <v>0</v>
      </c>
      <c r="E27">
        <v>0</v>
      </c>
      <c r="F27">
        <v>0</v>
      </c>
      <c r="G27" s="8">
        <f t="shared" ref="G27:G34" si="4">C27*D27*E27*F27</f>
        <v>0</v>
      </c>
      <c r="J27" s="9" t="str">
        <f t="shared" ref="J27:J35" si="5">B27</f>
        <v>_ Tram 5</v>
      </c>
      <c r="K27" s="8">
        <f t="shared" ref="K27:K35" si="6">G27</f>
        <v>0</v>
      </c>
      <c r="M27">
        <v>56.63</v>
      </c>
      <c r="O27" s="8">
        <f t="shared" ref="O27:O35" si="7">K27*M27</f>
        <v>0</v>
      </c>
    </row>
    <row r="28" spans="1:15" x14ac:dyDescent="0.25">
      <c r="B28" s="9" t="s">
        <v>223</v>
      </c>
      <c r="C28">
        <v>1</v>
      </c>
      <c r="D28">
        <v>2</v>
      </c>
      <c r="E28">
        <v>1</v>
      </c>
      <c r="F28">
        <v>1.5</v>
      </c>
      <c r="G28" s="8">
        <f t="shared" si="4"/>
        <v>3</v>
      </c>
      <c r="J28" s="9" t="str">
        <f t="shared" si="5"/>
        <v>_ Tram 6</v>
      </c>
      <c r="K28" s="8">
        <f t="shared" si="6"/>
        <v>3</v>
      </c>
      <c r="M28">
        <v>56.63</v>
      </c>
      <c r="O28" s="8">
        <f t="shared" si="7"/>
        <v>169.89000000000001</v>
      </c>
    </row>
    <row r="29" spans="1:15" x14ac:dyDescent="0.25">
      <c r="B29" s="9" t="s">
        <v>261</v>
      </c>
      <c r="C29">
        <v>0</v>
      </c>
      <c r="D29">
        <v>2</v>
      </c>
      <c r="E29">
        <v>1</v>
      </c>
      <c r="F29">
        <v>1.5</v>
      </c>
      <c r="G29" s="8">
        <f t="shared" si="4"/>
        <v>0</v>
      </c>
      <c r="J29" s="9" t="str">
        <f t="shared" si="5"/>
        <v>_ Tram 7</v>
      </c>
      <c r="K29" s="8">
        <f t="shared" si="6"/>
        <v>0</v>
      </c>
      <c r="M29">
        <v>56.63</v>
      </c>
      <c r="O29" s="8">
        <f t="shared" si="7"/>
        <v>0</v>
      </c>
    </row>
    <row r="30" spans="1:15" x14ac:dyDescent="0.25">
      <c r="B30" s="9" t="s">
        <v>262</v>
      </c>
      <c r="C30">
        <v>0</v>
      </c>
      <c r="D30">
        <v>2</v>
      </c>
      <c r="E30">
        <v>1</v>
      </c>
      <c r="F30">
        <v>1.5</v>
      </c>
      <c r="G30" s="8">
        <f t="shared" si="4"/>
        <v>0</v>
      </c>
      <c r="J30" s="9" t="str">
        <f t="shared" si="5"/>
        <v>_ Tram 8</v>
      </c>
      <c r="K30" s="8">
        <f t="shared" si="6"/>
        <v>0</v>
      </c>
      <c r="M30">
        <v>56.63</v>
      </c>
      <c r="O30" s="8">
        <f t="shared" si="7"/>
        <v>0</v>
      </c>
    </row>
    <row r="31" spans="1:15" x14ac:dyDescent="0.25">
      <c r="B31" s="9" t="s">
        <v>263</v>
      </c>
      <c r="C31">
        <v>0</v>
      </c>
      <c r="D31">
        <v>2</v>
      </c>
      <c r="E31">
        <v>1</v>
      </c>
      <c r="F31">
        <v>1.5</v>
      </c>
      <c r="G31" s="8">
        <f t="shared" si="4"/>
        <v>0</v>
      </c>
      <c r="J31" s="9" t="str">
        <f t="shared" si="5"/>
        <v>_ Tram 9</v>
      </c>
      <c r="K31" s="8">
        <f t="shared" si="6"/>
        <v>0</v>
      </c>
      <c r="M31">
        <v>56.63</v>
      </c>
      <c r="O31" s="8">
        <f t="shared" si="7"/>
        <v>0</v>
      </c>
    </row>
    <row r="32" spans="1:15" x14ac:dyDescent="0.25">
      <c r="B32" s="9" t="s">
        <v>264</v>
      </c>
      <c r="C32">
        <v>0</v>
      </c>
      <c r="D32">
        <v>2</v>
      </c>
      <c r="E32">
        <v>1</v>
      </c>
      <c r="F32">
        <v>1.5</v>
      </c>
      <c r="G32" s="8">
        <f t="shared" si="4"/>
        <v>0</v>
      </c>
      <c r="J32" s="9" t="str">
        <f t="shared" si="5"/>
        <v>_ Tram 10</v>
      </c>
      <c r="K32" s="8">
        <f t="shared" si="6"/>
        <v>0</v>
      </c>
      <c r="M32">
        <v>56.63</v>
      </c>
      <c r="O32" s="8">
        <f t="shared" si="7"/>
        <v>0</v>
      </c>
    </row>
    <row r="33" spans="1:15" x14ac:dyDescent="0.25">
      <c r="B33" s="9" t="s">
        <v>265</v>
      </c>
      <c r="C33">
        <v>1</v>
      </c>
      <c r="D33">
        <v>2</v>
      </c>
      <c r="E33">
        <v>1</v>
      </c>
      <c r="F33">
        <v>1.5</v>
      </c>
      <c r="G33" s="8">
        <f t="shared" si="4"/>
        <v>3</v>
      </c>
      <c r="J33" s="9" t="str">
        <f t="shared" si="5"/>
        <v>_ Tram 11</v>
      </c>
      <c r="K33" s="8">
        <f t="shared" si="6"/>
        <v>3</v>
      </c>
      <c r="M33">
        <v>56.63</v>
      </c>
      <c r="O33" s="8">
        <f t="shared" si="7"/>
        <v>169.89000000000001</v>
      </c>
    </row>
    <row r="34" spans="1:15" x14ac:dyDescent="0.25">
      <c r="B34" s="9" t="s">
        <v>26</v>
      </c>
      <c r="C34">
        <v>6</v>
      </c>
      <c r="D34">
        <v>1</v>
      </c>
      <c r="E34">
        <v>0.4</v>
      </c>
      <c r="F34">
        <v>0.6</v>
      </c>
      <c r="G34" s="8">
        <f t="shared" si="4"/>
        <v>1.4400000000000002</v>
      </c>
      <c r="J34" s="9" t="str">
        <f t="shared" si="5"/>
        <v>_ Escomeses:</v>
      </c>
      <c r="K34" s="8">
        <f t="shared" si="6"/>
        <v>1.4400000000000002</v>
      </c>
      <c r="M34">
        <v>56.63</v>
      </c>
      <c r="O34" s="8">
        <f t="shared" si="7"/>
        <v>81.547200000000018</v>
      </c>
    </row>
    <row r="35" spans="1:15" x14ac:dyDescent="0.25">
      <c r="B35" s="9" t="s">
        <v>266</v>
      </c>
      <c r="C35">
        <v>1</v>
      </c>
      <c r="D35">
        <v>2</v>
      </c>
      <c r="E35">
        <v>1</v>
      </c>
      <c r="F35">
        <v>1.5</v>
      </c>
      <c r="G35" s="8">
        <f>C35*D35*E35*F35</f>
        <v>3</v>
      </c>
      <c r="J35" s="9" t="str">
        <f t="shared" si="5"/>
        <v>_ Enllaç Av. Bosc</v>
      </c>
      <c r="K35" s="8">
        <f t="shared" si="6"/>
        <v>3</v>
      </c>
      <c r="M35">
        <v>56.63</v>
      </c>
      <c r="O35" s="8">
        <f t="shared" si="7"/>
        <v>169.89000000000001</v>
      </c>
    </row>
    <row r="36" spans="1:15" x14ac:dyDescent="0.25">
      <c r="G36" s="8"/>
      <c r="K36" s="8"/>
      <c r="O36" s="8"/>
    </row>
    <row r="37" spans="1:15" x14ac:dyDescent="0.25">
      <c r="B37" s="3" t="s">
        <v>20</v>
      </c>
      <c r="G37" s="10">
        <f>SUM(G25:G35)</f>
        <v>10.440000000000001</v>
      </c>
      <c r="J37" s="3" t="s">
        <v>20</v>
      </c>
      <c r="K37" s="10">
        <f>G37</f>
        <v>10.440000000000001</v>
      </c>
      <c r="O37" s="10">
        <f>SUM(O25:O35)</f>
        <v>591.21720000000005</v>
      </c>
    </row>
    <row r="38" spans="1:15" x14ac:dyDescent="0.25">
      <c r="G38" s="8"/>
      <c r="O38" s="8"/>
    </row>
    <row r="39" spans="1:15" x14ac:dyDescent="0.25">
      <c r="C39" s="6" t="s">
        <v>5</v>
      </c>
      <c r="D39" s="6" t="s">
        <v>6</v>
      </c>
      <c r="E39" s="7" t="s">
        <v>8</v>
      </c>
      <c r="F39" s="6"/>
      <c r="G39" s="7" t="s">
        <v>21</v>
      </c>
      <c r="K39" s="7" t="str">
        <f>G39</f>
        <v>Total m²</v>
      </c>
      <c r="L39" s="6"/>
      <c r="M39" s="6" t="s">
        <v>10</v>
      </c>
      <c r="N39" s="6"/>
      <c r="O39" s="11" t="s">
        <v>11</v>
      </c>
    </row>
    <row r="40" spans="1:15" x14ac:dyDescent="0.25">
      <c r="A40" t="s">
        <v>22</v>
      </c>
      <c r="G40" s="8"/>
      <c r="I40" t="str">
        <f>A40</f>
        <v>Tall en paviment i mescla bituminosa amb</v>
      </c>
      <c r="O40" s="8"/>
    </row>
    <row r="41" spans="1:15" x14ac:dyDescent="0.25">
      <c r="A41" t="s">
        <v>23</v>
      </c>
      <c r="G41" s="8"/>
      <c r="I41" t="str">
        <f>A41</f>
        <v>màquina tallajunts amb disc de diamant,</v>
      </c>
      <c r="K41" s="8"/>
      <c r="O41" s="8"/>
    </row>
    <row r="42" spans="1:15" x14ac:dyDescent="0.25">
      <c r="A42" s="12" t="s">
        <v>224</v>
      </c>
      <c r="G42" s="8"/>
      <c r="I42" t="str">
        <f>A42</f>
        <v xml:space="preserve">per delimitar zona a demolir. </v>
      </c>
      <c r="K42" s="8"/>
      <c r="O42" s="8"/>
    </row>
    <row r="43" spans="1:15" x14ac:dyDescent="0.25">
      <c r="B43" s="9" t="s">
        <v>222</v>
      </c>
      <c r="C43">
        <v>0</v>
      </c>
      <c r="D43">
        <v>0</v>
      </c>
      <c r="E43">
        <v>0.15</v>
      </c>
      <c r="G43" s="8">
        <f t="shared" ref="G43:G50" si="8">C43*D43*E43</f>
        <v>0</v>
      </c>
      <c r="J43" s="9" t="str">
        <f t="shared" ref="J43" si="9">B43</f>
        <v>_ Tram 5</v>
      </c>
      <c r="K43" s="8">
        <f t="shared" ref="K43:K49" si="10">G43</f>
        <v>0</v>
      </c>
      <c r="M43">
        <v>33.67</v>
      </c>
      <c r="O43" s="8">
        <f t="shared" ref="O43:O50" si="11">K43*M43</f>
        <v>0</v>
      </c>
    </row>
    <row r="44" spans="1:15" x14ac:dyDescent="0.25">
      <c r="B44" s="9" t="s">
        <v>223</v>
      </c>
      <c r="C44">
        <v>1</v>
      </c>
      <c r="D44">
        <v>25</v>
      </c>
      <c r="E44">
        <v>0.15</v>
      </c>
      <c r="G44" s="8">
        <f t="shared" si="8"/>
        <v>3.75</v>
      </c>
      <c r="J44" s="9" t="str">
        <f>B44</f>
        <v>_ Tram 6</v>
      </c>
      <c r="K44" s="8">
        <f t="shared" si="10"/>
        <v>3.75</v>
      </c>
      <c r="M44">
        <v>33.67</v>
      </c>
      <c r="O44" s="8">
        <f t="shared" si="11"/>
        <v>126.2625</v>
      </c>
    </row>
    <row r="45" spans="1:15" x14ac:dyDescent="0.25">
      <c r="B45" s="9" t="s">
        <v>261</v>
      </c>
      <c r="C45">
        <v>0</v>
      </c>
      <c r="D45">
        <v>85</v>
      </c>
      <c r="E45">
        <v>0.15</v>
      </c>
      <c r="G45" s="8">
        <f t="shared" si="8"/>
        <v>0</v>
      </c>
      <c r="J45" s="9" t="str">
        <f t="shared" ref="J45" si="12">B45</f>
        <v>_ Tram 7</v>
      </c>
      <c r="K45" s="8">
        <f t="shared" si="10"/>
        <v>0</v>
      </c>
      <c r="M45">
        <v>33.67</v>
      </c>
      <c r="O45" s="8">
        <f t="shared" si="11"/>
        <v>0</v>
      </c>
    </row>
    <row r="46" spans="1:15" x14ac:dyDescent="0.25">
      <c r="B46" s="9" t="s">
        <v>262</v>
      </c>
      <c r="C46">
        <v>1</v>
      </c>
      <c r="D46">
        <v>245</v>
      </c>
      <c r="E46">
        <v>0.15</v>
      </c>
      <c r="G46" s="8">
        <f t="shared" si="8"/>
        <v>36.75</v>
      </c>
      <c r="J46" s="9" t="str">
        <f>B46</f>
        <v>_ Tram 8</v>
      </c>
      <c r="K46" s="8">
        <f t="shared" si="10"/>
        <v>36.75</v>
      </c>
      <c r="M46">
        <v>33.67</v>
      </c>
      <c r="O46" s="8">
        <f t="shared" si="11"/>
        <v>1237.3725000000002</v>
      </c>
    </row>
    <row r="47" spans="1:15" x14ac:dyDescent="0.25">
      <c r="B47" s="9" t="s">
        <v>263</v>
      </c>
      <c r="C47">
        <v>0</v>
      </c>
      <c r="D47">
        <v>205</v>
      </c>
      <c r="E47">
        <v>0.15</v>
      </c>
      <c r="G47" s="8">
        <f t="shared" si="8"/>
        <v>0</v>
      </c>
      <c r="J47" s="9" t="str">
        <f t="shared" ref="J47:J49" si="13">B47</f>
        <v>_ Tram 9</v>
      </c>
      <c r="K47" s="8">
        <f t="shared" si="10"/>
        <v>0</v>
      </c>
      <c r="M47">
        <v>33.67</v>
      </c>
      <c r="O47" s="8">
        <f t="shared" si="11"/>
        <v>0</v>
      </c>
    </row>
    <row r="48" spans="1:15" x14ac:dyDescent="0.25">
      <c r="B48" s="9" t="s">
        <v>264</v>
      </c>
      <c r="C48">
        <v>0</v>
      </c>
      <c r="D48">
        <v>65</v>
      </c>
      <c r="E48">
        <v>0.15</v>
      </c>
      <c r="G48" s="8">
        <f t="shared" si="8"/>
        <v>0</v>
      </c>
      <c r="J48" s="9" t="str">
        <f t="shared" si="13"/>
        <v>_ Tram 10</v>
      </c>
      <c r="K48" s="8">
        <f t="shared" si="10"/>
        <v>0</v>
      </c>
      <c r="M48">
        <v>33.67</v>
      </c>
      <c r="O48" s="8">
        <f t="shared" si="11"/>
        <v>0</v>
      </c>
    </row>
    <row r="49" spans="1:15" x14ac:dyDescent="0.25">
      <c r="B49" s="9" t="s">
        <v>265</v>
      </c>
      <c r="C49">
        <v>0</v>
      </c>
      <c r="D49">
        <v>50</v>
      </c>
      <c r="E49">
        <v>0.15</v>
      </c>
      <c r="G49" s="8">
        <f t="shared" si="8"/>
        <v>0</v>
      </c>
      <c r="J49" s="9" t="str">
        <f t="shared" si="13"/>
        <v>_ Tram 11</v>
      </c>
      <c r="K49" s="8">
        <f t="shared" si="10"/>
        <v>0</v>
      </c>
      <c r="M49">
        <v>33.67</v>
      </c>
      <c r="O49" s="8">
        <f t="shared" si="11"/>
        <v>0</v>
      </c>
    </row>
    <row r="50" spans="1:15" x14ac:dyDescent="0.25">
      <c r="B50" s="9" t="s">
        <v>26</v>
      </c>
      <c r="C50">
        <v>6</v>
      </c>
      <c r="D50">
        <v>3</v>
      </c>
      <c r="E50">
        <v>0.15</v>
      </c>
      <c r="G50" s="8">
        <f t="shared" si="8"/>
        <v>2.6999999999999997</v>
      </c>
      <c r="J50" s="9" t="str">
        <f>B50</f>
        <v>_ Escomeses:</v>
      </c>
      <c r="K50" s="8">
        <f>G50</f>
        <v>2.6999999999999997</v>
      </c>
      <c r="M50">
        <v>33.67</v>
      </c>
      <c r="O50" s="8">
        <f t="shared" si="11"/>
        <v>90.908999999999992</v>
      </c>
    </row>
    <row r="51" spans="1:15" x14ac:dyDescent="0.25">
      <c r="B51" s="9"/>
      <c r="G51" s="8"/>
      <c r="J51" s="9"/>
      <c r="K51" s="8"/>
      <c r="O51" s="8"/>
    </row>
    <row r="52" spans="1:15" x14ac:dyDescent="0.25">
      <c r="B52" s="3" t="s">
        <v>20</v>
      </c>
      <c r="G52" s="10">
        <f>SUM(G41:G50)</f>
        <v>43.2</v>
      </c>
      <c r="J52" s="3" t="s">
        <v>20</v>
      </c>
      <c r="K52" s="10">
        <f t="shared" ref="K52" si="14">G52</f>
        <v>43.2</v>
      </c>
      <c r="O52" s="10">
        <f>SUM(O41:O50)</f>
        <v>1454.5440000000003</v>
      </c>
    </row>
    <row r="53" spans="1:15" x14ac:dyDescent="0.25">
      <c r="B53" s="3"/>
      <c r="G53" s="10"/>
      <c r="J53" s="3"/>
      <c r="K53" s="10"/>
      <c r="O53" s="10"/>
    </row>
    <row r="54" spans="1:15" x14ac:dyDescent="0.25">
      <c r="C54" s="6" t="s">
        <v>5</v>
      </c>
      <c r="D54" s="6" t="s">
        <v>6</v>
      </c>
      <c r="E54" s="6"/>
      <c r="F54" s="6"/>
      <c r="G54" s="7" t="s">
        <v>28</v>
      </c>
      <c r="K54" s="6" t="str">
        <f>G54</f>
        <v>Total ml</v>
      </c>
      <c r="L54" s="6"/>
      <c r="M54" s="6" t="s">
        <v>10</v>
      </c>
      <c r="N54" s="6"/>
      <c r="O54" s="11" t="s">
        <v>11</v>
      </c>
    </row>
    <row r="55" spans="1:15" x14ac:dyDescent="0.25">
      <c r="A55" s="12" t="s">
        <v>29</v>
      </c>
      <c r="G55" s="8"/>
      <c r="I55" t="str">
        <f>A55</f>
        <v>Aixecament de vorada col·locada sobre</v>
      </c>
      <c r="O55" s="8"/>
    </row>
    <row r="56" spans="1:15" x14ac:dyDescent="0.25">
      <c r="A56" s="12" t="s">
        <v>30</v>
      </c>
      <c r="G56" s="8"/>
      <c r="I56" t="str">
        <f>A56</f>
        <v>formigó, amb compressor.</v>
      </c>
      <c r="O56" s="8"/>
    </row>
    <row r="57" spans="1:15" x14ac:dyDescent="0.25">
      <c r="B57" s="9" t="s">
        <v>225</v>
      </c>
      <c r="C57">
        <v>6</v>
      </c>
      <c r="D57">
        <v>0.5</v>
      </c>
      <c r="G57" s="8">
        <f>C57*D57</f>
        <v>3</v>
      </c>
      <c r="J57" s="9" t="str">
        <f>B57</f>
        <v>_ Trams:</v>
      </c>
      <c r="K57" s="8">
        <f t="shared" ref="K57:K58" si="15">G57</f>
        <v>3</v>
      </c>
      <c r="M57">
        <v>15.07</v>
      </c>
      <c r="O57" s="8">
        <f>K57*M57</f>
        <v>45.21</v>
      </c>
    </row>
    <row r="58" spans="1:15" x14ac:dyDescent="0.25">
      <c r="B58" s="9" t="s">
        <v>26</v>
      </c>
      <c r="C58">
        <v>6</v>
      </c>
      <c r="D58">
        <v>0.5</v>
      </c>
      <c r="G58" s="8">
        <f>C58*D58</f>
        <v>3</v>
      </c>
      <c r="J58" s="9" t="str">
        <f>B58</f>
        <v>_ Escomeses:</v>
      </c>
      <c r="K58" s="8">
        <f t="shared" si="15"/>
        <v>3</v>
      </c>
      <c r="M58">
        <v>15.07</v>
      </c>
      <c r="O58" s="8">
        <f>K58*M58</f>
        <v>45.21</v>
      </c>
    </row>
    <row r="59" spans="1:15" x14ac:dyDescent="0.25">
      <c r="G59" s="8"/>
      <c r="K59" s="8"/>
      <c r="O59" s="8"/>
    </row>
    <row r="60" spans="1:15" x14ac:dyDescent="0.25">
      <c r="B60" s="3" t="s">
        <v>20</v>
      </c>
      <c r="G60" s="10">
        <f>SUM(G55:G58)</f>
        <v>6</v>
      </c>
      <c r="J60" s="3" t="s">
        <v>20</v>
      </c>
      <c r="K60" s="10">
        <f t="shared" ref="K60" si="16">G60</f>
        <v>6</v>
      </c>
      <c r="O60" s="10">
        <f>SUM(O55:O58)</f>
        <v>90.42</v>
      </c>
    </row>
    <row r="61" spans="1:15" x14ac:dyDescent="0.25">
      <c r="G61" s="13"/>
      <c r="O61" s="8"/>
    </row>
    <row r="62" spans="1:15" x14ac:dyDescent="0.25">
      <c r="C62" s="6" t="s">
        <v>5</v>
      </c>
      <c r="D62" s="6" t="s">
        <v>6</v>
      </c>
      <c r="E62" s="7" t="s">
        <v>7</v>
      </c>
      <c r="F62" s="6"/>
      <c r="G62" s="7" t="s">
        <v>21</v>
      </c>
      <c r="K62" s="6" t="str">
        <f>G62</f>
        <v>Total m²</v>
      </c>
      <c r="M62" s="6" t="s">
        <v>10</v>
      </c>
      <c r="N62" s="6"/>
      <c r="O62" s="7" t="s">
        <v>31</v>
      </c>
    </row>
    <row r="63" spans="1:15" x14ac:dyDescent="0.25">
      <c r="A63" t="s">
        <v>32</v>
      </c>
      <c r="G63" s="8"/>
      <c r="I63" t="str">
        <f>A63</f>
        <v xml:space="preserve">Demolició de vorera, de fins </v>
      </c>
      <c r="O63" s="8"/>
    </row>
    <row r="64" spans="1:15" x14ac:dyDescent="0.25">
      <c r="A64" s="12" t="s">
        <v>33</v>
      </c>
      <c r="G64" s="8"/>
      <c r="I64" t="str">
        <f>A64</f>
        <v>15 cm de gruix i fins a 100 cm</v>
      </c>
      <c r="K64" s="8"/>
      <c r="O64" s="8"/>
    </row>
    <row r="65" spans="1:15" x14ac:dyDescent="0.25">
      <c r="A65" t="s">
        <v>34</v>
      </c>
      <c r="G65" s="8"/>
      <c r="I65" t="str">
        <f>A65</f>
        <v>d'amplada amb retroexcavadora amb</v>
      </c>
      <c r="K65" s="8"/>
      <c r="O65" s="8"/>
    </row>
    <row r="66" spans="1:15" x14ac:dyDescent="0.25">
      <c r="A66" t="s">
        <v>35</v>
      </c>
      <c r="G66" s="8"/>
      <c r="I66" t="str">
        <f>A66</f>
        <v>martell trencador.</v>
      </c>
      <c r="K66" s="8"/>
      <c r="O66" s="8"/>
    </row>
    <row r="67" spans="1:15" x14ac:dyDescent="0.25">
      <c r="A67" s="14"/>
      <c r="B67" s="9" t="s">
        <v>225</v>
      </c>
      <c r="C67">
        <v>6</v>
      </c>
      <c r="D67">
        <v>1</v>
      </c>
      <c r="E67">
        <v>0.5</v>
      </c>
      <c r="G67" s="8">
        <f t="shared" ref="G67:G68" si="17">C67*D67*E67</f>
        <v>3</v>
      </c>
      <c r="J67" s="9" t="str">
        <f t="shared" ref="J67:J68" si="18">B67</f>
        <v>_ Trams:</v>
      </c>
      <c r="K67" s="8">
        <f t="shared" ref="K67:K68" si="19">G67</f>
        <v>3</v>
      </c>
      <c r="M67">
        <v>9.41</v>
      </c>
      <c r="O67" s="8">
        <f t="shared" ref="O67:O68" si="20">K67*M67</f>
        <v>28.23</v>
      </c>
    </row>
    <row r="68" spans="1:15" x14ac:dyDescent="0.25">
      <c r="A68" s="14"/>
      <c r="B68" s="9" t="s">
        <v>26</v>
      </c>
      <c r="C68">
        <v>6</v>
      </c>
      <c r="D68">
        <v>1</v>
      </c>
      <c r="E68">
        <v>0.5</v>
      </c>
      <c r="G68" s="8">
        <f t="shared" si="17"/>
        <v>3</v>
      </c>
      <c r="J68" s="9" t="str">
        <f t="shared" si="18"/>
        <v>_ Escomeses:</v>
      </c>
      <c r="K68" s="8">
        <f t="shared" si="19"/>
        <v>3</v>
      </c>
      <c r="M68">
        <v>9.41</v>
      </c>
      <c r="O68" s="8">
        <f t="shared" si="20"/>
        <v>28.23</v>
      </c>
    </row>
    <row r="69" spans="1:15" x14ac:dyDescent="0.25">
      <c r="G69" s="8"/>
      <c r="K69" s="8"/>
      <c r="O69" s="8"/>
    </row>
    <row r="70" spans="1:15" x14ac:dyDescent="0.25">
      <c r="B70" s="3" t="s">
        <v>20</v>
      </c>
      <c r="G70" s="10">
        <f>SUM(G64:G68)</f>
        <v>6</v>
      </c>
      <c r="J70" s="3" t="s">
        <v>20</v>
      </c>
      <c r="K70" s="10">
        <f t="shared" ref="K70" si="21">G70</f>
        <v>6</v>
      </c>
      <c r="O70" s="10">
        <f>SUM(O64:O68)</f>
        <v>56.46</v>
      </c>
    </row>
    <row r="71" spans="1:15" x14ac:dyDescent="0.25">
      <c r="B71" s="3"/>
      <c r="G71" s="10"/>
      <c r="J71" s="3"/>
      <c r="K71" s="10"/>
      <c r="O71" s="10"/>
    </row>
    <row r="72" spans="1:15" x14ac:dyDescent="0.25">
      <c r="C72" s="6" t="s">
        <v>5</v>
      </c>
      <c r="D72" s="6" t="s">
        <v>6</v>
      </c>
      <c r="E72" s="7" t="s">
        <v>7</v>
      </c>
      <c r="F72" s="6"/>
      <c r="G72" s="7" t="s">
        <v>21</v>
      </c>
      <c r="K72" s="6" t="str">
        <f>G72</f>
        <v>Total m²</v>
      </c>
      <c r="M72" s="6" t="s">
        <v>10</v>
      </c>
      <c r="N72" s="6"/>
      <c r="O72" s="11" t="s">
        <v>11</v>
      </c>
    </row>
    <row r="73" spans="1:15" x14ac:dyDescent="0.25">
      <c r="A73" t="s">
        <v>36</v>
      </c>
      <c r="G73" s="8"/>
      <c r="I73" t="str">
        <f>A73</f>
        <v>Demolició de paviment i mescla bituminosa,</v>
      </c>
      <c r="O73" s="8"/>
    </row>
    <row r="74" spans="1:15" x14ac:dyDescent="0.25">
      <c r="A74" s="12" t="s">
        <v>37</v>
      </c>
      <c r="G74" s="8"/>
      <c r="I74" t="str">
        <f>A74</f>
        <v>de fins a 20 cm de gruix i fins a 0,6 m</v>
      </c>
      <c r="K74" s="8"/>
      <c r="O74" s="8"/>
    </row>
    <row r="75" spans="1:15" x14ac:dyDescent="0.25">
      <c r="A75" t="s">
        <v>34</v>
      </c>
      <c r="G75" s="8"/>
      <c r="I75" t="str">
        <f>A75</f>
        <v>d'amplada amb retroexcavadora amb</v>
      </c>
      <c r="K75" s="8"/>
      <c r="O75" s="8"/>
    </row>
    <row r="76" spans="1:15" x14ac:dyDescent="0.25">
      <c r="A76" t="s">
        <v>38</v>
      </c>
      <c r="G76" s="8"/>
      <c r="I76" t="str">
        <f>A76</f>
        <v>martell trencador. Trams amples.</v>
      </c>
      <c r="K76" s="8"/>
      <c r="O76" s="8"/>
    </row>
    <row r="77" spans="1:15" x14ac:dyDescent="0.25">
      <c r="B77" s="9" t="s">
        <v>222</v>
      </c>
      <c r="C77">
        <v>0</v>
      </c>
      <c r="D77">
        <v>0</v>
      </c>
      <c r="E77">
        <v>0.3</v>
      </c>
      <c r="G77" s="8">
        <f t="shared" ref="G77:G84" si="22">C77*D77*E77</f>
        <v>0</v>
      </c>
      <c r="J77" s="9" t="str">
        <f t="shared" ref="J77" si="23">B77</f>
        <v>_ Tram 5</v>
      </c>
      <c r="K77" s="8">
        <f t="shared" ref="K77:K83" si="24">G77</f>
        <v>0</v>
      </c>
      <c r="M77">
        <v>9.41</v>
      </c>
      <c r="O77" s="8">
        <f t="shared" ref="O77:O84" si="25">K77*M77</f>
        <v>0</v>
      </c>
    </row>
    <row r="78" spans="1:15" x14ac:dyDescent="0.25">
      <c r="B78" s="9" t="s">
        <v>223</v>
      </c>
      <c r="C78">
        <v>1</v>
      </c>
      <c r="D78">
        <v>25</v>
      </c>
      <c r="E78">
        <v>0.3</v>
      </c>
      <c r="G78" s="8">
        <f t="shared" si="22"/>
        <v>7.5</v>
      </c>
      <c r="J78" s="9" t="str">
        <f>B78</f>
        <v>_ Tram 6</v>
      </c>
      <c r="K78" s="8">
        <f t="shared" si="24"/>
        <v>7.5</v>
      </c>
      <c r="M78">
        <v>9.41</v>
      </c>
      <c r="O78" s="8">
        <f t="shared" si="25"/>
        <v>70.575000000000003</v>
      </c>
    </row>
    <row r="79" spans="1:15" x14ac:dyDescent="0.25">
      <c r="B79" s="9" t="s">
        <v>261</v>
      </c>
      <c r="C79">
        <v>0</v>
      </c>
      <c r="D79">
        <v>85</v>
      </c>
      <c r="E79">
        <v>0.3</v>
      </c>
      <c r="G79" s="8">
        <f t="shared" si="22"/>
        <v>0</v>
      </c>
      <c r="J79" s="9" t="str">
        <f t="shared" ref="J79" si="26">B79</f>
        <v>_ Tram 7</v>
      </c>
      <c r="K79" s="8">
        <f t="shared" si="24"/>
        <v>0</v>
      </c>
      <c r="M79">
        <v>9.41</v>
      </c>
      <c r="O79" s="8">
        <f t="shared" si="25"/>
        <v>0</v>
      </c>
    </row>
    <row r="80" spans="1:15" x14ac:dyDescent="0.25">
      <c r="B80" s="9" t="s">
        <v>262</v>
      </c>
      <c r="C80">
        <v>1</v>
      </c>
      <c r="D80">
        <v>245</v>
      </c>
      <c r="E80">
        <v>0.3</v>
      </c>
      <c r="G80" s="8">
        <f t="shared" si="22"/>
        <v>73.5</v>
      </c>
      <c r="J80" s="9" t="str">
        <f>B80</f>
        <v>_ Tram 8</v>
      </c>
      <c r="K80" s="8">
        <f t="shared" si="24"/>
        <v>73.5</v>
      </c>
      <c r="M80">
        <v>9.41</v>
      </c>
      <c r="O80" s="8">
        <f t="shared" si="25"/>
        <v>691.63499999999999</v>
      </c>
    </row>
    <row r="81" spans="1:15" x14ac:dyDescent="0.25">
      <c r="B81" s="9" t="s">
        <v>263</v>
      </c>
      <c r="C81">
        <v>0</v>
      </c>
      <c r="D81">
        <v>205</v>
      </c>
      <c r="E81">
        <v>0.3</v>
      </c>
      <c r="G81" s="8">
        <f t="shared" si="22"/>
        <v>0</v>
      </c>
      <c r="J81" s="9" t="str">
        <f t="shared" ref="J81:J83" si="27">B81</f>
        <v>_ Tram 9</v>
      </c>
      <c r="K81" s="8">
        <f t="shared" si="24"/>
        <v>0</v>
      </c>
      <c r="M81">
        <v>9.41</v>
      </c>
      <c r="O81" s="8">
        <f t="shared" si="25"/>
        <v>0</v>
      </c>
    </row>
    <row r="82" spans="1:15" x14ac:dyDescent="0.25">
      <c r="B82" s="9" t="s">
        <v>264</v>
      </c>
      <c r="C82">
        <v>0</v>
      </c>
      <c r="D82">
        <v>65</v>
      </c>
      <c r="E82">
        <v>0.3</v>
      </c>
      <c r="G82" s="8">
        <f t="shared" si="22"/>
        <v>0</v>
      </c>
      <c r="J82" s="9" t="str">
        <f t="shared" si="27"/>
        <v>_ Tram 10</v>
      </c>
      <c r="K82" s="8">
        <f t="shared" si="24"/>
        <v>0</v>
      </c>
      <c r="M82">
        <v>9.41</v>
      </c>
      <c r="O82" s="8">
        <f t="shared" si="25"/>
        <v>0</v>
      </c>
    </row>
    <row r="83" spans="1:15" x14ac:dyDescent="0.25">
      <c r="B83" s="9" t="s">
        <v>265</v>
      </c>
      <c r="C83">
        <v>0</v>
      </c>
      <c r="D83">
        <v>50</v>
      </c>
      <c r="E83">
        <v>0.3</v>
      </c>
      <c r="G83" s="8">
        <f t="shared" si="22"/>
        <v>0</v>
      </c>
      <c r="J83" s="9" t="str">
        <f t="shared" si="27"/>
        <v>_ Tram 11</v>
      </c>
      <c r="K83" s="8">
        <f t="shared" si="24"/>
        <v>0</v>
      </c>
      <c r="M83">
        <v>9.41</v>
      </c>
      <c r="O83" s="8">
        <f t="shared" si="25"/>
        <v>0</v>
      </c>
    </row>
    <row r="84" spans="1:15" x14ac:dyDescent="0.25">
      <c r="B84" s="9" t="s">
        <v>26</v>
      </c>
      <c r="C84">
        <v>6</v>
      </c>
      <c r="D84">
        <v>3</v>
      </c>
      <c r="E84">
        <v>0.3</v>
      </c>
      <c r="G84" s="8">
        <f t="shared" si="22"/>
        <v>5.3999999999999995</v>
      </c>
      <c r="J84" s="9" t="str">
        <f>B84</f>
        <v>_ Escomeses:</v>
      </c>
      <c r="K84" s="8">
        <f>G84</f>
        <v>5.3999999999999995</v>
      </c>
      <c r="M84">
        <v>9.41</v>
      </c>
      <c r="O84" s="8">
        <f t="shared" si="25"/>
        <v>50.813999999999993</v>
      </c>
    </row>
    <row r="85" spans="1:15" x14ac:dyDescent="0.25">
      <c r="B85" s="9"/>
      <c r="G85" s="8"/>
      <c r="J85" s="9"/>
      <c r="K85" s="8"/>
      <c r="O85" s="8"/>
    </row>
    <row r="86" spans="1:15" x14ac:dyDescent="0.25">
      <c r="B86" s="3" t="s">
        <v>20</v>
      </c>
      <c r="G86" s="10">
        <f>SUM(G75:G84)</f>
        <v>86.4</v>
      </c>
      <c r="J86" s="3" t="s">
        <v>20</v>
      </c>
      <c r="K86" s="10">
        <f t="shared" ref="K86" si="28">G86</f>
        <v>86.4</v>
      </c>
      <c r="O86" s="10">
        <f>SUM(O75:O84)</f>
        <v>813.024</v>
      </c>
    </row>
    <row r="87" spans="1:15" x14ac:dyDescent="0.25">
      <c r="B87" s="3"/>
      <c r="G87" s="10"/>
      <c r="J87" s="3"/>
      <c r="K87" s="10"/>
      <c r="O87" s="10"/>
    </row>
    <row r="88" spans="1:15" x14ac:dyDescent="0.25">
      <c r="C88" s="6" t="s">
        <v>5</v>
      </c>
      <c r="D88" s="6" t="s">
        <v>6</v>
      </c>
      <c r="E88" s="6" t="s">
        <v>7</v>
      </c>
      <c r="F88" s="7" t="s">
        <v>8</v>
      </c>
      <c r="G88" s="7" t="s">
        <v>9</v>
      </c>
      <c r="K88" s="7" t="str">
        <f>G88</f>
        <v>Total m³</v>
      </c>
      <c r="L88" s="6"/>
      <c r="M88" s="6" t="s">
        <v>10</v>
      </c>
      <c r="N88" s="6"/>
      <c r="O88" s="11" t="s">
        <v>11</v>
      </c>
    </row>
    <row r="89" spans="1:15" x14ac:dyDescent="0.25">
      <c r="A89" t="s">
        <v>42</v>
      </c>
      <c r="G89" s="8"/>
      <c r="I89" t="str">
        <f>A89</f>
        <v>Excavació de rasa fins 1 m d'amplada i fins</v>
      </c>
      <c r="O89" s="8"/>
    </row>
    <row r="90" spans="1:15" x14ac:dyDescent="0.25">
      <c r="A90" t="s">
        <v>226</v>
      </c>
      <c r="G90" s="8"/>
      <c r="I90" t="str">
        <f>A90</f>
        <v>2 m de fondària, en terreny roca, amb retro</v>
      </c>
      <c r="K90" s="8"/>
      <c r="O90" s="8"/>
    </row>
    <row r="91" spans="1:15" x14ac:dyDescent="0.25">
      <c r="A91" t="s">
        <v>44</v>
      </c>
      <c r="G91" s="8"/>
      <c r="I91" t="str">
        <f>A91</f>
        <v>excavadora amb martell trencador i càrrega.</v>
      </c>
      <c r="K91" s="8"/>
      <c r="O91" s="8"/>
    </row>
    <row r="92" spans="1:15" x14ac:dyDescent="0.25">
      <c r="B92" s="9" t="s">
        <v>222</v>
      </c>
      <c r="C92">
        <v>0</v>
      </c>
      <c r="D92">
        <v>0</v>
      </c>
      <c r="E92">
        <v>0.3</v>
      </c>
      <c r="F92">
        <v>0.6</v>
      </c>
      <c r="G92" s="8">
        <f t="shared" ref="G92" si="29">C92*D92*E92*F92</f>
        <v>0</v>
      </c>
      <c r="J92" s="9" t="str">
        <f t="shared" ref="J92" si="30">B92</f>
        <v>_ Tram 5</v>
      </c>
      <c r="K92" s="8">
        <f t="shared" ref="K92:K102" si="31">G92</f>
        <v>0</v>
      </c>
      <c r="M92">
        <v>95.2</v>
      </c>
      <c r="O92" s="8">
        <f t="shared" ref="O92:O100" si="32">K92*M92</f>
        <v>0</v>
      </c>
    </row>
    <row r="93" spans="1:15" x14ac:dyDescent="0.25">
      <c r="B93" s="9" t="s">
        <v>223</v>
      </c>
      <c r="C93">
        <v>0.7</v>
      </c>
      <c r="D93">
        <v>25</v>
      </c>
      <c r="E93">
        <v>0.3</v>
      </c>
      <c r="F93">
        <v>0.6</v>
      </c>
      <c r="G93" s="8">
        <f>C93*D93*E93*F93</f>
        <v>3.15</v>
      </c>
      <c r="J93" s="9" t="str">
        <f>B93</f>
        <v>_ Tram 6</v>
      </c>
      <c r="K93" s="8">
        <f t="shared" si="31"/>
        <v>3.15</v>
      </c>
      <c r="M93">
        <v>95.2</v>
      </c>
      <c r="O93" s="8">
        <f t="shared" si="32"/>
        <v>299.88</v>
      </c>
    </row>
    <row r="94" spans="1:15" x14ac:dyDescent="0.25">
      <c r="B94" s="9" t="s">
        <v>261</v>
      </c>
      <c r="C94">
        <v>0.7</v>
      </c>
      <c r="D94">
        <v>85</v>
      </c>
      <c r="E94">
        <v>0.3</v>
      </c>
      <c r="F94">
        <v>0.6</v>
      </c>
      <c r="G94" s="8">
        <f t="shared" ref="G94" si="33">C94*D94*E94*F94</f>
        <v>10.709999999999999</v>
      </c>
      <c r="J94" s="9" t="str">
        <f t="shared" ref="J94" si="34">B94</f>
        <v>_ Tram 7</v>
      </c>
      <c r="K94" s="8">
        <f t="shared" si="31"/>
        <v>10.709999999999999</v>
      </c>
      <c r="M94">
        <v>95.2</v>
      </c>
      <c r="O94" s="8">
        <f t="shared" si="32"/>
        <v>1019.592</v>
      </c>
    </row>
    <row r="95" spans="1:15" x14ac:dyDescent="0.25">
      <c r="B95" s="9" t="s">
        <v>262</v>
      </c>
      <c r="C95">
        <v>0.7</v>
      </c>
      <c r="D95">
        <v>245</v>
      </c>
      <c r="E95">
        <v>0.3</v>
      </c>
      <c r="F95">
        <v>0.6</v>
      </c>
      <c r="G95" s="8">
        <f>C95*D95*E95*F95</f>
        <v>30.869999999999997</v>
      </c>
      <c r="J95" s="9" t="str">
        <f>B95</f>
        <v>_ Tram 8</v>
      </c>
      <c r="K95" s="8">
        <f t="shared" si="31"/>
        <v>30.869999999999997</v>
      </c>
      <c r="M95">
        <v>95.2</v>
      </c>
      <c r="O95" s="8">
        <f t="shared" si="32"/>
        <v>2938.8240000000001</v>
      </c>
    </row>
    <row r="96" spans="1:15" x14ac:dyDescent="0.25">
      <c r="B96" s="9" t="s">
        <v>263</v>
      </c>
      <c r="C96">
        <v>0.7</v>
      </c>
      <c r="D96">
        <v>205</v>
      </c>
      <c r="E96">
        <v>0.3</v>
      </c>
      <c r="F96">
        <v>0.6</v>
      </c>
      <c r="G96" s="8">
        <f t="shared" ref="G96:G99" si="35">C96*D96*E96*F96</f>
        <v>25.83</v>
      </c>
      <c r="J96" s="9" t="str">
        <f t="shared" ref="J96:J99" si="36">B96</f>
        <v>_ Tram 9</v>
      </c>
      <c r="K96" s="8">
        <f t="shared" si="31"/>
        <v>25.83</v>
      </c>
      <c r="M96">
        <v>95.2</v>
      </c>
      <c r="O96" s="8">
        <f t="shared" si="32"/>
        <v>2459.0160000000001</v>
      </c>
    </row>
    <row r="97" spans="1:15" x14ac:dyDescent="0.25">
      <c r="B97" s="9" t="s">
        <v>264</v>
      </c>
      <c r="C97">
        <v>0.7</v>
      </c>
      <c r="D97">
        <v>65</v>
      </c>
      <c r="E97">
        <v>0.3</v>
      </c>
      <c r="F97">
        <v>0.6</v>
      </c>
      <c r="G97" s="8">
        <f t="shared" si="35"/>
        <v>8.19</v>
      </c>
      <c r="J97" s="9" t="str">
        <f t="shared" si="36"/>
        <v>_ Tram 10</v>
      </c>
      <c r="K97" s="8">
        <f t="shared" si="31"/>
        <v>8.19</v>
      </c>
      <c r="M97">
        <v>95.2</v>
      </c>
      <c r="O97" s="8">
        <f t="shared" si="32"/>
        <v>779.68799999999999</v>
      </c>
    </row>
    <row r="98" spans="1:15" x14ac:dyDescent="0.25">
      <c r="B98" s="9" t="s">
        <v>265</v>
      </c>
      <c r="C98">
        <v>0.7</v>
      </c>
      <c r="D98">
        <v>50</v>
      </c>
      <c r="E98">
        <v>0.3</v>
      </c>
      <c r="F98">
        <v>0.6</v>
      </c>
      <c r="G98" s="8">
        <f t="shared" si="35"/>
        <v>6.3</v>
      </c>
      <c r="J98" s="9" t="str">
        <f t="shared" si="36"/>
        <v>_ Tram 11</v>
      </c>
      <c r="K98" s="8">
        <f t="shared" si="31"/>
        <v>6.3</v>
      </c>
      <c r="M98">
        <v>95.2</v>
      </c>
      <c r="O98" s="8">
        <f t="shared" si="32"/>
        <v>599.76</v>
      </c>
    </row>
    <row r="99" spans="1:15" x14ac:dyDescent="0.25">
      <c r="B99" s="9" t="s">
        <v>266</v>
      </c>
      <c r="C99">
        <v>0.7</v>
      </c>
      <c r="D99">
        <v>120</v>
      </c>
      <c r="E99">
        <v>0.3</v>
      </c>
      <c r="F99">
        <v>0.6</v>
      </c>
      <c r="G99" s="8">
        <f t="shared" si="35"/>
        <v>15.12</v>
      </c>
      <c r="J99" s="9" t="str">
        <f t="shared" si="36"/>
        <v>_ Enllaç Av. Bosc</v>
      </c>
      <c r="K99" s="8">
        <f t="shared" si="31"/>
        <v>15.12</v>
      </c>
      <c r="M99">
        <v>95.2</v>
      </c>
      <c r="O99" s="8">
        <f t="shared" si="32"/>
        <v>1439.424</v>
      </c>
    </row>
    <row r="100" spans="1:15" x14ac:dyDescent="0.25">
      <c r="B100" s="9" t="s">
        <v>26</v>
      </c>
      <c r="C100">
        <v>0.7</v>
      </c>
      <c r="D100">
        <v>18</v>
      </c>
      <c r="E100">
        <v>0.3</v>
      </c>
      <c r="F100">
        <v>0.6</v>
      </c>
      <c r="G100" s="8">
        <f>C100*D100*E100*F100</f>
        <v>2.2679999999999998</v>
      </c>
      <c r="J100" s="9" t="str">
        <f>B100</f>
        <v>_ Escomeses:</v>
      </c>
      <c r="K100" s="8">
        <f>G100</f>
        <v>2.2679999999999998</v>
      </c>
      <c r="M100">
        <v>95.2</v>
      </c>
      <c r="O100" s="8">
        <f t="shared" si="32"/>
        <v>215.91359999999997</v>
      </c>
    </row>
    <row r="101" spans="1:15" x14ac:dyDescent="0.25">
      <c r="G101" s="8"/>
      <c r="K101" s="8"/>
      <c r="O101" s="8"/>
    </row>
    <row r="102" spans="1:15" x14ac:dyDescent="0.25">
      <c r="B102" s="3" t="s">
        <v>20</v>
      </c>
      <c r="D102">
        <f>SUM(D92:D100)</f>
        <v>813</v>
      </c>
      <c r="G102" s="10">
        <f>SUM(G90:G100)</f>
        <v>102.438</v>
      </c>
      <c r="J102" s="3" t="s">
        <v>20</v>
      </c>
      <c r="K102" s="10">
        <f t="shared" si="31"/>
        <v>102.438</v>
      </c>
      <c r="O102" s="10">
        <f>SUM(O90:O100)</f>
        <v>9752.097600000001</v>
      </c>
    </row>
    <row r="103" spans="1:15" x14ac:dyDescent="0.25">
      <c r="G103" s="13"/>
      <c r="O103" s="8"/>
    </row>
    <row r="104" spans="1:15" x14ac:dyDescent="0.25">
      <c r="C104" s="6" t="s">
        <v>5</v>
      </c>
      <c r="D104" s="6" t="s">
        <v>6</v>
      </c>
      <c r="E104" s="6" t="s">
        <v>7</v>
      </c>
      <c r="F104" s="7" t="s">
        <v>8</v>
      </c>
      <c r="G104" s="7" t="s">
        <v>9</v>
      </c>
      <c r="K104" s="7" t="str">
        <f>G104</f>
        <v>Total m³</v>
      </c>
      <c r="L104" s="6"/>
      <c r="M104" s="6" t="s">
        <v>10</v>
      </c>
      <c r="N104" s="6"/>
      <c r="O104" s="11" t="s">
        <v>11</v>
      </c>
    </row>
    <row r="105" spans="1:15" x14ac:dyDescent="0.25">
      <c r="A105" t="s">
        <v>42</v>
      </c>
      <c r="G105" s="8"/>
      <c r="I105" t="str">
        <f>A105</f>
        <v>Excavació de rasa fins 1 m d'amplada i fins</v>
      </c>
      <c r="O105" s="8"/>
    </row>
    <row r="106" spans="1:15" x14ac:dyDescent="0.25">
      <c r="A106" t="s">
        <v>45</v>
      </c>
      <c r="G106" s="8"/>
      <c r="I106" t="str">
        <f>A106</f>
        <v>2 m de fondària, en terreny no classificat i</v>
      </c>
      <c r="K106" s="8"/>
      <c r="O106" s="8"/>
    </row>
    <row r="107" spans="1:15" x14ac:dyDescent="0.25">
      <c r="A107" t="s">
        <v>46</v>
      </c>
      <c r="G107" s="8"/>
      <c r="I107" t="str">
        <f>A107</f>
        <v>amb terres deixades a la vora.</v>
      </c>
      <c r="K107" s="8"/>
      <c r="O107" s="8"/>
    </row>
    <row r="108" spans="1:15" x14ac:dyDescent="0.25">
      <c r="B108" s="9" t="s">
        <v>222</v>
      </c>
      <c r="C108">
        <v>0</v>
      </c>
      <c r="D108">
        <v>0</v>
      </c>
      <c r="E108">
        <v>0.3</v>
      </c>
      <c r="F108">
        <v>0.6</v>
      </c>
      <c r="G108" s="8">
        <f t="shared" ref="G108" si="37">C108*D108*E108*F108</f>
        <v>0</v>
      </c>
      <c r="J108" s="9" t="str">
        <f t="shared" ref="J108" si="38">B108</f>
        <v>_ Tram 5</v>
      </c>
      <c r="K108" s="8">
        <f t="shared" ref="K108:K115" si="39">G108</f>
        <v>0</v>
      </c>
      <c r="M108">
        <v>29.77</v>
      </c>
      <c r="O108" s="8">
        <f t="shared" ref="O108:O116" si="40">K108*M108</f>
        <v>0</v>
      </c>
    </row>
    <row r="109" spans="1:15" x14ac:dyDescent="0.25">
      <c r="B109" s="9" t="s">
        <v>223</v>
      </c>
      <c r="C109">
        <v>0.2</v>
      </c>
      <c r="D109">
        <v>25</v>
      </c>
      <c r="E109">
        <v>0.3</v>
      </c>
      <c r="F109">
        <v>0.6</v>
      </c>
      <c r="G109" s="8">
        <f>C109*D109*E109*F109</f>
        <v>0.89999999999999991</v>
      </c>
      <c r="J109" s="9" t="str">
        <f>B109</f>
        <v>_ Tram 6</v>
      </c>
      <c r="K109" s="8">
        <f t="shared" si="39"/>
        <v>0.89999999999999991</v>
      </c>
      <c r="M109">
        <v>29.77</v>
      </c>
      <c r="O109" s="8">
        <f t="shared" si="40"/>
        <v>26.792999999999996</v>
      </c>
    </row>
    <row r="110" spans="1:15" x14ac:dyDescent="0.25">
      <c r="B110" s="9" t="s">
        <v>261</v>
      </c>
      <c r="C110">
        <v>0.2</v>
      </c>
      <c r="D110">
        <v>85</v>
      </c>
      <c r="E110">
        <v>0.3</v>
      </c>
      <c r="F110">
        <v>0.6</v>
      </c>
      <c r="G110" s="8">
        <f t="shared" ref="G110" si="41">C110*D110*E110*F110</f>
        <v>3.0599999999999996</v>
      </c>
      <c r="J110" s="9" t="str">
        <f t="shared" ref="J110" si="42">B110</f>
        <v>_ Tram 7</v>
      </c>
      <c r="K110" s="8">
        <f t="shared" si="39"/>
        <v>3.0599999999999996</v>
      </c>
      <c r="M110">
        <v>29.77</v>
      </c>
      <c r="O110" s="8">
        <f t="shared" si="40"/>
        <v>91.096199999999982</v>
      </c>
    </row>
    <row r="111" spans="1:15" x14ac:dyDescent="0.25">
      <c r="B111" s="9" t="s">
        <v>262</v>
      </c>
      <c r="C111">
        <v>0.2</v>
      </c>
      <c r="D111">
        <v>245</v>
      </c>
      <c r="E111">
        <v>0.3</v>
      </c>
      <c r="F111">
        <v>0.6</v>
      </c>
      <c r="G111" s="8">
        <f>C111*D111*E111*F111</f>
        <v>8.8199999999999985</v>
      </c>
      <c r="J111" s="9" t="str">
        <f>B111</f>
        <v>_ Tram 8</v>
      </c>
      <c r="K111" s="8">
        <f t="shared" si="39"/>
        <v>8.8199999999999985</v>
      </c>
      <c r="M111">
        <v>29.77</v>
      </c>
      <c r="O111" s="8">
        <f t="shared" si="40"/>
        <v>262.57139999999993</v>
      </c>
    </row>
    <row r="112" spans="1:15" x14ac:dyDescent="0.25">
      <c r="B112" s="9" t="s">
        <v>263</v>
      </c>
      <c r="C112">
        <v>0.2</v>
      </c>
      <c r="D112">
        <v>205</v>
      </c>
      <c r="E112">
        <v>0.3</v>
      </c>
      <c r="F112">
        <v>0.6</v>
      </c>
      <c r="G112" s="8">
        <f t="shared" ref="G112:G115" si="43">C112*D112*E112*F112</f>
        <v>7.379999999999999</v>
      </c>
      <c r="J112" s="9" t="str">
        <f t="shared" ref="J112:J115" si="44">B112</f>
        <v>_ Tram 9</v>
      </c>
      <c r="K112" s="8">
        <f t="shared" si="39"/>
        <v>7.379999999999999</v>
      </c>
      <c r="M112">
        <v>29.77</v>
      </c>
      <c r="O112" s="8">
        <f t="shared" si="40"/>
        <v>219.70259999999996</v>
      </c>
    </row>
    <row r="113" spans="1:15" x14ac:dyDescent="0.25">
      <c r="B113" s="9" t="s">
        <v>264</v>
      </c>
      <c r="C113">
        <v>0.2</v>
      </c>
      <c r="D113">
        <v>65</v>
      </c>
      <c r="E113">
        <v>0.3</v>
      </c>
      <c r="F113">
        <v>0.6</v>
      </c>
      <c r="G113" s="8">
        <f t="shared" si="43"/>
        <v>2.34</v>
      </c>
      <c r="J113" s="9" t="str">
        <f t="shared" si="44"/>
        <v>_ Tram 10</v>
      </c>
      <c r="K113" s="8">
        <f t="shared" si="39"/>
        <v>2.34</v>
      </c>
      <c r="M113">
        <v>29.77</v>
      </c>
      <c r="O113" s="8">
        <f t="shared" si="40"/>
        <v>69.661799999999999</v>
      </c>
    </row>
    <row r="114" spans="1:15" x14ac:dyDescent="0.25">
      <c r="B114" s="9" t="s">
        <v>265</v>
      </c>
      <c r="C114">
        <v>0.2</v>
      </c>
      <c r="D114">
        <v>50</v>
      </c>
      <c r="E114">
        <v>0.3</v>
      </c>
      <c r="F114">
        <v>0.6</v>
      </c>
      <c r="G114" s="8">
        <f t="shared" si="43"/>
        <v>1.7999999999999998</v>
      </c>
      <c r="J114" s="9" t="str">
        <f t="shared" si="44"/>
        <v>_ Tram 11</v>
      </c>
      <c r="K114" s="8">
        <f t="shared" si="39"/>
        <v>1.7999999999999998</v>
      </c>
      <c r="M114">
        <v>29.77</v>
      </c>
      <c r="O114" s="8">
        <f t="shared" si="40"/>
        <v>53.585999999999991</v>
      </c>
    </row>
    <row r="115" spans="1:15" x14ac:dyDescent="0.25">
      <c r="B115" s="9" t="s">
        <v>266</v>
      </c>
      <c r="C115">
        <v>0.2</v>
      </c>
      <c r="D115">
        <v>120</v>
      </c>
      <c r="E115">
        <v>0.3</v>
      </c>
      <c r="F115">
        <v>0.6</v>
      </c>
      <c r="G115" s="8">
        <f t="shared" si="43"/>
        <v>4.3199999999999994</v>
      </c>
      <c r="J115" s="9" t="str">
        <f t="shared" si="44"/>
        <v>_ Enllaç Av. Bosc</v>
      </c>
      <c r="K115" s="8">
        <f t="shared" si="39"/>
        <v>4.3199999999999994</v>
      </c>
      <c r="M115">
        <v>29.77</v>
      </c>
      <c r="O115" s="8">
        <f t="shared" si="40"/>
        <v>128.60639999999998</v>
      </c>
    </row>
    <row r="116" spans="1:15" x14ac:dyDescent="0.25">
      <c r="B116" s="9" t="s">
        <v>26</v>
      </c>
      <c r="C116">
        <v>0.2</v>
      </c>
      <c r="D116">
        <v>18</v>
      </c>
      <c r="E116">
        <v>0.3</v>
      </c>
      <c r="F116">
        <v>0.6</v>
      </c>
      <c r="G116" s="8">
        <f>C116*D116*E116*F116</f>
        <v>0.64800000000000002</v>
      </c>
      <c r="J116" s="9" t="str">
        <f>B116</f>
        <v>_ Escomeses:</v>
      </c>
      <c r="K116" s="8">
        <f>G116</f>
        <v>0.64800000000000002</v>
      </c>
      <c r="M116">
        <v>29.77</v>
      </c>
      <c r="O116" s="8">
        <f t="shared" si="40"/>
        <v>19.290960000000002</v>
      </c>
    </row>
    <row r="117" spans="1:15" x14ac:dyDescent="0.25">
      <c r="G117" s="8"/>
      <c r="K117" s="8"/>
      <c r="O117" s="8"/>
    </row>
    <row r="118" spans="1:15" x14ac:dyDescent="0.25">
      <c r="B118" s="3" t="s">
        <v>20</v>
      </c>
      <c r="D118">
        <f>SUM(D108:D116)</f>
        <v>813</v>
      </c>
      <c r="G118" s="10">
        <f>SUM(G106:G116)</f>
        <v>29.267999999999997</v>
      </c>
      <c r="J118" s="3" t="s">
        <v>20</v>
      </c>
      <c r="K118" s="10">
        <f t="shared" ref="K118" si="45">G118</f>
        <v>29.267999999999997</v>
      </c>
      <c r="O118" s="10">
        <f>SUM(O106:O116)</f>
        <v>871.30835999999988</v>
      </c>
    </row>
    <row r="119" spans="1:15" x14ac:dyDescent="0.25">
      <c r="G119" s="13"/>
      <c r="O119" s="8"/>
    </row>
    <row r="120" spans="1:15" x14ac:dyDescent="0.25">
      <c r="C120" s="6" t="s">
        <v>5</v>
      </c>
      <c r="D120" s="6" t="s">
        <v>6</v>
      </c>
      <c r="E120" s="6" t="s">
        <v>7</v>
      </c>
      <c r="F120" s="7" t="s">
        <v>8</v>
      </c>
      <c r="G120" s="7" t="s">
        <v>9</v>
      </c>
      <c r="K120" s="7" t="str">
        <f>G120</f>
        <v>Total m³</v>
      </c>
      <c r="L120" s="6"/>
      <c r="M120" s="6" t="s">
        <v>10</v>
      </c>
      <c r="N120" s="6"/>
      <c r="O120" s="11" t="s">
        <v>11</v>
      </c>
    </row>
    <row r="121" spans="1:15" x14ac:dyDescent="0.25">
      <c r="A121" t="s">
        <v>42</v>
      </c>
      <c r="G121" s="8"/>
      <c r="I121" t="str">
        <f>A121</f>
        <v>Excavació de rasa fins 1 m d'amplada i fins</v>
      </c>
      <c r="O121" s="8"/>
    </row>
    <row r="122" spans="1:15" x14ac:dyDescent="0.25">
      <c r="A122" t="s">
        <v>47</v>
      </c>
      <c r="G122" s="8"/>
      <c r="I122" t="str">
        <f>A122</f>
        <v>2 m de fondària, en terreny fluix i amb</v>
      </c>
      <c r="K122" s="8"/>
      <c r="O122" s="8"/>
    </row>
    <row r="123" spans="1:15" x14ac:dyDescent="0.25">
      <c r="A123" t="s">
        <v>48</v>
      </c>
      <c r="G123" s="8"/>
      <c r="I123" t="str">
        <f>A123</f>
        <v>terres deixades a la vora.</v>
      </c>
      <c r="K123" s="8"/>
      <c r="O123" s="8"/>
    </row>
    <row r="124" spans="1:15" x14ac:dyDescent="0.25">
      <c r="B124" s="9" t="s">
        <v>222</v>
      </c>
      <c r="C124">
        <v>0</v>
      </c>
      <c r="D124">
        <v>0</v>
      </c>
      <c r="E124">
        <v>0.3</v>
      </c>
      <c r="F124">
        <v>0.6</v>
      </c>
      <c r="G124" s="8">
        <f t="shared" ref="G124" si="46">C124*D124*E124*F124</f>
        <v>0</v>
      </c>
      <c r="J124" s="9" t="str">
        <f t="shared" ref="J124" si="47">B124</f>
        <v>_ Tram 5</v>
      </c>
      <c r="K124" s="8">
        <f t="shared" ref="K124:K131" si="48">G124</f>
        <v>0</v>
      </c>
      <c r="M124">
        <v>23.18</v>
      </c>
      <c r="O124" s="8">
        <f t="shared" ref="O124:O132" si="49">K124*M124</f>
        <v>0</v>
      </c>
    </row>
    <row r="125" spans="1:15" x14ac:dyDescent="0.25">
      <c r="B125" s="9" t="s">
        <v>223</v>
      </c>
      <c r="C125">
        <v>0.1</v>
      </c>
      <c r="D125">
        <v>25</v>
      </c>
      <c r="E125">
        <v>0.3</v>
      </c>
      <c r="F125">
        <v>0.6</v>
      </c>
      <c r="G125" s="8">
        <f>C125*D125*E125*F125</f>
        <v>0.44999999999999996</v>
      </c>
      <c r="J125" s="9" t="str">
        <f>B125</f>
        <v>_ Tram 6</v>
      </c>
      <c r="K125" s="8">
        <f t="shared" si="48"/>
        <v>0.44999999999999996</v>
      </c>
      <c r="M125">
        <v>23.18</v>
      </c>
      <c r="O125" s="8">
        <f t="shared" si="49"/>
        <v>10.430999999999999</v>
      </c>
    </row>
    <row r="126" spans="1:15" x14ac:dyDescent="0.25">
      <c r="B126" s="9" t="s">
        <v>261</v>
      </c>
      <c r="C126">
        <v>0.1</v>
      </c>
      <c r="D126">
        <v>85</v>
      </c>
      <c r="E126">
        <v>0.3</v>
      </c>
      <c r="F126">
        <v>0.6</v>
      </c>
      <c r="G126" s="8">
        <f t="shared" ref="G126" si="50">C126*D126*E126*F126</f>
        <v>1.5299999999999998</v>
      </c>
      <c r="J126" s="9" t="str">
        <f t="shared" ref="J126" si="51">B126</f>
        <v>_ Tram 7</v>
      </c>
      <c r="K126" s="8">
        <f t="shared" si="48"/>
        <v>1.5299999999999998</v>
      </c>
      <c r="M126">
        <v>23.18</v>
      </c>
      <c r="O126" s="8">
        <f t="shared" si="49"/>
        <v>35.465399999999995</v>
      </c>
    </row>
    <row r="127" spans="1:15" x14ac:dyDescent="0.25">
      <c r="B127" s="9" t="s">
        <v>262</v>
      </c>
      <c r="C127">
        <v>0.1</v>
      </c>
      <c r="D127">
        <v>245</v>
      </c>
      <c r="E127">
        <v>0.3</v>
      </c>
      <c r="F127">
        <v>0.6</v>
      </c>
      <c r="G127" s="8">
        <f>C127*D127*E127*F127</f>
        <v>4.4099999999999993</v>
      </c>
      <c r="J127" s="9" t="str">
        <f>B127</f>
        <v>_ Tram 8</v>
      </c>
      <c r="K127" s="8">
        <f t="shared" si="48"/>
        <v>4.4099999999999993</v>
      </c>
      <c r="M127">
        <v>23.18</v>
      </c>
      <c r="O127" s="8">
        <f t="shared" si="49"/>
        <v>102.22379999999998</v>
      </c>
    </row>
    <row r="128" spans="1:15" x14ac:dyDescent="0.25">
      <c r="B128" s="9" t="s">
        <v>263</v>
      </c>
      <c r="C128">
        <v>0.1</v>
      </c>
      <c r="D128">
        <v>205</v>
      </c>
      <c r="E128">
        <v>0.3</v>
      </c>
      <c r="F128">
        <v>0.6</v>
      </c>
      <c r="G128" s="8">
        <f t="shared" ref="G128:G131" si="52">C128*D128*E128*F128</f>
        <v>3.6899999999999995</v>
      </c>
      <c r="J128" s="9" t="str">
        <f t="shared" ref="J128:J131" si="53">B128</f>
        <v>_ Tram 9</v>
      </c>
      <c r="K128" s="8">
        <f t="shared" si="48"/>
        <v>3.6899999999999995</v>
      </c>
      <c r="M128">
        <v>23.18</v>
      </c>
      <c r="O128" s="8">
        <f t="shared" si="49"/>
        <v>85.534199999999984</v>
      </c>
    </row>
    <row r="129" spans="1:15" x14ac:dyDescent="0.25">
      <c r="B129" s="9" t="s">
        <v>264</v>
      </c>
      <c r="C129">
        <v>0.1</v>
      </c>
      <c r="D129">
        <v>65</v>
      </c>
      <c r="E129">
        <v>0.3</v>
      </c>
      <c r="F129">
        <v>0.6</v>
      </c>
      <c r="G129" s="8">
        <f t="shared" si="52"/>
        <v>1.17</v>
      </c>
      <c r="J129" s="9" t="str">
        <f t="shared" si="53"/>
        <v>_ Tram 10</v>
      </c>
      <c r="K129" s="8">
        <f t="shared" si="48"/>
        <v>1.17</v>
      </c>
      <c r="M129">
        <v>23.18</v>
      </c>
      <c r="O129" s="8">
        <f t="shared" si="49"/>
        <v>27.1206</v>
      </c>
    </row>
    <row r="130" spans="1:15" x14ac:dyDescent="0.25">
      <c r="B130" s="9" t="s">
        <v>265</v>
      </c>
      <c r="C130">
        <v>0.1</v>
      </c>
      <c r="D130">
        <v>50</v>
      </c>
      <c r="E130">
        <v>0.3</v>
      </c>
      <c r="F130">
        <v>0.6</v>
      </c>
      <c r="G130" s="8">
        <f t="shared" si="52"/>
        <v>0.89999999999999991</v>
      </c>
      <c r="J130" s="9" t="str">
        <f t="shared" si="53"/>
        <v>_ Tram 11</v>
      </c>
      <c r="K130" s="8">
        <f t="shared" si="48"/>
        <v>0.89999999999999991</v>
      </c>
      <c r="M130">
        <v>23.18</v>
      </c>
      <c r="O130" s="8">
        <f t="shared" si="49"/>
        <v>20.861999999999998</v>
      </c>
    </row>
    <row r="131" spans="1:15" x14ac:dyDescent="0.25">
      <c r="B131" s="9" t="s">
        <v>266</v>
      </c>
      <c r="C131">
        <v>0.1</v>
      </c>
      <c r="D131">
        <v>120</v>
      </c>
      <c r="E131">
        <v>0.3</v>
      </c>
      <c r="F131">
        <v>0.6</v>
      </c>
      <c r="G131" s="8">
        <f t="shared" si="52"/>
        <v>2.1599999999999997</v>
      </c>
      <c r="J131" s="9" t="str">
        <f t="shared" si="53"/>
        <v>_ Enllaç Av. Bosc</v>
      </c>
      <c r="K131" s="8">
        <f t="shared" si="48"/>
        <v>2.1599999999999997</v>
      </c>
      <c r="M131">
        <v>23.18</v>
      </c>
      <c r="O131" s="8">
        <f t="shared" si="49"/>
        <v>50.068799999999989</v>
      </c>
    </row>
    <row r="132" spans="1:15" x14ac:dyDescent="0.25">
      <c r="B132" s="9" t="s">
        <v>26</v>
      </c>
      <c r="C132">
        <v>0.1</v>
      </c>
      <c r="D132">
        <v>18</v>
      </c>
      <c r="E132">
        <v>0.3</v>
      </c>
      <c r="F132">
        <v>0.6</v>
      </c>
      <c r="G132" s="8">
        <f>C132*D132*E132*F132</f>
        <v>0.32400000000000001</v>
      </c>
      <c r="J132" s="9" t="str">
        <f>B132</f>
        <v>_ Escomeses:</v>
      </c>
      <c r="K132" s="8">
        <f>G132</f>
        <v>0.32400000000000001</v>
      </c>
      <c r="M132">
        <v>23.18</v>
      </c>
      <c r="O132" s="8">
        <f t="shared" si="49"/>
        <v>7.5103200000000001</v>
      </c>
    </row>
    <row r="133" spans="1:15" x14ac:dyDescent="0.25">
      <c r="B133" s="9"/>
      <c r="G133" s="8"/>
      <c r="J133" s="9"/>
      <c r="K133" s="8"/>
      <c r="O133" s="8"/>
    </row>
    <row r="134" spans="1:15" x14ac:dyDescent="0.25">
      <c r="B134" s="3" t="s">
        <v>20</v>
      </c>
      <c r="G134" s="10">
        <f>SUM(G122:G132)</f>
        <v>14.633999999999999</v>
      </c>
      <c r="J134" s="3" t="s">
        <v>20</v>
      </c>
      <c r="K134" s="10">
        <f t="shared" ref="K134" si="54">G134</f>
        <v>14.633999999999999</v>
      </c>
      <c r="O134" s="10">
        <f>SUM(O122:O132)</f>
        <v>339.21611999999999</v>
      </c>
    </row>
    <row r="135" spans="1:15" x14ac:dyDescent="0.25">
      <c r="B135" s="3"/>
      <c r="G135" s="10"/>
      <c r="J135" s="3"/>
      <c r="K135" s="10"/>
      <c r="O135" s="10"/>
    </row>
    <row r="136" spans="1:15" x14ac:dyDescent="0.25">
      <c r="C136" s="6" t="s">
        <v>5</v>
      </c>
      <c r="D136" s="6" t="s">
        <v>6</v>
      </c>
      <c r="E136" s="6" t="s">
        <v>7</v>
      </c>
      <c r="F136" s="7" t="s">
        <v>8</v>
      </c>
      <c r="G136" s="7" t="s">
        <v>9</v>
      </c>
      <c r="K136" s="7" t="str">
        <f>G136</f>
        <v>Total m³</v>
      </c>
      <c r="L136" s="6"/>
      <c r="M136" s="6" t="s">
        <v>10</v>
      </c>
      <c r="N136" s="6"/>
      <c r="O136" s="6" t="s">
        <v>11</v>
      </c>
    </row>
    <row r="137" spans="1:15" x14ac:dyDescent="0.25">
      <c r="A137" t="s">
        <v>49</v>
      </c>
      <c r="I137" t="str">
        <f>A137</f>
        <v>Rebliment i piconatge de rasa d'amplada més</v>
      </c>
    </row>
    <row r="138" spans="1:15" x14ac:dyDescent="0.25">
      <c r="A138" t="s">
        <v>50</v>
      </c>
      <c r="G138" s="8"/>
      <c r="I138" t="str">
        <f>A138</f>
        <v>de 0,6 i fins a 1,5 m, amb sorra, en tongades</v>
      </c>
      <c r="K138" s="8"/>
      <c r="O138" s="8"/>
    </row>
    <row r="139" spans="1:15" x14ac:dyDescent="0.25">
      <c r="A139" t="s">
        <v>51</v>
      </c>
      <c r="G139" s="8"/>
      <c r="I139" t="str">
        <f>A139</f>
        <v>de gruix de més de 25 i fins a 50 cm utilitzant</v>
      </c>
      <c r="K139" s="8"/>
      <c r="O139" s="8"/>
    </row>
    <row r="140" spans="1:15" x14ac:dyDescent="0.25">
      <c r="A140" t="s">
        <v>52</v>
      </c>
      <c r="G140" s="8"/>
      <c r="I140" t="str">
        <f>A140</f>
        <v>picó vibrant.</v>
      </c>
      <c r="K140" s="8"/>
      <c r="O140" s="8"/>
    </row>
    <row r="141" spans="1:15" x14ac:dyDescent="0.25">
      <c r="B141" s="9" t="s">
        <v>222</v>
      </c>
      <c r="C141">
        <v>0</v>
      </c>
      <c r="D141">
        <v>0</v>
      </c>
      <c r="E141">
        <v>0.3</v>
      </c>
      <c r="F141">
        <v>0.3</v>
      </c>
      <c r="G141" s="8">
        <f t="shared" ref="G141" si="55">C141*D141*E141*F141</f>
        <v>0</v>
      </c>
      <c r="J141" s="9" t="str">
        <f t="shared" ref="J141" si="56">B141</f>
        <v>_ Tram 5</v>
      </c>
      <c r="K141" s="8">
        <f t="shared" ref="K141:K148" si="57">G141</f>
        <v>0</v>
      </c>
      <c r="M141">
        <v>8.2100000000000009</v>
      </c>
      <c r="O141" s="8">
        <f t="shared" ref="O141:O149" si="58">K141*M141</f>
        <v>0</v>
      </c>
    </row>
    <row r="142" spans="1:15" x14ac:dyDescent="0.25">
      <c r="B142" s="9" t="s">
        <v>223</v>
      </c>
      <c r="C142">
        <v>1</v>
      </c>
      <c r="D142">
        <v>25</v>
      </c>
      <c r="E142">
        <v>0.3</v>
      </c>
      <c r="F142">
        <v>0.3</v>
      </c>
      <c r="G142" s="8">
        <f>C142*D142*E142*F142</f>
        <v>2.25</v>
      </c>
      <c r="J142" s="9" t="str">
        <f>B142</f>
        <v>_ Tram 6</v>
      </c>
      <c r="K142" s="8">
        <f t="shared" si="57"/>
        <v>2.25</v>
      </c>
      <c r="M142">
        <v>8.2100000000000009</v>
      </c>
      <c r="O142" s="8">
        <f t="shared" si="58"/>
        <v>18.472500000000004</v>
      </c>
    </row>
    <row r="143" spans="1:15" x14ac:dyDescent="0.25">
      <c r="B143" s="9" t="s">
        <v>261</v>
      </c>
      <c r="C143">
        <v>1</v>
      </c>
      <c r="D143">
        <v>85</v>
      </c>
      <c r="E143">
        <v>0.3</v>
      </c>
      <c r="F143">
        <v>0.3</v>
      </c>
      <c r="G143" s="8">
        <f t="shared" ref="G143" si="59">C143*D143*E143*F143</f>
        <v>7.6499999999999995</v>
      </c>
      <c r="J143" s="9" t="str">
        <f t="shared" ref="J143" si="60">B143</f>
        <v>_ Tram 7</v>
      </c>
      <c r="K143" s="8">
        <f t="shared" si="57"/>
        <v>7.6499999999999995</v>
      </c>
      <c r="M143">
        <v>8.2100000000000009</v>
      </c>
      <c r="O143" s="8">
        <f t="shared" si="58"/>
        <v>62.8065</v>
      </c>
    </row>
    <row r="144" spans="1:15" x14ac:dyDescent="0.25">
      <c r="B144" s="9" t="s">
        <v>262</v>
      </c>
      <c r="C144">
        <v>1</v>
      </c>
      <c r="D144">
        <v>245</v>
      </c>
      <c r="E144">
        <v>0.3</v>
      </c>
      <c r="F144">
        <v>0.3</v>
      </c>
      <c r="G144" s="8">
        <f>C144*D144*E144*F144</f>
        <v>22.05</v>
      </c>
      <c r="J144" s="9" t="str">
        <f>B144</f>
        <v>_ Tram 8</v>
      </c>
      <c r="K144" s="8">
        <f t="shared" si="57"/>
        <v>22.05</v>
      </c>
      <c r="M144">
        <v>8.2100000000000009</v>
      </c>
      <c r="O144" s="8">
        <f t="shared" si="58"/>
        <v>181.03050000000002</v>
      </c>
    </row>
    <row r="145" spans="1:15" x14ac:dyDescent="0.25">
      <c r="B145" s="9" t="s">
        <v>263</v>
      </c>
      <c r="C145">
        <v>1</v>
      </c>
      <c r="D145">
        <v>205</v>
      </c>
      <c r="E145">
        <v>0.3</v>
      </c>
      <c r="F145">
        <v>0.3</v>
      </c>
      <c r="G145" s="8">
        <f t="shared" ref="G145:G148" si="61">C145*D145*E145*F145</f>
        <v>18.45</v>
      </c>
      <c r="J145" s="9" t="str">
        <f t="shared" ref="J145:J148" si="62">B145</f>
        <v>_ Tram 9</v>
      </c>
      <c r="K145" s="8">
        <f t="shared" si="57"/>
        <v>18.45</v>
      </c>
      <c r="M145">
        <v>8.2100000000000009</v>
      </c>
      <c r="O145" s="8">
        <f t="shared" si="58"/>
        <v>151.47450000000001</v>
      </c>
    </row>
    <row r="146" spans="1:15" x14ac:dyDescent="0.25">
      <c r="B146" s="9" t="s">
        <v>264</v>
      </c>
      <c r="C146">
        <v>1</v>
      </c>
      <c r="D146">
        <v>65</v>
      </c>
      <c r="E146">
        <v>0.3</v>
      </c>
      <c r="F146">
        <v>0.3</v>
      </c>
      <c r="G146" s="8">
        <f t="shared" si="61"/>
        <v>5.85</v>
      </c>
      <c r="J146" s="9" t="str">
        <f t="shared" si="62"/>
        <v>_ Tram 10</v>
      </c>
      <c r="K146" s="8">
        <f t="shared" si="57"/>
        <v>5.85</v>
      </c>
      <c r="M146">
        <v>8.2100000000000009</v>
      </c>
      <c r="O146" s="8">
        <f t="shared" si="58"/>
        <v>48.028500000000001</v>
      </c>
    </row>
    <row r="147" spans="1:15" x14ac:dyDescent="0.25">
      <c r="B147" s="9" t="s">
        <v>265</v>
      </c>
      <c r="C147">
        <v>1</v>
      </c>
      <c r="D147">
        <v>50</v>
      </c>
      <c r="E147">
        <v>0.3</v>
      </c>
      <c r="F147">
        <v>0.3</v>
      </c>
      <c r="G147" s="8">
        <f t="shared" si="61"/>
        <v>4.5</v>
      </c>
      <c r="J147" s="9" t="str">
        <f t="shared" si="62"/>
        <v>_ Tram 11</v>
      </c>
      <c r="K147" s="8">
        <f t="shared" si="57"/>
        <v>4.5</v>
      </c>
      <c r="M147">
        <v>8.2100000000000009</v>
      </c>
      <c r="O147" s="8">
        <f t="shared" si="58"/>
        <v>36.945000000000007</v>
      </c>
    </row>
    <row r="148" spans="1:15" x14ac:dyDescent="0.25">
      <c r="B148" s="9" t="s">
        <v>266</v>
      </c>
      <c r="C148">
        <v>1</v>
      </c>
      <c r="D148">
        <v>120</v>
      </c>
      <c r="E148">
        <v>0.3</v>
      </c>
      <c r="F148">
        <v>0.3</v>
      </c>
      <c r="G148" s="8">
        <f t="shared" si="61"/>
        <v>10.799999999999999</v>
      </c>
      <c r="J148" s="9" t="str">
        <f t="shared" si="62"/>
        <v>_ Enllaç Av. Bosc</v>
      </c>
      <c r="K148" s="8">
        <f t="shared" si="57"/>
        <v>10.799999999999999</v>
      </c>
      <c r="M148">
        <v>8.2100000000000009</v>
      </c>
      <c r="O148" s="8">
        <f t="shared" si="58"/>
        <v>88.668000000000006</v>
      </c>
    </row>
    <row r="149" spans="1:15" x14ac:dyDescent="0.25">
      <c r="B149" s="9" t="s">
        <v>26</v>
      </c>
      <c r="C149">
        <v>1</v>
      </c>
      <c r="D149">
        <v>18</v>
      </c>
      <c r="E149">
        <v>0.3</v>
      </c>
      <c r="F149">
        <v>0.3</v>
      </c>
      <c r="G149" s="8">
        <f>C149*D149*E149*F149</f>
        <v>1.6199999999999999</v>
      </c>
      <c r="J149" s="9" t="str">
        <f>B149</f>
        <v>_ Escomeses:</v>
      </c>
      <c r="K149" s="8">
        <f>G149</f>
        <v>1.6199999999999999</v>
      </c>
      <c r="M149">
        <v>8.2100000000000009</v>
      </c>
      <c r="O149" s="8">
        <f t="shared" si="58"/>
        <v>13.3002</v>
      </c>
    </row>
    <row r="150" spans="1:15" x14ac:dyDescent="0.25">
      <c r="B150" s="9"/>
      <c r="G150" s="8"/>
      <c r="J150" s="9"/>
      <c r="K150" s="8"/>
      <c r="O150" s="8"/>
    </row>
    <row r="151" spans="1:15" x14ac:dyDescent="0.25">
      <c r="B151" s="3" t="s">
        <v>20</v>
      </c>
      <c r="G151" s="10">
        <f>SUM(G139:G149)</f>
        <v>73.17</v>
      </c>
      <c r="J151" s="3" t="s">
        <v>20</v>
      </c>
      <c r="K151" s="10">
        <f t="shared" ref="K151" si="63">G151</f>
        <v>73.17</v>
      </c>
      <c r="O151" s="10">
        <f>SUM(O139:O149)</f>
        <v>600.72570000000007</v>
      </c>
    </row>
    <row r="152" spans="1:15" x14ac:dyDescent="0.25">
      <c r="G152" s="13"/>
      <c r="O152" s="8"/>
    </row>
    <row r="153" spans="1:15" x14ac:dyDescent="0.25">
      <c r="C153" s="6" t="s">
        <v>5</v>
      </c>
      <c r="D153" s="6" t="s">
        <v>6</v>
      </c>
      <c r="E153" s="6" t="s">
        <v>7</v>
      </c>
      <c r="F153" s="7" t="s">
        <v>8</v>
      </c>
      <c r="G153" s="7" t="s">
        <v>9</v>
      </c>
      <c r="K153" s="7" t="str">
        <f>G153</f>
        <v>Total m³</v>
      </c>
      <c r="L153" s="6"/>
      <c r="M153" s="6" t="s">
        <v>10</v>
      </c>
      <c r="N153" s="6"/>
      <c r="O153" s="6" t="s">
        <v>11</v>
      </c>
    </row>
    <row r="154" spans="1:15" x14ac:dyDescent="0.25">
      <c r="A154" t="s">
        <v>53</v>
      </c>
      <c r="I154" t="str">
        <f>A154</f>
        <v>Base de tot-ú artificial, amb estesa i piconatge</v>
      </c>
    </row>
    <row r="155" spans="1:15" x14ac:dyDescent="0.25">
      <c r="A155" t="s">
        <v>54</v>
      </c>
      <c r="I155" t="str">
        <f>A155</f>
        <v>del material al 100% del PM</v>
      </c>
    </row>
    <row r="156" spans="1:15" x14ac:dyDescent="0.25">
      <c r="B156" s="9" t="s">
        <v>222</v>
      </c>
      <c r="C156">
        <v>0</v>
      </c>
      <c r="D156">
        <v>0</v>
      </c>
      <c r="E156">
        <v>0.3</v>
      </c>
      <c r="F156">
        <v>0.2</v>
      </c>
      <c r="G156" s="8">
        <f t="shared" ref="G156" si="64">C156*D156*E156*F156</f>
        <v>0</v>
      </c>
      <c r="J156" s="9" t="str">
        <f t="shared" ref="J156" si="65">B156</f>
        <v>_ Tram 5</v>
      </c>
      <c r="K156" s="8">
        <f t="shared" ref="K156:K163" si="66">G156</f>
        <v>0</v>
      </c>
      <c r="M156">
        <v>24.71</v>
      </c>
      <c r="O156" s="8">
        <f t="shared" ref="O156:O164" si="67">K156*M156</f>
        <v>0</v>
      </c>
    </row>
    <row r="157" spans="1:15" x14ac:dyDescent="0.25">
      <c r="B157" s="9" t="s">
        <v>223</v>
      </c>
      <c r="C157">
        <v>1</v>
      </c>
      <c r="D157">
        <v>25</v>
      </c>
      <c r="E157">
        <v>0.3</v>
      </c>
      <c r="F157">
        <v>0.2</v>
      </c>
      <c r="G157" s="8">
        <f>C157*D157*E157*F157</f>
        <v>1.5</v>
      </c>
      <c r="J157" s="9" t="str">
        <f>B157</f>
        <v>_ Tram 6</v>
      </c>
      <c r="K157" s="8">
        <f t="shared" si="66"/>
        <v>1.5</v>
      </c>
      <c r="M157">
        <v>24.71</v>
      </c>
      <c r="O157" s="8">
        <f t="shared" si="67"/>
        <v>37.064999999999998</v>
      </c>
    </row>
    <row r="158" spans="1:15" x14ac:dyDescent="0.25">
      <c r="B158" s="9" t="s">
        <v>261</v>
      </c>
      <c r="C158">
        <v>1</v>
      </c>
      <c r="D158">
        <v>85</v>
      </c>
      <c r="E158">
        <v>0.3</v>
      </c>
      <c r="F158">
        <v>0.2</v>
      </c>
      <c r="G158" s="8">
        <f t="shared" ref="G158" si="68">C158*D158*E158*F158</f>
        <v>5.1000000000000005</v>
      </c>
      <c r="J158" s="9" t="str">
        <f t="shared" ref="J158" si="69">B158</f>
        <v>_ Tram 7</v>
      </c>
      <c r="K158" s="8">
        <f t="shared" si="66"/>
        <v>5.1000000000000005</v>
      </c>
      <c r="M158">
        <v>24.71</v>
      </c>
      <c r="O158" s="8">
        <f t="shared" si="67"/>
        <v>126.02100000000002</v>
      </c>
    </row>
    <row r="159" spans="1:15" x14ac:dyDescent="0.25">
      <c r="B159" s="9" t="s">
        <v>262</v>
      </c>
      <c r="C159">
        <v>1</v>
      </c>
      <c r="D159">
        <v>245</v>
      </c>
      <c r="E159">
        <v>0.3</v>
      </c>
      <c r="F159">
        <v>0.2</v>
      </c>
      <c r="G159" s="8">
        <f>C159*D159*E159*F159</f>
        <v>14.700000000000001</v>
      </c>
      <c r="J159" s="9" t="str">
        <f>B159</f>
        <v>_ Tram 8</v>
      </c>
      <c r="K159" s="8">
        <f t="shared" si="66"/>
        <v>14.700000000000001</v>
      </c>
      <c r="M159">
        <v>24.71</v>
      </c>
      <c r="O159" s="8">
        <f t="shared" si="67"/>
        <v>363.23700000000002</v>
      </c>
    </row>
    <row r="160" spans="1:15" x14ac:dyDescent="0.25">
      <c r="B160" s="9" t="s">
        <v>263</v>
      </c>
      <c r="C160">
        <v>1</v>
      </c>
      <c r="D160">
        <v>205</v>
      </c>
      <c r="E160">
        <v>0.3</v>
      </c>
      <c r="F160">
        <v>0.2</v>
      </c>
      <c r="G160" s="8">
        <f t="shared" ref="G160:G163" si="70">C160*D160*E160*F160</f>
        <v>12.3</v>
      </c>
      <c r="J160" s="9" t="str">
        <f t="shared" ref="J160:J163" si="71">B160</f>
        <v>_ Tram 9</v>
      </c>
      <c r="K160" s="8">
        <f t="shared" si="66"/>
        <v>12.3</v>
      </c>
      <c r="M160">
        <v>24.71</v>
      </c>
      <c r="O160" s="8">
        <f t="shared" si="67"/>
        <v>303.93300000000005</v>
      </c>
    </row>
    <row r="161" spans="1:15" x14ac:dyDescent="0.25">
      <c r="B161" s="9" t="s">
        <v>264</v>
      </c>
      <c r="C161">
        <v>1</v>
      </c>
      <c r="D161">
        <v>65</v>
      </c>
      <c r="E161">
        <v>0.3</v>
      </c>
      <c r="F161">
        <v>0.2</v>
      </c>
      <c r="G161" s="8">
        <f t="shared" si="70"/>
        <v>3.9000000000000004</v>
      </c>
      <c r="J161" s="9" t="str">
        <f t="shared" si="71"/>
        <v>_ Tram 10</v>
      </c>
      <c r="K161" s="8">
        <f t="shared" si="66"/>
        <v>3.9000000000000004</v>
      </c>
      <c r="M161">
        <v>24.71</v>
      </c>
      <c r="O161" s="8">
        <f t="shared" si="67"/>
        <v>96.369000000000014</v>
      </c>
    </row>
    <row r="162" spans="1:15" x14ac:dyDescent="0.25">
      <c r="B162" s="9" t="s">
        <v>265</v>
      </c>
      <c r="C162">
        <v>1</v>
      </c>
      <c r="D162">
        <v>50</v>
      </c>
      <c r="E162">
        <v>0.3</v>
      </c>
      <c r="F162">
        <v>0.2</v>
      </c>
      <c r="G162" s="8">
        <f t="shared" si="70"/>
        <v>3</v>
      </c>
      <c r="J162" s="9" t="str">
        <f t="shared" si="71"/>
        <v>_ Tram 11</v>
      </c>
      <c r="K162" s="8">
        <f t="shared" si="66"/>
        <v>3</v>
      </c>
      <c r="M162">
        <v>24.71</v>
      </c>
      <c r="O162" s="8">
        <f t="shared" si="67"/>
        <v>74.13</v>
      </c>
    </row>
    <row r="163" spans="1:15" x14ac:dyDescent="0.25">
      <c r="B163" s="9" t="s">
        <v>266</v>
      </c>
      <c r="C163">
        <v>1</v>
      </c>
      <c r="D163">
        <v>120</v>
      </c>
      <c r="E163">
        <v>0.3</v>
      </c>
      <c r="F163">
        <v>0.2</v>
      </c>
      <c r="G163" s="8">
        <f t="shared" si="70"/>
        <v>7.2</v>
      </c>
      <c r="J163" s="9" t="str">
        <f t="shared" si="71"/>
        <v>_ Enllaç Av. Bosc</v>
      </c>
      <c r="K163" s="8">
        <f t="shared" si="66"/>
        <v>7.2</v>
      </c>
      <c r="M163">
        <v>24.71</v>
      </c>
      <c r="O163" s="8">
        <f t="shared" si="67"/>
        <v>177.91200000000001</v>
      </c>
    </row>
    <row r="164" spans="1:15" x14ac:dyDescent="0.25">
      <c r="B164" s="9" t="s">
        <v>26</v>
      </c>
      <c r="C164">
        <v>1</v>
      </c>
      <c r="D164">
        <v>18</v>
      </c>
      <c r="E164">
        <v>0.3</v>
      </c>
      <c r="F164">
        <v>0.2</v>
      </c>
      <c r="G164" s="8">
        <f>C164*D164*E164*F164</f>
        <v>1.0799999999999998</v>
      </c>
      <c r="J164" s="9" t="str">
        <f>B164</f>
        <v>_ Escomeses:</v>
      </c>
      <c r="K164" s="8">
        <f>G164</f>
        <v>1.0799999999999998</v>
      </c>
      <c r="M164">
        <v>24.71</v>
      </c>
      <c r="O164" s="8">
        <f t="shared" si="67"/>
        <v>26.686799999999998</v>
      </c>
    </row>
    <row r="165" spans="1:15" x14ac:dyDescent="0.25">
      <c r="B165" s="9"/>
      <c r="G165" s="8"/>
      <c r="J165" s="9"/>
      <c r="K165" s="8"/>
      <c r="O165" s="8"/>
    </row>
    <row r="166" spans="1:15" x14ac:dyDescent="0.25">
      <c r="B166" s="3" t="s">
        <v>20</v>
      </c>
      <c r="G166" s="10">
        <f>SUM(G154:G164)</f>
        <v>48.78</v>
      </c>
      <c r="J166" s="3" t="s">
        <v>20</v>
      </c>
      <c r="K166" s="10">
        <f t="shared" ref="K166" si="72">G166</f>
        <v>48.78</v>
      </c>
      <c r="O166" s="10">
        <f>SUM(O154:O164)</f>
        <v>1205.3538000000001</v>
      </c>
    </row>
    <row r="167" spans="1:15" x14ac:dyDescent="0.25">
      <c r="B167" s="3"/>
      <c r="G167" s="10"/>
      <c r="J167" s="3"/>
      <c r="K167" s="10"/>
      <c r="O167" s="10"/>
    </row>
    <row r="168" spans="1:15" x14ac:dyDescent="0.25">
      <c r="C168" s="6"/>
      <c r="D168" s="6"/>
      <c r="E168" s="6" t="s">
        <v>5</v>
      </c>
      <c r="F168" s="7" t="s">
        <v>55</v>
      </c>
      <c r="G168" s="7" t="s">
        <v>56</v>
      </c>
      <c r="K168" s="7" t="str">
        <f>G168</f>
        <v>Total ut</v>
      </c>
      <c r="L168" s="6"/>
      <c r="M168" s="6" t="s">
        <v>10</v>
      </c>
      <c r="N168" s="6"/>
      <c r="O168" s="6" t="s">
        <v>11</v>
      </c>
    </row>
    <row r="169" spans="1:15" x14ac:dyDescent="0.25">
      <c r="A169" t="s">
        <v>57</v>
      </c>
      <c r="I169" t="str">
        <f>A169</f>
        <v>Formació d'arqueta enterrada, de dimensions interiors</v>
      </c>
    </row>
    <row r="170" spans="1:15" x14ac:dyDescent="0.25">
      <c r="A170" t="s">
        <v>58</v>
      </c>
      <c r="I170" t="str">
        <f t="shared" ref="I170:I183" si="73">A170</f>
        <v>77x77x120 cm, construït amb fàbrica de maó ceràmic</v>
      </c>
      <c r="K170" s="8"/>
      <c r="O170" s="8"/>
    </row>
    <row r="171" spans="1:15" x14ac:dyDescent="0.25">
      <c r="A171" t="s">
        <v>59</v>
      </c>
      <c r="I171" t="str">
        <f t="shared" si="73"/>
        <v>calat, de 1/2 peu d'espessor, rebut amb morter de ciment,</v>
      </c>
      <c r="K171" s="8"/>
      <c r="O171" s="8"/>
    </row>
    <row r="172" spans="1:15" x14ac:dyDescent="0.25">
      <c r="A172" t="s">
        <v>60</v>
      </c>
      <c r="I172" t="str">
        <f t="shared" si="73"/>
        <v xml:space="preserve">industrial, M-5, sobre solera de formigó en massa </v>
      </c>
    </row>
    <row r="173" spans="1:15" x14ac:dyDescent="0.25">
      <c r="A173" t="s">
        <v>61</v>
      </c>
      <c r="I173" t="str">
        <f t="shared" si="73"/>
        <v>HM-30/B/20/X0+XA2 de 15 cm de gruix arrebossat i</v>
      </c>
      <c r="K173" s="8"/>
      <c r="O173" s="8"/>
    </row>
    <row r="174" spans="1:15" x14ac:dyDescent="0.25">
      <c r="A174" t="s">
        <v>62</v>
      </c>
      <c r="I174" t="str">
        <f t="shared" si="73"/>
        <v>brunyit interiorment amb morter de ciment, industrial,</v>
      </c>
      <c r="K174" s="8"/>
      <c r="O174" s="8"/>
    </row>
    <row r="175" spans="1:15" x14ac:dyDescent="0.25">
      <c r="A175" t="s">
        <v>63</v>
      </c>
      <c r="I175" t="str">
        <f t="shared" si="73"/>
        <v>amb additiu hidròfug, M-15 formant arestes i cantonades</v>
      </c>
    </row>
    <row r="176" spans="1:15" x14ac:dyDescent="0.25">
      <c r="A176" t="s">
        <v>64</v>
      </c>
      <c r="I176" t="str">
        <f t="shared" si="73"/>
        <v>a mitja canya, tancada superiorment amb tapa de fosa</v>
      </c>
      <c r="K176" s="8"/>
      <c r="O176" s="8"/>
    </row>
    <row r="177" spans="1:15" x14ac:dyDescent="0.25">
      <c r="A177" t="s">
        <v>65</v>
      </c>
      <c r="I177" t="str">
        <f t="shared" si="73"/>
        <v>dúctil quadrada amb marc, amb classe de càrrega D-400</v>
      </c>
      <c r="K177" s="8"/>
      <c r="O177" s="8"/>
    </row>
    <row r="178" spans="1:15" x14ac:dyDescent="0.25">
      <c r="A178" t="s">
        <v>66</v>
      </c>
      <c r="I178" t="str">
        <f t="shared" si="73"/>
        <v>segons UNE-EN 124, per a allotjament de la vàlvula;</v>
      </c>
    </row>
    <row r="179" spans="1:15" x14ac:dyDescent="0.25">
      <c r="A179" t="s">
        <v>67</v>
      </c>
      <c r="I179" t="str">
        <f t="shared" si="73"/>
        <v>prèvia excavació amb mitjans mecànics i posterior</v>
      </c>
      <c r="K179" s="8"/>
      <c r="O179" s="8"/>
    </row>
    <row r="180" spans="1:15" x14ac:dyDescent="0.25">
      <c r="A180" t="s">
        <v>68</v>
      </c>
      <c r="I180" t="str">
        <f t="shared" si="73"/>
        <v>reomplert de l'extradós amb material granular. Inclou</v>
      </c>
      <c r="K180" s="8"/>
      <c r="O180" s="8"/>
    </row>
    <row r="181" spans="1:15" x14ac:dyDescent="0.25">
      <c r="A181" t="s">
        <v>69</v>
      </c>
      <c r="I181" t="str">
        <f t="shared" si="73"/>
        <v>morter per a segellat de junts. Inclou excavació, reblert de</v>
      </c>
    </row>
    <row r="182" spans="1:15" x14ac:dyDescent="0.25">
      <c r="A182" t="s">
        <v>70</v>
      </c>
      <c r="I182" t="str">
        <f t="shared" si="73"/>
        <v>l'extradós, transport i gestió de residus. Inclou reposició</v>
      </c>
      <c r="K182" s="8"/>
      <c r="O182" s="8"/>
    </row>
    <row r="183" spans="1:15" x14ac:dyDescent="0.25">
      <c r="A183" t="s">
        <v>71</v>
      </c>
      <c r="I183" t="str">
        <f t="shared" si="73"/>
        <v>de paviment.</v>
      </c>
      <c r="K183" s="8"/>
      <c r="O183" s="8"/>
    </row>
    <row r="184" spans="1:15" x14ac:dyDescent="0.25">
      <c r="B184" s="9" t="s">
        <v>72</v>
      </c>
      <c r="E184">
        <v>1</v>
      </c>
      <c r="F184">
        <v>1</v>
      </c>
      <c r="G184" s="8">
        <f>E184*F184</f>
        <v>1</v>
      </c>
      <c r="J184" s="9" t="str">
        <f>B184</f>
        <v>Arquetes ventoses</v>
      </c>
      <c r="K184" s="8">
        <f>G184</f>
        <v>1</v>
      </c>
      <c r="M184">
        <v>734.37</v>
      </c>
      <c r="O184" s="8">
        <f t="shared" ref="O184" si="74">K184*M184</f>
        <v>734.37</v>
      </c>
    </row>
    <row r="185" spans="1:15" x14ac:dyDescent="0.25">
      <c r="G185" s="8"/>
      <c r="K185" s="8"/>
      <c r="O185" s="8"/>
    </row>
    <row r="186" spans="1:15" x14ac:dyDescent="0.25">
      <c r="B186" s="3" t="s">
        <v>20</v>
      </c>
      <c r="G186" s="10">
        <f>SUM(G182:G184)</f>
        <v>1</v>
      </c>
      <c r="J186" s="3" t="s">
        <v>20</v>
      </c>
      <c r="K186" s="10">
        <f t="shared" ref="K186" si="75">G186</f>
        <v>1</v>
      </c>
      <c r="O186" s="10">
        <f>SUM(O174:O184)</f>
        <v>734.37</v>
      </c>
    </row>
    <row r="187" spans="1:15" x14ac:dyDescent="0.25">
      <c r="B187" s="3"/>
      <c r="G187" s="10"/>
      <c r="J187" s="3"/>
      <c r="K187" s="10"/>
      <c r="O187" s="10"/>
    </row>
    <row r="188" spans="1:15" x14ac:dyDescent="0.25">
      <c r="C188" s="6" t="s">
        <v>5</v>
      </c>
      <c r="D188" s="6" t="s">
        <v>6</v>
      </c>
      <c r="E188" s="6" t="s">
        <v>7</v>
      </c>
      <c r="F188" s="7" t="s">
        <v>8</v>
      </c>
      <c r="G188" s="7" t="s">
        <v>9</v>
      </c>
      <c r="K188" s="7" t="str">
        <f>G188</f>
        <v>Total m³</v>
      </c>
      <c r="L188" s="6"/>
      <c r="M188" s="6" t="s">
        <v>10</v>
      </c>
      <c r="N188" s="6"/>
      <c r="O188" s="6" t="s">
        <v>11</v>
      </c>
    </row>
    <row r="189" spans="1:15" x14ac:dyDescent="0.25">
      <c r="A189" s="12" t="s">
        <v>73</v>
      </c>
      <c r="I189" t="str">
        <f>A189</f>
        <v xml:space="preserve">Càrrega amb mitjans mecànics </v>
      </c>
    </row>
    <row r="190" spans="1:15" x14ac:dyDescent="0.25">
      <c r="A190" s="12" t="s">
        <v>74</v>
      </c>
      <c r="G190" s="8"/>
      <c r="I190" t="str">
        <f>A190</f>
        <v xml:space="preserve">de materials d'excavació, sobre </v>
      </c>
      <c r="K190" s="8"/>
      <c r="O190" s="8"/>
    </row>
    <row r="191" spans="1:15" x14ac:dyDescent="0.25">
      <c r="A191" s="12" t="s">
        <v>227</v>
      </c>
      <c r="G191" s="8"/>
      <c r="I191" t="str">
        <f>A191</f>
        <v>camió de 12 t-</v>
      </c>
      <c r="K191" s="8"/>
      <c r="O191" s="8"/>
    </row>
    <row r="192" spans="1:15" x14ac:dyDescent="0.25">
      <c r="B192" s="9" t="s">
        <v>222</v>
      </c>
      <c r="C192">
        <v>0</v>
      </c>
      <c r="D192">
        <v>0</v>
      </c>
      <c r="E192">
        <v>0.3</v>
      </c>
      <c r="F192">
        <v>0.6</v>
      </c>
      <c r="G192" s="8">
        <f t="shared" ref="G192" si="76">C192*D192*E192*F192</f>
        <v>0</v>
      </c>
      <c r="J192" s="9" t="str">
        <f t="shared" ref="J192" si="77">B192</f>
        <v>_ Tram 5</v>
      </c>
      <c r="K192" s="8">
        <f t="shared" ref="K192:K199" si="78">G192</f>
        <v>0</v>
      </c>
      <c r="M192">
        <v>6.82</v>
      </c>
      <c r="O192" s="8">
        <f t="shared" ref="O192:O200" si="79">K192*M192</f>
        <v>0</v>
      </c>
    </row>
    <row r="193" spans="1:15" x14ac:dyDescent="0.25">
      <c r="B193" s="9" t="s">
        <v>223</v>
      </c>
      <c r="C193">
        <v>1</v>
      </c>
      <c r="D193">
        <v>25</v>
      </c>
      <c r="E193">
        <v>0.3</v>
      </c>
      <c r="F193">
        <v>0.6</v>
      </c>
      <c r="G193" s="8">
        <f>C193*D193*E193*F193</f>
        <v>4.5</v>
      </c>
      <c r="J193" s="9" t="str">
        <f>B193</f>
        <v>_ Tram 6</v>
      </c>
      <c r="K193" s="8">
        <f t="shared" si="78"/>
        <v>4.5</v>
      </c>
      <c r="M193">
        <v>6.82</v>
      </c>
      <c r="O193" s="8">
        <f t="shared" si="79"/>
        <v>30.69</v>
      </c>
    </row>
    <row r="194" spans="1:15" x14ac:dyDescent="0.25">
      <c r="B194" s="9" t="s">
        <v>261</v>
      </c>
      <c r="C194">
        <v>1</v>
      </c>
      <c r="D194">
        <v>85</v>
      </c>
      <c r="E194">
        <v>0.3</v>
      </c>
      <c r="F194">
        <v>0.6</v>
      </c>
      <c r="G194" s="8">
        <f t="shared" ref="G194" si="80">C194*D194*E194*F194</f>
        <v>15.299999999999999</v>
      </c>
      <c r="J194" s="9" t="str">
        <f t="shared" ref="J194" si="81">B194</f>
        <v>_ Tram 7</v>
      </c>
      <c r="K194" s="8">
        <f t="shared" si="78"/>
        <v>15.299999999999999</v>
      </c>
      <c r="M194">
        <v>6.82</v>
      </c>
      <c r="O194" s="8">
        <f t="shared" si="79"/>
        <v>104.346</v>
      </c>
    </row>
    <row r="195" spans="1:15" x14ac:dyDescent="0.25">
      <c r="B195" s="9" t="s">
        <v>262</v>
      </c>
      <c r="C195">
        <v>1</v>
      </c>
      <c r="D195">
        <v>245</v>
      </c>
      <c r="E195">
        <v>0.3</v>
      </c>
      <c r="F195">
        <v>0.6</v>
      </c>
      <c r="G195" s="8">
        <f>C195*D195*E195*F195</f>
        <v>44.1</v>
      </c>
      <c r="J195" s="9" t="str">
        <f>B195</f>
        <v>_ Tram 8</v>
      </c>
      <c r="K195" s="8">
        <f t="shared" si="78"/>
        <v>44.1</v>
      </c>
      <c r="M195">
        <v>6.82</v>
      </c>
      <c r="O195" s="8">
        <f t="shared" si="79"/>
        <v>300.762</v>
      </c>
    </row>
    <row r="196" spans="1:15" x14ac:dyDescent="0.25">
      <c r="B196" s="9" t="s">
        <v>263</v>
      </c>
      <c r="C196">
        <v>1</v>
      </c>
      <c r="D196">
        <v>205</v>
      </c>
      <c r="E196">
        <v>0.3</v>
      </c>
      <c r="F196">
        <v>0.6</v>
      </c>
      <c r="G196" s="8">
        <f t="shared" ref="G196:G199" si="82">C196*D196*E196*F196</f>
        <v>36.9</v>
      </c>
      <c r="J196" s="9" t="str">
        <f t="shared" ref="J196:J199" si="83">B196</f>
        <v>_ Tram 9</v>
      </c>
      <c r="K196" s="8">
        <f t="shared" si="78"/>
        <v>36.9</v>
      </c>
      <c r="M196">
        <v>6.82</v>
      </c>
      <c r="O196" s="8">
        <f t="shared" si="79"/>
        <v>251.65799999999999</v>
      </c>
    </row>
    <row r="197" spans="1:15" x14ac:dyDescent="0.25">
      <c r="B197" s="9" t="s">
        <v>264</v>
      </c>
      <c r="C197">
        <v>1</v>
      </c>
      <c r="D197">
        <v>65</v>
      </c>
      <c r="E197">
        <v>0.3</v>
      </c>
      <c r="F197">
        <v>0.6</v>
      </c>
      <c r="G197" s="8">
        <f t="shared" si="82"/>
        <v>11.7</v>
      </c>
      <c r="J197" s="9" t="str">
        <f t="shared" si="83"/>
        <v>_ Tram 10</v>
      </c>
      <c r="K197" s="8">
        <f t="shared" si="78"/>
        <v>11.7</v>
      </c>
      <c r="M197">
        <v>6.82</v>
      </c>
      <c r="O197" s="8">
        <f t="shared" si="79"/>
        <v>79.793999999999997</v>
      </c>
    </row>
    <row r="198" spans="1:15" x14ac:dyDescent="0.25">
      <c r="B198" s="9" t="s">
        <v>265</v>
      </c>
      <c r="C198">
        <v>1</v>
      </c>
      <c r="D198">
        <v>50</v>
      </c>
      <c r="E198">
        <v>0.3</v>
      </c>
      <c r="F198">
        <v>0.6</v>
      </c>
      <c r="G198" s="8">
        <f t="shared" si="82"/>
        <v>9</v>
      </c>
      <c r="J198" s="9" t="str">
        <f t="shared" si="83"/>
        <v>_ Tram 11</v>
      </c>
      <c r="K198" s="8">
        <f t="shared" si="78"/>
        <v>9</v>
      </c>
      <c r="M198">
        <v>6.82</v>
      </c>
      <c r="O198" s="8">
        <f t="shared" si="79"/>
        <v>61.38</v>
      </c>
    </row>
    <row r="199" spans="1:15" x14ac:dyDescent="0.25">
      <c r="B199" s="9" t="s">
        <v>266</v>
      </c>
      <c r="C199">
        <v>1</v>
      </c>
      <c r="D199">
        <v>120</v>
      </c>
      <c r="E199">
        <v>0.3</v>
      </c>
      <c r="F199">
        <v>0.6</v>
      </c>
      <c r="G199" s="8">
        <f t="shared" si="82"/>
        <v>21.599999999999998</v>
      </c>
      <c r="J199" s="9" t="str">
        <f t="shared" si="83"/>
        <v>_ Enllaç Av. Bosc</v>
      </c>
      <c r="K199" s="8">
        <f t="shared" si="78"/>
        <v>21.599999999999998</v>
      </c>
      <c r="M199">
        <v>6.82</v>
      </c>
      <c r="O199" s="8">
        <f t="shared" si="79"/>
        <v>147.31199999999998</v>
      </c>
    </row>
    <row r="200" spans="1:15" x14ac:dyDescent="0.25">
      <c r="B200" s="9" t="s">
        <v>26</v>
      </c>
      <c r="C200">
        <v>1</v>
      </c>
      <c r="D200">
        <v>18</v>
      </c>
      <c r="E200">
        <v>0.3</v>
      </c>
      <c r="F200">
        <v>0.6</v>
      </c>
      <c r="G200" s="8">
        <f>C200*D200*E200*F200</f>
        <v>3.2399999999999998</v>
      </c>
      <c r="J200" s="9" t="str">
        <f>B200</f>
        <v>_ Escomeses:</v>
      </c>
      <c r="K200" s="8">
        <f>G200</f>
        <v>3.2399999999999998</v>
      </c>
      <c r="M200">
        <v>6.82</v>
      </c>
      <c r="O200" s="8">
        <f t="shared" si="79"/>
        <v>22.096799999999998</v>
      </c>
    </row>
    <row r="201" spans="1:15" x14ac:dyDescent="0.25">
      <c r="B201" s="9"/>
      <c r="G201" s="8"/>
      <c r="J201" s="9"/>
      <c r="K201" s="8"/>
      <c r="O201" s="8"/>
    </row>
    <row r="202" spans="1:15" x14ac:dyDescent="0.25">
      <c r="B202" s="3" t="s">
        <v>20</v>
      </c>
      <c r="G202" s="10">
        <f>SUM(G190:G200)</f>
        <v>146.34</v>
      </c>
      <c r="J202" s="3" t="s">
        <v>20</v>
      </c>
      <c r="K202" s="10">
        <f t="shared" ref="K202" si="84">G202</f>
        <v>146.34</v>
      </c>
      <c r="O202" s="10">
        <f>SUM(O190:O200)</f>
        <v>998.03880000000004</v>
      </c>
    </row>
    <row r="203" spans="1:15" x14ac:dyDescent="0.25">
      <c r="G203" s="13"/>
      <c r="O203" s="8"/>
    </row>
    <row r="204" spans="1:15" x14ac:dyDescent="0.25">
      <c r="C204" s="6" t="s">
        <v>5</v>
      </c>
      <c r="D204" s="6" t="s">
        <v>6</v>
      </c>
      <c r="E204" s="6" t="s">
        <v>7</v>
      </c>
      <c r="F204" s="7" t="s">
        <v>8</v>
      </c>
      <c r="G204" s="7" t="s">
        <v>9</v>
      </c>
      <c r="K204" s="7" t="str">
        <f>G204</f>
        <v>Total m³</v>
      </c>
      <c r="L204" s="6"/>
      <c r="M204" s="6" t="s">
        <v>10</v>
      </c>
      <c r="N204" s="6"/>
      <c r="O204" s="6" t="s">
        <v>11</v>
      </c>
    </row>
    <row r="205" spans="1:15" x14ac:dyDescent="0.25">
      <c r="A205" s="12" t="s">
        <v>76</v>
      </c>
      <c r="I205" t="str">
        <f>A205</f>
        <v>Transport de runes i materials</v>
      </c>
    </row>
    <row r="206" spans="1:15" x14ac:dyDescent="0.25">
      <c r="A206" s="12" t="s">
        <v>77</v>
      </c>
      <c r="G206" s="8"/>
      <c r="I206" t="str">
        <f>A206</f>
        <v>de rebuig a instal·lació autoritzada de gestió</v>
      </c>
      <c r="K206" s="8"/>
      <c r="O206" s="8"/>
    </row>
    <row r="207" spans="1:15" x14ac:dyDescent="0.25">
      <c r="A207" s="12" t="s">
        <v>78</v>
      </c>
      <c r="G207" s="8"/>
      <c r="I207" t="str">
        <f>A207</f>
        <v>de residus, amb camió de 12 t, amb un</v>
      </c>
      <c r="K207" s="8"/>
      <c r="O207" s="8"/>
    </row>
    <row r="208" spans="1:15" x14ac:dyDescent="0.25">
      <c r="A208" s="12" t="s">
        <v>79</v>
      </c>
      <c r="G208" s="15"/>
      <c r="I208" t="str">
        <f>A208</f>
        <v>recorregut de fins a 20 km.</v>
      </c>
      <c r="K208" s="8"/>
      <c r="O208" s="8"/>
    </row>
    <row r="209" spans="1:15" x14ac:dyDescent="0.25">
      <c r="B209" s="9" t="s">
        <v>222</v>
      </c>
      <c r="C209">
        <v>0</v>
      </c>
      <c r="D209">
        <v>0</v>
      </c>
      <c r="E209">
        <v>0.3</v>
      </c>
      <c r="F209">
        <v>0.6</v>
      </c>
      <c r="G209" s="8">
        <f t="shared" ref="G209" si="85">C209*D209*E209*F209</f>
        <v>0</v>
      </c>
      <c r="J209" s="9" t="str">
        <f t="shared" ref="J209" si="86">B209</f>
        <v>_ Tram 5</v>
      </c>
      <c r="K209" s="8">
        <f t="shared" ref="K209:K216" si="87">G209</f>
        <v>0</v>
      </c>
      <c r="M209">
        <v>6.9</v>
      </c>
      <c r="O209" s="8">
        <f t="shared" ref="O209:O217" si="88">K209*M209</f>
        <v>0</v>
      </c>
    </row>
    <row r="210" spans="1:15" x14ac:dyDescent="0.25">
      <c r="B210" s="9" t="s">
        <v>223</v>
      </c>
      <c r="C210">
        <v>1</v>
      </c>
      <c r="D210">
        <v>25</v>
      </c>
      <c r="E210">
        <v>0.3</v>
      </c>
      <c r="F210">
        <v>0.6</v>
      </c>
      <c r="G210" s="8">
        <f>C210*D210*E210*F210</f>
        <v>4.5</v>
      </c>
      <c r="J210" s="9" t="str">
        <f>B210</f>
        <v>_ Tram 6</v>
      </c>
      <c r="K210" s="8">
        <f t="shared" si="87"/>
        <v>4.5</v>
      </c>
      <c r="M210">
        <v>6.9</v>
      </c>
      <c r="O210" s="8">
        <f t="shared" si="88"/>
        <v>31.05</v>
      </c>
    </row>
    <row r="211" spans="1:15" x14ac:dyDescent="0.25">
      <c r="B211" s="9" t="s">
        <v>261</v>
      </c>
      <c r="C211">
        <v>1</v>
      </c>
      <c r="D211">
        <v>85</v>
      </c>
      <c r="E211">
        <v>0.3</v>
      </c>
      <c r="F211">
        <v>0.6</v>
      </c>
      <c r="G211" s="8">
        <f t="shared" ref="G211" si="89">C211*D211*E211*F211</f>
        <v>15.299999999999999</v>
      </c>
      <c r="J211" s="9" t="str">
        <f t="shared" ref="J211" si="90">B211</f>
        <v>_ Tram 7</v>
      </c>
      <c r="K211" s="8">
        <f t="shared" si="87"/>
        <v>15.299999999999999</v>
      </c>
      <c r="M211">
        <v>6.9</v>
      </c>
      <c r="O211" s="8">
        <f t="shared" si="88"/>
        <v>105.57</v>
      </c>
    </row>
    <row r="212" spans="1:15" x14ac:dyDescent="0.25">
      <c r="B212" s="9" t="s">
        <v>262</v>
      </c>
      <c r="C212">
        <v>1</v>
      </c>
      <c r="D212">
        <v>245</v>
      </c>
      <c r="E212">
        <v>0.3</v>
      </c>
      <c r="F212">
        <v>0.6</v>
      </c>
      <c r="G212" s="8">
        <f>C212*D212*E212*F212</f>
        <v>44.1</v>
      </c>
      <c r="J212" s="9" t="str">
        <f>B212</f>
        <v>_ Tram 8</v>
      </c>
      <c r="K212" s="8">
        <f t="shared" si="87"/>
        <v>44.1</v>
      </c>
      <c r="M212">
        <v>6.9</v>
      </c>
      <c r="O212" s="8">
        <f t="shared" si="88"/>
        <v>304.29000000000002</v>
      </c>
    </row>
    <row r="213" spans="1:15" x14ac:dyDescent="0.25">
      <c r="B213" s="9" t="s">
        <v>263</v>
      </c>
      <c r="C213">
        <v>1</v>
      </c>
      <c r="D213">
        <v>205</v>
      </c>
      <c r="E213">
        <v>0.3</v>
      </c>
      <c r="F213">
        <v>0.6</v>
      </c>
      <c r="G213" s="8">
        <f t="shared" ref="G213:G216" si="91">C213*D213*E213*F213</f>
        <v>36.9</v>
      </c>
      <c r="J213" s="9" t="str">
        <f t="shared" ref="J213:J216" si="92">B213</f>
        <v>_ Tram 9</v>
      </c>
      <c r="K213" s="8">
        <f t="shared" si="87"/>
        <v>36.9</v>
      </c>
      <c r="M213">
        <v>6.9</v>
      </c>
      <c r="O213" s="8">
        <f t="shared" si="88"/>
        <v>254.61</v>
      </c>
    </row>
    <row r="214" spans="1:15" x14ac:dyDescent="0.25">
      <c r="B214" s="9" t="s">
        <v>264</v>
      </c>
      <c r="C214">
        <v>1</v>
      </c>
      <c r="D214">
        <v>65</v>
      </c>
      <c r="E214">
        <v>0.3</v>
      </c>
      <c r="F214">
        <v>0.6</v>
      </c>
      <c r="G214" s="8">
        <f t="shared" si="91"/>
        <v>11.7</v>
      </c>
      <c r="J214" s="9" t="str">
        <f t="shared" si="92"/>
        <v>_ Tram 10</v>
      </c>
      <c r="K214" s="8">
        <f t="shared" si="87"/>
        <v>11.7</v>
      </c>
      <c r="M214">
        <v>6.9</v>
      </c>
      <c r="O214" s="8">
        <f t="shared" si="88"/>
        <v>80.73</v>
      </c>
    </row>
    <row r="215" spans="1:15" x14ac:dyDescent="0.25">
      <c r="B215" s="9" t="s">
        <v>265</v>
      </c>
      <c r="C215">
        <v>1</v>
      </c>
      <c r="D215">
        <v>50</v>
      </c>
      <c r="E215">
        <v>0.3</v>
      </c>
      <c r="F215">
        <v>0.6</v>
      </c>
      <c r="G215" s="8">
        <f t="shared" si="91"/>
        <v>9</v>
      </c>
      <c r="J215" s="9" t="str">
        <f t="shared" si="92"/>
        <v>_ Tram 11</v>
      </c>
      <c r="K215" s="8">
        <f t="shared" si="87"/>
        <v>9</v>
      </c>
      <c r="M215">
        <v>6.9</v>
      </c>
      <c r="O215" s="8">
        <f t="shared" si="88"/>
        <v>62.1</v>
      </c>
    </row>
    <row r="216" spans="1:15" x14ac:dyDescent="0.25">
      <c r="B216" s="9" t="s">
        <v>266</v>
      </c>
      <c r="C216">
        <v>1</v>
      </c>
      <c r="D216">
        <v>120</v>
      </c>
      <c r="E216">
        <v>0.3</v>
      </c>
      <c r="F216">
        <v>0.6</v>
      </c>
      <c r="G216" s="8">
        <f t="shared" si="91"/>
        <v>21.599999999999998</v>
      </c>
      <c r="J216" s="9" t="str">
        <f t="shared" si="92"/>
        <v>_ Enllaç Av. Bosc</v>
      </c>
      <c r="K216" s="8">
        <f t="shared" si="87"/>
        <v>21.599999999999998</v>
      </c>
      <c r="M216">
        <v>6.9</v>
      </c>
      <c r="O216" s="8">
        <f t="shared" si="88"/>
        <v>149.04</v>
      </c>
    </row>
    <row r="217" spans="1:15" x14ac:dyDescent="0.25">
      <c r="B217" s="9" t="s">
        <v>26</v>
      </c>
      <c r="C217">
        <v>1</v>
      </c>
      <c r="D217">
        <v>18</v>
      </c>
      <c r="E217">
        <v>0.3</v>
      </c>
      <c r="F217">
        <v>0.6</v>
      </c>
      <c r="G217" s="8">
        <f>C217*D217*E217*F217</f>
        <v>3.2399999999999998</v>
      </c>
      <c r="J217" s="9" t="str">
        <f>B217</f>
        <v>_ Escomeses:</v>
      </c>
      <c r="K217" s="8">
        <f>G217</f>
        <v>3.2399999999999998</v>
      </c>
      <c r="M217">
        <v>6.9</v>
      </c>
      <c r="O217" s="8">
        <f t="shared" si="88"/>
        <v>22.355999999999998</v>
      </c>
    </row>
    <row r="218" spans="1:15" x14ac:dyDescent="0.25">
      <c r="B218" s="9"/>
      <c r="G218" s="8"/>
      <c r="J218" s="9"/>
      <c r="K218" s="8"/>
      <c r="O218" s="8"/>
    </row>
    <row r="219" spans="1:15" x14ac:dyDescent="0.25">
      <c r="B219" s="3" t="s">
        <v>20</v>
      </c>
      <c r="G219" s="10">
        <f>SUM(G207:G217)</f>
        <v>146.34</v>
      </c>
      <c r="J219" s="3" t="s">
        <v>20</v>
      </c>
      <c r="K219" s="10">
        <f t="shared" ref="K219" si="93">G219</f>
        <v>146.34</v>
      </c>
      <c r="O219" s="10">
        <f>SUM(O207:O217)</f>
        <v>1009.746</v>
      </c>
    </row>
    <row r="220" spans="1:15" x14ac:dyDescent="0.25">
      <c r="G220" s="13"/>
      <c r="O220" s="8"/>
    </row>
    <row r="221" spans="1:15" x14ac:dyDescent="0.25">
      <c r="C221" s="6" t="s">
        <v>5</v>
      </c>
      <c r="D221" s="6" t="s">
        <v>6</v>
      </c>
      <c r="E221" s="6" t="s">
        <v>7</v>
      </c>
      <c r="F221" s="6" t="s">
        <v>8</v>
      </c>
      <c r="G221" s="6" t="s">
        <v>80</v>
      </c>
      <c r="K221" s="8" t="str">
        <f>G221</f>
        <v>Total m³</v>
      </c>
      <c r="M221" s="6" t="s">
        <v>10</v>
      </c>
      <c r="N221" s="6"/>
      <c r="O221" s="11" t="s">
        <v>11</v>
      </c>
    </row>
    <row r="222" spans="1:15" x14ac:dyDescent="0.25">
      <c r="A222" t="s">
        <v>81</v>
      </c>
      <c r="I222" t="str">
        <f>A222</f>
        <v>Cànon d'abocament de runes a</v>
      </c>
      <c r="K222" s="8"/>
      <c r="O222" s="8"/>
    </row>
    <row r="223" spans="1:15" x14ac:dyDescent="0.25">
      <c r="A223" s="12" t="s">
        <v>82</v>
      </c>
      <c r="G223" s="8"/>
      <c r="I223" t="str">
        <f>A223</f>
        <v>l'abocador.</v>
      </c>
      <c r="K223" s="8"/>
      <c r="O223" s="8"/>
    </row>
    <row r="224" spans="1:15" x14ac:dyDescent="0.25">
      <c r="B224" s="9" t="s">
        <v>222</v>
      </c>
      <c r="C224">
        <v>0</v>
      </c>
      <c r="D224">
        <v>0</v>
      </c>
      <c r="E224">
        <v>0.3</v>
      </c>
      <c r="F224">
        <v>0.6</v>
      </c>
      <c r="G224" s="8">
        <f t="shared" ref="G224" si="94">C224*D224*E224*F224</f>
        <v>0</v>
      </c>
      <c r="J224" s="9" t="str">
        <f t="shared" ref="J224" si="95">B224</f>
        <v>_ Tram 5</v>
      </c>
      <c r="K224" s="8">
        <f t="shared" ref="K224:K231" si="96">G224</f>
        <v>0</v>
      </c>
      <c r="M224">
        <v>4.1399999999999997</v>
      </c>
      <c r="O224" s="8">
        <f t="shared" ref="O224:O232" si="97">K224*M224</f>
        <v>0</v>
      </c>
    </row>
    <row r="225" spans="1:15" x14ac:dyDescent="0.25">
      <c r="B225" s="9" t="s">
        <v>223</v>
      </c>
      <c r="C225">
        <v>1</v>
      </c>
      <c r="D225">
        <v>25</v>
      </c>
      <c r="E225">
        <v>0.3</v>
      </c>
      <c r="F225">
        <v>0.6</v>
      </c>
      <c r="G225" s="8">
        <f>C225*D225*E225*F225</f>
        <v>4.5</v>
      </c>
      <c r="J225" s="9" t="str">
        <f>B225</f>
        <v>_ Tram 6</v>
      </c>
      <c r="K225" s="8">
        <f t="shared" si="96"/>
        <v>4.5</v>
      </c>
      <c r="M225">
        <v>4.1399999999999997</v>
      </c>
      <c r="O225" s="8">
        <f t="shared" si="97"/>
        <v>18.63</v>
      </c>
    </row>
    <row r="226" spans="1:15" x14ac:dyDescent="0.25">
      <c r="B226" s="9" t="s">
        <v>261</v>
      </c>
      <c r="C226">
        <v>1</v>
      </c>
      <c r="D226">
        <v>85</v>
      </c>
      <c r="E226">
        <v>0.3</v>
      </c>
      <c r="F226">
        <v>0.6</v>
      </c>
      <c r="G226" s="8">
        <f t="shared" ref="G226" si="98">C226*D226*E226*F226</f>
        <v>15.299999999999999</v>
      </c>
      <c r="J226" s="9" t="str">
        <f t="shared" ref="J226" si="99">B226</f>
        <v>_ Tram 7</v>
      </c>
      <c r="K226" s="8">
        <f t="shared" si="96"/>
        <v>15.299999999999999</v>
      </c>
      <c r="M226">
        <v>4.1399999999999997</v>
      </c>
      <c r="O226" s="8">
        <f t="shared" si="97"/>
        <v>63.341999999999992</v>
      </c>
    </row>
    <row r="227" spans="1:15" x14ac:dyDescent="0.25">
      <c r="B227" s="9" t="s">
        <v>262</v>
      </c>
      <c r="C227">
        <v>1</v>
      </c>
      <c r="D227">
        <v>245</v>
      </c>
      <c r="E227">
        <v>0.3</v>
      </c>
      <c r="F227">
        <v>0.6</v>
      </c>
      <c r="G227" s="8">
        <f>C227*D227*E227*F227</f>
        <v>44.1</v>
      </c>
      <c r="J227" s="9" t="str">
        <f>B227</f>
        <v>_ Tram 8</v>
      </c>
      <c r="K227" s="8">
        <f t="shared" si="96"/>
        <v>44.1</v>
      </c>
      <c r="M227">
        <v>4.1399999999999997</v>
      </c>
      <c r="O227" s="8">
        <f t="shared" si="97"/>
        <v>182.57399999999998</v>
      </c>
    </row>
    <row r="228" spans="1:15" x14ac:dyDescent="0.25">
      <c r="B228" s="9" t="s">
        <v>263</v>
      </c>
      <c r="C228">
        <v>1</v>
      </c>
      <c r="D228">
        <v>205</v>
      </c>
      <c r="E228">
        <v>0.3</v>
      </c>
      <c r="F228">
        <v>0.6</v>
      </c>
      <c r="G228" s="8">
        <f t="shared" ref="G228:G231" si="100">C228*D228*E228*F228</f>
        <v>36.9</v>
      </c>
      <c r="J228" s="9" t="str">
        <f t="shared" ref="J228:J231" si="101">B228</f>
        <v>_ Tram 9</v>
      </c>
      <c r="K228" s="8">
        <f t="shared" si="96"/>
        <v>36.9</v>
      </c>
      <c r="M228">
        <v>4.1399999999999997</v>
      </c>
      <c r="O228" s="8">
        <f t="shared" si="97"/>
        <v>152.76599999999999</v>
      </c>
    </row>
    <row r="229" spans="1:15" x14ac:dyDescent="0.25">
      <c r="B229" s="9" t="s">
        <v>264</v>
      </c>
      <c r="C229">
        <v>1</v>
      </c>
      <c r="D229">
        <v>65</v>
      </c>
      <c r="E229">
        <v>0.3</v>
      </c>
      <c r="F229">
        <v>0.6</v>
      </c>
      <c r="G229" s="8">
        <f t="shared" si="100"/>
        <v>11.7</v>
      </c>
      <c r="J229" s="9" t="str">
        <f t="shared" si="101"/>
        <v>_ Tram 10</v>
      </c>
      <c r="K229" s="8">
        <f t="shared" si="96"/>
        <v>11.7</v>
      </c>
      <c r="M229">
        <v>4.1399999999999997</v>
      </c>
      <c r="O229" s="8">
        <f t="shared" si="97"/>
        <v>48.437999999999995</v>
      </c>
    </row>
    <row r="230" spans="1:15" x14ac:dyDescent="0.25">
      <c r="B230" s="9" t="s">
        <v>265</v>
      </c>
      <c r="C230">
        <v>1</v>
      </c>
      <c r="D230">
        <v>50</v>
      </c>
      <c r="E230">
        <v>0.3</v>
      </c>
      <c r="F230">
        <v>0.6</v>
      </c>
      <c r="G230" s="8">
        <f t="shared" si="100"/>
        <v>9</v>
      </c>
      <c r="J230" s="9" t="str">
        <f t="shared" si="101"/>
        <v>_ Tram 11</v>
      </c>
      <c r="K230" s="8">
        <f t="shared" si="96"/>
        <v>9</v>
      </c>
      <c r="M230">
        <v>4.1399999999999997</v>
      </c>
      <c r="O230" s="8">
        <f t="shared" si="97"/>
        <v>37.26</v>
      </c>
    </row>
    <row r="231" spans="1:15" x14ac:dyDescent="0.25">
      <c r="B231" s="9" t="s">
        <v>266</v>
      </c>
      <c r="C231">
        <v>1</v>
      </c>
      <c r="D231">
        <v>120</v>
      </c>
      <c r="E231">
        <v>0.3</v>
      </c>
      <c r="F231">
        <v>0.6</v>
      </c>
      <c r="G231" s="8">
        <f t="shared" si="100"/>
        <v>21.599999999999998</v>
      </c>
      <c r="J231" s="9" t="str">
        <f t="shared" si="101"/>
        <v>_ Enllaç Av. Bosc</v>
      </c>
      <c r="K231" s="8">
        <f t="shared" si="96"/>
        <v>21.599999999999998</v>
      </c>
      <c r="M231">
        <v>4.1399999999999997</v>
      </c>
      <c r="O231" s="8">
        <f t="shared" si="97"/>
        <v>89.423999999999978</v>
      </c>
    </row>
    <row r="232" spans="1:15" x14ac:dyDescent="0.25">
      <c r="B232" s="9" t="s">
        <v>26</v>
      </c>
      <c r="C232">
        <v>1</v>
      </c>
      <c r="D232">
        <v>18</v>
      </c>
      <c r="E232">
        <v>0.3</v>
      </c>
      <c r="F232">
        <v>0.6</v>
      </c>
      <c r="G232" s="8">
        <f>C232*D232*E232*F232</f>
        <v>3.2399999999999998</v>
      </c>
      <c r="J232" s="9" t="str">
        <f>B232</f>
        <v>_ Escomeses:</v>
      </c>
      <c r="K232" s="8">
        <f>G232</f>
        <v>3.2399999999999998</v>
      </c>
      <c r="M232">
        <v>4.1399999999999997</v>
      </c>
      <c r="O232" s="8">
        <f t="shared" si="97"/>
        <v>13.413599999999999</v>
      </c>
    </row>
    <row r="233" spans="1:15" x14ac:dyDescent="0.25">
      <c r="B233" s="9"/>
      <c r="G233" s="8"/>
      <c r="J233" s="9"/>
      <c r="K233" s="8"/>
      <c r="O233" s="8"/>
    </row>
    <row r="234" spans="1:15" x14ac:dyDescent="0.25">
      <c r="B234" s="3" t="s">
        <v>20</v>
      </c>
      <c r="G234" s="10">
        <f>SUM(G222:G232)</f>
        <v>146.34</v>
      </c>
      <c r="J234" s="3" t="s">
        <v>20</v>
      </c>
      <c r="K234" s="10">
        <f t="shared" ref="K234" si="102">G234</f>
        <v>146.34</v>
      </c>
      <c r="O234" s="10">
        <f>SUM(O222:O232)</f>
        <v>605.84759999999994</v>
      </c>
    </row>
    <row r="235" spans="1:15" x14ac:dyDescent="0.25">
      <c r="G235" s="13"/>
      <c r="O235" s="8"/>
    </row>
    <row r="236" spans="1:15" x14ac:dyDescent="0.25">
      <c r="C236" s="6" t="s">
        <v>5</v>
      </c>
      <c r="D236" s="6" t="s">
        <v>6</v>
      </c>
      <c r="E236" s="6" t="s">
        <v>7</v>
      </c>
      <c r="F236" s="7" t="s">
        <v>8</v>
      </c>
      <c r="G236" s="7" t="s">
        <v>9</v>
      </c>
      <c r="K236" s="7" t="str">
        <f>G236</f>
        <v>Total m³</v>
      </c>
      <c r="L236" s="6"/>
      <c r="M236" s="6" t="s">
        <v>10</v>
      </c>
      <c r="N236" s="6"/>
      <c r="O236" s="6" t="s">
        <v>11</v>
      </c>
    </row>
    <row r="237" spans="1:15" x14ac:dyDescent="0.25">
      <c r="A237" t="s">
        <v>83</v>
      </c>
      <c r="I237" t="str">
        <f t="shared" ref="I237:I241" si="103">A237</f>
        <v>Paviment de formigó sense additius</v>
      </c>
    </row>
    <row r="238" spans="1:15" x14ac:dyDescent="0.25">
      <c r="A238" t="s">
        <v>84</v>
      </c>
      <c r="G238" s="8"/>
      <c r="I238" t="str">
        <f t="shared" si="103"/>
        <v>HM-20/P/20/IIa de consistència plàstica,</v>
      </c>
      <c r="K238" s="8"/>
      <c r="O238" s="8"/>
    </row>
    <row r="239" spans="1:15" x14ac:dyDescent="0.25">
      <c r="A239" t="s">
        <v>85</v>
      </c>
      <c r="G239" s="8"/>
      <c r="I239" t="str">
        <f t="shared" si="103"/>
        <v xml:space="preserve">grandària màxima del granulat 20 mm, </v>
      </c>
      <c r="K239" s="8"/>
      <c r="O239" s="8"/>
    </row>
    <row r="240" spans="1:15" x14ac:dyDescent="0.25">
      <c r="A240" t="s">
        <v>86</v>
      </c>
      <c r="G240" s="8"/>
      <c r="I240" t="str">
        <f t="shared" si="103"/>
        <v xml:space="preserve">escampat des de camió, estesa i vibratge </v>
      </c>
      <c r="K240" s="8"/>
      <c r="O240" s="8"/>
    </row>
    <row r="241" spans="1:15" x14ac:dyDescent="0.25">
      <c r="A241" t="s">
        <v>87</v>
      </c>
      <c r="G241" s="8"/>
      <c r="I241" t="str">
        <f t="shared" si="103"/>
        <v>manual i acabat reglejat.</v>
      </c>
      <c r="K241" s="8"/>
      <c r="O241" s="8"/>
    </row>
    <row r="242" spans="1:15" x14ac:dyDescent="0.25">
      <c r="B242" s="9" t="s">
        <v>222</v>
      </c>
      <c r="C242">
        <v>0</v>
      </c>
      <c r="D242">
        <v>0</v>
      </c>
      <c r="E242">
        <v>0.3</v>
      </c>
      <c r="F242">
        <v>0.15</v>
      </c>
      <c r="G242" s="8">
        <f t="shared" ref="G242" si="104">C242*D242*E242*F242</f>
        <v>0</v>
      </c>
      <c r="J242" s="9" t="str">
        <f t="shared" ref="J242" si="105">B242</f>
        <v>_ Tram 5</v>
      </c>
      <c r="K242" s="8">
        <f t="shared" ref="K242:K249" si="106">G242</f>
        <v>0</v>
      </c>
      <c r="M242">
        <v>148.19999999999999</v>
      </c>
      <c r="O242" s="8">
        <f t="shared" ref="O242:O250" si="107">K242*M242</f>
        <v>0</v>
      </c>
    </row>
    <row r="243" spans="1:15" x14ac:dyDescent="0.25">
      <c r="B243" s="9" t="s">
        <v>223</v>
      </c>
      <c r="C243">
        <v>1</v>
      </c>
      <c r="D243">
        <v>25</v>
      </c>
      <c r="E243">
        <v>0.3</v>
      </c>
      <c r="F243">
        <v>0.15</v>
      </c>
      <c r="G243" s="8">
        <f>C243*D243*E243*F243</f>
        <v>1.125</v>
      </c>
      <c r="J243" s="9" t="str">
        <f>B243</f>
        <v>_ Tram 6</v>
      </c>
      <c r="K243" s="8">
        <f t="shared" si="106"/>
        <v>1.125</v>
      </c>
      <c r="M243">
        <v>148.19999999999999</v>
      </c>
      <c r="O243" s="8">
        <f t="shared" si="107"/>
        <v>166.72499999999999</v>
      </c>
    </row>
    <row r="244" spans="1:15" x14ac:dyDescent="0.25">
      <c r="B244" s="9" t="s">
        <v>261</v>
      </c>
      <c r="C244">
        <v>0</v>
      </c>
      <c r="D244">
        <v>85</v>
      </c>
      <c r="E244">
        <v>0.3</v>
      </c>
      <c r="F244">
        <v>0.15</v>
      </c>
      <c r="G244" s="8">
        <f t="shared" ref="G244" si="108">C244*D244*E244*F244</f>
        <v>0</v>
      </c>
      <c r="J244" s="9" t="str">
        <f t="shared" ref="J244" si="109">B244</f>
        <v>_ Tram 7</v>
      </c>
      <c r="K244" s="8">
        <f t="shared" si="106"/>
        <v>0</v>
      </c>
      <c r="M244">
        <v>148.19999999999999</v>
      </c>
      <c r="O244" s="8">
        <f t="shared" si="107"/>
        <v>0</v>
      </c>
    </row>
    <row r="245" spans="1:15" x14ac:dyDescent="0.25">
      <c r="B245" s="9" t="s">
        <v>262</v>
      </c>
      <c r="C245">
        <v>0</v>
      </c>
      <c r="D245">
        <v>245</v>
      </c>
      <c r="E245">
        <v>0.3</v>
      </c>
      <c r="F245">
        <v>0.15</v>
      </c>
      <c r="G245" s="8">
        <f>C245*D245*E245*F245</f>
        <v>0</v>
      </c>
      <c r="J245" s="9" t="str">
        <f>B245</f>
        <v>_ Tram 8</v>
      </c>
      <c r="K245" s="8">
        <f t="shared" si="106"/>
        <v>0</v>
      </c>
      <c r="M245">
        <v>148.19999999999999</v>
      </c>
      <c r="O245" s="8">
        <f t="shared" si="107"/>
        <v>0</v>
      </c>
    </row>
    <row r="246" spans="1:15" x14ac:dyDescent="0.25">
      <c r="B246" s="9" t="s">
        <v>263</v>
      </c>
      <c r="C246">
        <v>0</v>
      </c>
      <c r="D246">
        <v>205</v>
      </c>
      <c r="E246">
        <v>0.3</v>
      </c>
      <c r="F246">
        <v>0.15</v>
      </c>
      <c r="G246" s="8">
        <f t="shared" ref="G246:G249" si="110">C246*D246*E246*F246</f>
        <v>0</v>
      </c>
      <c r="J246" s="9" t="str">
        <f t="shared" ref="J246:J249" si="111">B246</f>
        <v>_ Tram 9</v>
      </c>
      <c r="K246" s="8">
        <f t="shared" si="106"/>
        <v>0</v>
      </c>
      <c r="M246">
        <v>148.19999999999999</v>
      </c>
      <c r="O246" s="8">
        <f t="shared" si="107"/>
        <v>0</v>
      </c>
    </row>
    <row r="247" spans="1:15" x14ac:dyDescent="0.25">
      <c r="B247" s="9" t="s">
        <v>264</v>
      </c>
      <c r="C247">
        <v>0</v>
      </c>
      <c r="D247">
        <v>65</v>
      </c>
      <c r="E247">
        <v>0.3</v>
      </c>
      <c r="F247">
        <v>0.15</v>
      </c>
      <c r="G247" s="8">
        <f t="shared" si="110"/>
        <v>0</v>
      </c>
      <c r="J247" s="9" t="str">
        <f t="shared" si="111"/>
        <v>_ Tram 10</v>
      </c>
      <c r="K247" s="8">
        <f t="shared" si="106"/>
        <v>0</v>
      </c>
      <c r="M247">
        <v>148.19999999999999</v>
      </c>
      <c r="O247" s="8">
        <f t="shared" si="107"/>
        <v>0</v>
      </c>
    </row>
    <row r="248" spans="1:15" x14ac:dyDescent="0.25">
      <c r="B248" s="9" t="s">
        <v>265</v>
      </c>
      <c r="C248">
        <v>0</v>
      </c>
      <c r="D248">
        <v>50</v>
      </c>
      <c r="E248">
        <v>0.3</v>
      </c>
      <c r="F248">
        <v>0.15</v>
      </c>
      <c r="G248" s="8">
        <f t="shared" si="110"/>
        <v>0</v>
      </c>
      <c r="J248" s="9" t="str">
        <f t="shared" si="111"/>
        <v>_ Tram 11</v>
      </c>
      <c r="K248" s="8">
        <f t="shared" si="106"/>
        <v>0</v>
      </c>
      <c r="M248">
        <v>148.19999999999999</v>
      </c>
      <c r="O248" s="8">
        <f t="shared" si="107"/>
        <v>0</v>
      </c>
    </row>
    <row r="249" spans="1:15" x14ac:dyDescent="0.25">
      <c r="B249" s="9" t="s">
        <v>266</v>
      </c>
      <c r="C249">
        <v>0</v>
      </c>
      <c r="D249">
        <v>120</v>
      </c>
      <c r="E249">
        <v>0.3</v>
      </c>
      <c r="F249">
        <v>0.15</v>
      </c>
      <c r="G249" s="8">
        <f t="shared" si="110"/>
        <v>0</v>
      </c>
      <c r="J249" s="9" t="str">
        <f t="shared" si="111"/>
        <v>_ Enllaç Av. Bosc</v>
      </c>
      <c r="K249" s="8">
        <f t="shared" si="106"/>
        <v>0</v>
      </c>
      <c r="M249">
        <v>148.19999999999999</v>
      </c>
      <c r="O249" s="8">
        <f t="shared" si="107"/>
        <v>0</v>
      </c>
    </row>
    <row r="250" spans="1:15" x14ac:dyDescent="0.25">
      <c r="B250" s="9" t="s">
        <v>26</v>
      </c>
      <c r="C250">
        <v>0</v>
      </c>
      <c r="D250">
        <v>0</v>
      </c>
      <c r="E250">
        <v>0.3</v>
      </c>
      <c r="F250">
        <v>0.15</v>
      </c>
      <c r="G250" s="8">
        <f>C250*D250*E250*F250</f>
        <v>0</v>
      </c>
      <c r="J250" s="9" t="str">
        <f>B250</f>
        <v>_ Escomeses:</v>
      </c>
      <c r="K250" s="8">
        <f>G250</f>
        <v>0</v>
      </c>
      <c r="M250">
        <v>148.19999999999999</v>
      </c>
      <c r="O250" s="8">
        <f t="shared" si="107"/>
        <v>0</v>
      </c>
    </row>
    <row r="251" spans="1:15" x14ac:dyDescent="0.25">
      <c r="B251" s="9"/>
      <c r="G251" s="8"/>
      <c r="J251" s="9"/>
      <c r="K251" s="8"/>
      <c r="O251" s="8"/>
    </row>
    <row r="252" spans="1:15" x14ac:dyDescent="0.25">
      <c r="B252" s="3" t="s">
        <v>20</v>
      </c>
      <c r="G252" s="10">
        <f>SUM(G240:G250)</f>
        <v>1.125</v>
      </c>
      <c r="J252" s="3" t="s">
        <v>20</v>
      </c>
      <c r="K252" s="10">
        <f t="shared" ref="K252" si="112">G252</f>
        <v>1.125</v>
      </c>
      <c r="O252" s="10">
        <f>SUM(O240:O250)</f>
        <v>166.72499999999999</v>
      </c>
    </row>
    <row r="253" spans="1:15" x14ac:dyDescent="0.25">
      <c r="B253" s="3"/>
      <c r="G253" s="10"/>
      <c r="J253" s="3"/>
      <c r="K253" s="10"/>
      <c r="O253" s="10"/>
    </row>
    <row r="254" spans="1:15" x14ac:dyDescent="0.25">
      <c r="C254" s="6" t="s">
        <v>5</v>
      </c>
      <c r="D254" s="6" t="s">
        <v>6</v>
      </c>
      <c r="E254" s="6"/>
      <c r="F254" s="7"/>
      <c r="G254" s="7" t="s">
        <v>28</v>
      </c>
      <c r="K254" s="7" t="str">
        <f>G254</f>
        <v>Total ml</v>
      </c>
      <c r="L254" s="6"/>
      <c r="M254" s="6" t="s">
        <v>10</v>
      </c>
      <c r="N254" s="6"/>
      <c r="O254" s="6" t="s">
        <v>11</v>
      </c>
    </row>
    <row r="255" spans="1:15" x14ac:dyDescent="0.25">
      <c r="A255" s="12" t="s">
        <v>88</v>
      </c>
      <c r="I255" t="str">
        <f t="shared" ref="I255:I262" si="113">A255</f>
        <v>Vorada recta de peces de formigó, monocapa</v>
      </c>
    </row>
    <row r="256" spans="1:15" x14ac:dyDescent="0.25">
      <c r="A256" s="12" t="s">
        <v>89</v>
      </c>
      <c r="G256" s="8"/>
      <c r="I256" t="str">
        <f t="shared" si="113"/>
        <v>amb secció igual a l'existent, de classe climà-</v>
      </c>
      <c r="K256" s="8"/>
      <c r="O256" s="8"/>
    </row>
    <row r="257" spans="1:15" x14ac:dyDescent="0.25">
      <c r="A257" s="12" t="s">
        <v>90</v>
      </c>
      <c r="G257" s="8"/>
      <c r="I257" t="str">
        <f t="shared" si="113"/>
        <v>tica B, classe resistent a l'abrasió H i classe</v>
      </c>
      <c r="K257" s="8"/>
      <c r="O257" s="8"/>
    </row>
    <row r="258" spans="1:15" x14ac:dyDescent="0.25">
      <c r="A258" s="12" t="s">
        <v>91</v>
      </c>
      <c r="G258" s="8"/>
      <c r="I258" t="str">
        <f t="shared" si="113"/>
        <v>resistent a flexió U (R-6 Mpa), segons UNE-EN</v>
      </c>
      <c r="K258" s="8"/>
      <c r="O258" s="8"/>
    </row>
    <row r="259" spans="1:15" x14ac:dyDescent="0.25">
      <c r="A259" s="12" t="s">
        <v>92</v>
      </c>
      <c r="G259" s="8"/>
      <c r="I259" t="str">
        <f t="shared" si="113"/>
        <v>1340, col·locada sobre base formigó no estruc-</v>
      </c>
      <c r="K259" s="8"/>
      <c r="O259" s="8"/>
    </row>
    <row r="260" spans="1:15" x14ac:dyDescent="0.25">
      <c r="A260" s="12" t="s">
        <v>93</v>
      </c>
      <c r="G260" s="8"/>
      <c r="I260" t="str">
        <f t="shared" si="113"/>
        <v xml:space="preserve">tural de 15 N/mm² de resistència mínima a </v>
      </c>
      <c r="K260" s="8"/>
      <c r="O260" s="8"/>
    </row>
    <row r="261" spans="1:15" x14ac:dyDescent="0.25">
      <c r="A261" s="12" t="s">
        <v>94</v>
      </c>
      <c r="G261" s="8"/>
      <c r="I261" t="str">
        <f t="shared" si="113"/>
        <v xml:space="preserve">compressió i de 20 a 25 cm d'alçada i </v>
      </c>
      <c r="K261" s="8"/>
      <c r="O261" s="8"/>
    </row>
    <row r="262" spans="1:15" x14ac:dyDescent="0.25">
      <c r="A262" s="12" t="s">
        <v>95</v>
      </c>
      <c r="G262" s="8"/>
      <c r="I262" t="str">
        <f t="shared" si="113"/>
        <v>rejuntada amb morter.</v>
      </c>
      <c r="K262" s="8"/>
      <c r="O262" s="8"/>
    </row>
    <row r="263" spans="1:15" x14ac:dyDescent="0.25">
      <c r="A263" s="12"/>
      <c r="B263" s="9" t="s">
        <v>228</v>
      </c>
      <c r="C263">
        <v>6</v>
      </c>
      <c r="D263">
        <v>0.5</v>
      </c>
      <c r="G263" s="15">
        <f>C263*D263</f>
        <v>3</v>
      </c>
      <c r="J263" s="9" t="str">
        <f>B263</f>
        <v>_ Creuaments:</v>
      </c>
      <c r="K263" s="8">
        <f>G263</f>
        <v>3</v>
      </c>
      <c r="M263">
        <v>31.85</v>
      </c>
      <c r="O263" s="8">
        <f>K263*M263</f>
        <v>95.550000000000011</v>
      </c>
    </row>
    <row r="264" spans="1:15" x14ac:dyDescent="0.25">
      <c r="A264" s="12"/>
      <c r="B264" s="9" t="s">
        <v>26</v>
      </c>
      <c r="C264">
        <v>6</v>
      </c>
      <c r="D264">
        <v>0.5</v>
      </c>
      <c r="G264" s="8">
        <f>C264*D264</f>
        <v>3</v>
      </c>
      <c r="J264" s="9" t="str">
        <f>B264</f>
        <v>_ Escomeses:</v>
      </c>
      <c r="K264" s="8">
        <f t="shared" ref="K264" si="114">G264</f>
        <v>3</v>
      </c>
      <c r="M264">
        <v>31.85</v>
      </c>
      <c r="O264" s="8">
        <f>K264*M264</f>
        <v>95.550000000000011</v>
      </c>
    </row>
    <row r="265" spans="1:15" x14ac:dyDescent="0.25">
      <c r="G265" s="8"/>
      <c r="K265" s="8"/>
      <c r="O265" s="8"/>
    </row>
    <row r="266" spans="1:15" x14ac:dyDescent="0.25">
      <c r="B266" s="3" t="s">
        <v>20</v>
      </c>
      <c r="G266" s="10">
        <f>SUM(G261:G264)</f>
        <v>6</v>
      </c>
      <c r="J266" s="3" t="s">
        <v>20</v>
      </c>
      <c r="K266" s="10">
        <f>G266</f>
        <v>6</v>
      </c>
      <c r="O266" s="10">
        <f>SUM(O261:O264)</f>
        <v>191.10000000000002</v>
      </c>
    </row>
    <row r="267" spans="1:15" x14ac:dyDescent="0.25">
      <c r="B267" s="3"/>
      <c r="G267" s="10"/>
      <c r="J267" s="3"/>
      <c r="K267" s="10"/>
      <c r="O267" s="10"/>
    </row>
    <row r="268" spans="1:15" x14ac:dyDescent="0.25">
      <c r="C268" s="6" t="s">
        <v>5</v>
      </c>
      <c r="D268" s="6" t="s">
        <v>6</v>
      </c>
      <c r="E268" s="7" t="s">
        <v>7</v>
      </c>
      <c r="F268" s="6"/>
      <c r="G268" s="7" t="s">
        <v>21</v>
      </c>
      <c r="K268" s="6" t="str">
        <f>G268</f>
        <v>Total m²</v>
      </c>
      <c r="M268" s="6" t="s">
        <v>10</v>
      </c>
      <c r="N268" s="6"/>
      <c r="O268" s="11" t="s">
        <v>11</v>
      </c>
    </row>
    <row r="269" spans="1:15" x14ac:dyDescent="0.25">
      <c r="A269" s="12" t="s">
        <v>96</v>
      </c>
      <c r="I269" t="str">
        <f>A269</f>
        <v>Vorera amb lloseta i formigó sense additius</v>
      </c>
    </row>
    <row r="270" spans="1:15" x14ac:dyDescent="0.25">
      <c r="A270" t="s">
        <v>84</v>
      </c>
      <c r="G270" s="8"/>
      <c r="I270" t="str">
        <f>A270</f>
        <v>HM-20/P/20/IIa de consistència plàstica,</v>
      </c>
      <c r="K270" s="8"/>
      <c r="O270" s="8"/>
    </row>
    <row r="271" spans="1:15" x14ac:dyDescent="0.25">
      <c r="A271" t="s">
        <v>85</v>
      </c>
      <c r="G271" s="8"/>
      <c r="I271" t="str">
        <f>A271</f>
        <v xml:space="preserve">grandària màxima del granulat 20 mm, </v>
      </c>
      <c r="K271" s="8"/>
      <c r="O271" s="8"/>
    </row>
    <row r="272" spans="1:15" x14ac:dyDescent="0.25">
      <c r="A272" t="s">
        <v>86</v>
      </c>
      <c r="G272" s="8"/>
      <c r="I272" t="str">
        <f>A272</f>
        <v xml:space="preserve">escampat des de camió, estesa i vibratge </v>
      </c>
      <c r="K272" s="8"/>
      <c r="O272" s="8"/>
    </row>
    <row r="273" spans="1:15" x14ac:dyDescent="0.25">
      <c r="A273" t="s">
        <v>87</v>
      </c>
      <c r="G273" s="8"/>
      <c r="I273" t="str">
        <f>A273</f>
        <v>manual i acabat reglejat.</v>
      </c>
      <c r="K273" s="8"/>
      <c r="O273" s="8"/>
    </row>
    <row r="274" spans="1:15" x14ac:dyDescent="0.25">
      <c r="A274" s="14"/>
      <c r="B274" s="9" t="s">
        <v>228</v>
      </c>
      <c r="C274">
        <v>6</v>
      </c>
      <c r="D274">
        <v>1</v>
      </c>
      <c r="E274">
        <v>0.5</v>
      </c>
      <c r="G274" s="8">
        <f>C274*D274*E274</f>
        <v>3</v>
      </c>
      <c r="J274" s="9" t="str">
        <f t="shared" ref="J274:J275" si="115">B274</f>
        <v>_ Creuaments:</v>
      </c>
      <c r="K274" s="8">
        <f t="shared" ref="K274:K275" si="116">G274</f>
        <v>3</v>
      </c>
      <c r="M274">
        <v>40.11</v>
      </c>
      <c r="O274" s="8">
        <f t="shared" ref="O274:O275" si="117">K274*M274</f>
        <v>120.33</v>
      </c>
    </row>
    <row r="275" spans="1:15" x14ac:dyDescent="0.25">
      <c r="A275" s="14"/>
      <c r="B275" s="9" t="s">
        <v>26</v>
      </c>
      <c r="C275">
        <v>6</v>
      </c>
      <c r="D275">
        <v>1</v>
      </c>
      <c r="E275">
        <v>0.5</v>
      </c>
      <c r="G275" s="8">
        <f>C275*D275*E275</f>
        <v>3</v>
      </c>
      <c r="J275" s="9" t="str">
        <f t="shared" si="115"/>
        <v>_ Escomeses:</v>
      </c>
      <c r="K275" s="8">
        <f t="shared" si="116"/>
        <v>3</v>
      </c>
      <c r="M275">
        <v>40.11</v>
      </c>
      <c r="O275" s="8">
        <f t="shared" si="117"/>
        <v>120.33</v>
      </c>
    </row>
    <row r="276" spans="1:15" x14ac:dyDescent="0.25">
      <c r="G276" s="8"/>
      <c r="K276" s="8"/>
      <c r="O276" s="8"/>
    </row>
    <row r="277" spans="1:15" x14ac:dyDescent="0.25">
      <c r="B277" s="3" t="s">
        <v>20</v>
      </c>
      <c r="G277" s="10">
        <f>SUM(G272:G275)</f>
        <v>6</v>
      </c>
      <c r="J277" s="3" t="s">
        <v>20</v>
      </c>
      <c r="K277" s="10">
        <f>G277</f>
        <v>6</v>
      </c>
      <c r="O277" s="10">
        <f>SUM(O272:O275)</f>
        <v>240.66</v>
      </c>
    </row>
    <row r="278" spans="1:15" x14ac:dyDescent="0.25">
      <c r="B278" s="3"/>
      <c r="G278" s="10"/>
      <c r="J278" s="3"/>
      <c r="K278" s="10"/>
      <c r="O278" s="10"/>
    </row>
    <row r="279" spans="1:15" x14ac:dyDescent="0.25">
      <c r="C279" s="6" t="s">
        <v>5</v>
      </c>
      <c r="D279" s="6" t="s">
        <v>6</v>
      </c>
      <c r="E279" s="6" t="s">
        <v>7</v>
      </c>
      <c r="F279" s="7" t="s">
        <v>8</v>
      </c>
      <c r="G279" s="7" t="s">
        <v>9</v>
      </c>
      <c r="K279" s="7" t="str">
        <f>G279</f>
        <v>Total m³</v>
      </c>
      <c r="L279" s="6"/>
      <c r="M279" s="6" t="s">
        <v>10</v>
      </c>
      <c r="N279" s="6"/>
      <c r="O279" s="6" t="s">
        <v>11</v>
      </c>
    </row>
    <row r="280" spans="1:15" x14ac:dyDescent="0.25">
      <c r="A280" t="s">
        <v>98</v>
      </c>
      <c r="I280" t="str">
        <f>A280</f>
        <v>Paviment de mescla bituminosa contínua en</v>
      </c>
    </row>
    <row r="281" spans="1:15" x14ac:dyDescent="0.25">
      <c r="A281" t="s">
        <v>99</v>
      </c>
      <c r="G281" s="8"/>
      <c r="I281" t="str">
        <f>A281</f>
        <v>calent tipus AC22 surf B 35/50 S, amb betum</v>
      </c>
      <c r="K281" s="8"/>
      <c r="O281" s="8"/>
    </row>
    <row r="282" spans="1:15" x14ac:dyDescent="0.25">
      <c r="A282" t="s">
        <v>100</v>
      </c>
      <c r="G282" s="8"/>
      <c r="I282" t="str">
        <f>A282</f>
        <v xml:space="preserve">asfàltic de penetració, de granulometria </v>
      </c>
      <c r="K282" s="8"/>
      <c r="O282" s="8"/>
    </row>
    <row r="283" spans="1:15" x14ac:dyDescent="0.25">
      <c r="A283" t="s">
        <v>101</v>
      </c>
      <c r="G283" s="8"/>
      <c r="I283" t="str">
        <f>A283</f>
        <v>semidensa per a capa de trànsit i granulat</v>
      </c>
      <c r="K283" s="8"/>
      <c r="O283" s="8"/>
    </row>
    <row r="284" spans="1:15" x14ac:dyDescent="0.25">
      <c r="A284" t="s">
        <v>102</v>
      </c>
      <c r="G284" s="8"/>
      <c r="I284" t="str">
        <f>A284</f>
        <v>calcari, estesa i compactada.</v>
      </c>
      <c r="K284" s="8"/>
      <c r="O284" s="8"/>
    </row>
    <row r="285" spans="1:15" x14ac:dyDescent="0.25">
      <c r="B285" s="9" t="s">
        <v>222</v>
      </c>
      <c r="C285">
        <v>0</v>
      </c>
      <c r="D285">
        <v>0</v>
      </c>
      <c r="E285">
        <v>0.3</v>
      </c>
      <c r="F285">
        <v>0.1</v>
      </c>
      <c r="G285" s="8">
        <f t="shared" ref="G285" si="118">C285*D285*E285*F285</f>
        <v>0</v>
      </c>
      <c r="J285" s="9" t="str">
        <f t="shared" ref="J285" si="119">B285</f>
        <v>_ Tram 5</v>
      </c>
      <c r="K285" s="8">
        <f t="shared" ref="K285:K291" si="120">G285</f>
        <v>0</v>
      </c>
      <c r="M285">
        <v>144.66999999999999</v>
      </c>
      <c r="O285" s="8">
        <f t="shared" ref="O285:O292" si="121">K285*M285</f>
        <v>0</v>
      </c>
    </row>
    <row r="286" spans="1:15" x14ac:dyDescent="0.25">
      <c r="B286" s="9" t="s">
        <v>223</v>
      </c>
      <c r="C286">
        <v>0</v>
      </c>
      <c r="D286">
        <v>25</v>
      </c>
      <c r="E286">
        <v>0.3</v>
      </c>
      <c r="F286">
        <v>0.1</v>
      </c>
      <c r="G286" s="8">
        <f>C286*D286*E286*F286</f>
        <v>0</v>
      </c>
      <c r="J286" s="9" t="str">
        <f>B286</f>
        <v>_ Tram 6</v>
      </c>
      <c r="K286" s="8">
        <f t="shared" si="120"/>
        <v>0</v>
      </c>
      <c r="M286">
        <v>144.66999999999999</v>
      </c>
      <c r="O286" s="8">
        <f t="shared" si="121"/>
        <v>0</v>
      </c>
    </row>
    <row r="287" spans="1:15" x14ac:dyDescent="0.25">
      <c r="B287" s="9" t="s">
        <v>261</v>
      </c>
      <c r="C287">
        <v>0</v>
      </c>
      <c r="D287">
        <v>85</v>
      </c>
      <c r="E287">
        <v>0.3</v>
      </c>
      <c r="F287">
        <v>0.1</v>
      </c>
      <c r="G287" s="8">
        <f t="shared" ref="G287" si="122">C287*D287*E287*F287</f>
        <v>0</v>
      </c>
      <c r="J287" s="9" t="str">
        <f t="shared" ref="J287" si="123">B287</f>
        <v>_ Tram 7</v>
      </c>
      <c r="K287" s="8">
        <f t="shared" si="120"/>
        <v>0</v>
      </c>
      <c r="M287">
        <v>144.66999999999999</v>
      </c>
      <c r="O287" s="8">
        <f t="shared" si="121"/>
        <v>0</v>
      </c>
    </row>
    <row r="288" spans="1:15" x14ac:dyDescent="0.25">
      <c r="B288" s="9" t="s">
        <v>262</v>
      </c>
      <c r="C288">
        <v>1</v>
      </c>
      <c r="D288">
        <v>245</v>
      </c>
      <c r="E288">
        <v>0.3</v>
      </c>
      <c r="F288">
        <v>0.1</v>
      </c>
      <c r="G288" s="8">
        <f>C288*D288*E288*F288</f>
        <v>7.3500000000000005</v>
      </c>
      <c r="J288" s="9" t="str">
        <f>B288</f>
        <v>_ Tram 8</v>
      </c>
      <c r="K288" s="8">
        <f t="shared" si="120"/>
        <v>7.3500000000000005</v>
      </c>
      <c r="M288">
        <v>144.66999999999999</v>
      </c>
      <c r="O288" s="8">
        <f t="shared" si="121"/>
        <v>1063.3244999999999</v>
      </c>
    </row>
    <row r="289" spans="1:15" x14ac:dyDescent="0.25">
      <c r="B289" s="9" t="s">
        <v>263</v>
      </c>
      <c r="C289">
        <v>0</v>
      </c>
      <c r="D289">
        <v>205</v>
      </c>
      <c r="E289">
        <v>0.3</v>
      </c>
      <c r="F289">
        <v>0.1</v>
      </c>
      <c r="G289" s="8">
        <f t="shared" ref="G289:G291" si="124">C289*D289*E289*F289</f>
        <v>0</v>
      </c>
      <c r="J289" s="9" t="str">
        <f t="shared" ref="J289:J291" si="125">B289</f>
        <v>_ Tram 9</v>
      </c>
      <c r="K289" s="8">
        <f t="shared" si="120"/>
        <v>0</v>
      </c>
      <c r="M289">
        <v>144.66999999999999</v>
      </c>
      <c r="O289" s="8">
        <f t="shared" si="121"/>
        <v>0</v>
      </c>
    </row>
    <row r="290" spans="1:15" x14ac:dyDescent="0.25">
      <c r="B290" s="9" t="s">
        <v>264</v>
      </c>
      <c r="C290">
        <v>0</v>
      </c>
      <c r="D290">
        <v>65</v>
      </c>
      <c r="E290">
        <v>0.3</v>
      </c>
      <c r="F290">
        <v>0.1</v>
      </c>
      <c r="G290" s="8">
        <f t="shared" si="124"/>
        <v>0</v>
      </c>
      <c r="J290" s="9" t="str">
        <f t="shared" si="125"/>
        <v>_ Tram 10</v>
      </c>
      <c r="K290" s="8">
        <f t="shared" si="120"/>
        <v>0</v>
      </c>
      <c r="M290">
        <v>144.66999999999999</v>
      </c>
      <c r="O290" s="8">
        <f t="shared" si="121"/>
        <v>0</v>
      </c>
    </row>
    <row r="291" spans="1:15" x14ac:dyDescent="0.25">
      <c r="B291" s="9" t="s">
        <v>265</v>
      </c>
      <c r="C291">
        <v>0</v>
      </c>
      <c r="D291">
        <v>50</v>
      </c>
      <c r="E291">
        <v>0.3</v>
      </c>
      <c r="F291">
        <v>0.1</v>
      </c>
      <c r="G291" s="8">
        <f t="shared" si="124"/>
        <v>0</v>
      </c>
      <c r="J291" s="9" t="str">
        <f t="shared" si="125"/>
        <v>_ Tram 11</v>
      </c>
      <c r="K291" s="8">
        <f t="shared" si="120"/>
        <v>0</v>
      </c>
      <c r="M291">
        <v>144.66999999999999</v>
      </c>
      <c r="O291" s="8">
        <f t="shared" si="121"/>
        <v>0</v>
      </c>
    </row>
    <row r="292" spans="1:15" x14ac:dyDescent="0.25">
      <c r="B292" s="9" t="s">
        <v>26</v>
      </c>
      <c r="C292">
        <v>6</v>
      </c>
      <c r="D292">
        <v>3</v>
      </c>
      <c r="E292">
        <v>0.3</v>
      </c>
      <c r="F292">
        <v>0.1</v>
      </c>
      <c r="G292" s="8">
        <f>C292*D292*E292*F292</f>
        <v>0.53999999999999992</v>
      </c>
      <c r="J292" s="9" t="str">
        <f>B292</f>
        <v>_ Escomeses:</v>
      </c>
      <c r="K292" s="8">
        <f>G292</f>
        <v>0.53999999999999992</v>
      </c>
      <c r="M292">
        <v>144.66999999999999</v>
      </c>
      <c r="O292" s="8">
        <f t="shared" si="121"/>
        <v>78.121799999999979</v>
      </c>
    </row>
    <row r="293" spans="1:15" x14ac:dyDescent="0.25">
      <c r="B293" s="9"/>
      <c r="G293" s="8"/>
      <c r="J293" s="9"/>
      <c r="K293" s="8"/>
      <c r="O293" s="8"/>
    </row>
    <row r="294" spans="1:15" x14ac:dyDescent="0.25">
      <c r="B294" s="3" t="s">
        <v>20</v>
      </c>
      <c r="G294" s="10">
        <f>SUM(G283:G292)</f>
        <v>7.8900000000000006</v>
      </c>
      <c r="J294" s="3" t="s">
        <v>20</v>
      </c>
      <c r="K294" s="10">
        <f t="shared" ref="K294" si="126">G294</f>
        <v>7.8900000000000006</v>
      </c>
      <c r="O294" s="10">
        <f>SUM(O283:O292)</f>
        <v>1141.4462999999998</v>
      </c>
    </row>
    <row r="295" spans="1:15" x14ac:dyDescent="0.25">
      <c r="G295" s="13"/>
      <c r="O295" s="8"/>
    </row>
    <row r="296" spans="1:15" x14ac:dyDescent="0.25">
      <c r="C296" s="6" t="s">
        <v>5</v>
      </c>
      <c r="D296" s="6" t="s">
        <v>6</v>
      </c>
      <c r="E296" s="7" t="s">
        <v>7</v>
      </c>
      <c r="F296" s="7" t="s">
        <v>103</v>
      </c>
      <c r="G296" s="7" t="s">
        <v>9</v>
      </c>
      <c r="K296" s="6" t="str">
        <f>G296</f>
        <v>Total m³</v>
      </c>
      <c r="M296" s="6" t="s">
        <v>10</v>
      </c>
      <c r="N296" s="6"/>
      <c r="O296" s="11" t="s">
        <v>11</v>
      </c>
    </row>
    <row r="297" spans="1:15" x14ac:dyDescent="0.25">
      <c r="A297" t="s">
        <v>104</v>
      </c>
      <c r="G297" s="8"/>
      <c r="I297" t="str">
        <f>A297</f>
        <v>Betum asfàltic tipus B-60/70, per a mescles</v>
      </c>
      <c r="O297" s="8"/>
    </row>
    <row r="298" spans="1:15" x14ac:dyDescent="0.25">
      <c r="A298" s="12" t="s">
        <v>105</v>
      </c>
      <c r="G298" s="8"/>
      <c r="I298" t="str">
        <f>A298</f>
        <v>bituminoses.</v>
      </c>
      <c r="O298" s="8"/>
    </row>
    <row r="299" spans="1:15" x14ac:dyDescent="0.25">
      <c r="B299" s="9" t="s">
        <v>222</v>
      </c>
      <c r="C299">
        <v>0</v>
      </c>
      <c r="D299">
        <v>0</v>
      </c>
      <c r="E299">
        <v>0.3</v>
      </c>
      <c r="F299">
        <v>0.02</v>
      </c>
      <c r="G299" s="8">
        <f t="shared" ref="G299" si="127">C299*D299*E299*F299</f>
        <v>0</v>
      </c>
      <c r="J299" s="9" t="str">
        <f t="shared" ref="J299" si="128">B299</f>
        <v>_ Tram 5</v>
      </c>
      <c r="K299" s="8">
        <f t="shared" ref="K299:K305" si="129">G299</f>
        <v>0</v>
      </c>
      <c r="M299">
        <v>400.63</v>
      </c>
      <c r="O299" s="8">
        <f t="shared" ref="O299:O306" si="130">K299*M299</f>
        <v>0</v>
      </c>
    </row>
    <row r="300" spans="1:15" x14ac:dyDescent="0.25">
      <c r="B300" s="9" t="s">
        <v>223</v>
      </c>
      <c r="C300">
        <v>0</v>
      </c>
      <c r="D300">
        <v>25</v>
      </c>
      <c r="E300">
        <v>0.3</v>
      </c>
      <c r="F300">
        <v>0.02</v>
      </c>
      <c r="G300" s="8">
        <f>C300*D300*E300*F300</f>
        <v>0</v>
      </c>
      <c r="J300" s="9" t="str">
        <f>B300</f>
        <v>_ Tram 6</v>
      </c>
      <c r="K300" s="8">
        <f t="shared" si="129"/>
        <v>0</v>
      </c>
      <c r="M300">
        <v>400.63</v>
      </c>
      <c r="O300" s="8">
        <f t="shared" si="130"/>
        <v>0</v>
      </c>
    </row>
    <row r="301" spans="1:15" x14ac:dyDescent="0.25">
      <c r="B301" s="9" t="s">
        <v>261</v>
      </c>
      <c r="C301">
        <v>0</v>
      </c>
      <c r="D301">
        <v>85</v>
      </c>
      <c r="E301">
        <v>0.3</v>
      </c>
      <c r="F301">
        <v>0.02</v>
      </c>
      <c r="G301" s="8">
        <f t="shared" ref="G301" si="131">C301*D301*E301*F301</f>
        <v>0</v>
      </c>
      <c r="J301" s="9" t="str">
        <f t="shared" ref="J301" si="132">B301</f>
        <v>_ Tram 7</v>
      </c>
      <c r="K301" s="8">
        <f t="shared" si="129"/>
        <v>0</v>
      </c>
      <c r="M301">
        <v>400.63</v>
      </c>
      <c r="O301" s="8">
        <f t="shared" si="130"/>
        <v>0</v>
      </c>
    </row>
    <row r="302" spans="1:15" x14ac:dyDescent="0.25">
      <c r="B302" s="9" t="s">
        <v>262</v>
      </c>
      <c r="C302">
        <v>1</v>
      </c>
      <c r="D302">
        <v>245</v>
      </c>
      <c r="E302">
        <v>0.3</v>
      </c>
      <c r="F302">
        <v>0.02</v>
      </c>
      <c r="G302" s="8">
        <f>C302*D302*E302*F302</f>
        <v>1.47</v>
      </c>
      <c r="J302" s="9" t="str">
        <f>B302</f>
        <v>_ Tram 8</v>
      </c>
      <c r="K302" s="8">
        <f t="shared" si="129"/>
        <v>1.47</v>
      </c>
      <c r="M302">
        <v>400.63</v>
      </c>
      <c r="O302" s="8">
        <f t="shared" si="130"/>
        <v>588.92610000000002</v>
      </c>
    </row>
    <row r="303" spans="1:15" x14ac:dyDescent="0.25">
      <c r="B303" s="9" t="s">
        <v>263</v>
      </c>
      <c r="C303">
        <v>0</v>
      </c>
      <c r="D303">
        <v>205</v>
      </c>
      <c r="E303">
        <v>0.3</v>
      </c>
      <c r="F303">
        <v>0.02</v>
      </c>
      <c r="G303" s="8">
        <f t="shared" ref="G303:G305" si="133">C303*D303*E303*F303</f>
        <v>0</v>
      </c>
      <c r="J303" s="9" t="str">
        <f t="shared" ref="J303:J305" si="134">B303</f>
        <v>_ Tram 9</v>
      </c>
      <c r="K303" s="8">
        <f t="shared" si="129"/>
        <v>0</v>
      </c>
      <c r="M303">
        <v>400.63</v>
      </c>
      <c r="O303" s="8">
        <f t="shared" si="130"/>
        <v>0</v>
      </c>
    </row>
    <row r="304" spans="1:15" x14ac:dyDescent="0.25">
      <c r="B304" s="9" t="s">
        <v>264</v>
      </c>
      <c r="C304">
        <v>0</v>
      </c>
      <c r="D304">
        <v>65</v>
      </c>
      <c r="E304">
        <v>0.3</v>
      </c>
      <c r="F304">
        <v>0.02</v>
      </c>
      <c r="G304" s="8">
        <f t="shared" si="133"/>
        <v>0</v>
      </c>
      <c r="J304" s="9" t="str">
        <f t="shared" si="134"/>
        <v>_ Tram 10</v>
      </c>
      <c r="K304" s="8">
        <f t="shared" si="129"/>
        <v>0</v>
      </c>
      <c r="M304">
        <v>400.63</v>
      </c>
      <c r="O304" s="8">
        <f t="shared" si="130"/>
        <v>0</v>
      </c>
    </row>
    <row r="305" spans="1:15" x14ac:dyDescent="0.25">
      <c r="B305" s="9" t="s">
        <v>265</v>
      </c>
      <c r="C305">
        <v>0</v>
      </c>
      <c r="D305">
        <v>50</v>
      </c>
      <c r="E305">
        <v>0.3</v>
      </c>
      <c r="F305">
        <v>0.02</v>
      </c>
      <c r="G305" s="8">
        <f t="shared" si="133"/>
        <v>0</v>
      </c>
      <c r="J305" s="9" t="str">
        <f t="shared" si="134"/>
        <v>_ Tram 11</v>
      </c>
      <c r="K305" s="8">
        <f t="shared" si="129"/>
        <v>0</v>
      </c>
      <c r="M305">
        <v>400.63</v>
      </c>
      <c r="O305" s="8">
        <f t="shared" si="130"/>
        <v>0</v>
      </c>
    </row>
    <row r="306" spans="1:15" x14ac:dyDescent="0.25">
      <c r="B306" s="9" t="s">
        <v>26</v>
      </c>
      <c r="C306">
        <v>6</v>
      </c>
      <c r="D306">
        <v>3</v>
      </c>
      <c r="E306">
        <v>0.3</v>
      </c>
      <c r="F306">
        <v>0.02</v>
      </c>
      <c r="G306" s="8">
        <f>C306*D306*E306*F306</f>
        <v>0.10799999999999998</v>
      </c>
      <c r="J306" s="9" t="str">
        <f>B306</f>
        <v>_ Escomeses:</v>
      </c>
      <c r="K306" s="8">
        <f>G306</f>
        <v>0.10799999999999998</v>
      </c>
      <c r="M306">
        <v>400.63</v>
      </c>
      <c r="O306" s="8">
        <f t="shared" si="130"/>
        <v>43.268039999999992</v>
      </c>
    </row>
    <row r="307" spans="1:15" x14ac:dyDescent="0.25">
      <c r="B307" s="9"/>
      <c r="G307" s="8"/>
      <c r="J307" s="9"/>
      <c r="K307" s="8"/>
      <c r="O307" s="8"/>
    </row>
    <row r="308" spans="1:15" x14ac:dyDescent="0.25">
      <c r="B308" s="3" t="s">
        <v>20</v>
      </c>
      <c r="G308" s="10">
        <f>SUM(G297:G306)</f>
        <v>1.5779999999999998</v>
      </c>
      <c r="J308" s="3" t="s">
        <v>20</v>
      </c>
      <c r="K308" s="10">
        <f t="shared" ref="K308" si="135">G308</f>
        <v>1.5779999999999998</v>
      </c>
      <c r="O308" s="10">
        <f>SUM(O297:O306)</f>
        <v>632.19414000000006</v>
      </c>
    </row>
    <row r="309" spans="1:15" x14ac:dyDescent="0.25">
      <c r="B309" s="3"/>
      <c r="G309" s="10"/>
      <c r="J309" s="3"/>
      <c r="K309" s="10"/>
      <c r="O309" s="10"/>
    </row>
    <row r="310" spans="1:15" x14ac:dyDescent="0.25">
      <c r="C310" s="6" t="s">
        <v>5</v>
      </c>
      <c r="D310" s="6" t="s">
        <v>6</v>
      </c>
      <c r="E310" s="7" t="s">
        <v>7</v>
      </c>
      <c r="F310" s="6"/>
      <c r="G310" s="7" t="s">
        <v>21</v>
      </c>
      <c r="K310" s="6" t="str">
        <f>G310</f>
        <v>Total m²</v>
      </c>
      <c r="M310" s="6" t="s">
        <v>10</v>
      </c>
      <c r="N310" s="6"/>
      <c r="O310" s="11" t="s">
        <v>11</v>
      </c>
    </row>
    <row r="311" spans="1:15" x14ac:dyDescent="0.25">
      <c r="A311" t="s">
        <v>106</v>
      </c>
      <c r="G311" s="8"/>
      <c r="I311" t="str">
        <f>A311</f>
        <v>Reg d'imprimació amb emulsió catiònica ECI,</v>
      </c>
      <c r="O311" s="8"/>
    </row>
    <row r="312" spans="1:15" x14ac:dyDescent="0.25">
      <c r="A312" s="12" t="s">
        <v>107</v>
      </c>
      <c r="G312" s="8"/>
      <c r="I312" t="str">
        <f>A312</f>
        <v>amb dotació d'1,2 kg/m²</v>
      </c>
      <c r="O312" s="8"/>
    </row>
    <row r="313" spans="1:15" x14ac:dyDescent="0.25">
      <c r="B313" s="9" t="s">
        <v>222</v>
      </c>
      <c r="C313">
        <v>0</v>
      </c>
      <c r="D313">
        <v>0</v>
      </c>
      <c r="E313">
        <v>0.3</v>
      </c>
      <c r="G313" s="8">
        <f t="shared" ref="G313:G320" si="136">C313*D313*E313</f>
        <v>0</v>
      </c>
      <c r="J313" s="9" t="str">
        <f t="shared" ref="J313" si="137">B313</f>
        <v>_ Tram 5</v>
      </c>
      <c r="K313" s="8">
        <f t="shared" ref="K313:K319" si="138">G313</f>
        <v>0</v>
      </c>
      <c r="M313">
        <v>0.89</v>
      </c>
      <c r="O313" s="8">
        <f t="shared" ref="O313:O320" si="139">K313*M313</f>
        <v>0</v>
      </c>
    </row>
    <row r="314" spans="1:15" x14ac:dyDescent="0.25">
      <c r="B314" s="9" t="s">
        <v>223</v>
      </c>
      <c r="C314">
        <v>0</v>
      </c>
      <c r="D314">
        <v>25</v>
      </c>
      <c r="E314">
        <v>0.3</v>
      </c>
      <c r="G314" s="8">
        <f t="shared" si="136"/>
        <v>0</v>
      </c>
      <c r="J314" s="9" t="str">
        <f>B314</f>
        <v>_ Tram 6</v>
      </c>
      <c r="K314" s="8">
        <f t="shared" si="138"/>
        <v>0</v>
      </c>
      <c r="M314">
        <v>0.89</v>
      </c>
      <c r="O314" s="8">
        <f t="shared" si="139"/>
        <v>0</v>
      </c>
    </row>
    <row r="315" spans="1:15" x14ac:dyDescent="0.25">
      <c r="B315" s="9" t="s">
        <v>261</v>
      </c>
      <c r="C315">
        <v>0</v>
      </c>
      <c r="D315">
        <v>85</v>
      </c>
      <c r="E315">
        <v>0.3</v>
      </c>
      <c r="G315" s="8">
        <f t="shared" si="136"/>
        <v>0</v>
      </c>
      <c r="J315" s="9" t="str">
        <f t="shared" ref="J315" si="140">B315</f>
        <v>_ Tram 7</v>
      </c>
      <c r="K315" s="8">
        <f t="shared" si="138"/>
        <v>0</v>
      </c>
      <c r="M315">
        <v>0.89</v>
      </c>
      <c r="O315" s="8">
        <f t="shared" si="139"/>
        <v>0</v>
      </c>
    </row>
    <row r="316" spans="1:15" x14ac:dyDescent="0.25">
      <c r="B316" s="9" t="s">
        <v>262</v>
      </c>
      <c r="C316">
        <v>1</v>
      </c>
      <c r="D316">
        <v>245</v>
      </c>
      <c r="E316">
        <v>0.3</v>
      </c>
      <c r="G316" s="8">
        <f t="shared" si="136"/>
        <v>73.5</v>
      </c>
      <c r="J316" s="9" t="str">
        <f>B316</f>
        <v>_ Tram 8</v>
      </c>
      <c r="K316" s="8">
        <f t="shared" si="138"/>
        <v>73.5</v>
      </c>
      <c r="M316">
        <v>0.89</v>
      </c>
      <c r="O316" s="8">
        <f t="shared" si="139"/>
        <v>65.415000000000006</v>
      </c>
    </row>
    <row r="317" spans="1:15" x14ac:dyDescent="0.25">
      <c r="B317" s="9" t="s">
        <v>263</v>
      </c>
      <c r="C317">
        <v>0</v>
      </c>
      <c r="D317">
        <v>205</v>
      </c>
      <c r="E317">
        <v>0.3</v>
      </c>
      <c r="G317" s="8">
        <f t="shared" si="136"/>
        <v>0</v>
      </c>
      <c r="J317" s="9" t="str">
        <f t="shared" ref="J317:J319" si="141">B317</f>
        <v>_ Tram 9</v>
      </c>
      <c r="K317" s="8">
        <f t="shared" si="138"/>
        <v>0</v>
      </c>
      <c r="M317">
        <v>0.89</v>
      </c>
      <c r="O317" s="8">
        <f t="shared" si="139"/>
        <v>0</v>
      </c>
    </row>
    <row r="318" spans="1:15" x14ac:dyDescent="0.25">
      <c r="B318" s="9" t="s">
        <v>264</v>
      </c>
      <c r="C318">
        <v>0</v>
      </c>
      <c r="D318">
        <v>65</v>
      </c>
      <c r="E318">
        <v>0.3</v>
      </c>
      <c r="G318" s="8">
        <f t="shared" si="136"/>
        <v>0</v>
      </c>
      <c r="J318" s="9" t="str">
        <f t="shared" si="141"/>
        <v>_ Tram 10</v>
      </c>
      <c r="K318" s="8">
        <f t="shared" si="138"/>
        <v>0</v>
      </c>
      <c r="M318">
        <v>0.89</v>
      </c>
      <c r="O318" s="8">
        <f t="shared" si="139"/>
        <v>0</v>
      </c>
    </row>
    <row r="319" spans="1:15" x14ac:dyDescent="0.25">
      <c r="B319" s="9" t="s">
        <v>265</v>
      </c>
      <c r="C319">
        <v>0</v>
      </c>
      <c r="D319">
        <v>50</v>
      </c>
      <c r="E319">
        <v>0.3</v>
      </c>
      <c r="G319" s="8">
        <f t="shared" si="136"/>
        <v>0</v>
      </c>
      <c r="J319" s="9" t="str">
        <f t="shared" si="141"/>
        <v>_ Tram 11</v>
      </c>
      <c r="K319" s="8">
        <f t="shared" si="138"/>
        <v>0</v>
      </c>
      <c r="M319">
        <v>0.89</v>
      </c>
      <c r="O319" s="8">
        <f t="shared" si="139"/>
        <v>0</v>
      </c>
    </row>
    <row r="320" spans="1:15" x14ac:dyDescent="0.25">
      <c r="B320" s="9" t="s">
        <v>26</v>
      </c>
      <c r="C320">
        <v>6</v>
      </c>
      <c r="D320">
        <v>3</v>
      </c>
      <c r="E320">
        <v>0.3</v>
      </c>
      <c r="G320" s="8">
        <f t="shared" si="136"/>
        <v>5.3999999999999995</v>
      </c>
      <c r="J320" s="9" t="str">
        <f>B320</f>
        <v>_ Escomeses:</v>
      </c>
      <c r="K320" s="8">
        <f>G320</f>
        <v>5.3999999999999995</v>
      </c>
      <c r="M320">
        <v>0.89</v>
      </c>
      <c r="O320" s="8">
        <f t="shared" si="139"/>
        <v>4.8059999999999992</v>
      </c>
    </row>
    <row r="321" spans="1:15" x14ac:dyDescent="0.25">
      <c r="B321" s="9"/>
      <c r="G321" s="8"/>
      <c r="J321" s="9"/>
      <c r="K321" s="8"/>
      <c r="O321" s="8"/>
    </row>
    <row r="322" spans="1:15" x14ac:dyDescent="0.25">
      <c r="B322" s="3" t="s">
        <v>20</v>
      </c>
      <c r="G322" s="10">
        <f>SUM(G311:G320)</f>
        <v>78.900000000000006</v>
      </c>
      <c r="J322" s="3" t="s">
        <v>20</v>
      </c>
      <c r="K322" s="10">
        <f t="shared" ref="K322" si="142">G322</f>
        <v>78.900000000000006</v>
      </c>
      <c r="O322" s="10">
        <f>SUM(O311:O320)</f>
        <v>70.221000000000004</v>
      </c>
    </row>
    <row r="323" spans="1:15" x14ac:dyDescent="0.25">
      <c r="B323" s="3"/>
      <c r="G323" s="10"/>
      <c r="J323" s="3"/>
      <c r="K323" s="10"/>
      <c r="O323" s="10"/>
    </row>
    <row r="324" spans="1:15" x14ac:dyDescent="0.25">
      <c r="C324" s="6" t="s">
        <v>5</v>
      </c>
      <c r="D324" s="6" t="s">
        <v>6</v>
      </c>
      <c r="E324" s="7" t="s">
        <v>7</v>
      </c>
      <c r="F324" s="6"/>
      <c r="G324" s="7" t="s">
        <v>21</v>
      </c>
      <c r="K324" s="6" t="str">
        <f>G324</f>
        <v>Total m²</v>
      </c>
      <c r="M324" s="6" t="s">
        <v>10</v>
      </c>
      <c r="N324" s="6"/>
      <c r="O324" s="11" t="s">
        <v>11</v>
      </c>
    </row>
    <row r="325" spans="1:15" x14ac:dyDescent="0.25">
      <c r="A325" s="12" t="s">
        <v>108</v>
      </c>
      <c r="G325" s="8"/>
      <c r="I325" t="str">
        <f>A325</f>
        <v>Reg d'adherència amb emulsió termoadherent,</v>
      </c>
      <c r="O325" s="8"/>
    </row>
    <row r="326" spans="1:15" x14ac:dyDescent="0.25">
      <c r="A326" s="12" t="s">
        <v>109</v>
      </c>
      <c r="G326" s="8"/>
      <c r="I326" t="str">
        <f>A326</f>
        <v>tipus ECR-2, amb dotació de 0,7 kg/m².</v>
      </c>
      <c r="O326" s="8"/>
    </row>
    <row r="327" spans="1:15" x14ac:dyDescent="0.25">
      <c r="B327" s="9" t="s">
        <v>222</v>
      </c>
      <c r="C327">
        <v>0</v>
      </c>
      <c r="D327">
        <v>0</v>
      </c>
      <c r="E327">
        <v>0.3</v>
      </c>
      <c r="G327" s="8">
        <f t="shared" ref="G327:G334" si="143">C327*D327*E327</f>
        <v>0</v>
      </c>
      <c r="J327" s="9" t="str">
        <f t="shared" ref="J327" si="144">B327</f>
        <v>_ Tram 5</v>
      </c>
      <c r="K327" s="8">
        <f t="shared" ref="K327:K333" si="145">G327</f>
        <v>0</v>
      </c>
      <c r="M327">
        <v>0.45</v>
      </c>
      <c r="O327" s="8">
        <f t="shared" ref="O327:O334" si="146">K327*M327</f>
        <v>0</v>
      </c>
    </row>
    <row r="328" spans="1:15" x14ac:dyDescent="0.25">
      <c r="B328" s="9" t="s">
        <v>223</v>
      </c>
      <c r="C328">
        <v>0</v>
      </c>
      <c r="D328">
        <v>25</v>
      </c>
      <c r="E328">
        <v>0.3</v>
      </c>
      <c r="G328" s="8">
        <f t="shared" si="143"/>
        <v>0</v>
      </c>
      <c r="J328" s="9" t="str">
        <f>B328</f>
        <v>_ Tram 6</v>
      </c>
      <c r="K328" s="8">
        <f t="shared" si="145"/>
        <v>0</v>
      </c>
      <c r="M328">
        <v>0.45</v>
      </c>
      <c r="O328" s="8">
        <f t="shared" si="146"/>
        <v>0</v>
      </c>
    </row>
    <row r="329" spans="1:15" x14ac:dyDescent="0.25">
      <c r="B329" s="9" t="s">
        <v>261</v>
      </c>
      <c r="C329">
        <v>0</v>
      </c>
      <c r="D329">
        <v>85</v>
      </c>
      <c r="E329">
        <v>0.3</v>
      </c>
      <c r="G329" s="8">
        <f t="shared" si="143"/>
        <v>0</v>
      </c>
      <c r="J329" s="9" t="str">
        <f t="shared" ref="J329" si="147">B329</f>
        <v>_ Tram 7</v>
      </c>
      <c r="K329" s="8">
        <f t="shared" si="145"/>
        <v>0</v>
      </c>
      <c r="M329">
        <v>0.45</v>
      </c>
      <c r="O329" s="8">
        <f t="shared" si="146"/>
        <v>0</v>
      </c>
    </row>
    <row r="330" spans="1:15" x14ac:dyDescent="0.25">
      <c r="B330" s="9" t="s">
        <v>262</v>
      </c>
      <c r="C330">
        <v>1</v>
      </c>
      <c r="D330">
        <v>245</v>
      </c>
      <c r="E330">
        <v>0.3</v>
      </c>
      <c r="G330" s="8">
        <f t="shared" si="143"/>
        <v>73.5</v>
      </c>
      <c r="J330" s="9" t="str">
        <f>B330</f>
        <v>_ Tram 8</v>
      </c>
      <c r="K330" s="8">
        <f t="shared" si="145"/>
        <v>73.5</v>
      </c>
      <c r="M330">
        <v>0.45</v>
      </c>
      <c r="O330" s="8">
        <f t="shared" si="146"/>
        <v>33.075000000000003</v>
      </c>
    </row>
    <row r="331" spans="1:15" x14ac:dyDescent="0.25">
      <c r="B331" s="9" t="s">
        <v>263</v>
      </c>
      <c r="C331">
        <v>0</v>
      </c>
      <c r="D331">
        <v>205</v>
      </c>
      <c r="E331">
        <v>0.3</v>
      </c>
      <c r="G331" s="8">
        <f t="shared" si="143"/>
        <v>0</v>
      </c>
      <c r="J331" s="9" t="str">
        <f t="shared" ref="J331:J333" si="148">B331</f>
        <v>_ Tram 9</v>
      </c>
      <c r="K331" s="8">
        <f t="shared" si="145"/>
        <v>0</v>
      </c>
      <c r="M331">
        <v>0.45</v>
      </c>
      <c r="O331" s="8">
        <f t="shared" si="146"/>
        <v>0</v>
      </c>
    </row>
    <row r="332" spans="1:15" x14ac:dyDescent="0.25">
      <c r="B332" s="9" t="s">
        <v>264</v>
      </c>
      <c r="C332">
        <v>0</v>
      </c>
      <c r="D332">
        <v>65</v>
      </c>
      <c r="E332">
        <v>0.3</v>
      </c>
      <c r="G332" s="8">
        <f t="shared" si="143"/>
        <v>0</v>
      </c>
      <c r="J332" s="9" t="str">
        <f t="shared" si="148"/>
        <v>_ Tram 10</v>
      </c>
      <c r="K332" s="8">
        <f t="shared" si="145"/>
        <v>0</v>
      </c>
      <c r="M332">
        <v>0.45</v>
      </c>
      <c r="O332" s="8">
        <f t="shared" si="146"/>
        <v>0</v>
      </c>
    </row>
    <row r="333" spans="1:15" x14ac:dyDescent="0.25">
      <c r="B333" s="9" t="s">
        <v>265</v>
      </c>
      <c r="C333">
        <v>0</v>
      </c>
      <c r="D333">
        <v>50</v>
      </c>
      <c r="E333">
        <v>0.3</v>
      </c>
      <c r="G333" s="8">
        <f t="shared" si="143"/>
        <v>0</v>
      </c>
      <c r="J333" s="9" t="str">
        <f t="shared" si="148"/>
        <v>_ Tram 11</v>
      </c>
      <c r="K333" s="8">
        <f t="shared" si="145"/>
        <v>0</v>
      </c>
      <c r="M333">
        <v>0.45</v>
      </c>
      <c r="O333" s="8">
        <f t="shared" si="146"/>
        <v>0</v>
      </c>
    </row>
    <row r="334" spans="1:15" x14ac:dyDescent="0.25">
      <c r="B334" s="9" t="s">
        <v>26</v>
      </c>
      <c r="C334">
        <v>6</v>
      </c>
      <c r="D334">
        <v>3</v>
      </c>
      <c r="E334">
        <v>0.3</v>
      </c>
      <c r="G334" s="8">
        <f t="shared" si="143"/>
        <v>5.3999999999999995</v>
      </c>
      <c r="J334" s="9" t="str">
        <f>B334</f>
        <v>_ Escomeses:</v>
      </c>
      <c r="K334" s="8">
        <f>G334</f>
        <v>5.3999999999999995</v>
      </c>
      <c r="M334">
        <v>0.45</v>
      </c>
      <c r="O334" s="8">
        <f t="shared" si="146"/>
        <v>2.4299999999999997</v>
      </c>
    </row>
    <row r="335" spans="1:15" x14ac:dyDescent="0.25">
      <c r="B335" s="9"/>
      <c r="G335" s="8"/>
      <c r="J335" s="9"/>
      <c r="K335" s="8"/>
      <c r="O335" s="8"/>
    </row>
    <row r="336" spans="1:15" x14ac:dyDescent="0.25">
      <c r="B336" s="3" t="s">
        <v>20</v>
      </c>
      <c r="G336" s="10">
        <f>SUM(G325:G334)</f>
        <v>78.900000000000006</v>
      </c>
      <c r="J336" s="3" t="s">
        <v>20</v>
      </c>
      <c r="K336" s="10">
        <f t="shared" ref="K336" si="149">G336</f>
        <v>78.900000000000006</v>
      </c>
      <c r="O336" s="10">
        <f>SUM(O325:O334)</f>
        <v>35.505000000000003</v>
      </c>
    </row>
    <row r="337" spans="1:15" x14ac:dyDescent="0.25">
      <c r="B337" s="3"/>
      <c r="G337" s="10"/>
      <c r="J337" s="3"/>
      <c r="K337" s="10"/>
      <c r="O337" s="10"/>
    </row>
    <row r="338" spans="1:15" x14ac:dyDescent="0.25">
      <c r="C338" s="6" t="s">
        <v>5</v>
      </c>
      <c r="D338" s="7" t="s">
        <v>55</v>
      </c>
      <c r="E338" s="6"/>
      <c r="F338" s="6"/>
      <c r="G338" s="7" t="s">
        <v>56</v>
      </c>
      <c r="K338" s="6" t="str">
        <f>G338</f>
        <v>Total ut</v>
      </c>
      <c r="M338" s="6" t="s">
        <v>10</v>
      </c>
      <c r="N338" s="6"/>
      <c r="O338" s="11" t="s">
        <v>11</v>
      </c>
    </row>
    <row r="339" spans="1:15" x14ac:dyDescent="0.25">
      <c r="A339" s="12" t="s">
        <v>110</v>
      </c>
      <c r="G339" s="8"/>
      <c r="I339" t="str">
        <f>A339</f>
        <v>Partida alçada reposició serveis afectats,</v>
      </c>
      <c r="O339" s="8"/>
    </row>
    <row r="340" spans="1:15" x14ac:dyDescent="0.25">
      <c r="A340" s="12" t="s">
        <v>229</v>
      </c>
      <c r="G340" s="8"/>
      <c r="I340" t="str">
        <f>A340</f>
        <v>en xarxes existents, (5% obra civil).</v>
      </c>
      <c r="O340" s="8"/>
    </row>
    <row r="341" spans="1:15" x14ac:dyDescent="0.25">
      <c r="A341" s="12"/>
      <c r="C341">
        <v>1</v>
      </c>
      <c r="D341">
        <v>1</v>
      </c>
      <c r="G341" s="8">
        <f>C341*D341</f>
        <v>1</v>
      </c>
      <c r="K341" s="8">
        <f>G341</f>
        <v>1</v>
      </c>
      <c r="M341">
        <f>M348</f>
        <v>1109</v>
      </c>
      <c r="O341" s="8">
        <f>K341*M341</f>
        <v>1109</v>
      </c>
    </row>
    <row r="342" spans="1:15" x14ac:dyDescent="0.25">
      <c r="A342" s="12"/>
      <c r="G342" s="8"/>
      <c r="K342" s="8"/>
      <c r="O342" s="8"/>
    </row>
    <row r="343" spans="1:15" x14ac:dyDescent="0.25">
      <c r="A343" s="12"/>
      <c r="B343" s="3" t="s">
        <v>20</v>
      </c>
      <c r="G343" s="10">
        <f>SUM(G341:G341)</f>
        <v>1</v>
      </c>
      <c r="J343" s="3" t="s">
        <v>20</v>
      </c>
      <c r="K343" s="10">
        <f>G343</f>
        <v>1</v>
      </c>
      <c r="O343" s="10">
        <f>SUM(O341:O341)</f>
        <v>1109</v>
      </c>
    </row>
    <row r="344" spans="1:15" x14ac:dyDescent="0.25">
      <c r="A344" s="12"/>
      <c r="B344" s="3"/>
      <c r="G344" s="10"/>
      <c r="J344" s="3"/>
      <c r="K344" s="10"/>
      <c r="O344" s="10"/>
    </row>
    <row r="345" spans="1:15" x14ac:dyDescent="0.25">
      <c r="C345" s="6" t="s">
        <v>5</v>
      </c>
      <c r="D345" s="7" t="s">
        <v>55</v>
      </c>
      <c r="E345" s="6"/>
      <c r="F345" s="6"/>
      <c r="G345" s="7" t="s">
        <v>56</v>
      </c>
      <c r="K345" s="6" t="str">
        <f>G345</f>
        <v>Total ut</v>
      </c>
      <c r="M345" s="6" t="s">
        <v>10</v>
      </c>
      <c r="N345" s="6"/>
      <c r="O345" s="11" t="s">
        <v>11</v>
      </c>
    </row>
    <row r="346" spans="1:15" x14ac:dyDescent="0.25">
      <c r="A346" s="12" t="s">
        <v>112</v>
      </c>
      <c r="G346" s="8"/>
      <c r="I346" t="str">
        <f>A346</f>
        <v>Partida alçada imprevistos d'obra civil,</v>
      </c>
      <c r="O346" s="8"/>
    </row>
    <row r="347" spans="1:15" x14ac:dyDescent="0.25">
      <c r="A347" s="12" t="s">
        <v>113</v>
      </c>
      <c r="G347" s="8"/>
      <c r="I347" t="str">
        <f>A347</f>
        <v>per diferents incidències, (5% obra civil).</v>
      </c>
      <c r="O347" s="8"/>
    </row>
    <row r="348" spans="1:15" x14ac:dyDescent="0.25">
      <c r="A348" s="12"/>
      <c r="C348">
        <v>1</v>
      </c>
      <c r="D348">
        <v>1</v>
      </c>
      <c r="G348" s="8">
        <f>C348*D348</f>
        <v>1</v>
      </c>
      <c r="K348" s="8">
        <f>G348</f>
        <v>1</v>
      </c>
      <c r="M348">
        <v>1109</v>
      </c>
      <c r="O348" s="8">
        <f>K348*M348</f>
        <v>1109</v>
      </c>
    </row>
    <row r="349" spans="1:15" x14ac:dyDescent="0.25">
      <c r="A349" s="12"/>
      <c r="G349" s="8"/>
      <c r="K349" s="8"/>
      <c r="O349" s="8"/>
    </row>
    <row r="350" spans="1:15" x14ac:dyDescent="0.25">
      <c r="A350" s="12"/>
      <c r="B350" s="3" t="s">
        <v>20</v>
      </c>
      <c r="G350" s="10">
        <f>SUM(G348:G348)</f>
        <v>1</v>
      </c>
      <c r="J350" s="3" t="s">
        <v>20</v>
      </c>
      <c r="K350" s="10">
        <f>G350</f>
        <v>1</v>
      </c>
      <c r="O350" s="10">
        <f>SUM(O348:O348)</f>
        <v>1109</v>
      </c>
    </row>
    <row r="351" spans="1:15" x14ac:dyDescent="0.25">
      <c r="A351" s="12"/>
      <c r="B351" s="3"/>
      <c r="G351" s="10"/>
      <c r="J351" s="3"/>
      <c r="K351" s="10"/>
      <c r="O351" s="10"/>
    </row>
    <row r="352" spans="1:15" x14ac:dyDescent="0.25">
      <c r="A352" s="2"/>
      <c r="B352" s="1"/>
      <c r="C352" s="2"/>
      <c r="D352" s="2"/>
      <c r="E352" s="2"/>
      <c r="F352" s="2"/>
      <c r="G352" s="16"/>
      <c r="H352" s="2"/>
      <c r="I352" s="2"/>
      <c r="J352" s="17" t="s">
        <v>114</v>
      </c>
      <c r="K352" s="16"/>
      <c r="L352" s="2"/>
      <c r="M352" s="2"/>
      <c r="N352" s="2"/>
      <c r="O352" s="16">
        <f>O350+O343+O336+O322+O308+O294+O266+O252+O234+O219+O202+O166+O151+O134+O118+O102+O86+O60+O52+O37+O21+O186+O70+O277</f>
        <v>24406.520619999999</v>
      </c>
    </row>
    <row r="353" spans="1:15" x14ac:dyDescent="0.25">
      <c r="B353" s="3"/>
      <c r="G353" s="10"/>
      <c r="J353" s="17"/>
      <c r="K353" s="10"/>
      <c r="O353" s="10"/>
    </row>
    <row r="354" spans="1:15" x14ac:dyDescent="0.25">
      <c r="A354" s="2"/>
      <c r="B354" s="1" t="s">
        <v>115</v>
      </c>
      <c r="C354" s="2"/>
      <c r="D354" s="2"/>
      <c r="E354" s="2"/>
      <c r="F354" s="2"/>
      <c r="G354" s="2"/>
      <c r="H354" s="2"/>
      <c r="I354" s="2"/>
      <c r="J354" s="1" t="str">
        <f>B354</f>
        <v>_ Instal·lacions.</v>
      </c>
      <c r="K354" s="16"/>
      <c r="L354" s="2"/>
      <c r="M354" s="2"/>
      <c r="N354" s="2"/>
      <c r="O354" s="16"/>
    </row>
    <row r="355" spans="1:15" x14ac:dyDescent="0.25">
      <c r="B355" s="3"/>
      <c r="G355" s="10"/>
      <c r="J355" s="17"/>
      <c r="K355" s="10"/>
      <c r="O355" s="10"/>
    </row>
    <row r="356" spans="1:15" x14ac:dyDescent="0.25">
      <c r="C356" s="6" t="s">
        <v>5</v>
      </c>
      <c r="D356" s="6" t="s">
        <v>55</v>
      </c>
      <c r="E356" s="6"/>
      <c r="F356" s="6"/>
      <c r="G356" s="7" t="s">
        <v>56</v>
      </c>
      <c r="K356" s="6" t="str">
        <f>G356</f>
        <v>Total ut</v>
      </c>
      <c r="M356" s="6" t="s">
        <v>10</v>
      </c>
      <c r="N356" s="6"/>
      <c r="O356" s="11" t="s">
        <v>11</v>
      </c>
    </row>
    <row r="357" spans="1:15" x14ac:dyDescent="0.25">
      <c r="A357" s="12" t="s">
        <v>116</v>
      </c>
      <c r="G357" s="8"/>
      <c r="I357" t="str">
        <f>A357</f>
        <v>Pou de registre amb anells prefabricats de</v>
      </c>
      <c r="O357" s="8"/>
    </row>
    <row r="358" spans="1:15" x14ac:dyDescent="0.25">
      <c r="A358" s="12" t="s">
        <v>117</v>
      </c>
      <c r="G358" s="8"/>
      <c r="I358" t="str">
        <f>A358</f>
        <v>formigó amb Æ 80 cm i alçada 1,1 m</v>
      </c>
      <c r="K358" s="8"/>
      <c r="O358" s="8"/>
    </row>
    <row r="359" spans="1:15" x14ac:dyDescent="0.25">
      <c r="A359" s="12" t="s">
        <v>118</v>
      </c>
      <c r="G359" s="8"/>
      <c r="I359" t="str">
        <f t="shared" ref="I359:I361" si="150">A359</f>
        <v>format per cubeta base de pou d'1,15 m</v>
      </c>
      <c r="K359" s="8"/>
      <c r="O359" s="8"/>
    </row>
    <row r="360" spans="1:15" x14ac:dyDescent="0.25">
      <c r="A360" s="12" t="s">
        <v>119</v>
      </c>
      <c r="G360" s="8"/>
      <c r="I360" t="str">
        <f t="shared" si="150"/>
        <v>sobre solera de formigó H-200, anells d'1 m</v>
      </c>
      <c r="K360" s="8"/>
      <c r="O360" s="8"/>
    </row>
    <row r="361" spans="1:15" x14ac:dyDescent="0.25">
      <c r="A361" s="12" t="s">
        <v>120</v>
      </c>
      <c r="B361" s="3"/>
      <c r="G361" s="10"/>
      <c r="I361" t="str">
        <f t="shared" si="150"/>
        <v>d'alçada, con asimètric de remat de 60 cm</v>
      </c>
      <c r="J361" s="3"/>
      <c r="K361" s="10"/>
      <c r="O361" s="10"/>
    </row>
    <row r="362" spans="1:15" x14ac:dyDescent="0.25">
      <c r="B362" s="9" t="s">
        <v>222</v>
      </c>
      <c r="C362">
        <v>0</v>
      </c>
      <c r="D362">
        <v>0</v>
      </c>
      <c r="G362" s="8">
        <f t="shared" ref="G362:G368" si="151">C362*D362</f>
        <v>0</v>
      </c>
      <c r="J362" s="9" t="str">
        <f t="shared" ref="J362" si="152">B362</f>
        <v>_ Tram 5</v>
      </c>
      <c r="K362" s="8">
        <f t="shared" ref="K362:K368" si="153">G362</f>
        <v>0</v>
      </c>
      <c r="M362">
        <v>176.93</v>
      </c>
      <c r="O362" s="8">
        <f t="shared" ref="O362:O368" si="154">K362*M362</f>
        <v>0</v>
      </c>
    </row>
    <row r="363" spans="1:15" x14ac:dyDescent="0.25">
      <c r="B363" s="9" t="s">
        <v>223</v>
      </c>
      <c r="C363">
        <v>0</v>
      </c>
      <c r="D363">
        <v>0</v>
      </c>
      <c r="G363" s="8">
        <f t="shared" si="151"/>
        <v>0</v>
      </c>
      <c r="J363" s="9" t="str">
        <f>B363</f>
        <v>_ Tram 6</v>
      </c>
      <c r="K363" s="8">
        <f t="shared" si="153"/>
        <v>0</v>
      </c>
      <c r="M363">
        <v>176.93</v>
      </c>
      <c r="O363" s="8">
        <f t="shared" si="154"/>
        <v>0</v>
      </c>
    </row>
    <row r="364" spans="1:15" x14ac:dyDescent="0.25">
      <c r="B364" s="9" t="s">
        <v>261</v>
      </c>
      <c r="C364">
        <v>0</v>
      </c>
      <c r="D364">
        <v>0</v>
      </c>
      <c r="G364" s="8">
        <f t="shared" si="151"/>
        <v>0</v>
      </c>
      <c r="J364" s="9" t="str">
        <f t="shared" ref="J364" si="155">B364</f>
        <v>_ Tram 7</v>
      </c>
      <c r="K364" s="8">
        <f t="shared" si="153"/>
        <v>0</v>
      </c>
      <c r="M364">
        <v>176.93</v>
      </c>
      <c r="O364" s="8">
        <f t="shared" si="154"/>
        <v>0</v>
      </c>
    </row>
    <row r="365" spans="1:15" x14ac:dyDescent="0.25">
      <c r="B365" s="9" t="s">
        <v>262</v>
      </c>
      <c r="C365">
        <v>0</v>
      </c>
      <c r="D365">
        <v>0</v>
      </c>
      <c r="G365" s="8">
        <f t="shared" si="151"/>
        <v>0</v>
      </c>
      <c r="J365" s="9" t="str">
        <f>B365</f>
        <v>_ Tram 8</v>
      </c>
      <c r="K365" s="8">
        <f t="shared" si="153"/>
        <v>0</v>
      </c>
      <c r="M365">
        <v>176.93</v>
      </c>
      <c r="O365" s="8">
        <f t="shared" si="154"/>
        <v>0</v>
      </c>
    </row>
    <row r="366" spans="1:15" x14ac:dyDescent="0.25">
      <c r="B366" s="9" t="s">
        <v>263</v>
      </c>
      <c r="C366">
        <v>0</v>
      </c>
      <c r="D366">
        <v>0</v>
      </c>
      <c r="G366" s="8">
        <f t="shared" si="151"/>
        <v>0</v>
      </c>
      <c r="J366" s="9" t="str">
        <f t="shared" ref="J366:J368" si="156">B366</f>
        <v>_ Tram 9</v>
      </c>
      <c r="K366" s="8">
        <f t="shared" si="153"/>
        <v>0</v>
      </c>
      <c r="M366">
        <v>176.93</v>
      </c>
      <c r="O366" s="8">
        <f t="shared" si="154"/>
        <v>0</v>
      </c>
    </row>
    <row r="367" spans="1:15" x14ac:dyDescent="0.25">
      <c r="B367" s="9" t="s">
        <v>264</v>
      </c>
      <c r="C367">
        <v>1</v>
      </c>
      <c r="D367">
        <v>1</v>
      </c>
      <c r="G367" s="8">
        <f t="shared" si="151"/>
        <v>1</v>
      </c>
      <c r="J367" s="9" t="str">
        <f t="shared" si="156"/>
        <v>_ Tram 10</v>
      </c>
      <c r="K367" s="8">
        <f t="shared" si="153"/>
        <v>1</v>
      </c>
      <c r="M367">
        <v>176.93</v>
      </c>
      <c r="O367" s="8">
        <f t="shared" si="154"/>
        <v>176.93</v>
      </c>
    </row>
    <row r="368" spans="1:15" x14ac:dyDescent="0.25">
      <c r="B368" s="9" t="s">
        <v>265</v>
      </c>
      <c r="C368">
        <v>1</v>
      </c>
      <c r="D368">
        <v>3</v>
      </c>
      <c r="G368" s="8">
        <f t="shared" si="151"/>
        <v>3</v>
      </c>
      <c r="J368" s="9" t="str">
        <f t="shared" si="156"/>
        <v>_ Tram 11</v>
      </c>
      <c r="K368" s="8">
        <f t="shared" si="153"/>
        <v>3</v>
      </c>
      <c r="M368">
        <v>176.93</v>
      </c>
      <c r="O368" s="8">
        <f t="shared" si="154"/>
        <v>530.79</v>
      </c>
    </row>
    <row r="369" spans="1:15" x14ac:dyDescent="0.25">
      <c r="B369" s="9"/>
      <c r="G369" s="8"/>
      <c r="J369" s="9"/>
      <c r="K369" s="8"/>
      <c r="O369" s="8"/>
    </row>
    <row r="370" spans="1:15" x14ac:dyDescent="0.25">
      <c r="B370" s="3" t="s">
        <v>20</v>
      </c>
      <c r="G370" s="10">
        <f>SUM(G360:G368)</f>
        <v>4</v>
      </c>
      <c r="J370" s="3" t="s">
        <v>20</v>
      </c>
      <c r="K370" s="10">
        <f t="shared" ref="K370" si="157">G370</f>
        <v>4</v>
      </c>
      <c r="O370" s="10">
        <f>SUM(O360:O368)</f>
        <v>707.72</v>
      </c>
    </row>
    <row r="371" spans="1:15" x14ac:dyDescent="0.25">
      <c r="B371" s="3"/>
      <c r="G371" s="10"/>
      <c r="J371" s="3"/>
      <c r="K371" s="10"/>
      <c r="O371" s="10"/>
    </row>
    <row r="372" spans="1:15" x14ac:dyDescent="0.25">
      <c r="C372" s="6" t="s">
        <v>5</v>
      </c>
      <c r="D372" s="6" t="s">
        <v>55</v>
      </c>
      <c r="E372" s="6"/>
      <c r="F372" s="6"/>
      <c r="G372" s="7" t="s">
        <v>56</v>
      </c>
      <c r="K372" s="6" t="str">
        <f>G372</f>
        <v>Total ut</v>
      </c>
      <c r="M372" s="6" t="s">
        <v>10</v>
      </c>
      <c r="N372" s="6"/>
      <c r="O372" s="11" t="s">
        <v>11</v>
      </c>
    </row>
    <row r="373" spans="1:15" x14ac:dyDescent="0.25">
      <c r="A373" s="12" t="s">
        <v>121</v>
      </c>
      <c r="G373" s="8"/>
      <c r="I373" t="str">
        <f>A373</f>
        <v>Solera de pou de resalt (pou de baixada i</v>
      </c>
      <c r="O373" s="8"/>
    </row>
    <row r="374" spans="1:15" x14ac:dyDescent="0.25">
      <c r="A374" s="12" t="s">
        <v>122</v>
      </c>
      <c r="G374" s="8"/>
      <c r="I374" t="str">
        <f>A374</f>
        <v>trasdos), construït en rasa totalment acabat</v>
      </c>
      <c r="K374" s="8"/>
      <c r="O374" s="8"/>
    </row>
    <row r="375" spans="1:15" x14ac:dyDescent="0.25">
      <c r="B375" s="9" t="s">
        <v>222</v>
      </c>
      <c r="C375">
        <v>0</v>
      </c>
      <c r="D375">
        <v>0</v>
      </c>
      <c r="G375" s="8">
        <f t="shared" ref="G375:G381" si="158">C375*D375</f>
        <v>0</v>
      </c>
      <c r="J375" s="9" t="str">
        <f t="shared" ref="J375" si="159">B375</f>
        <v>_ Tram 5</v>
      </c>
      <c r="K375" s="8">
        <f t="shared" ref="K375:K381" si="160">G375</f>
        <v>0</v>
      </c>
      <c r="M375">
        <v>153.66</v>
      </c>
      <c r="O375" s="8">
        <f t="shared" ref="O375:O381" si="161">K375*M375</f>
        <v>0</v>
      </c>
    </row>
    <row r="376" spans="1:15" x14ac:dyDescent="0.25">
      <c r="B376" s="9" t="s">
        <v>223</v>
      </c>
      <c r="C376">
        <v>0</v>
      </c>
      <c r="D376">
        <v>0</v>
      </c>
      <c r="G376" s="8">
        <f t="shared" si="158"/>
        <v>0</v>
      </c>
      <c r="J376" s="9" t="str">
        <f>B376</f>
        <v>_ Tram 6</v>
      </c>
      <c r="K376" s="8">
        <f t="shared" si="160"/>
        <v>0</v>
      </c>
      <c r="M376">
        <v>153.66</v>
      </c>
      <c r="O376" s="8">
        <f t="shared" si="161"/>
        <v>0</v>
      </c>
    </row>
    <row r="377" spans="1:15" x14ac:dyDescent="0.25">
      <c r="B377" s="9" t="s">
        <v>261</v>
      </c>
      <c r="C377">
        <v>0</v>
      </c>
      <c r="D377">
        <v>0</v>
      </c>
      <c r="G377" s="8">
        <f t="shared" si="158"/>
        <v>0</v>
      </c>
      <c r="J377" s="9" t="str">
        <f t="shared" ref="J377" si="162">B377</f>
        <v>_ Tram 7</v>
      </c>
      <c r="K377" s="8">
        <f t="shared" si="160"/>
        <v>0</v>
      </c>
      <c r="M377">
        <v>153.66</v>
      </c>
      <c r="O377" s="8">
        <f t="shared" si="161"/>
        <v>0</v>
      </c>
    </row>
    <row r="378" spans="1:15" x14ac:dyDescent="0.25">
      <c r="B378" s="9" t="s">
        <v>262</v>
      </c>
      <c r="C378">
        <v>0</v>
      </c>
      <c r="D378">
        <v>0</v>
      </c>
      <c r="G378" s="8">
        <f t="shared" si="158"/>
        <v>0</v>
      </c>
      <c r="J378" s="9" t="str">
        <f>B378</f>
        <v>_ Tram 8</v>
      </c>
      <c r="K378" s="8">
        <f t="shared" si="160"/>
        <v>0</v>
      </c>
      <c r="M378">
        <v>153.66</v>
      </c>
      <c r="O378" s="8">
        <f t="shared" si="161"/>
        <v>0</v>
      </c>
    </row>
    <row r="379" spans="1:15" x14ac:dyDescent="0.25">
      <c r="B379" s="9" t="s">
        <v>263</v>
      </c>
      <c r="C379">
        <v>0</v>
      </c>
      <c r="D379">
        <v>0</v>
      </c>
      <c r="G379" s="8">
        <f t="shared" si="158"/>
        <v>0</v>
      </c>
      <c r="J379" s="9" t="str">
        <f t="shared" ref="J379:J381" si="163">B379</f>
        <v>_ Tram 9</v>
      </c>
      <c r="K379" s="8">
        <f t="shared" si="160"/>
        <v>0</v>
      </c>
      <c r="M379">
        <v>153.66</v>
      </c>
      <c r="O379" s="8">
        <f t="shared" si="161"/>
        <v>0</v>
      </c>
    </row>
    <row r="380" spans="1:15" x14ac:dyDescent="0.25">
      <c r="B380" s="9" t="s">
        <v>264</v>
      </c>
      <c r="C380">
        <v>1</v>
      </c>
      <c r="D380">
        <v>1</v>
      </c>
      <c r="G380" s="8">
        <f t="shared" si="158"/>
        <v>1</v>
      </c>
      <c r="J380" s="9" t="str">
        <f t="shared" si="163"/>
        <v>_ Tram 10</v>
      </c>
      <c r="K380" s="8">
        <f t="shared" si="160"/>
        <v>1</v>
      </c>
      <c r="M380">
        <v>153.66</v>
      </c>
      <c r="O380" s="8">
        <f t="shared" si="161"/>
        <v>153.66</v>
      </c>
    </row>
    <row r="381" spans="1:15" x14ac:dyDescent="0.25">
      <c r="B381" s="9" t="s">
        <v>265</v>
      </c>
      <c r="C381">
        <v>1</v>
      </c>
      <c r="D381">
        <v>3</v>
      </c>
      <c r="G381" s="8">
        <f t="shared" si="158"/>
        <v>3</v>
      </c>
      <c r="J381" s="9" t="str">
        <f t="shared" si="163"/>
        <v>_ Tram 11</v>
      </c>
      <c r="K381" s="8">
        <f t="shared" si="160"/>
        <v>3</v>
      </c>
      <c r="M381">
        <v>153.66</v>
      </c>
      <c r="O381" s="8">
        <f t="shared" si="161"/>
        <v>460.98</v>
      </c>
    </row>
    <row r="382" spans="1:15" x14ac:dyDescent="0.25">
      <c r="B382" s="9"/>
      <c r="G382" s="8"/>
      <c r="J382" s="9"/>
      <c r="K382" s="8"/>
      <c r="O382" s="8"/>
    </row>
    <row r="383" spans="1:15" x14ac:dyDescent="0.25">
      <c r="B383" s="3" t="s">
        <v>20</v>
      </c>
      <c r="G383" s="10">
        <f>SUM(G373:G381)</f>
        <v>4</v>
      </c>
      <c r="J383" s="3" t="s">
        <v>20</v>
      </c>
      <c r="K383" s="10">
        <f t="shared" ref="K383" si="164">G383</f>
        <v>4</v>
      </c>
      <c r="O383" s="10">
        <f>SUM(O373:O381)</f>
        <v>614.64</v>
      </c>
    </row>
    <row r="384" spans="1:15" x14ac:dyDescent="0.25">
      <c r="G384" s="8"/>
      <c r="J384" s="17"/>
      <c r="K384" s="10"/>
      <c r="O384" s="10"/>
    </row>
    <row r="385" spans="1:15" x14ac:dyDescent="0.25">
      <c r="C385" s="6" t="s">
        <v>5</v>
      </c>
      <c r="D385" s="6" t="s">
        <v>6</v>
      </c>
      <c r="E385" s="6"/>
      <c r="F385" s="6"/>
      <c r="G385" s="7" t="s">
        <v>28</v>
      </c>
      <c r="K385" s="6" t="str">
        <f>G385</f>
        <v>Total ml</v>
      </c>
      <c r="M385" s="6" t="s">
        <v>10</v>
      </c>
      <c r="N385" s="6"/>
      <c r="O385" s="11" t="s">
        <v>11</v>
      </c>
    </row>
    <row r="386" spans="1:15" x14ac:dyDescent="0.25">
      <c r="A386" s="12" t="s">
        <v>230</v>
      </c>
      <c r="G386" s="8"/>
      <c r="I386" t="str">
        <f>A386</f>
        <v xml:space="preserve">Tub de polietilè de PE-100, de 125 mm de </v>
      </c>
      <c r="O386" s="8"/>
    </row>
    <row r="387" spans="1:15" x14ac:dyDescent="0.25">
      <c r="A387" s="12" t="s">
        <v>124</v>
      </c>
      <c r="G387" s="8"/>
      <c r="I387" t="str">
        <f t="shared" ref="I387:I393" si="165">A387</f>
        <v>diàmetre nominal, de PN: 16 bar, per</v>
      </c>
      <c r="O387" s="8"/>
    </row>
    <row r="388" spans="1:15" x14ac:dyDescent="0.25">
      <c r="A388" s="12" t="s">
        <v>125</v>
      </c>
      <c r="G388" s="8"/>
      <c r="I388" t="str">
        <f t="shared" si="165"/>
        <v>aigua potable UNE-EN 12202-2, connectat</v>
      </c>
      <c r="O388" s="8"/>
    </row>
    <row r="389" spans="1:15" x14ac:dyDescent="0.25">
      <c r="A389" t="s">
        <v>126</v>
      </c>
      <c r="G389" s="8"/>
      <c r="I389" t="str">
        <f t="shared" si="165"/>
        <v>a pressió, amb grau de dificultat mitja,</v>
      </c>
      <c r="O389" s="8"/>
    </row>
    <row r="390" spans="1:15" x14ac:dyDescent="0.25">
      <c r="A390" t="s">
        <v>127</v>
      </c>
      <c r="G390" s="8"/>
      <c r="I390" t="str">
        <f t="shared" si="165"/>
        <v>utilitzant unions soldades i col·locat al fons de</v>
      </c>
      <c r="O390" s="8"/>
    </row>
    <row r="391" spans="1:15" x14ac:dyDescent="0.25">
      <c r="A391" s="12" t="s">
        <v>128</v>
      </c>
      <c r="G391" s="8"/>
      <c r="I391" t="str">
        <f t="shared" si="165"/>
        <v>la rasa. Inclou accessoris termosoldables</v>
      </c>
      <c r="K391" s="8"/>
      <c r="O391" s="8"/>
    </row>
    <row r="392" spans="1:15" x14ac:dyDescent="0.25">
      <c r="A392" s="12" t="s">
        <v>129</v>
      </c>
      <c r="G392" s="8"/>
      <c r="I392" t="str">
        <f t="shared" si="165"/>
        <v>d'acord als plànols de la xarxa existent.</v>
      </c>
      <c r="K392" s="8"/>
      <c r="O392" s="8"/>
    </row>
    <row r="393" spans="1:15" x14ac:dyDescent="0.25">
      <c r="A393" s="12" t="s">
        <v>130</v>
      </c>
      <c r="B393" s="3"/>
      <c r="G393" s="10"/>
      <c r="I393" t="str">
        <f t="shared" si="165"/>
        <v>col.locació cobertura arena fins a 20 cm.</v>
      </c>
      <c r="J393" s="3"/>
      <c r="K393" s="10"/>
      <c r="O393" s="10"/>
    </row>
    <row r="394" spans="1:15" x14ac:dyDescent="0.25">
      <c r="B394" s="9" t="s">
        <v>222</v>
      </c>
      <c r="C394">
        <v>0</v>
      </c>
      <c r="D394">
        <v>0</v>
      </c>
      <c r="G394" s="8">
        <f t="shared" ref="G394:G400" si="166">C394*D394</f>
        <v>0</v>
      </c>
      <c r="J394" s="9" t="str">
        <f t="shared" ref="J394" si="167">B394</f>
        <v>_ Tram 5</v>
      </c>
      <c r="K394" s="8">
        <f t="shared" ref="K394:K400" si="168">G394</f>
        <v>0</v>
      </c>
      <c r="M394">
        <v>39.21</v>
      </c>
      <c r="O394" s="8">
        <f t="shared" ref="O394:O400" si="169">K394*M394</f>
        <v>0</v>
      </c>
    </row>
    <row r="395" spans="1:15" x14ac:dyDescent="0.25">
      <c r="B395" s="9" t="s">
        <v>223</v>
      </c>
      <c r="C395">
        <v>0</v>
      </c>
      <c r="D395">
        <v>25</v>
      </c>
      <c r="G395" s="8">
        <f t="shared" si="166"/>
        <v>0</v>
      </c>
      <c r="J395" s="9" t="str">
        <f>B395</f>
        <v>_ Tram 6</v>
      </c>
      <c r="K395" s="8">
        <f t="shared" si="168"/>
        <v>0</v>
      </c>
      <c r="M395">
        <v>39.21</v>
      </c>
      <c r="O395" s="8">
        <f t="shared" si="169"/>
        <v>0</v>
      </c>
    </row>
    <row r="396" spans="1:15" x14ac:dyDescent="0.25">
      <c r="B396" s="9" t="s">
        <v>261</v>
      </c>
      <c r="C396">
        <v>0</v>
      </c>
      <c r="D396">
        <v>85</v>
      </c>
      <c r="G396" s="8">
        <f t="shared" si="166"/>
        <v>0</v>
      </c>
      <c r="J396" s="9" t="str">
        <f t="shared" ref="J396" si="170">B396</f>
        <v>_ Tram 7</v>
      </c>
      <c r="K396" s="8">
        <f t="shared" si="168"/>
        <v>0</v>
      </c>
      <c r="M396">
        <v>39.21</v>
      </c>
      <c r="O396" s="8">
        <f t="shared" si="169"/>
        <v>0</v>
      </c>
    </row>
    <row r="397" spans="1:15" x14ac:dyDescent="0.25">
      <c r="B397" s="9" t="s">
        <v>262</v>
      </c>
      <c r="C397">
        <v>0</v>
      </c>
      <c r="D397">
        <v>245</v>
      </c>
      <c r="G397" s="8">
        <f t="shared" si="166"/>
        <v>0</v>
      </c>
      <c r="J397" s="9" t="str">
        <f>B397</f>
        <v>_ Tram 8</v>
      </c>
      <c r="K397" s="8">
        <f t="shared" si="168"/>
        <v>0</v>
      </c>
      <c r="M397">
        <v>39.21</v>
      </c>
      <c r="O397" s="8">
        <f t="shared" si="169"/>
        <v>0</v>
      </c>
    </row>
    <row r="398" spans="1:15" x14ac:dyDescent="0.25">
      <c r="B398" s="9" t="s">
        <v>263</v>
      </c>
      <c r="C398">
        <v>0</v>
      </c>
      <c r="D398">
        <v>205</v>
      </c>
      <c r="G398" s="8">
        <f t="shared" si="166"/>
        <v>0</v>
      </c>
      <c r="J398" s="9" t="str">
        <f t="shared" ref="J398:J400" si="171">B398</f>
        <v>_ Tram 9</v>
      </c>
      <c r="K398" s="8">
        <f t="shared" si="168"/>
        <v>0</v>
      </c>
      <c r="M398">
        <v>39.21</v>
      </c>
      <c r="O398" s="8">
        <f t="shared" si="169"/>
        <v>0</v>
      </c>
    </row>
    <row r="399" spans="1:15" x14ac:dyDescent="0.25">
      <c r="B399" s="9" t="s">
        <v>264</v>
      </c>
      <c r="C399">
        <v>0</v>
      </c>
      <c r="D399">
        <v>65</v>
      </c>
      <c r="G399" s="8">
        <f t="shared" si="166"/>
        <v>0</v>
      </c>
      <c r="J399" s="9" t="str">
        <f t="shared" si="171"/>
        <v>_ Tram 10</v>
      </c>
      <c r="K399" s="8">
        <f t="shared" si="168"/>
        <v>0</v>
      </c>
      <c r="M399">
        <v>39.21</v>
      </c>
      <c r="O399" s="8">
        <f t="shared" si="169"/>
        <v>0</v>
      </c>
    </row>
    <row r="400" spans="1:15" x14ac:dyDescent="0.25">
      <c r="B400" s="9" t="s">
        <v>265</v>
      </c>
      <c r="C400">
        <v>1</v>
      </c>
      <c r="D400">
        <v>50</v>
      </c>
      <c r="G400" s="8">
        <f t="shared" si="166"/>
        <v>50</v>
      </c>
      <c r="J400" s="9" t="str">
        <f t="shared" si="171"/>
        <v>_ Tram 11</v>
      </c>
      <c r="K400" s="8">
        <f t="shared" si="168"/>
        <v>50</v>
      </c>
      <c r="M400">
        <v>39.21</v>
      </c>
      <c r="O400" s="8">
        <f t="shared" si="169"/>
        <v>1960.5</v>
      </c>
    </row>
    <row r="401" spans="1:15" x14ac:dyDescent="0.25">
      <c r="B401" s="9"/>
      <c r="G401" s="8"/>
      <c r="J401" s="9"/>
      <c r="K401" s="8"/>
      <c r="O401" s="8"/>
    </row>
    <row r="402" spans="1:15" x14ac:dyDescent="0.25">
      <c r="B402" s="3" t="s">
        <v>20</v>
      </c>
      <c r="G402" s="10">
        <f>SUM(G393:G400)</f>
        <v>50</v>
      </c>
      <c r="J402" s="3" t="s">
        <v>20</v>
      </c>
      <c r="K402" s="10">
        <f t="shared" ref="K402" si="172">G402</f>
        <v>50</v>
      </c>
      <c r="O402" s="10">
        <f>SUM(O392:O400)</f>
        <v>1960.5</v>
      </c>
    </row>
    <row r="403" spans="1:15" x14ac:dyDescent="0.25">
      <c r="G403" s="8"/>
      <c r="J403" s="17"/>
      <c r="K403" s="10"/>
      <c r="O403" s="10"/>
    </row>
    <row r="404" spans="1:15" x14ac:dyDescent="0.25">
      <c r="C404" s="6" t="s">
        <v>5</v>
      </c>
      <c r="D404" s="6" t="s">
        <v>6</v>
      </c>
      <c r="E404" s="6"/>
      <c r="F404" s="6"/>
      <c r="G404" s="7" t="s">
        <v>28</v>
      </c>
      <c r="K404" s="6" t="str">
        <f>G404</f>
        <v>Total ml</v>
      </c>
      <c r="M404" s="6" t="s">
        <v>10</v>
      </c>
      <c r="N404" s="6"/>
      <c r="O404" s="11" t="s">
        <v>11</v>
      </c>
    </row>
    <row r="405" spans="1:15" x14ac:dyDescent="0.25">
      <c r="A405" s="12" t="s">
        <v>231</v>
      </c>
      <c r="G405" s="8"/>
      <c r="I405" t="str">
        <f>A405</f>
        <v xml:space="preserve">Tub de Fosa Dúctil DN:150, amb juntes, </v>
      </c>
      <c r="O405" s="8"/>
    </row>
    <row r="406" spans="1:15" x14ac:dyDescent="0.25">
      <c r="A406" s="12" t="s">
        <v>232</v>
      </c>
      <c r="G406" s="8"/>
      <c r="I406" t="str">
        <f t="shared" ref="I406:I408" si="173">A406</f>
        <v>accessoris, llit d'arena i cobertura fins 20 cm,</v>
      </c>
      <c r="O406" s="8"/>
    </row>
    <row r="407" spans="1:15" x14ac:dyDescent="0.25">
      <c r="A407" s="12" t="s">
        <v>233</v>
      </c>
      <c r="G407" s="8"/>
      <c r="I407" t="str">
        <f t="shared" si="173"/>
        <v>canonada colocada en fons de rasa, amb</v>
      </c>
      <c r="O407" s="8"/>
    </row>
    <row r="408" spans="1:15" x14ac:dyDescent="0.25">
      <c r="A408" s="12" t="s">
        <v>234</v>
      </c>
      <c r="G408" s="8"/>
      <c r="I408" t="str">
        <f t="shared" si="173"/>
        <v>treballs d'enllaç i cobertura de canonada.</v>
      </c>
      <c r="O408" s="8"/>
    </row>
    <row r="409" spans="1:15" x14ac:dyDescent="0.25">
      <c r="B409" s="9" t="s">
        <v>222</v>
      </c>
      <c r="C409">
        <v>0</v>
      </c>
      <c r="D409">
        <v>0</v>
      </c>
      <c r="G409" s="8">
        <f t="shared" ref="G409:G416" si="174">C409*D409</f>
        <v>0</v>
      </c>
      <c r="J409" s="9" t="str">
        <f t="shared" ref="J409" si="175">B409</f>
        <v>_ Tram 5</v>
      </c>
      <c r="K409" s="8">
        <f t="shared" ref="K409:K416" si="176">G409</f>
        <v>0</v>
      </c>
      <c r="M409">
        <v>57.3</v>
      </c>
      <c r="O409" s="8">
        <f t="shared" ref="O409:O416" si="177">K409*M409</f>
        <v>0</v>
      </c>
    </row>
    <row r="410" spans="1:15" x14ac:dyDescent="0.25">
      <c r="B410" s="9" t="s">
        <v>223</v>
      </c>
      <c r="C410">
        <v>1</v>
      </c>
      <c r="D410">
        <v>25</v>
      </c>
      <c r="G410" s="8">
        <f t="shared" si="174"/>
        <v>25</v>
      </c>
      <c r="J410" s="9" t="str">
        <f>B410</f>
        <v>_ Tram 6</v>
      </c>
      <c r="K410" s="8">
        <f t="shared" si="176"/>
        <v>25</v>
      </c>
      <c r="M410">
        <v>57.3</v>
      </c>
      <c r="O410" s="8">
        <f t="shared" si="177"/>
        <v>1432.5</v>
      </c>
    </row>
    <row r="411" spans="1:15" x14ac:dyDescent="0.25">
      <c r="B411" s="9" t="s">
        <v>261</v>
      </c>
      <c r="C411">
        <v>1</v>
      </c>
      <c r="D411">
        <v>85</v>
      </c>
      <c r="G411" s="8">
        <f t="shared" si="174"/>
        <v>85</v>
      </c>
      <c r="J411" s="9" t="str">
        <f t="shared" ref="J411" si="178">B411</f>
        <v>_ Tram 7</v>
      </c>
      <c r="K411" s="8">
        <f t="shared" si="176"/>
        <v>85</v>
      </c>
      <c r="M411">
        <v>57.3</v>
      </c>
      <c r="O411" s="8">
        <f t="shared" si="177"/>
        <v>4870.5</v>
      </c>
    </row>
    <row r="412" spans="1:15" x14ac:dyDescent="0.25">
      <c r="B412" s="9" t="s">
        <v>262</v>
      </c>
      <c r="C412">
        <v>1</v>
      </c>
      <c r="D412">
        <v>245</v>
      </c>
      <c r="G412" s="8">
        <f t="shared" si="174"/>
        <v>245</v>
      </c>
      <c r="J412" s="9" t="str">
        <f>B412</f>
        <v>_ Tram 8</v>
      </c>
      <c r="K412" s="8">
        <f t="shared" si="176"/>
        <v>245</v>
      </c>
      <c r="M412">
        <v>57.3</v>
      </c>
      <c r="O412" s="8">
        <f t="shared" si="177"/>
        <v>14038.5</v>
      </c>
    </row>
    <row r="413" spans="1:15" x14ac:dyDescent="0.25">
      <c r="B413" s="9" t="s">
        <v>263</v>
      </c>
      <c r="C413">
        <v>1</v>
      </c>
      <c r="D413">
        <v>205</v>
      </c>
      <c r="G413" s="8">
        <f t="shared" si="174"/>
        <v>205</v>
      </c>
      <c r="J413" s="9" t="str">
        <f t="shared" ref="J413:J416" si="179">B413</f>
        <v>_ Tram 9</v>
      </c>
      <c r="K413" s="8">
        <f t="shared" si="176"/>
        <v>205</v>
      </c>
      <c r="M413">
        <v>57.3</v>
      </c>
      <c r="O413" s="8">
        <f t="shared" si="177"/>
        <v>11746.5</v>
      </c>
    </row>
    <row r="414" spans="1:15" x14ac:dyDescent="0.25">
      <c r="B414" s="9" t="s">
        <v>264</v>
      </c>
      <c r="C414">
        <v>1</v>
      </c>
      <c r="D414">
        <v>65</v>
      </c>
      <c r="G414" s="8">
        <f t="shared" si="174"/>
        <v>65</v>
      </c>
      <c r="J414" s="9" t="str">
        <f t="shared" si="179"/>
        <v>_ Tram 10</v>
      </c>
      <c r="K414" s="8">
        <f t="shared" si="176"/>
        <v>65</v>
      </c>
      <c r="M414">
        <v>57.3</v>
      </c>
      <c r="O414" s="8">
        <f t="shared" si="177"/>
        <v>3724.5</v>
      </c>
    </row>
    <row r="415" spans="1:15" x14ac:dyDescent="0.25">
      <c r="B415" s="9" t="s">
        <v>267</v>
      </c>
      <c r="C415">
        <v>1</v>
      </c>
      <c r="D415">
        <v>50</v>
      </c>
      <c r="G415" s="8">
        <f t="shared" si="174"/>
        <v>50</v>
      </c>
      <c r="J415" s="9" t="str">
        <f t="shared" si="179"/>
        <v>_ Tram 11, (doble canonada)</v>
      </c>
      <c r="K415" s="8">
        <f t="shared" si="176"/>
        <v>50</v>
      </c>
      <c r="M415">
        <v>57.3</v>
      </c>
      <c r="O415" s="8">
        <f t="shared" si="177"/>
        <v>2865</v>
      </c>
    </row>
    <row r="416" spans="1:15" x14ac:dyDescent="0.25">
      <c r="B416" s="9" t="s">
        <v>266</v>
      </c>
      <c r="C416">
        <v>1</v>
      </c>
      <c r="D416">
        <v>120</v>
      </c>
      <c r="G416" s="8">
        <f t="shared" si="174"/>
        <v>120</v>
      </c>
      <c r="J416" s="9" t="str">
        <f t="shared" si="179"/>
        <v>_ Enllaç Av. Bosc</v>
      </c>
      <c r="K416" s="8">
        <f t="shared" si="176"/>
        <v>120</v>
      </c>
      <c r="M416">
        <v>57.3</v>
      </c>
      <c r="O416" s="8">
        <f t="shared" si="177"/>
        <v>6876</v>
      </c>
    </row>
    <row r="417" spans="1:15" x14ac:dyDescent="0.25">
      <c r="B417" s="9"/>
      <c r="G417" s="8"/>
      <c r="J417" s="9"/>
      <c r="K417" s="8"/>
      <c r="O417" s="8"/>
    </row>
    <row r="418" spans="1:15" x14ac:dyDescent="0.25">
      <c r="B418" s="3" t="s">
        <v>20</v>
      </c>
      <c r="G418" s="10">
        <f>SUM(G409:G416)</f>
        <v>795</v>
      </c>
      <c r="J418" s="3" t="s">
        <v>20</v>
      </c>
      <c r="K418" s="10">
        <f t="shared" ref="K418" si="180">G418</f>
        <v>795</v>
      </c>
      <c r="O418" s="10">
        <f>SUM(O409:O416)</f>
        <v>45553.5</v>
      </c>
    </row>
    <row r="419" spans="1:15" x14ac:dyDescent="0.25">
      <c r="G419" s="8"/>
      <c r="J419" s="17"/>
      <c r="K419" s="10"/>
      <c r="O419" s="10"/>
    </row>
    <row r="420" spans="1:15" x14ac:dyDescent="0.25">
      <c r="C420" s="6" t="s">
        <v>5</v>
      </c>
      <c r="D420" s="6" t="s">
        <v>6</v>
      </c>
      <c r="E420" s="6"/>
      <c r="F420" s="6"/>
      <c r="G420" s="7" t="s">
        <v>28</v>
      </c>
      <c r="K420" s="6" t="str">
        <f>G420</f>
        <v>Total ml</v>
      </c>
      <c r="M420" s="6" t="s">
        <v>10</v>
      </c>
      <c r="N420" s="6"/>
      <c r="O420" s="11" t="s">
        <v>11</v>
      </c>
    </row>
    <row r="421" spans="1:15" x14ac:dyDescent="0.25">
      <c r="A421" t="s">
        <v>131</v>
      </c>
      <c r="G421" s="8"/>
      <c r="I421" t="str">
        <f>A421</f>
        <v>Banda contínua de plàstic de color, de 30 cm</v>
      </c>
      <c r="O421" s="8"/>
    </row>
    <row r="422" spans="1:15" x14ac:dyDescent="0.25">
      <c r="A422" s="12" t="s">
        <v>132</v>
      </c>
      <c r="G422" s="8"/>
      <c r="I422" t="str">
        <f>A422</f>
        <v>d'amplada, col·locada al llarg de la rasa a 20</v>
      </c>
      <c r="K422" s="8"/>
      <c r="O422" s="8"/>
    </row>
    <row r="423" spans="1:15" x14ac:dyDescent="0.25">
      <c r="A423" t="s">
        <v>133</v>
      </c>
      <c r="G423" s="8"/>
      <c r="I423" t="str">
        <f>A423</f>
        <v>cm per sobre de la canonada, per a malla</v>
      </c>
      <c r="K423" s="8"/>
      <c r="O423" s="8"/>
    </row>
    <row r="424" spans="1:15" x14ac:dyDescent="0.25">
      <c r="A424" t="s">
        <v>134</v>
      </c>
      <c r="G424" s="8"/>
      <c r="I424" t="str">
        <f>A424</f>
        <v>senyalitzadora.</v>
      </c>
      <c r="K424" s="8"/>
      <c r="O424" s="8"/>
    </row>
    <row r="425" spans="1:15" x14ac:dyDescent="0.25">
      <c r="B425" s="9" t="s">
        <v>222</v>
      </c>
      <c r="C425">
        <v>0</v>
      </c>
      <c r="D425">
        <v>0</v>
      </c>
      <c r="G425" s="8">
        <f t="shared" ref="G425:G432" si="181">C425*D425</f>
        <v>0</v>
      </c>
      <c r="J425" s="9" t="str">
        <f t="shared" ref="J425" si="182">B425</f>
        <v>_ Tram 5</v>
      </c>
      <c r="K425" s="8">
        <f t="shared" ref="K425:K432" si="183">G425</f>
        <v>0</v>
      </c>
      <c r="M425">
        <v>0.44</v>
      </c>
      <c r="O425" s="8">
        <f t="shared" ref="O425:O432" si="184">K425*M425</f>
        <v>0</v>
      </c>
    </row>
    <row r="426" spans="1:15" x14ac:dyDescent="0.25">
      <c r="B426" s="9" t="s">
        <v>223</v>
      </c>
      <c r="C426">
        <v>1</v>
      </c>
      <c r="D426">
        <v>25</v>
      </c>
      <c r="G426" s="8">
        <f t="shared" si="181"/>
        <v>25</v>
      </c>
      <c r="J426" s="9" t="str">
        <f>B426</f>
        <v>_ Tram 6</v>
      </c>
      <c r="K426" s="8">
        <f t="shared" si="183"/>
        <v>25</v>
      </c>
      <c r="M426">
        <v>0.44</v>
      </c>
      <c r="O426" s="8">
        <f t="shared" si="184"/>
        <v>11</v>
      </c>
    </row>
    <row r="427" spans="1:15" x14ac:dyDescent="0.25">
      <c r="B427" s="9" t="s">
        <v>261</v>
      </c>
      <c r="C427">
        <v>1</v>
      </c>
      <c r="D427">
        <v>85</v>
      </c>
      <c r="G427" s="8">
        <f t="shared" si="181"/>
        <v>85</v>
      </c>
      <c r="J427" s="9" t="str">
        <f t="shared" ref="J427" si="185">B427</f>
        <v>_ Tram 7</v>
      </c>
      <c r="K427" s="8">
        <f t="shared" si="183"/>
        <v>85</v>
      </c>
      <c r="M427">
        <v>0.44</v>
      </c>
      <c r="O427" s="8">
        <f t="shared" si="184"/>
        <v>37.4</v>
      </c>
    </row>
    <row r="428" spans="1:15" x14ac:dyDescent="0.25">
      <c r="B428" s="9" t="s">
        <v>262</v>
      </c>
      <c r="C428">
        <v>1</v>
      </c>
      <c r="D428">
        <v>245</v>
      </c>
      <c r="G428" s="8">
        <f t="shared" si="181"/>
        <v>245</v>
      </c>
      <c r="J428" s="9" t="str">
        <f>B428</f>
        <v>_ Tram 8</v>
      </c>
      <c r="K428" s="8">
        <f t="shared" si="183"/>
        <v>245</v>
      </c>
      <c r="M428">
        <v>0.44</v>
      </c>
      <c r="O428" s="8">
        <f t="shared" si="184"/>
        <v>107.8</v>
      </c>
    </row>
    <row r="429" spans="1:15" x14ac:dyDescent="0.25">
      <c r="B429" s="9" t="s">
        <v>263</v>
      </c>
      <c r="C429">
        <v>1</v>
      </c>
      <c r="D429">
        <v>205</v>
      </c>
      <c r="G429" s="8">
        <f t="shared" si="181"/>
        <v>205</v>
      </c>
      <c r="J429" s="9" t="str">
        <f t="shared" ref="J429:J432" si="186">B429</f>
        <v>_ Tram 9</v>
      </c>
      <c r="K429" s="8">
        <f t="shared" si="183"/>
        <v>205</v>
      </c>
      <c r="M429">
        <v>0.44</v>
      </c>
      <c r="O429" s="8">
        <f t="shared" si="184"/>
        <v>90.2</v>
      </c>
    </row>
    <row r="430" spans="1:15" x14ac:dyDescent="0.25">
      <c r="B430" s="9" t="s">
        <v>264</v>
      </c>
      <c r="C430">
        <v>1</v>
      </c>
      <c r="D430">
        <v>65</v>
      </c>
      <c r="G430" s="8">
        <f t="shared" si="181"/>
        <v>65</v>
      </c>
      <c r="J430" s="9" t="str">
        <f t="shared" si="186"/>
        <v>_ Tram 10</v>
      </c>
      <c r="K430" s="8">
        <f t="shared" si="183"/>
        <v>65</v>
      </c>
      <c r="M430">
        <v>0.44</v>
      </c>
      <c r="O430" s="8">
        <f t="shared" si="184"/>
        <v>28.6</v>
      </c>
    </row>
    <row r="431" spans="1:15" x14ac:dyDescent="0.25">
      <c r="B431" s="9" t="s">
        <v>267</v>
      </c>
      <c r="C431">
        <v>1</v>
      </c>
      <c r="D431">
        <v>50</v>
      </c>
      <c r="G431" s="8">
        <f t="shared" si="181"/>
        <v>50</v>
      </c>
      <c r="J431" s="9" t="str">
        <f t="shared" si="186"/>
        <v>_ Tram 11, (doble canonada)</v>
      </c>
      <c r="K431" s="8">
        <f t="shared" si="183"/>
        <v>50</v>
      </c>
      <c r="M431">
        <v>0.44</v>
      </c>
      <c r="O431" s="8">
        <f t="shared" si="184"/>
        <v>22</v>
      </c>
    </row>
    <row r="432" spans="1:15" x14ac:dyDescent="0.25">
      <c r="B432" s="9" t="s">
        <v>266</v>
      </c>
      <c r="C432">
        <v>1</v>
      </c>
      <c r="D432">
        <v>120</v>
      </c>
      <c r="G432" s="8">
        <f t="shared" si="181"/>
        <v>120</v>
      </c>
      <c r="J432" s="9" t="str">
        <f t="shared" si="186"/>
        <v>_ Enllaç Av. Bosc</v>
      </c>
      <c r="K432" s="8">
        <f t="shared" si="183"/>
        <v>120</v>
      </c>
      <c r="M432">
        <v>0.44</v>
      </c>
      <c r="O432" s="8">
        <f t="shared" si="184"/>
        <v>52.8</v>
      </c>
    </row>
    <row r="433" spans="1:15" x14ac:dyDescent="0.25">
      <c r="B433" s="9"/>
      <c r="G433" s="8"/>
      <c r="J433" s="9"/>
      <c r="K433" s="8"/>
      <c r="O433" s="8"/>
    </row>
    <row r="434" spans="1:15" x14ac:dyDescent="0.25">
      <c r="B434" s="3" t="s">
        <v>20</v>
      </c>
      <c r="E434" s="8"/>
      <c r="G434" s="10">
        <f>SUM(G423:G432)</f>
        <v>795</v>
      </c>
      <c r="J434" s="3" t="s">
        <v>20</v>
      </c>
      <c r="K434" s="10">
        <f t="shared" ref="K434" si="187">G434</f>
        <v>795</v>
      </c>
      <c r="O434" s="10">
        <f>SUM(O423:O432)</f>
        <v>349.8</v>
      </c>
    </row>
    <row r="435" spans="1:15" x14ac:dyDescent="0.25">
      <c r="G435" s="13"/>
      <c r="O435" s="8"/>
    </row>
    <row r="436" spans="1:15" x14ac:dyDescent="0.25">
      <c r="C436" s="6" t="s">
        <v>5</v>
      </c>
      <c r="D436" s="7" t="s">
        <v>55</v>
      </c>
      <c r="E436" s="6"/>
      <c r="F436" s="6"/>
      <c r="G436" s="7" t="s">
        <v>56</v>
      </c>
      <c r="K436" s="6" t="str">
        <f>G436</f>
        <v>Total ut</v>
      </c>
      <c r="M436" s="6" t="s">
        <v>10</v>
      </c>
      <c r="N436" s="6"/>
      <c r="O436" s="11" t="s">
        <v>11</v>
      </c>
    </row>
    <row r="437" spans="1:15" x14ac:dyDescent="0.25">
      <c r="A437" s="12" t="s">
        <v>135</v>
      </c>
      <c r="G437" s="8"/>
      <c r="I437" t="str">
        <f>A437</f>
        <v xml:space="preserve">Vàlvula de comporta manual amb brides, de </v>
      </c>
      <c r="O437" s="8"/>
    </row>
    <row r="438" spans="1:15" x14ac:dyDescent="0.25">
      <c r="A438" s="12" t="s">
        <v>235</v>
      </c>
      <c r="G438" s="8"/>
      <c r="I438" t="str">
        <f>A438</f>
        <v>cos llarg, Ø 150 mm (") de PN 16 bar,</v>
      </c>
      <c r="K438" s="8"/>
      <c r="O438" s="8"/>
    </row>
    <row r="439" spans="1:15" x14ac:dyDescent="0.25">
      <c r="A439" s="12" t="s">
        <v>137</v>
      </c>
      <c r="G439" s="8"/>
      <c r="I439" t="str">
        <f t="shared" ref="I439:I442" si="188">A439</f>
        <v>cos de fosa modular EN-GJS-500-7 (GGCG50)</v>
      </c>
      <c r="K439" s="8"/>
      <c r="O439" s="8"/>
    </row>
    <row r="440" spans="1:15" x14ac:dyDescent="0.25">
      <c r="A440" s="12" t="s">
        <v>138</v>
      </c>
      <c r="G440" s="8"/>
      <c r="I440" t="str">
        <f t="shared" si="188"/>
        <v xml:space="preserve">i tapa de fosa modular EN-GJS-500-7 </v>
      </c>
      <c r="K440" s="8"/>
      <c r="O440" s="8"/>
    </row>
    <row r="441" spans="1:15" x14ac:dyDescent="0.25">
      <c r="A441" s="12" t="s">
        <v>139</v>
      </c>
      <c r="B441" s="3"/>
      <c r="G441" s="10"/>
      <c r="I441" t="str">
        <f t="shared" si="188"/>
        <v>(GGCG50), amb revestiment de resina epoxi</v>
      </c>
      <c r="J441" s="3"/>
      <c r="K441" s="10"/>
      <c r="O441" s="10"/>
    </row>
    <row r="442" spans="1:15" x14ac:dyDescent="0.25">
      <c r="A442" s="12" t="s">
        <v>140</v>
      </c>
      <c r="B442" s="3"/>
      <c r="G442" s="10"/>
      <c r="I442" t="str">
        <f t="shared" si="188"/>
        <v>(250 micres), comporta de fosa+EPDM i</v>
      </c>
      <c r="J442" s="17"/>
      <c r="K442" s="10"/>
      <c r="O442" s="10"/>
    </row>
    <row r="443" spans="1:15" x14ac:dyDescent="0.25">
      <c r="A443" s="12" t="s">
        <v>141</v>
      </c>
      <c r="G443" s="8"/>
      <c r="I443" t="str">
        <f>A443</f>
        <v>tancament de seient elàstic, eix d'acer inox</v>
      </c>
      <c r="K443" s="8"/>
      <c r="O443" s="8"/>
    </row>
    <row r="444" spans="1:15" x14ac:dyDescent="0.25">
      <c r="A444" s="12" t="s">
        <v>142</v>
      </c>
      <c r="G444" s="8"/>
      <c r="I444" t="str">
        <f>A444</f>
        <v>1.4021 (AISI 420), amb accionament per volant</v>
      </c>
      <c r="K444" s="8"/>
      <c r="O444" s="8"/>
    </row>
    <row r="445" spans="1:15" x14ac:dyDescent="0.25">
      <c r="A445" s="12" t="s">
        <v>236</v>
      </c>
      <c r="G445" s="8"/>
      <c r="I445" t="str">
        <f>A445</f>
        <v>de fosa. Instal·lada sobre xarxa</v>
      </c>
      <c r="K445" s="8"/>
      <c r="O445" s="8"/>
    </row>
    <row r="446" spans="1:15" x14ac:dyDescent="0.25">
      <c r="A446" s="12" t="s">
        <v>237</v>
      </c>
      <c r="G446" s="8"/>
      <c r="I446" t="str">
        <f>A446</f>
        <v>totalment instal·lat.</v>
      </c>
      <c r="K446" s="8"/>
      <c r="O446" s="8"/>
    </row>
    <row r="447" spans="1:15" x14ac:dyDescent="0.25">
      <c r="A447" s="12"/>
      <c r="C447">
        <v>1</v>
      </c>
      <c r="D447">
        <v>5</v>
      </c>
      <c r="G447" s="8">
        <f>C447*D447</f>
        <v>5</v>
      </c>
      <c r="K447" s="8">
        <f>G447</f>
        <v>5</v>
      </c>
      <c r="M447">
        <v>572.79999999999995</v>
      </c>
      <c r="O447" s="8">
        <f t="shared" ref="O447" si="189">K447*M447</f>
        <v>2864</v>
      </c>
    </row>
    <row r="448" spans="1:15" x14ac:dyDescent="0.25">
      <c r="G448" s="8"/>
      <c r="K448" s="8"/>
      <c r="O448" s="8"/>
    </row>
    <row r="449" spans="1:15" x14ac:dyDescent="0.25">
      <c r="B449" s="3" t="s">
        <v>20</v>
      </c>
      <c r="G449" s="10">
        <f>SUM(G445:G447)</f>
        <v>5</v>
      </c>
      <c r="J449" s="3" t="s">
        <v>20</v>
      </c>
      <c r="K449" s="10">
        <f>G449</f>
        <v>5</v>
      </c>
      <c r="O449" s="10">
        <f>SUM(O445:O447)</f>
        <v>2864</v>
      </c>
    </row>
    <row r="450" spans="1:15" x14ac:dyDescent="0.25">
      <c r="A450" s="12"/>
      <c r="B450" s="3"/>
      <c r="G450" s="10"/>
      <c r="J450" s="3"/>
      <c r="K450" s="10"/>
      <c r="O450" s="10"/>
    </row>
    <row r="451" spans="1:15" x14ac:dyDescent="0.25">
      <c r="C451" s="6" t="s">
        <v>5</v>
      </c>
      <c r="D451" s="6" t="s">
        <v>55</v>
      </c>
      <c r="E451" s="6"/>
      <c r="F451" s="6"/>
      <c r="G451" s="7" t="s">
        <v>56</v>
      </c>
      <c r="K451" s="6" t="str">
        <f>G451</f>
        <v>Total ut</v>
      </c>
      <c r="M451" s="6" t="s">
        <v>10</v>
      </c>
      <c r="N451" s="6"/>
      <c r="O451" s="11" t="s">
        <v>11</v>
      </c>
    </row>
    <row r="452" spans="1:15" x14ac:dyDescent="0.25">
      <c r="A452" s="12" t="s">
        <v>238</v>
      </c>
      <c r="G452" s="8"/>
      <c r="I452" t="str">
        <f>A452</f>
        <v xml:space="preserve">Contador de agua por ultrasonidos, con </v>
      </c>
      <c r="O452" s="8"/>
    </row>
    <row r="453" spans="1:15" x14ac:dyDescent="0.25">
      <c r="A453" s="12" t="s">
        <v>239</v>
      </c>
      <c r="G453" s="8"/>
      <c r="I453" t="str">
        <f>A453</f>
        <v>comunicación vía radio, DN 80 /Q: 63 m3/h</v>
      </c>
      <c r="K453" s="8"/>
      <c r="O453" s="8"/>
    </row>
    <row r="454" spans="1:15" x14ac:dyDescent="0.25">
      <c r="A454" s="12" t="s">
        <v>240</v>
      </c>
      <c r="G454" s="8"/>
      <c r="I454" t="str">
        <f>A454</f>
        <v>PN-16 bar</v>
      </c>
      <c r="K454" s="8"/>
      <c r="O454" s="8"/>
    </row>
    <row r="455" spans="1:15" x14ac:dyDescent="0.25">
      <c r="G455" s="8"/>
      <c r="K455" s="8"/>
      <c r="O455" s="8"/>
    </row>
    <row r="456" spans="1:15" x14ac:dyDescent="0.25">
      <c r="B456" s="9" t="s">
        <v>241</v>
      </c>
      <c r="C456">
        <v>0</v>
      </c>
      <c r="D456">
        <v>1</v>
      </c>
      <c r="G456" s="8">
        <f>C456*D456</f>
        <v>0</v>
      </c>
      <c r="J456" s="9" t="str">
        <f>B456</f>
        <v>_ Planet 2 Entrada</v>
      </c>
      <c r="K456" s="8">
        <f t="shared" ref="K456:K457" si="190">G456</f>
        <v>0</v>
      </c>
      <c r="M456" s="8">
        <v>1374.17</v>
      </c>
      <c r="O456" s="8">
        <f t="shared" ref="O456:O457" si="191">K456*M456</f>
        <v>0</v>
      </c>
    </row>
    <row r="457" spans="1:15" x14ac:dyDescent="0.25">
      <c r="B457" s="9" t="s">
        <v>242</v>
      </c>
      <c r="C457">
        <v>0</v>
      </c>
      <c r="D457">
        <v>0</v>
      </c>
      <c r="G457" s="8">
        <f t="shared" ref="G457" si="192">C457*D457</f>
        <v>0</v>
      </c>
      <c r="J457" s="9" t="str">
        <f t="shared" ref="J457" si="193">B457</f>
        <v xml:space="preserve">_ </v>
      </c>
      <c r="K457" s="8">
        <f t="shared" si="190"/>
        <v>0</v>
      </c>
      <c r="M457" s="8">
        <v>0</v>
      </c>
      <c r="O457" s="8">
        <f t="shared" si="191"/>
        <v>0</v>
      </c>
    </row>
    <row r="458" spans="1:15" x14ac:dyDescent="0.25">
      <c r="B458" s="9"/>
      <c r="G458" s="8"/>
      <c r="J458" s="9"/>
      <c r="K458" s="8"/>
      <c r="O458" s="8"/>
    </row>
    <row r="459" spans="1:15" x14ac:dyDescent="0.25">
      <c r="B459" s="3" t="s">
        <v>20</v>
      </c>
      <c r="G459" s="10">
        <f>SUM(G454:G457)</f>
        <v>0</v>
      </c>
      <c r="J459" s="3" t="s">
        <v>20</v>
      </c>
      <c r="K459" s="10">
        <f t="shared" ref="K459" si="194">G459</f>
        <v>0</v>
      </c>
      <c r="O459" s="10">
        <f>SUM(O454:O457)</f>
        <v>0</v>
      </c>
    </row>
    <row r="460" spans="1:15" x14ac:dyDescent="0.25">
      <c r="B460" s="3"/>
      <c r="G460" s="10"/>
      <c r="J460" s="3"/>
      <c r="K460" s="10"/>
      <c r="O460" s="10"/>
    </row>
    <row r="461" spans="1:15" x14ac:dyDescent="0.25">
      <c r="C461" s="6" t="s">
        <v>5</v>
      </c>
      <c r="D461" s="6" t="s">
        <v>55</v>
      </c>
      <c r="E461" s="6"/>
      <c r="F461" s="6"/>
      <c r="G461" s="7" t="s">
        <v>56</v>
      </c>
      <c r="K461" s="6" t="str">
        <f>G461</f>
        <v>Total ut</v>
      </c>
      <c r="M461" s="6" t="s">
        <v>10</v>
      </c>
      <c r="N461" s="6"/>
      <c r="O461" s="11" t="s">
        <v>11</v>
      </c>
    </row>
    <row r="462" spans="1:15" x14ac:dyDescent="0.25">
      <c r="A462" s="12" t="s">
        <v>238</v>
      </c>
      <c r="G462" s="8"/>
      <c r="I462" t="str">
        <f>A462</f>
        <v xml:space="preserve">Contador de agua por ultrasonidos, con </v>
      </c>
      <c r="O462" s="8"/>
    </row>
    <row r="463" spans="1:15" x14ac:dyDescent="0.25">
      <c r="A463" s="12" t="s">
        <v>243</v>
      </c>
      <c r="G463" s="8"/>
      <c r="I463" t="str">
        <f>A463</f>
        <v>comunicación vía radio, DN 100 /Q: 100 m3/h</v>
      </c>
      <c r="K463" s="8"/>
      <c r="O463" s="8"/>
    </row>
    <row r="464" spans="1:15" x14ac:dyDescent="0.25">
      <c r="A464" s="12" t="s">
        <v>240</v>
      </c>
      <c r="G464" s="8"/>
      <c r="I464" t="str">
        <f>A464</f>
        <v>PN-16 bar</v>
      </c>
      <c r="K464" s="8"/>
      <c r="O464" s="8"/>
    </row>
    <row r="465" spans="1:15" x14ac:dyDescent="0.25">
      <c r="G465" s="8"/>
      <c r="K465" s="8"/>
      <c r="O465" s="8"/>
    </row>
    <row r="466" spans="1:15" x14ac:dyDescent="0.25">
      <c r="B466" s="9" t="s">
        <v>244</v>
      </c>
      <c r="C466">
        <v>0</v>
      </c>
      <c r="D466">
        <v>1</v>
      </c>
      <c r="G466" s="8">
        <f>C466*D466</f>
        <v>0</v>
      </c>
      <c r="J466" s="9" t="str">
        <f>B466</f>
        <v>_ Planet 1 Sortida</v>
      </c>
      <c r="K466" s="8">
        <f t="shared" ref="K466:K467" si="195">G466</f>
        <v>0</v>
      </c>
      <c r="M466" s="8">
        <v>1609.29</v>
      </c>
      <c r="O466" s="8">
        <f t="shared" ref="O466:O467" si="196">K466*M466</f>
        <v>0</v>
      </c>
    </row>
    <row r="467" spans="1:15" x14ac:dyDescent="0.25">
      <c r="B467" s="9" t="s">
        <v>245</v>
      </c>
      <c r="C467">
        <v>0</v>
      </c>
      <c r="D467">
        <v>2</v>
      </c>
      <c r="G467" s="8">
        <f t="shared" ref="G467" si="197">C467*D467</f>
        <v>0</v>
      </c>
      <c r="J467" s="9" t="str">
        <f t="shared" ref="J467" si="198">B467</f>
        <v>_ Planet 2 Sortida</v>
      </c>
      <c r="K467" s="8">
        <f t="shared" si="195"/>
        <v>0</v>
      </c>
      <c r="M467" s="8">
        <v>1609.29</v>
      </c>
      <c r="O467" s="8">
        <f t="shared" si="196"/>
        <v>0</v>
      </c>
    </row>
    <row r="468" spans="1:15" x14ac:dyDescent="0.25">
      <c r="B468" s="9"/>
      <c r="G468" s="8"/>
      <c r="J468" s="9"/>
      <c r="K468" s="8"/>
      <c r="O468" s="8"/>
    </row>
    <row r="469" spans="1:15" x14ac:dyDescent="0.25">
      <c r="B469" s="3" t="s">
        <v>20</v>
      </c>
      <c r="G469" s="10">
        <f>SUM(G464:G467)</f>
        <v>0</v>
      </c>
      <c r="J469" s="3" t="s">
        <v>20</v>
      </c>
      <c r="K469" s="10">
        <f t="shared" ref="K469" si="199">G469</f>
        <v>0</v>
      </c>
      <c r="O469" s="10">
        <f>SUM(O464:O467)</f>
        <v>0</v>
      </c>
    </row>
    <row r="470" spans="1:15" x14ac:dyDescent="0.25">
      <c r="G470" s="13"/>
      <c r="O470" s="8"/>
    </row>
    <row r="471" spans="1:15" x14ac:dyDescent="0.25">
      <c r="C471" s="6" t="s">
        <v>5</v>
      </c>
      <c r="D471" s="6" t="s">
        <v>55</v>
      </c>
      <c r="E471" s="6"/>
      <c r="F471" s="6"/>
      <c r="G471" s="7" t="s">
        <v>56</v>
      </c>
      <c r="K471" s="6" t="str">
        <f>G471</f>
        <v>Total ut</v>
      </c>
      <c r="M471" s="6" t="s">
        <v>10</v>
      </c>
      <c r="N471" s="6"/>
      <c r="O471" s="11" t="s">
        <v>11</v>
      </c>
    </row>
    <row r="472" spans="1:15" x14ac:dyDescent="0.25">
      <c r="A472" s="12" t="s">
        <v>238</v>
      </c>
      <c r="G472" s="8"/>
      <c r="I472" t="str">
        <f>A472</f>
        <v xml:space="preserve">Contador de agua por ultrasonidos, con </v>
      </c>
      <c r="O472" s="8"/>
    </row>
    <row r="473" spans="1:15" x14ac:dyDescent="0.25">
      <c r="A473" s="12" t="s">
        <v>246</v>
      </c>
      <c r="G473" s="8"/>
      <c r="I473" t="str">
        <f>A473</f>
        <v>comunicación vía radio, DN 125 /Q: 150 m3/h</v>
      </c>
      <c r="K473" s="8"/>
      <c r="O473" s="8"/>
    </row>
    <row r="474" spans="1:15" x14ac:dyDescent="0.25">
      <c r="A474" s="12" t="s">
        <v>240</v>
      </c>
      <c r="G474" s="8"/>
      <c r="I474" t="str">
        <f>A474</f>
        <v>PN-16 bar</v>
      </c>
      <c r="K474" s="8"/>
      <c r="O474" s="8"/>
    </row>
    <row r="475" spans="1:15" x14ac:dyDescent="0.25">
      <c r="G475" s="8"/>
      <c r="K475" s="8"/>
      <c r="O475" s="8"/>
    </row>
    <row r="476" spans="1:15" x14ac:dyDescent="0.25">
      <c r="B476" s="9" t="s">
        <v>247</v>
      </c>
      <c r="C476">
        <v>0</v>
      </c>
      <c r="D476">
        <v>1</v>
      </c>
      <c r="G476" s="8">
        <f>C476*D476</f>
        <v>0</v>
      </c>
      <c r="J476" s="9" t="str">
        <f>B476</f>
        <v>_ Ballesta 1 Entrada</v>
      </c>
      <c r="K476" s="8">
        <f t="shared" ref="K476:K479" si="200">G476</f>
        <v>0</v>
      </c>
      <c r="M476" s="8">
        <v>1838.66</v>
      </c>
      <c r="O476" s="8">
        <f t="shared" ref="O476:O479" si="201">K476*M476</f>
        <v>0</v>
      </c>
    </row>
    <row r="477" spans="1:15" x14ac:dyDescent="0.25">
      <c r="B477" s="9" t="s">
        <v>248</v>
      </c>
      <c r="C477">
        <v>0</v>
      </c>
      <c r="D477">
        <v>1</v>
      </c>
      <c r="G477" s="8">
        <f>C477*D477</f>
        <v>0</v>
      </c>
      <c r="J477" s="9" t="str">
        <f>B477</f>
        <v>_ Ballesta 1 Sortida</v>
      </c>
      <c r="K477" s="8">
        <f t="shared" si="200"/>
        <v>0</v>
      </c>
      <c r="M477" s="8">
        <v>1838.66</v>
      </c>
      <c r="O477" s="8">
        <f t="shared" si="201"/>
        <v>0</v>
      </c>
    </row>
    <row r="478" spans="1:15" x14ac:dyDescent="0.25">
      <c r="B478" s="9" t="s">
        <v>249</v>
      </c>
      <c r="C478">
        <v>0</v>
      </c>
      <c r="D478">
        <v>1</v>
      </c>
      <c r="G478" s="8">
        <f>C478*D478</f>
        <v>0</v>
      </c>
      <c r="J478" s="9" t="str">
        <f>B478</f>
        <v>_ Ballesta 2 Entrada</v>
      </c>
      <c r="K478" s="8">
        <f t="shared" si="200"/>
        <v>0</v>
      </c>
      <c r="M478" s="8">
        <v>1838.66</v>
      </c>
      <c r="O478" s="8">
        <f t="shared" si="201"/>
        <v>0</v>
      </c>
    </row>
    <row r="479" spans="1:15" x14ac:dyDescent="0.25">
      <c r="B479" s="9" t="s">
        <v>250</v>
      </c>
      <c r="C479">
        <v>0</v>
      </c>
      <c r="D479">
        <v>1</v>
      </c>
      <c r="G479" s="8">
        <f t="shared" ref="G479" si="202">C479*D479</f>
        <v>0</v>
      </c>
      <c r="J479" s="9" t="str">
        <f t="shared" ref="J479" si="203">B479</f>
        <v>_ Ballesta 2 Sortida</v>
      </c>
      <c r="K479" s="8">
        <f t="shared" si="200"/>
        <v>0</v>
      </c>
      <c r="M479" s="8">
        <v>1838.66</v>
      </c>
      <c r="O479" s="8">
        <f t="shared" si="201"/>
        <v>0</v>
      </c>
    </row>
    <row r="480" spans="1:15" x14ac:dyDescent="0.25">
      <c r="B480" s="9"/>
      <c r="G480" s="8"/>
      <c r="J480" s="9"/>
      <c r="K480" s="8"/>
      <c r="O480" s="8"/>
    </row>
    <row r="481" spans="1:15" x14ac:dyDescent="0.25">
      <c r="B481" s="3" t="s">
        <v>20</v>
      </c>
      <c r="G481" s="10">
        <f>SUM(G474:G479)</f>
        <v>0</v>
      </c>
      <c r="J481" s="3" t="s">
        <v>20</v>
      </c>
      <c r="K481" s="10">
        <f t="shared" ref="K481" si="204">G481</f>
        <v>0</v>
      </c>
      <c r="O481" s="10">
        <f>SUM(O474:O479)</f>
        <v>0</v>
      </c>
    </row>
    <row r="482" spans="1:15" x14ac:dyDescent="0.25">
      <c r="B482" s="3"/>
      <c r="G482" s="10"/>
      <c r="J482" s="3"/>
      <c r="K482" s="10"/>
      <c r="O482" s="10"/>
    </row>
    <row r="483" spans="1:15" x14ac:dyDescent="0.25">
      <c r="C483" s="6" t="s">
        <v>5</v>
      </c>
      <c r="D483" s="6" t="s">
        <v>55</v>
      </c>
      <c r="E483" s="6"/>
      <c r="F483" s="6"/>
      <c r="G483" s="7" t="s">
        <v>56</v>
      </c>
      <c r="K483" s="6" t="str">
        <f>G483</f>
        <v>Total ut</v>
      </c>
      <c r="M483" s="6" t="s">
        <v>10</v>
      </c>
      <c r="N483" s="6"/>
      <c r="O483" s="11" t="s">
        <v>11</v>
      </c>
    </row>
    <row r="484" spans="1:15" x14ac:dyDescent="0.25">
      <c r="A484" s="12" t="s">
        <v>238</v>
      </c>
      <c r="G484" s="8"/>
      <c r="I484" t="str">
        <f>A484</f>
        <v xml:space="preserve">Contador de agua por ultrasonidos, con </v>
      </c>
      <c r="O484" s="8"/>
    </row>
    <row r="485" spans="1:15" x14ac:dyDescent="0.25">
      <c r="A485" s="12" t="s">
        <v>251</v>
      </c>
      <c r="G485" s="8"/>
      <c r="I485" t="str">
        <f>A485</f>
        <v>comunicación vía radio, DN 150 /Q: 250 m3/h</v>
      </c>
      <c r="K485" s="8"/>
      <c r="O485" s="8"/>
    </row>
    <row r="486" spans="1:15" x14ac:dyDescent="0.25">
      <c r="A486" s="12" t="s">
        <v>240</v>
      </c>
      <c r="G486" s="8"/>
      <c r="I486" t="str">
        <f>A486</f>
        <v>PN-16 bar</v>
      </c>
      <c r="K486" s="8"/>
      <c r="O486" s="8"/>
    </row>
    <row r="487" spans="1:15" x14ac:dyDescent="0.25">
      <c r="G487" s="8"/>
      <c r="K487" s="8"/>
      <c r="O487" s="8"/>
    </row>
    <row r="488" spans="1:15" x14ac:dyDescent="0.25">
      <c r="B488" s="9" t="s">
        <v>268</v>
      </c>
      <c r="C488">
        <v>1</v>
      </c>
      <c r="D488">
        <v>1</v>
      </c>
      <c r="G488" s="8">
        <f>C488*D488</f>
        <v>1</v>
      </c>
      <c r="J488" s="9" t="str">
        <f>B488</f>
        <v>_ Planet 1 Entrada</v>
      </c>
      <c r="K488" s="8">
        <f t="shared" ref="K488:K492" si="205">G488</f>
        <v>1</v>
      </c>
      <c r="M488" s="8">
        <v>2065.29</v>
      </c>
      <c r="O488" s="8">
        <f t="shared" ref="O488:O492" si="206">K488*M488</f>
        <v>2065.29</v>
      </c>
    </row>
    <row r="489" spans="1:15" x14ac:dyDescent="0.25">
      <c r="B489" s="9" t="s">
        <v>244</v>
      </c>
      <c r="C489">
        <v>1</v>
      </c>
      <c r="D489">
        <v>1</v>
      </c>
      <c r="G489" s="8">
        <f t="shared" ref="G489" si="207">C489*D489</f>
        <v>1</v>
      </c>
      <c r="J489" s="9" t="str">
        <f t="shared" ref="J489" si="208">B489</f>
        <v>_ Planet 1 Sortida</v>
      </c>
      <c r="K489" s="8">
        <f t="shared" si="205"/>
        <v>1</v>
      </c>
      <c r="M489" s="8">
        <v>2065.29</v>
      </c>
      <c r="O489" s="8">
        <f t="shared" si="206"/>
        <v>2065.29</v>
      </c>
    </row>
    <row r="490" spans="1:15" x14ac:dyDescent="0.25">
      <c r="B490" s="9" t="s">
        <v>241</v>
      </c>
      <c r="C490">
        <v>1</v>
      </c>
      <c r="D490">
        <v>1</v>
      </c>
      <c r="G490" s="8">
        <f>C490*D490</f>
        <v>1</v>
      </c>
      <c r="J490" s="9" t="str">
        <f>B490</f>
        <v>_ Planet 2 Entrada</v>
      </c>
      <c r="K490" s="8">
        <f t="shared" si="205"/>
        <v>1</v>
      </c>
      <c r="M490" s="8">
        <v>2065.29</v>
      </c>
      <c r="O490" s="8">
        <f t="shared" si="206"/>
        <v>2065.29</v>
      </c>
    </row>
    <row r="491" spans="1:15" x14ac:dyDescent="0.25">
      <c r="B491" s="9" t="s">
        <v>244</v>
      </c>
      <c r="C491">
        <v>1</v>
      </c>
      <c r="D491">
        <v>1</v>
      </c>
      <c r="G491" s="8">
        <f>C491*D491</f>
        <v>1</v>
      </c>
      <c r="J491" s="9" t="str">
        <f>B491</f>
        <v>_ Planet 1 Sortida</v>
      </c>
      <c r="K491" s="8">
        <f t="shared" si="205"/>
        <v>1</v>
      </c>
      <c r="M491" s="8">
        <v>2065.29</v>
      </c>
      <c r="O491" s="8">
        <f t="shared" si="206"/>
        <v>2065.29</v>
      </c>
    </row>
    <row r="492" spans="1:15" x14ac:dyDescent="0.25">
      <c r="B492" s="9" t="s">
        <v>245</v>
      </c>
      <c r="C492">
        <v>1</v>
      </c>
      <c r="D492">
        <v>2</v>
      </c>
      <c r="G492" s="8">
        <f t="shared" ref="G492" si="209">C492*D492</f>
        <v>2</v>
      </c>
      <c r="J492" s="9" t="str">
        <f t="shared" ref="J492" si="210">B492</f>
        <v>_ Planet 2 Sortida</v>
      </c>
      <c r="K492" s="8">
        <f t="shared" si="205"/>
        <v>2</v>
      </c>
      <c r="M492" s="8">
        <v>2065.29</v>
      </c>
      <c r="O492" s="8">
        <f t="shared" si="206"/>
        <v>4130.58</v>
      </c>
    </row>
    <row r="493" spans="1:15" x14ac:dyDescent="0.25">
      <c r="B493" s="9"/>
      <c r="G493" s="8"/>
      <c r="J493" s="9"/>
      <c r="K493" s="8"/>
      <c r="O493" s="8"/>
    </row>
    <row r="494" spans="1:15" x14ac:dyDescent="0.25">
      <c r="B494" s="3" t="s">
        <v>20</v>
      </c>
      <c r="G494" s="10">
        <f>SUM(G486:G492)</f>
        <v>6</v>
      </c>
      <c r="J494" s="3" t="s">
        <v>20</v>
      </c>
      <c r="K494" s="10">
        <f t="shared" ref="K494" si="211">G494</f>
        <v>6</v>
      </c>
      <c r="O494" s="10">
        <f>SUM(O486:O492)</f>
        <v>12391.74</v>
      </c>
    </row>
    <row r="495" spans="1:15" x14ac:dyDescent="0.25">
      <c r="B495" s="3"/>
      <c r="G495" s="10"/>
      <c r="J495" s="3"/>
      <c r="K495" s="10"/>
      <c r="O495" s="10"/>
    </row>
    <row r="496" spans="1:15" x14ac:dyDescent="0.25">
      <c r="C496" s="6" t="s">
        <v>5</v>
      </c>
      <c r="D496" s="7" t="s">
        <v>55</v>
      </c>
      <c r="E496" s="6"/>
      <c r="F496" s="6"/>
      <c r="G496" s="7" t="s">
        <v>56</v>
      </c>
      <c r="K496" s="6" t="s">
        <v>56</v>
      </c>
      <c r="M496" s="6" t="s">
        <v>10</v>
      </c>
      <c r="N496" s="6"/>
      <c r="O496" s="11" t="s">
        <v>11</v>
      </c>
    </row>
    <row r="497" spans="1:15" x14ac:dyDescent="0.25">
      <c r="A497" s="12" t="s">
        <v>145</v>
      </c>
      <c r="G497" s="8"/>
      <c r="I497" t="str">
        <f>A497</f>
        <v>Vàlvula d'aireació trifuncional, tipus ventosa,</v>
      </c>
      <c r="O497" s="8"/>
    </row>
    <row r="498" spans="1:15" x14ac:dyDescent="0.25">
      <c r="A498" s="12" t="s">
        <v>146</v>
      </c>
      <c r="G498" s="8"/>
      <c r="I498" t="str">
        <f t="shared" ref="I498:I502" si="212">A498</f>
        <v>amb connexió roscada o amb brides, per a</v>
      </c>
      <c r="O498" s="8"/>
    </row>
    <row r="499" spans="1:15" x14ac:dyDescent="0.25">
      <c r="A499" s="12" t="s">
        <v>252</v>
      </c>
      <c r="G499" s="8"/>
      <c r="I499" t="str">
        <f t="shared" si="212"/>
        <v>ventilació de canonada de Ø 125 a Ø 160 mm</v>
      </c>
      <c r="O499" s="8"/>
    </row>
    <row r="500" spans="1:15" x14ac:dyDescent="0.25">
      <c r="A500" s="12" t="s">
        <v>253</v>
      </c>
      <c r="B500" s="3"/>
      <c r="G500" s="10"/>
      <c r="I500" t="str">
        <f t="shared" si="212"/>
        <v>de PN 25 bar. Incloent part proporcional</v>
      </c>
      <c r="O500" s="8"/>
    </row>
    <row r="501" spans="1:15" x14ac:dyDescent="0.25">
      <c r="A501" s="12" t="s">
        <v>149</v>
      </c>
      <c r="G501" s="8"/>
      <c r="I501" t="str">
        <f t="shared" si="212"/>
        <v>d'accessoris i elements de connexió.</v>
      </c>
      <c r="O501" s="8"/>
    </row>
    <row r="502" spans="1:15" x14ac:dyDescent="0.25">
      <c r="A502" s="12" t="s">
        <v>150</v>
      </c>
      <c r="G502" s="8"/>
      <c r="I502" t="str">
        <f t="shared" si="212"/>
        <v>Totalment instal·lada sobre xarxa.</v>
      </c>
      <c r="O502" s="8"/>
    </row>
    <row r="503" spans="1:15" x14ac:dyDescent="0.25">
      <c r="A503" s="12"/>
      <c r="C503">
        <v>1</v>
      </c>
      <c r="D503">
        <v>1</v>
      </c>
      <c r="G503" s="8">
        <f>C503*D503</f>
        <v>1</v>
      </c>
      <c r="K503" s="8">
        <f>G503</f>
        <v>1</v>
      </c>
      <c r="M503">
        <v>691.32</v>
      </c>
      <c r="O503" s="8">
        <f t="shared" ref="O503" si="213">K503*M503</f>
        <v>691.32</v>
      </c>
    </row>
    <row r="504" spans="1:15" x14ac:dyDescent="0.25">
      <c r="G504" s="8"/>
      <c r="K504" s="8"/>
      <c r="O504" s="8"/>
    </row>
    <row r="505" spans="1:15" x14ac:dyDescent="0.25">
      <c r="B505" s="3" t="s">
        <v>20</v>
      </c>
      <c r="G505" s="10">
        <f>SUM(G501:G503)</f>
        <v>1</v>
      </c>
      <c r="J505" s="3" t="s">
        <v>20</v>
      </c>
      <c r="K505" s="10">
        <f>G505</f>
        <v>1</v>
      </c>
      <c r="O505" s="10">
        <f>SUM(O501:O503)</f>
        <v>691.32</v>
      </c>
    </row>
    <row r="506" spans="1:15" x14ac:dyDescent="0.25">
      <c r="A506" s="12"/>
      <c r="B506" s="3"/>
      <c r="G506" s="10"/>
      <c r="J506" s="3"/>
      <c r="K506" s="10"/>
      <c r="O506" s="10"/>
    </row>
    <row r="507" spans="1:15" x14ac:dyDescent="0.25">
      <c r="C507" s="6" t="s">
        <v>5</v>
      </c>
      <c r="D507" s="7" t="s">
        <v>55</v>
      </c>
      <c r="E507" s="6"/>
      <c r="F507" s="6"/>
      <c r="G507" s="7" t="s">
        <v>56</v>
      </c>
      <c r="K507" s="6" t="s">
        <v>56</v>
      </c>
      <c r="M507" s="6" t="s">
        <v>10</v>
      </c>
      <c r="N507" s="6"/>
      <c r="O507" s="11" t="s">
        <v>11</v>
      </c>
    </row>
    <row r="508" spans="1:15" x14ac:dyDescent="0.25">
      <c r="A508" s="12" t="s">
        <v>157</v>
      </c>
      <c r="G508" s="8"/>
      <c r="I508" t="str">
        <f>A508</f>
        <v>Formació d'escomesa definitiva (1/2") d'aigua</v>
      </c>
      <c r="O508" s="8"/>
    </row>
    <row r="509" spans="1:15" x14ac:dyDescent="0.25">
      <c r="A509" s="12" t="s">
        <v>158</v>
      </c>
      <c r="G509" s="8"/>
      <c r="I509" t="str">
        <f t="shared" ref="I509:I516" si="214">A509</f>
        <v>potable per a connexió a armari d'escomesa</v>
      </c>
      <c r="K509" s="8"/>
      <c r="O509" s="8"/>
    </row>
    <row r="510" spans="1:15" x14ac:dyDescent="0.25">
      <c r="A510" t="s">
        <v>159</v>
      </c>
      <c r="G510" s="8"/>
      <c r="I510" t="str">
        <f t="shared" si="214"/>
        <v>en arqueta de vorera. Inclou la connexió</v>
      </c>
      <c r="K510" s="8"/>
      <c r="O510" s="8"/>
    </row>
    <row r="511" spans="1:15" x14ac:dyDescent="0.25">
      <c r="A511" s="12" t="s">
        <v>160</v>
      </c>
      <c r="G511" s="8"/>
      <c r="I511" t="str">
        <f t="shared" si="214"/>
        <v>termosoldada per a tub de PE, de Ø 25 mm</v>
      </c>
      <c r="K511" s="8"/>
      <c r="O511" s="8"/>
    </row>
    <row r="512" spans="1:15" x14ac:dyDescent="0.25">
      <c r="A512" s="12" t="s">
        <v>161</v>
      </c>
      <c r="B512" s="3"/>
      <c r="G512" s="10"/>
      <c r="I512" t="str">
        <f t="shared" si="214"/>
        <v>amb els accessoris adequats. També inclou</v>
      </c>
      <c r="J512" s="3"/>
      <c r="K512" s="10"/>
      <c r="O512" s="10"/>
    </row>
    <row r="513" spans="1:15" x14ac:dyDescent="0.25">
      <c r="A513" s="12" t="s">
        <v>162</v>
      </c>
      <c r="B513" s="3"/>
      <c r="G513" s="10"/>
      <c r="I513" t="str">
        <f t="shared" si="214"/>
        <v>instal·lació de vàlvules, passatubs PEAD</v>
      </c>
      <c r="J513" s="3"/>
      <c r="K513" s="10"/>
      <c r="O513" s="10"/>
    </row>
    <row r="514" spans="1:15" x14ac:dyDescent="0.25">
      <c r="A514" s="12" t="s">
        <v>163</v>
      </c>
      <c r="B514" s="3"/>
      <c r="G514" s="10"/>
      <c r="I514" t="str">
        <f t="shared" si="214"/>
        <v>corrugat de diàmetre adequat en façana, tub</v>
      </c>
      <c r="J514" s="17"/>
      <c r="K514" s="10"/>
      <c r="O514" s="10"/>
    </row>
    <row r="515" spans="1:15" x14ac:dyDescent="0.25">
      <c r="A515" s="12" t="s">
        <v>164</v>
      </c>
      <c r="B515" s="3"/>
      <c r="G515" s="10"/>
      <c r="I515" t="str">
        <f t="shared" si="214"/>
        <v>de PE de Ø 20 mm de 16 bar.</v>
      </c>
      <c r="J515" s="17"/>
      <c r="K515" s="10"/>
      <c r="O515" s="10"/>
    </row>
    <row r="516" spans="1:15" x14ac:dyDescent="0.25">
      <c r="A516" s="12" t="s">
        <v>165</v>
      </c>
      <c r="G516" s="8"/>
      <c r="I516" t="str">
        <f t="shared" si="214"/>
        <v>No s'inclou el comptador, que és existent.</v>
      </c>
      <c r="K516" s="8"/>
      <c r="O516" s="8"/>
    </row>
    <row r="517" spans="1:15" x14ac:dyDescent="0.25">
      <c r="A517" s="12"/>
      <c r="B517" s="9" t="s">
        <v>166</v>
      </c>
      <c r="C517">
        <v>0.2</v>
      </c>
      <c r="D517">
        <v>6</v>
      </c>
      <c r="G517" s="8">
        <f>C517*D517</f>
        <v>1.2000000000000002</v>
      </c>
      <c r="J517" t="str">
        <f>B517</f>
        <v>_ Considerem un 20%:</v>
      </c>
      <c r="K517" s="8">
        <f>G517</f>
        <v>1.2000000000000002</v>
      </c>
      <c r="M517">
        <v>149.04</v>
      </c>
      <c r="O517" s="8">
        <f t="shared" ref="O517" si="215">K517*M517</f>
        <v>178.84800000000001</v>
      </c>
    </row>
    <row r="518" spans="1:15" x14ac:dyDescent="0.25">
      <c r="A518" s="12"/>
      <c r="G518" s="8"/>
      <c r="K518" s="8"/>
      <c r="O518" s="8"/>
    </row>
    <row r="519" spans="1:15" x14ac:dyDescent="0.25">
      <c r="B519" s="3" t="s">
        <v>20</v>
      </c>
      <c r="G519" s="10">
        <f>SUM(G515:G517)</f>
        <v>1.2000000000000002</v>
      </c>
      <c r="J519" s="3" t="s">
        <v>20</v>
      </c>
      <c r="K519" s="10">
        <f>G519</f>
        <v>1.2000000000000002</v>
      </c>
      <c r="O519" s="10">
        <f>SUM(O515:O517)</f>
        <v>178.84800000000001</v>
      </c>
    </row>
    <row r="520" spans="1:15" x14ac:dyDescent="0.25">
      <c r="A520" s="12"/>
      <c r="B520" s="3"/>
      <c r="G520" s="10"/>
      <c r="J520" s="3"/>
      <c r="K520" s="10"/>
      <c r="O520" s="10"/>
    </row>
    <row r="521" spans="1:15" x14ac:dyDescent="0.25">
      <c r="C521" s="6" t="s">
        <v>5</v>
      </c>
      <c r="D521" s="7" t="s">
        <v>55</v>
      </c>
      <c r="E521" s="6"/>
      <c r="F521" s="6"/>
      <c r="G521" s="7" t="s">
        <v>56</v>
      </c>
      <c r="K521" s="6" t="s">
        <v>56</v>
      </c>
      <c r="M521" s="6" t="s">
        <v>10</v>
      </c>
      <c r="N521" s="6"/>
      <c r="O521" s="11" t="s">
        <v>11</v>
      </c>
    </row>
    <row r="522" spans="1:15" x14ac:dyDescent="0.25">
      <c r="A522" s="12" t="s">
        <v>167</v>
      </c>
      <c r="G522" s="8"/>
      <c r="I522" t="str">
        <f>A522</f>
        <v>Subministrament i col·locació d'arqueta per</v>
      </c>
      <c r="O522" s="8"/>
    </row>
    <row r="523" spans="1:15" x14ac:dyDescent="0.25">
      <c r="A523" s="12" t="s">
        <v>168</v>
      </c>
      <c r="G523" s="8"/>
      <c r="I523" t="str">
        <f t="shared" ref="I523:I527" si="216">A523</f>
        <v>escomesa amb mesures 360x220x260, per</v>
      </c>
      <c r="K523" s="8"/>
      <c r="O523" s="8"/>
    </row>
    <row r="524" spans="1:15" x14ac:dyDescent="0.25">
      <c r="A524" s="12" t="s">
        <v>169</v>
      </c>
      <c r="G524" s="8"/>
      <c r="I524" t="str">
        <f t="shared" si="216"/>
        <v>allotjament de comptador de Ø 15/20 mm,</v>
      </c>
      <c r="K524" s="8"/>
      <c r="O524" s="8"/>
    </row>
    <row r="525" spans="1:15" x14ac:dyDescent="0.25">
      <c r="A525" s="12" t="s">
        <v>170</v>
      </c>
      <c r="G525" s="8"/>
      <c r="I525" t="str">
        <f t="shared" si="216"/>
        <v xml:space="preserve">provist de pany especial de quadradet, </v>
      </c>
      <c r="K525" s="8"/>
      <c r="O525" s="8"/>
    </row>
    <row r="526" spans="1:15" x14ac:dyDescent="0.25">
      <c r="A526" s="12" t="s">
        <v>171</v>
      </c>
      <c r="B526" s="3"/>
      <c r="G526" s="10"/>
      <c r="I526" t="str">
        <f t="shared" si="216"/>
        <v>instal·lat en paviment prèviament preparat</v>
      </c>
      <c r="J526" s="3"/>
      <c r="K526" s="10"/>
      <c r="O526" s="10"/>
    </row>
    <row r="527" spans="1:15" x14ac:dyDescent="0.25">
      <c r="A527" s="12" t="s">
        <v>172</v>
      </c>
      <c r="G527" s="8"/>
      <c r="I527" t="str">
        <f t="shared" si="216"/>
        <v>per al seu allotjament.</v>
      </c>
      <c r="K527" s="8"/>
      <c r="O527" s="8"/>
    </row>
    <row r="528" spans="1:15" x14ac:dyDescent="0.25">
      <c r="A528" s="12"/>
      <c r="C528">
        <v>1</v>
      </c>
      <c r="D528">
        <v>6</v>
      </c>
      <c r="G528" s="8">
        <f>C528*D528</f>
        <v>6</v>
      </c>
      <c r="K528" s="8">
        <f>G528</f>
        <v>6</v>
      </c>
      <c r="M528">
        <v>101.71</v>
      </c>
      <c r="O528" s="8">
        <f t="shared" ref="O528" si="217">K528*M528</f>
        <v>610.26</v>
      </c>
    </row>
    <row r="529" spans="1:15" x14ac:dyDescent="0.25">
      <c r="G529" s="8"/>
      <c r="K529" s="8"/>
      <c r="O529" s="8"/>
    </row>
    <row r="530" spans="1:15" x14ac:dyDescent="0.25">
      <c r="B530" s="3" t="s">
        <v>20</v>
      </c>
      <c r="G530" s="10">
        <f>SUM(G526:G528)</f>
        <v>6</v>
      </c>
      <c r="J530" s="3" t="s">
        <v>20</v>
      </c>
      <c r="K530" s="10">
        <f>G530</f>
        <v>6</v>
      </c>
      <c r="O530" s="10">
        <f>SUM(O526:O528)</f>
        <v>610.26</v>
      </c>
    </row>
    <row r="531" spans="1:15" x14ac:dyDescent="0.25">
      <c r="G531" s="8"/>
      <c r="K531" s="8"/>
      <c r="O531" s="8"/>
    </row>
    <row r="532" spans="1:15" x14ac:dyDescent="0.25">
      <c r="C532" s="6" t="s">
        <v>5</v>
      </c>
      <c r="D532" s="7" t="s">
        <v>55</v>
      </c>
      <c r="E532" s="6"/>
      <c r="F532" s="6"/>
      <c r="G532" s="7" t="s">
        <v>56</v>
      </c>
      <c r="K532" s="6" t="s">
        <v>56</v>
      </c>
      <c r="M532" s="6" t="s">
        <v>10</v>
      </c>
      <c r="N532" s="6"/>
      <c r="O532" s="11" t="s">
        <v>11</v>
      </c>
    </row>
    <row r="533" spans="1:15" x14ac:dyDescent="0.25">
      <c r="A533" s="12" t="s">
        <v>173</v>
      </c>
      <c r="G533" s="8"/>
      <c r="I533" t="str">
        <f>A533</f>
        <v>Treballs per enllaç de l'escomesa amb</v>
      </c>
      <c r="O533" s="8"/>
    </row>
    <row r="534" spans="1:15" x14ac:dyDescent="0.25">
      <c r="A534" s="12" t="s">
        <v>174</v>
      </c>
      <c r="G534" s="8"/>
      <c r="I534" t="str">
        <f t="shared" ref="I534:I535" si="218">A534</f>
        <v>la nova xarxa d'abastament, amb accessoris,</v>
      </c>
      <c r="K534" s="8"/>
      <c r="O534" s="8"/>
    </row>
    <row r="535" spans="1:15" x14ac:dyDescent="0.25">
      <c r="A535" s="12" t="s">
        <v>175</v>
      </c>
      <c r="G535" s="8"/>
      <c r="I535" t="str">
        <f t="shared" si="218"/>
        <v>tub, i tots els treballs inclosos.</v>
      </c>
      <c r="K535" s="8"/>
      <c r="O535" s="8"/>
    </row>
    <row r="536" spans="1:15" x14ac:dyDescent="0.25">
      <c r="A536" s="12"/>
      <c r="C536">
        <v>1</v>
      </c>
      <c r="D536">
        <v>6</v>
      </c>
      <c r="G536" s="8">
        <f>C536*D536</f>
        <v>6</v>
      </c>
      <c r="K536" s="8">
        <f>G536</f>
        <v>6</v>
      </c>
      <c r="M536">
        <v>48.37</v>
      </c>
      <c r="O536" s="8">
        <f t="shared" ref="O536" si="219">K536*M536</f>
        <v>290.21999999999997</v>
      </c>
    </row>
    <row r="537" spans="1:15" x14ac:dyDescent="0.25">
      <c r="A537" s="12"/>
      <c r="G537" s="8"/>
      <c r="K537" s="8"/>
      <c r="O537" s="8"/>
    </row>
    <row r="538" spans="1:15" x14ac:dyDescent="0.25">
      <c r="A538" s="12"/>
      <c r="B538" s="3" t="s">
        <v>20</v>
      </c>
      <c r="G538" s="10">
        <f>SUM(G534:G536)</f>
        <v>6</v>
      </c>
      <c r="J538" s="3" t="s">
        <v>20</v>
      </c>
      <c r="K538" s="10">
        <f>G538</f>
        <v>6</v>
      </c>
      <c r="O538" s="10">
        <f>SUM(O534:O536)</f>
        <v>290.21999999999997</v>
      </c>
    </row>
    <row r="539" spans="1:15" x14ac:dyDescent="0.25">
      <c r="B539" s="3"/>
      <c r="G539" s="10"/>
      <c r="J539" s="3"/>
      <c r="K539" s="10"/>
      <c r="O539" s="10"/>
    </row>
    <row r="540" spans="1:15" x14ac:dyDescent="0.25">
      <c r="C540" s="6" t="s">
        <v>5</v>
      </c>
      <c r="D540" s="7" t="s">
        <v>55</v>
      </c>
      <c r="E540" s="6"/>
      <c r="F540" s="6"/>
      <c r="G540" s="7" t="s">
        <v>56</v>
      </c>
      <c r="K540" s="6" t="str">
        <f>G540</f>
        <v>Total ut</v>
      </c>
      <c r="M540" s="6" t="s">
        <v>10</v>
      </c>
      <c r="N540" s="6"/>
      <c r="O540" s="11" t="s">
        <v>11</v>
      </c>
    </row>
    <row r="541" spans="1:15" x14ac:dyDescent="0.25">
      <c r="A541" s="12" t="s">
        <v>176</v>
      </c>
      <c r="G541" s="8"/>
      <c r="I541" t="str">
        <f>A541</f>
        <v xml:space="preserve">Treballs per enllaç amb instal·lació </v>
      </c>
      <c r="O541" s="8"/>
    </row>
    <row r="542" spans="1:15" x14ac:dyDescent="0.25">
      <c r="A542" s="12" t="s">
        <v>254</v>
      </c>
      <c r="G542" s="8"/>
      <c r="I542" t="str">
        <f t="shared" ref="I542" si="220">A542</f>
        <v>existent</v>
      </c>
      <c r="K542" s="8"/>
      <c r="O542" s="8"/>
    </row>
    <row r="543" spans="1:15" x14ac:dyDescent="0.25">
      <c r="A543" s="12"/>
      <c r="C543">
        <v>1</v>
      </c>
      <c r="D543">
        <v>6</v>
      </c>
      <c r="G543" s="8">
        <f>C543*D543</f>
        <v>6</v>
      </c>
      <c r="K543" s="8">
        <f>G543</f>
        <v>6</v>
      </c>
      <c r="M543">
        <v>200</v>
      </c>
      <c r="O543" s="8">
        <f>K543*M543</f>
        <v>1200</v>
      </c>
    </row>
    <row r="544" spans="1:15" x14ac:dyDescent="0.25">
      <c r="A544" s="12"/>
      <c r="G544" s="8"/>
      <c r="K544" s="8"/>
      <c r="O544" s="8"/>
    </row>
    <row r="545" spans="1:15" x14ac:dyDescent="0.25">
      <c r="A545" s="12"/>
      <c r="B545" s="3" t="s">
        <v>20</v>
      </c>
      <c r="G545" s="10">
        <f>SUM(G542:G543)</f>
        <v>6</v>
      </c>
      <c r="J545" s="3" t="s">
        <v>20</v>
      </c>
      <c r="K545" s="10">
        <f>G545</f>
        <v>6</v>
      </c>
      <c r="O545" s="10">
        <f>SUM(O542:O543)</f>
        <v>1200</v>
      </c>
    </row>
    <row r="546" spans="1:15" x14ac:dyDescent="0.25">
      <c r="A546" s="12"/>
      <c r="B546" s="3"/>
      <c r="G546" s="10"/>
      <c r="J546" s="3"/>
      <c r="K546" s="10"/>
      <c r="O546" s="10"/>
    </row>
    <row r="547" spans="1:15" x14ac:dyDescent="0.25">
      <c r="C547" s="6" t="s">
        <v>5</v>
      </c>
      <c r="D547" s="7" t="s">
        <v>55</v>
      </c>
      <c r="E547" s="6"/>
      <c r="F547" s="6"/>
      <c r="G547" s="7" t="s">
        <v>56</v>
      </c>
      <c r="K547" s="6" t="str">
        <f>G547</f>
        <v>Total ut</v>
      </c>
      <c r="M547" s="6" t="s">
        <v>10</v>
      </c>
      <c r="N547" s="6"/>
      <c r="O547" s="11" t="s">
        <v>11</v>
      </c>
    </row>
    <row r="548" spans="1:15" x14ac:dyDescent="0.25">
      <c r="A548" s="12" t="s">
        <v>178</v>
      </c>
      <c r="G548" s="8"/>
      <c r="I548" t="str">
        <f>A548</f>
        <v>Hidrant per a incendis de Ø 100 mm,</v>
      </c>
      <c r="O548" s="8"/>
    </row>
    <row r="549" spans="1:15" x14ac:dyDescent="0.25">
      <c r="A549" s="12" t="s">
        <v>179</v>
      </c>
      <c r="G549" s="8"/>
      <c r="I549" t="str">
        <f>A549</f>
        <v xml:space="preserve">amb arqueta i tapa de bronze resistent al pas </v>
      </c>
      <c r="K549" s="8"/>
      <c r="O549" s="8"/>
    </row>
    <row r="550" spans="1:15" x14ac:dyDescent="0.25">
      <c r="A550" s="12" t="s">
        <v>180</v>
      </c>
      <c r="G550" s="8"/>
      <c r="I550" t="str">
        <f t="shared" ref="I550" si="221">A550</f>
        <v>de vehicles pesants, inclou connexió a xarxa.</v>
      </c>
      <c r="K550" s="8"/>
      <c r="O550" s="8"/>
    </row>
    <row r="551" spans="1:15" x14ac:dyDescent="0.25">
      <c r="A551" s="12"/>
      <c r="C551">
        <v>1</v>
      </c>
      <c r="D551">
        <v>1</v>
      </c>
      <c r="G551" s="8">
        <f>C551*D551</f>
        <v>1</v>
      </c>
      <c r="K551" s="8">
        <f>G551</f>
        <v>1</v>
      </c>
      <c r="M551">
        <v>903.44</v>
      </c>
      <c r="O551" s="8">
        <f>K551*M551</f>
        <v>903.44</v>
      </c>
    </row>
    <row r="552" spans="1:15" x14ac:dyDescent="0.25">
      <c r="A552" s="12"/>
      <c r="G552" s="8"/>
      <c r="K552" s="8"/>
      <c r="O552" s="8"/>
    </row>
    <row r="553" spans="1:15" x14ac:dyDescent="0.25">
      <c r="A553" s="12"/>
      <c r="B553" s="3" t="s">
        <v>20</v>
      </c>
      <c r="G553" s="10">
        <f>SUM(G549:G551)</f>
        <v>1</v>
      </c>
      <c r="J553" s="3" t="s">
        <v>20</v>
      </c>
      <c r="K553" s="10">
        <f>G553</f>
        <v>1</v>
      </c>
      <c r="O553" s="10">
        <f>SUM(O549:O551)</f>
        <v>903.44</v>
      </c>
    </row>
    <row r="554" spans="1:15" x14ac:dyDescent="0.25">
      <c r="A554" s="12"/>
      <c r="B554" s="3"/>
      <c r="G554" s="10"/>
      <c r="J554" s="3"/>
      <c r="K554" s="10"/>
      <c r="O554" s="10"/>
    </row>
    <row r="555" spans="1:15" x14ac:dyDescent="0.25">
      <c r="C555" s="6" t="s">
        <v>5</v>
      </c>
      <c r="D555" s="7" t="s">
        <v>55</v>
      </c>
      <c r="E555" s="6"/>
      <c r="F555" s="6"/>
      <c r="G555" s="7" t="s">
        <v>56</v>
      </c>
      <c r="K555" s="6" t="str">
        <f>G555</f>
        <v>Total ut</v>
      </c>
      <c r="M555" s="6" t="s">
        <v>10</v>
      </c>
      <c r="N555" s="6"/>
      <c r="O555" s="11" t="s">
        <v>11</v>
      </c>
    </row>
    <row r="556" spans="1:15" x14ac:dyDescent="0.25">
      <c r="A556" s="12" t="s">
        <v>255</v>
      </c>
      <c r="G556" s="8"/>
      <c r="I556" t="str">
        <f>A556</f>
        <v>Hidrant per a incendis de columna Ø 100 mm,</v>
      </c>
      <c r="O556" s="8"/>
    </row>
    <row r="557" spans="1:15" x14ac:dyDescent="0.25">
      <c r="A557" s="12" t="s">
        <v>256</v>
      </c>
      <c r="G557" s="8"/>
      <c r="I557" t="str">
        <f>A557</f>
        <v xml:space="preserve">amb bustia i tapa de bronze resistent, </v>
      </c>
      <c r="K557" s="8"/>
      <c r="O557" s="8"/>
    </row>
    <row r="558" spans="1:15" x14ac:dyDescent="0.25">
      <c r="A558" s="12" t="s">
        <v>183</v>
      </c>
      <c r="G558" s="8"/>
      <c r="I558" t="str">
        <f t="shared" ref="I558" si="222">A558</f>
        <v>inclou connexió a xarxa.</v>
      </c>
      <c r="K558" s="8"/>
      <c r="O558" s="8"/>
    </row>
    <row r="559" spans="1:15" x14ac:dyDescent="0.25">
      <c r="A559" s="12"/>
      <c r="C559">
        <v>1</v>
      </c>
      <c r="D559">
        <v>1</v>
      </c>
      <c r="G559" s="8">
        <f>C559*D559</f>
        <v>1</v>
      </c>
      <c r="K559" s="8">
        <f>G559</f>
        <v>1</v>
      </c>
      <c r="M559">
        <v>1913.21</v>
      </c>
      <c r="O559" s="8">
        <f>K559*M559</f>
        <v>1913.21</v>
      </c>
    </row>
    <row r="560" spans="1:15" x14ac:dyDescent="0.25">
      <c r="A560" s="12"/>
      <c r="G560" s="8"/>
      <c r="K560" s="8"/>
      <c r="O560" s="8"/>
    </row>
    <row r="561" spans="1:15" x14ac:dyDescent="0.25">
      <c r="A561" s="12"/>
      <c r="B561" s="3" t="s">
        <v>20</v>
      </c>
      <c r="G561" s="10">
        <f>SUM(G557:G559)</f>
        <v>1</v>
      </c>
      <c r="J561" s="3" t="s">
        <v>20</v>
      </c>
      <c r="K561" s="10">
        <f>G561</f>
        <v>1</v>
      </c>
      <c r="O561" s="10">
        <f>SUM(O557:O559)</f>
        <v>1913.21</v>
      </c>
    </row>
    <row r="562" spans="1:15" x14ac:dyDescent="0.25">
      <c r="A562" s="12"/>
      <c r="B562" s="3"/>
      <c r="G562" s="10"/>
      <c r="J562" s="3"/>
      <c r="K562" s="10"/>
      <c r="O562" s="10"/>
    </row>
    <row r="563" spans="1:15" x14ac:dyDescent="0.25">
      <c r="C563" s="6" t="s">
        <v>5</v>
      </c>
      <c r="D563" s="7" t="s">
        <v>55</v>
      </c>
      <c r="E563" s="6"/>
      <c r="F563" s="6"/>
      <c r="G563" s="7" t="s">
        <v>56</v>
      </c>
      <c r="K563" s="6" t="str">
        <f>G563</f>
        <v>Total ut</v>
      </c>
      <c r="M563" s="6" t="s">
        <v>10</v>
      </c>
      <c r="N563" s="6"/>
      <c r="O563" s="11" t="s">
        <v>11</v>
      </c>
    </row>
    <row r="564" spans="1:15" x14ac:dyDescent="0.25">
      <c r="A564" s="12" t="s">
        <v>184</v>
      </c>
      <c r="G564" s="8"/>
      <c r="I564" t="str">
        <f>A564</f>
        <v xml:space="preserve">Proves i assatjos en canonades per </v>
      </c>
      <c r="O564" s="8"/>
    </row>
    <row r="565" spans="1:15" x14ac:dyDescent="0.25">
      <c r="A565" s="12" t="s">
        <v>185</v>
      </c>
      <c r="G565" s="8"/>
      <c r="I565" t="str">
        <f>A565</f>
        <v>comprovar estanqueitat.</v>
      </c>
      <c r="K565" s="8"/>
      <c r="O565" s="8"/>
    </row>
    <row r="566" spans="1:15" x14ac:dyDescent="0.25">
      <c r="A566" s="12"/>
      <c r="C566">
        <v>1</v>
      </c>
      <c r="D566">
        <v>1</v>
      </c>
      <c r="G566" s="8">
        <f>C566*D566</f>
        <v>1</v>
      </c>
      <c r="K566" s="8">
        <f>G566</f>
        <v>1</v>
      </c>
      <c r="M566">
        <v>303</v>
      </c>
      <c r="O566" s="8">
        <f>K566*M566</f>
        <v>303</v>
      </c>
    </row>
    <row r="567" spans="1:15" x14ac:dyDescent="0.25">
      <c r="A567" s="12"/>
      <c r="G567" s="8"/>
      <c r="K567" s="8"/>
      <c r="O567" s="8"/>
    </row>
    <row r="568" spans="1:15" x14ac:dyDescent="0.25">
      <c r="A568" s="12"/>
      <c r="B568" s="3" t="s">
        <v>20</v>
      </c>
      <c r="G568" s="10">
        <f>SUM(G565:G566)</f>
        <v>1</v>
      </c>
      <c r="J568" s="3" t="s">
        <v>20</v>
      </c>
      <c r="K568" s="10">
        <f>G568</f>
        <v>1</v>
      </c>
      <c r="O568" s="10">
        <f>SUM(O565:O566)</f>
        <v>303</v>
      </c>
    </row>
    <row r="569" spans="1:15" x14ac:dyDescent="0.25">
      <c r="A569" s="12"/>
      <c r="B569" s="3"/>
      <c r="G569" s="10"/>
      <c r="J569" s="3"/>
      <c r="K569" s="10"/>
      <c r="O569" s="10"/>
    </row>
    <row r="570" spans="1:15" x14ac:dyDescent="0.25">
      <c r="B570" s="3"/>
      <c r="G570" s="10"/>
      <c r="J570" s="17" t="s">
        <v>186</v>
      </c>
      <c r="K570" s="10"/>
      <c r="O570" s="10">
        <f>O568+O553+O545+O449+O434+O418+O402+O383+O370+O494+O481+O469+O459+O561+O538+O530+O519+O505</f>
        <v>70532.198000000004</v>
      </c>
    </row>
    <row r="571" spans="1:15" x14ac:dyDescent="0.25">
      <c r="B571" s="3"/>
      <c r="G571" s="10"/>
      <c r="J571" s="17"/>
      <c r="K571" s="10"/>
      <c r="O571" s="10"/>
    </row>
    <row r="572" spans="1:15" ht="15.75" x14ac:dyDescent="0.25">
      <c r="B572" s="3"/>
      <c r="G572" s="10"/>
      <c r="J572" s="18" t="s">
        <v>269</v>
      </c>
      <c r="K572" s="10"/>
      <c r="O572" s="19">
        <f>O352+O570</f>
        <v>94938.71862</v>
      </c>
    </row>
    <row r="573" spans="1:15" x14ac:dyDescent="0.25">
      <c r="B573" s="3"/>
      <c r="G573" s="10"/>
      <c r="J573" s="17"/>
      <c r="K573" s="10"/>
      <c r="O573" s="10"/>
    </row>
    <row r="574" spans="1:15" x14ac:dyDescent="0.25">
      <c r="A574" s="2"/>
      <c r="B574" s="2"/>
      <c r="C574" s="20"/>
      <c r="D574" s="20"/>
      <c r="E574" s="20"/>
      <c r="F574" s="20"/>
      <c r="G574" s="20"/>
      <c r="H574" s="2"/>
      <c r="I574" s="2"/>
      <c r="J574" s="17"/>
      <c r="K574" s="16"/>
      <c r="L574" s="1"/>
      <c r="M574" s="1"/>
      <c r="N574" s="1"/>
      <c r="O574" s="16"/>
    </row>
    <row r="575" spans="1:15" x14ac:dyDescent="0.25">
      <c r="A575" s="2" t="s">
        <v>270</v>
      </c>
      <c r="B575" s="2"/>
      <c r="C575" s="20"/>
      <c r="D575" s="20"/>
      <c r="E575" s="20"/>
      <c r="F575" s="20"/>
      <c r="G575" s="20"/>
      <c r="H575" s="2"/>
      <c r="I575" s="2" t="s">
        <v>271</v>
      </c>
      <c r="J575" s="2"/>
      <c r="K575" s="21"/>
      <c r="L575" s="2"/>
      <c r="M575" s="2"/>
      <c r="N575" s="2"/>
      <c r="O575" s="2"/>
    </row>
    <row r="576" spans="1:15" x14ac:dyDescent="0.25">
      <c r="C576" s="6"/>
      <c r="D576" s="6"/>
      <c r="E576" s="6"/>
      <c r="F576" s="6"/>
      <c r="G576" s="6"/>
      <c r="K576" s="8"/>
    </row>
    <row r="577" spans="1:15" x14ac:dyDescent="0.25">
      <c r="A577" t="s">
        <v>190</v>
      </c>
      <c r="C577" s="6"/>
      <c r="D577" s="6"/>
      <c r="E577" s="6"/>
      <c r="F577" s="6"/>
      <c r="G577" s="6"/>
      <c r="I577" s="3" t="str">
        <f>A577</f>
        <v xml:space="preserve">       a.- Instal·lacions provisionals.</v>
      </c>
      <c r="K577" s="8"/>
    </row>
    <row r="578" spans="1:15" x14ac:dyDescent="0.25">
      <c r="C578" s="7" t="s">
        <v>5</v>
      </c>
      <c r="D578" s="6"/>
      <c r="E578" s="6" t="s">
        <v>191</v>
      </c>
      <c r="F578" s="6"/>
      <c r="G578" s="6" t="s">
        <v>192</v>
      </c>
      <c r="K578" s="8" t="str">
        <f>G578</f>
        <v>Total</v>
      </c>
      <c r="M578" s="6" t="s">
        <v>10</v>
      </c>
      <c r="N578" s="6"/>
      <c r="O578" s="6" t="s">
        <v>11</v>
      </c>
    </row>
    <row r="579" spans="1:15" x14ac:dyDescent="0.25">
      <c r="A579" s="12" t="s">
        <v>193</v>
      </c>
      <c r="C579" s="6">
        <v>0.2</v>
      </c>
      <c r="D579" s="6"/>
      <c r="E579" s="6">
        <v>1</v>
      </c>
      <c r="F579" s="6"/>
      <c r="G579" s="22">
        <f>C579*E579</f>
        <v>0.2</v>
      </c>
      <c r="I579" t="str">
        <f>A579</f>
        <v>Lloguer de caseta per vestidors.</v>
      </c>
      <c r="K579" s="24">
        <f>G579</f>
        <v>0.2</v>
      </c>
      <c r="M579">
        <v>151.5</v>
      </c>
      <c r="O579" s="15">
        <f>K579*M579</f>
        <v>30.3</v>
      </c>
    </row>
    <row r="580" spans="1:15" x14ac:dyDescent="0.25">
      <c r="A580" t="s">
        <v>194</v>
      </c>
      <c r="C580" s="6">
        <v>0.2</v>
      </c>
      <c r="D580" s="6"/>
      <c r="E580" s="6">
        <v>1</v>
      </c>
      <c r="F580" s="6"/>
      <c r="G580" s="22">
        <f>C580*E580</f>
        <v>0.2</v>
      </c>
      <c r="I580" t="str">
        <f>A580</f>
        <v>Escomesa provisional electricitat a caseta.</v>
      </c>
      <c r="K580" s="24">
        <f>G580</f>
        <v>0.2</v>
      </c>
      <c r="M580">
        <v>110.54</v>
      </c>
      <c r="O580" s="15">
        <f t="shared" ref="O580:O582" si="223">K580*M580</f>
        <v>22.108000000000004</v>
      </c>
    </row>
    <row r="581" spans="1:15" x14ac:dyDescent="0.25">
      <c r="A581" t="s">
        <v>195</v>
      </c>
      <c r="C581" s="6">
        <v>0.2</v>
      </c>
      <c r="D581" s="6"/>
      <c r="E581" s="6">
        <v>1</v>
      </c>
      <c r="F581" s="6"/>
      <c r="G581" s="22">
        <f t="shared" ref="G581:G582" si="224">C581*E581</f>
        <v>0.2</v>
      </c>
      <c r="I581" t="str">
        <f>A581</f>
        <v>Escomesa provisional fontaneria a caseta.</v>
      </c>
      <c r="K581" s="24">
        <f>G581</f>
        <v>0.2</v>
      </c>
      <c r="M581">
        <v>98.73</v>
      </c>
      <c r="O581" s="15">
        <f t="shared" si="223"/>
        <v>19.746000000000002</v>
      </c>
    </row>
    <row r="582" spans="1:15" x14ac:dyDescent="0.25">
      <c r="A582" t="s">
        <v>196</v>
      </c>
      <c r="C582" s="6">
        <v>0.2</v>
      </c>
      <c r="D582" s="6"/>
      <c r="E582" s="6">
        <v>1</v>
      </c>
      <c r="F582" s="6"/>
      <c r="G582" s="22">
        <f t="shared" si="224"/>
        <v>0.2</v>
      </c>
      <c r="I582" t="str">
        <f>A582</f>
        <v>Escomesa provisional sanejament a caseta</v>
      </c>
      <c r="K582" s="24">
        <f>G582</f>
        <v>0.2</v>
      </c>
      <c r="M582">
        <v>83.63</v>
      </c>
      <c r="O582" s="15">
        <f t="shared" si="223"/>
        <v>16.725999999999999</v>
      </c>
    </row>
    <row r="583" spans="1:15" x14ac:dyDescent="0.25">
      <c r="C583" s="6"/>
      <c r="D583" s="6"/>
      <c r="E583" s="6"/>
      <c r="F583" s="6"/>
      <c r="G583" s="6"/>
      <c r="K583" s="8"/>
    </row>
    <row r="584" spans="1:15" x14ac:dyDescent="0.25">
      <c r="B584" s="3" t="s">
        <v>20</v>
      </c>
      <c r="G584" s="23">
        <f>SUM(G579:G582)</f>
        <v>0.8</v>
      </c>
      <c r="J584" s="3" t="s">
        <v>20</v>
      </c>
      <c r="K584" s="10">
        <f>G584</f>
        <v>0.8</v>
      </c>
      <c r="O584" s="10">
        <f>SUM(O577:O582)</f>
        <v>88.88</v>
      </c>
    </row>
    <row r="585" spans="1:15" x14ac:dyDescent="0.25">
      <c r="B585" s="3"/>
      <c r="G585" s="23"/>
      <c r="J585" s="3"/>
      <c r="K585" s="10"/>
      <c r="O585" s="10"/>
    </row>
    <row r="586" spans="1:15" x14ac:dyDescent="0.25">
      <c r="A586" t="s">
        <v>197</v>
      </c>
      <c r="C586" s="6"/>
      <c r="D586" s="6"/>
      <c r="E586" s="6"/>
      <c r="F586" s="6"/>
      <c r="G586" s="6"/>
      <c r="I586" s="3" t="str">
        <f>A586</f>
        <v xml:space="preserve">       b.- Senyalitzacions.</v>
      </c>
      <c r="K586" s="8"/>
    </row>
    <row r="587" spans="1:15" x14ac:dyDescent="0.25">
      <c r="C587" s="7" t="s">
        <v>5</v>
      </c>
      <c r="D587" s="6"/>
      <c r="E587" s="6" t="s">
        <v>191</v>
      </c>
      <c r="F587" s="6"/>
      <c r="G587" s="6" t="s">
        <v>192</v>
      </c>
      <c r="K587" s="8" t="str">
        <f>G587</f>
        <v>Total</v>
      </c>
      <c r="M587" s="6" t="s">
        <v>10</v>
      </c>
      <c r="N587" s="6"/>
      <c r="O587" s="6" t="s">
        <v>11</v>
      </c>
    </row>
    <row r="588" spans="1:15" x14ac:dyDescent="0.25">
      <c r="A588" t="s">
        <v>198</v>
      </c>
      <c r="C588" s="6">
        <v>1</v>
      </c>
      <c r="D588" s="6"/>
      <c r="E588" s="6">
        <v>20</v>
      </c>
      <c r="F588" s="6"/>
      <c r="G588" s="7">
        <f>C588*E588</f>
        <v>20</v>
      </c>
      <c r="I588" t="str">
        <f>A588</f>
        <v>Tanca contenció vianants.</v>
      </c>
      <c r="K588" s="24">
        <f>G588</f>
        <v>20</v>
      </c>
      <c r="M588">
        <v>11.15</v>
      </c>
      <c r="O588" s="12">
        <f>K588*M588</f>
        <v>223</v>
      </c>
    </row>
    <row r="589" spans="1:15" x14ac:dyDescent="0.25">
      <c r="C589" s="6"/>
      <c r="D589" s="6"/>
      <c r="E589" s="6"/>
      <c r="F589" s="6"/>
      <c r="G589" s="6"/>
      <c r="K589" s="8"/>
    </row>
    <row r="590" spans="1:15" x14ac:dyDescent="0.25">
      <c r="B590" s="3" t="s">
        <v>20</v>
      </c>
      <c r="G590" s="25">
        <f>SUM(G585:G588)</f>
        <v>20</v>
      </c>
      <c r="J590" s="3" t="s">
        <v>20</v>
      </c>
      <c r="K590" s="26">
        <f>G590</f>
        <v>20</v>
      </c>
      <c r="O590" s="10">
        <f>SUM(O587:O588)</f>
        <v>223</v>
      </c>
    </row>
    <row r="591" spans="1:15" x14ac:dyDescent="0.25">
      <c r="C591" s="6"/>
      <c r="D591" s="6"/>
      <c r="E591" s="6"/>
      <c r="F591" s="6"/>
      <c r="G591" s="6"/>
      <c r="K591" s="8"/>
    </row>
    <row r="592" spans="1:15" x14ac:dyDescent="0.25">
      <c r="A592" t="s">
        <v>199</v>
      </c>
      <c r="C592" s="6"/>
      <c r="D592" s="6"/>
      <c r="E592" s="6"/>
      <c r="F592" s="6"/>
      <c r="G592" s="6"/>
      <c r="I592" s="3" t="str">
        <f>A592</f>
        <v xml:space="preserve">       c.- Proteccions personals i de tercers.</v>
      </c>
      <c r="K592" s="8"/>
    </row>
    <row r="593" spans="1:15" x14ac:dyDescent="0.25">
      <c r="C593" s="7" t="s">
        <v>5</v>
      </c>
      <c r="D593" s="6"/>
      <c r="E593" s="6" t="s">
        <v>191</v>
      </c>
      <c r="F593" s="6"/>
      <c r="G593" s="6" t="s">
        <v>192</v>
      </c>
      <c r="K593" s="8" t="str">
        <f t="shared" ref="K593:K598" si="225">G593</f>
        <v>Total</v>
      </c>
      <c r="M593" s="6" t="s">
        <v>10</v>
      </c>
      <c r="N593" s="6"/>
      <c r="O593" s="6" t="s">
        <v>11</v>
      </c>
    </row>
    <row r="594" spans="1:15" x14ac:dyDescent="0.25">
      <c r="A594" t="s">
        <v>200</v>
      </c>
      <c r="C594" s="6">
        <v>1</v>
      </c>
      <c r="D594" s="6"/>
      <c r="E594" s="6">
        <v>5</v>
      </c>
      <c r="F594" s="6"/>
      <c r="G594" s="7">
        <f>C594*E594</f>
        <v>5</v>
      </c>
      <c r="I594" t="str">
        <f>A594</f>
        <v>Cascs de seguretat.</v>
      </c>
      <c r="K594" s="24">
        <f t="shared" si="225"/>
        <v>5</v>
      </c>
      <c r="M594">
        <v>10.15</v>
      </c>
      <c r="O594" s="12">
        <f>K594*M594</f>
        <v>50.75</v>
      </c>
    </row>
    <row r="595" spans="1:15" x14ac:dyDescent="0.25">
      <c r="A595" t="s">
        <v>201</v>
      </c>
      <c r="C595" s="6">
        <v>1</v>
      </c>
      <c r="D595" s="6"/>
      <c r="E595" s="6">
        <v>5</v>
      </c>
      <c r="F595" s="6"/>
      <c r="G595" s="7">
        <f t="shared" ref="G595:G598" si="226">C595*E595</f>
        <v>5</v>
      </c>
      <c r="I595" t="str">
        <f>A595</f>
        <v>Ulleres contra impactes.</v>
      </c>
      <c r="K595" s="24">
        <f t="shared" si="225"/>
        <v>5</v>
      </c>
      <c r="M595">
        <v>15.51</v>
      </c>
      <c r="O595" s="12">
        <f>K595*M595</f>
        <v>77.55</v>
      </c>
    </row>
    <row r="596" spans="1:15" x14ac:dyDescent="0.25">
      <c r="A596" t="s">
        <v>202</v>
      </c>
      <c r="C596" s="6">
        <v>1</v>
      </c>
      <c r="D596" s="6"/>
      <c r="E596" s="6">
        <v>10</v>
      </c>
      <c r="F596" s="6"/>
      <c r="G596" s="7">
        <f t="shared" si="226"/>
        <v>10</v>
      </c>
      <c r="I596" t="str">
        <f>A596</f>
        <v>Mascaretes antipols.</v>
      </c>
      <c r="K596" s="24">
        <f t="shared" si="225"/>
        <v>10</v>
      </c>
      <c r="M596">
        <v>5.9</v>
      </c>
      <c r="O596" s="12">
        <f>K596*M596</f>
        <v>59</v>
      </c>
    </row>
    <row r="597" spans="1:15" x14ac:dyDescent="0.25">
      <c r="A597" t="s">
        <v>203</v>
      </c>
      <c r="C597" s="6">
        <v>1</v>
      </c>
      <c r="D597" s="6"/>
      <c r="E597" s="6">
        <v>10</v>
      </c>
      <c r="F597" s="6"/>
      <c r="G597" s="7">
        <f t="shared" si="226"/>
        <v>10</v>
      </c>
      <c r="I597" t="str">
        <f>A597</f>
        <v>Protectors auditius.</v>
      </c>
      <c r="K597" s="24">
        <f t="shared" si="225"/>
        <v>10</v>
      </c>
      <c r="M597">
        <v>13.02</v>
      </c>
      <c r="O597" s="12">
        <f>K597*M597</f>
        <v>130.19999999999999</v>
      </c>
    </row>
    <row r="598" spans="1:15" x14ac:dyDescent="0.25">
      <c r="A598" s="12" t="s">
        <v>204</v>
      </c>
      <c r="C598" s="6">
        <v>10</v>
      </c>
      <c r="D598" s="6"/>
      <c r="E598" s="6">
        <v>2</v>
      </c>
      <c r="F598" s="6"/>
      <c r="G598" s="7">
        <f t="shared" si="226"/>
        <v>20</v>
      </c>
      <c r="I598" t="str">
        <f>A598</f>
        <v>Protecció de rases per passeres</v>
      </c>
      <c r="K598" s="24">
        <f t="shared" si="225"/>
        <v>20</v>
      </c>
      <c r="M598">
        <v>22.91</v>
      </c>
      <c r="O598" s="12">
        <f>K598*M598</f>
        <v>458.2</v>
      </c>
    </row>
    <row r="599" spans="1:15" x14ac:dyDescent="0.25">
      <c r="C599" s="6"/>
      <c r="D599" s="6"/>
      <c r="E599" s="6"/>
      <c r="F599" s="6"/>
      <c r="G599" s="6"/>
      <c r="K599" s="8"/>
    </row>
    <row r="600" spans="1:15" x14ac:dyDescent="0.25">
      <c r="B600" s="3" t="s">
        <v>20</v>
      </c>
      <c r="G600" s="23">
        <f>SUM(G594:G598)</f>
        <v>50</v>
      </c>
      <c r="J600" s="3" t="s">
        <v>20</v>
      </c>
      <c r="K600" s="26">
        <f>G600</f>
        <v>50</v>
      </c>
      <c r="O600" s="10">
        <f>SUM(O593:O598)</f>
        <v>775.7</v>
      </c>
    </row>
    <row r="601" spans="1:15" x14ac:dyDescent="0.25">
      <c r="C601" s="6"/>
      <c r="D601" s="6"/>
      <c r="E601" s="6"/>
      <c r="F601" s="6"/>
      <c r="G601" s="6"/>
      <c r="K601" s="8"/>
    </row>
    <row r="602" spans="1:15" x14ac:dyDescent="0.25">
      <c r="A602" s="3" t="s">
        <v>205</v>
      </c>
      <c r="C602" s="6"/>
      <c r="D602" s="6"/>
      <c r="E602" s="6"/>
      <c r="F602" s="6"/>
      <c r="G602" s="6"/>
      <c r="I602" s="3" t="str">
        <f>A602</f>
        <v xml:space="preserve">        d.- Ma d'obra de seguretat.</v>
      </c>
      <c r="K602" s="8"/>
    </row>
    <row r="603" spans="1:15" x14ac:dyDescent="0.25">
      <c r="C603" s="7" t="s">
        <v>5</v>
      </c>
      <c r="D603" s="6"/>
      <c r="E603" s="6" t="s">
        <v>191</v>
      </c>
      <c r="F603" s="6"/>
      <c r="G603" s="6" t="s">
        <v>192</v>
      </c>
      <c r="K603" s="8" t="str">
        <f t="shared" ref="K603:K607" si="227">G603</f>
        <v>Total</v>
      </c>
      <c r="M603" s="6" t="s">
        <v>10</v>
      </c>
      <c r="N603" s="6"/>
      <c r="O603" s="6" t="s">
        <v>11</v>
      </c>
    </row>
    <row r="604" spans="1:15" x14ac:dyDescent="0.25">
      <c r="A604" t="s">
        <v>206</v>
      </c>
      <c r="C604" s="6">
        <v>0.2</v>
      </c>
      <c r="D604" s="6"/>
      <c r="E604" s="6">
        <v>1</v>
      </c>
      <c r="F604" s="6"/>
      <c r="G604" s="7">
        <f>C604*E604</f>
        <v>0.2</v>
      </c>
      <c r="I604" t="str">
        <f>A604</f>
        <v>Comité de seguretat e higiene.</v>
      </c>
      <c r="K604" s="15">
        <f t="shared" si="227"/>
        <v>0.2</v>
      </c>
      <c r="M604">
        <v>57.14</v>
      </c>
      <c r="O604" s="15">
        <v>67.34</v>
      </c>
    </row>
    <row r="605" spans="1:15" x14ac:dyDescent="0.25">
      <c r="A605" t="s">
        <v>207</v>
      </c>
      <c r="C605" s="6">
        <v>0.2</v>
      </c>
      <c r="D605" s="6"/>
      <c r="E605" s="6">
        <v>1</v>
      </c>
      <c r="F605" s="6"/>
      <c r="G605" s="7">
        <f t="shared" ref="G605:G607" si="228">C605*E605</f>
        <v>0.2</v>
      </c>
      <c r="I605" t="str">
        <f>A605</f>
        <v>Formació de seguretat e higiene.</v>
      </c>
      <c r="K605" s="15">
        <f t="shared" si="227"/>
        <v>0.2</v>
      </c>
      <c r="M605">
        <v>12.68</v>
      </c>
      <c r="O605" s="15">
        <v>22.78</v>
      </c>
    </row>
    <row r="606" spans="1:15" x14ac:dyDescent="0.25">
      <c r="A606" t="s">
        <v>208</v>
      </c>
      <c r="C606" s="6">
        <v>0.2</v>
      </c>
      <c r="D606" s="6"/>
      <c r="E606" s="6">
        <v>1</v>
      </c>
      <c r="F606" s="6"/>
      <c r="G606" s="7">
        <f t="shared" si="228"/>
        <v>0.2</v>
      </c>
      <c r="I606" t="str">
        <f>A606</f>
        <v>Reconeixement mèdic obligatori.</v>
      </c>
      <c r="K606" s="15">
        <f t="shared" si="227"/>
        <v>0.2</v>
      </c>
      <c r="M606">
        <v>57.02</v>
      </c>
      <c r="O606" s="15">
        <f>K606*M606</f>
        <v>11.404000000000002</v>
      </c>
    </row>
    <row r="607" spans="1:15" x14ac:dyDescent="0.25">
      <c r="A607" t="s">
        <v>209</v>
      </c>
      <c r="C607" s="6">
        <v>0.2</v>
      </c>
      <c r="D607" s="6"/>
      <c r="E607" s="6">
        <v>1</v>
      </c>
      <c r="F607" s="6"/>
      <c r="G607" s="7">
        <f t="shared" si="228"/>
        <v>0.2</v>
      </c>
      <c r="I607" t="str">
        <f>A607</f>
        <v>Equip de neteja i conservació.</v>
      </c>
      <c r="K607" s="15">
        <f t="shared" si="227"/>
        <v>0.2</v>
      </c>
      <c r="M607">
        <v>32.369999999999997</v>
      </c>
      <c r="O607" s="15">
        <f>K607*M607</f>
        <v>6.4740000000000002</v>
      </c>
    </row>
    <row r="608" spans="1:15" x14ac:dyDescent="0.25">
      <c r="C608" s="6"/>
      <c r="D608" s="6"/>
      <c r="E608" s="6"/>
      <c r="F608" s="6"/>
      <c r="G608" s="6"/>
    </row>
    <row r="609" spans="1:15" x14ac:dyDescent="0.25">
      <c r="B609" s="3" t="s">
        <v>20</v>
      </c>
      <c r="G609" s="23">
        <f>SUM(G604:G607)</f>
        <v>0.8</v>
      </c>
      <c r="J609" s="3" t="s">
        <v>20</v>
      </c>
      <c r="K609" s="10">
        <f>G609</f>
        <v>0.8</v>
      </c>
      <c r="O609" s="10">
        <f>SUM(O604:O607)</f>
        <v>107.998</v>
      </c>
    </row>
    <row r="610" spans="1:15" x14ac:dyDescent="0.25">
      <c r="C610" s="6"/>
      <c r="D610" s="6"/>
      <c r="E610" s="6"/>
      <c r="F610" s="6"/>
      <c r="G610" s="6"/>
    </row>
    <row r="611" spans="1:15" x14ac:dyDescent="0.25">
      <c r="A611" s="2"/>
      <c r="B611" s="2"/>
      <c r="C611" s="20"/>
      <c r="D611" s="20"/>
      <c r="E611" s="20"/>
      <c r="F611" s="20"/>
      <c r="G611" s="20"/>
      <c r="H611" s="2"/>
      <c r="I611" s="2"/>
      <c r="J611" s="17" t="s">
        <v>272</v>
      </c>
      <c r="K611" s="2"/>
      <c r="L611" s="2"/>
      <c r="M611" s="2"/>
      <c r="N611" s="2"/>
      <c r="O611" s="16">
        <f>O584+O590+O600+O609</f>
        <v>1195.578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Carrer Roser</vt:lpstr>
      <vt:lpstr>Entre dipòsits - Tram A</vt:lpstr>
      <vt:lpstr>Entre dipòsits - Tram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</dc:creator>
  <cp:lastModifiedBy>Monica Gonzalez</cp:lastModifiedBy>
  <dcterms:created xsi:type="dcterms:W3CDTF">2025-02-19T15:41:04Z</dcterms:created>
  <dcterms:modified xsi:type="dcterms:W3CDTF">2025-02-19T16:34:59Z</dcterms:modified>
</cp:coreProperties>
</file>