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is documentos\"/>
    </mc:Choice>
  </mc:AlternateContent>
  <xr:revisionPtr revIDLastSave="0" documentId="8_{980221AF-89B4-4F2B-A184-2877363F0A21}" xr6:coauthVersionLast="36" xr6:coauthVersionMax="36" xr10:uidLastSave="{00000000-0000-0000-0000-000000000000}"/>
  <bookViews>
    <workbookView xWindow="0" yWindow="0" windowWidth="23040" windowHeight="9060" xr2:uid="{BD872F83-87DE-44C5-803F-C09D82918637}"/>
  </bookViews>
  <sheets>
    <sheet name="L-08 MATERIALS FERRETERIA" sheetId="2" r:id="rId1"/>
  </sheets>
  <externalReferences>
    <externalReference r:id="rId2"/>
    <externalReference r:id="rId3"/>
  </externalReferences>
  <definedNames>
    <definedName name="_xlnm._FilterDatabase" localSheetId="0" hidden="1">'L-08 MATERIALS FERRETERIA'!$A$3:$F$68</definedName>
    <definedName name="fdf">'L-08 MATERIALS FERRETERIA'!$E$2</definedName>
    <definedName name="MARGE" localSheetId="0">'L-08 MATERIALS FERRETERIA'!#REF!</definedName>
    <definedName name="MARGE">'[1]L-07 FUSTERIA'!$D$4</definedName>
    <definedName name="pb">'L-08 MATERIALS FERRETERIA'!$E$2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63" i="2" l="1"/>
  <c r="J60" i="2"/>
  <c r="J57" i="2"/>
  <c r="J49" i="2"/>
  <c r="J48" i="2"/>
  <c r="J42" i="2"/>
  <c r="J33" i="2"/>
  <c r="J30" i="2"/>
  <c r="J21" i="2"/>
  <c r="J20" i="2"/>
  <c r="J18" i="2"/>
  <c r="J16" i="2"/>
  <c r="J11" i="2"/>
  <c r="J10" i="2"/>
  <c r="M68" i="2"/>
  <c r="M67" i="2"/>
  <c r="M66" i="2"/>
  <c r="M65" i="2"/>
  <c r="M64" i="2"/>
  <c r="M62" i="2"/>
  <c r="M61" i="2"/>
  <c r="M56" i="2"/>
  <c r="M55" i="2"/>
  <c r="M54" i="2"/>
  <c r="M53" i="2"/>
  <c r="M52" i="2"/>
  <c r="M51" i="2"/>
  <c r="M50" i="2"/>
  <c r="M47" i="2"/>
  <c r="M46" i="2"/>
  <c r="M45" i="2"/>
  <c r="M44" i="2"/>
  <c r="M43" i="2"/>
  <c r="M38" i="2"/>
  <c r="M37" i="2"/>
  <c r="M36" i="2"/>
  <c r="M35" i="2"/>
  <c r="M34" i="2"/>
  <c r="M32" i="2"/>
  <c r="M29" i="2"/>
  <c r="M28" i="2"/>
  <c r="M27" i="2"/>
  <c r="M26" i="2"/>
  <c r="M25" i="2"/>
  <c r="M24" i="2"/>
  <c r="M23" i="2"/>
  <c r="M22" i="2"/>
  <c r="M19" i="2"/>
  <c r="M17" i="2"/>
  <c r="M15" i="2"/>
  <c r="M14" i="2"/>
  <c r="M13" i="2"/>
  <c r="M12" i="2"/>
  <c r="M9" i="2"/>
  <c r="M8" i="2"/>
  <c r="M7" i="2"/>
  <c r="M6" i="2"/>
  <c r="M5" i="2"/>
  <c r="M4" i="2"/>
  <c r="M60" i="2"/>
  <c r="M57" i="2"/>
  <c r="M49" i="2"/>
  <c r="M48" i="2"/>
  <c r="M42" i="2"/>
  <c r="M33" i="2"/>
  <c r="M30" i="2"/>
  <c r="M21" i="2"/>
  <c r="M20" i="2"/>
  <c r="M18" i="2"/>
  <c r="M16" i="2"/>
  <c r="M11" i="2"/>
  <c r="M10" i="2"/>
  <c r="J68" i="2"/>
  <c r="J67" i="2"/>
  <c r="J66" i="2"/>
  <c r="J65" i="2"/>
  <c r="J64" i="2"/>
  <c r="J62" i="2"/>
  <c r="J61" i="2"/>
  <c r="J56" i="2"/>
  <c r="J55" i="2"/>
  <c r="J54" i="2"/>
  <c r="J53" i="2"/>
  <c r="J52" i="2"/>
  <c r="J51" i="2"/>
  <c r="J50" i="2"/>
  <c r="J47" i="2"/>
  <c r="J46" i="2"/>
  <c r="J45" i="2"/>
  <c r="J44" i="2"/>
  <c r="J43" i="2"/>
  <c r="J38" i="2"/>
  <c r="J37" i="2"/>
  <c r="J36" i="2"/>
  <c r="J35" i="2"/>
  <c r="J34" i="2"/>
  <c r="J32" i="2"/>
  <c r="J29" i="2"/>
  <c r="J28" i="2"/>
  <c r="J27" i="2"/>
  <c r="J26" i="2"/>
  <c r="J25" i="2"/>
  <c r="J24" i="2"/>
  <c r="J23" i="2"/>
  <c r="J22" i="2"/>
  <c r="J19" i="2"/>
  <c r="J17" i="2"/>
  <c r="J15" i="2"/>
  <c r="J14" i="2"/>
  <c r="J13" i="2"/>
  <c r="J12" i="2"/>
  <c r="J9" i="2"/>
  <c r="J8" i="2"/>
  <c r="J7" i="2"/>
  <c r="J6" i="2"/>
  <c r="J5" i="2"/>
  <c r="J4" i="2"/>
  <c r="J69" i="2" l="1"/>
  <c r="M69" i="2"/>
  <c r="G5" i="2" l="1"/>
  <c r="G4" i="2"/>
  <c r="F4" i="2" l="1"/>
  <c r="A5" i="2"/>
  <c r="A6" i="2" s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</calcChain>
</file>

<file path=xl/sharedStrings.xml><?xml version="1.0" encoding="utf-8"?>
<sst xmlns="http://schemas.openxmlformats.org/spreadsheetml/2006/main" count="188" uniqueCount="112">
  <si>
    <t>U</t>
  </si>
  <si>
    <t>ADHESIVO PATTEX NO MAS CLAVOS TUBO 250GR</t>
  </si>
  <si>
    <t>CINTA TESA EMBALAJE 4089 66X50 TRANSP.PP</t>
  </si>
  <si>
    <t>LOCTITE 401 USO GENERAL 5 GRS</t>
  </si>
  <si>
    <t>PILA ALKALINA LR3 8 AAA</t>
  </si>
  <si>
    <t>MILLAR</t>
  </si>
  <si>
    <t>ARANDELA PLANA DIN-9021 4 MM ZN</t>
  </si>
  <si>
    <t>BOSCH SIERRA CALAR GST 150 BCE PSO17</t>
  </si>
  <si>
    <t>BOSCH SIERRA CALAR T 111-C 2608630033</t>
  </si>
  <si>
    <t>CENTENA</t>
  </si>
  <si>
    <t>TACO FISCHER SX-12</t>
  </si>
  <si>
    <t>TACO FISCHER SX-10</t>
  </si>
  <si>
    <t>BRIDA NYLON DENTA.UNEX 188X4,8 NG.2244-0</t>
  </si>
  <si>
    <t>BRIDA NYLON DENTA.UNEX 190X2,5 NG.2225-0</t>
  </si>
  <si>
    <t>CIENTO</t>
  </si>
  <si>
    <t>En cinta</t>
  </si>
  <si>
    <t>Clavo para hormigón</t>
  </si>
  <si>
    <t>UD</t>
  </si>
  <si>
    <t>Goma</t>
  </si>
  <si>
    <t>Cubo10 lts italiano</t>
  </si>
  <si>
    <t>Cubo 10 lts</t>
  </si>
  <si>
    <t>Cubo 11 lts</t>
  </si>
  <si>
    <t>Gaveta 8 lts</t>
  </si>
  <si>
    <t>Gaveta 12 lts</t>
  </si>
  <si>
    <t>Plástico</t>
  </si>
  <si>
    <t>Capazo 40 lts</t>
  </si>
  <si>
    <t>Capazo 20 lts</t>
  </si>
  <si>
    <t>Escoba</t>
  </si>
  <si>
    <t>Caballete</t>
  </si>
  <si>
    <t xml:space="preserve">Manguera 15X25 </t>
  </si>
  <si>
    <t>M2</t>
  </si>
  <si>
    <t>Galvanizada</t>
  </si>
  <si>
    <t>Tela simple torsión</t>
  </si>
  <si>
    <t>M</t>
  </si>
  <si>
    <t>Naranja</t>
  </si>
  <si>
    <t>Tela balizamiento 1X50 MTS</t>
  </si>
  <si>
    <t>Puntal Extensible 1,6 MTS</t>
  </si>
  <si>
    <t>Tipo Europa</t>
  </si>
  <si>
    <t>Carretilla Obra</t>
  </si>
  <si>
    <t>Tipo Royal</t>
  </si>
  <si>
    <t>Cabeza plana</t>
  </si>
  <si>
    <t>Punta de acero 3,5X30 100 UDS</t>
  </si>
  <si>
    <t>KG</t>
  </si>
  <si>
    <t>20x100</t>
  </si>
  <si>
    <t>Punta Construcción</t>
  </si>
  <si>
    <t>17x70</t>
  </si>
  <si>
    <t>De latón</t>
  </si>
  <si>
    <t>Candado  35</t>
  </si>
  <si>
    <t>Cadena 10</t>
  </si>
  <si>
    <t xml:space="preserve">Cadena 4 </t>
  </si>
  <si>
    <t>Manual</t>
  </si>
  <si>
    <t>Espuma Poliuretano</t>
  </si>
  <si>
    <t>Sikaflex 11 FC</t>
  </si>
  <si>
    <t>Masilla de Poliuretano V/COLORES</t>
  </si>
  <si>
    <t>CAJA</t>
  </si>
  <si>
    <t>12x60</t>
  </si>
  <si>
    <t>Taco Nylon O'Nyl4 (50DS)</t>
  </si>
  <si>
    <t>6x30</t>
  </si>
  <si>
    <t>Taco Nylon O'Nyl (200 UDS)</t>
  </si>
  <si>
    <t>Lápiz Bicolor</t>
  </si>
  <si>
    <t>Lápiz Plano</t>
  </si>
  <si>
    <t>Marcador líneas RUBI 70926</t>
  </si>
  <si>
    <t>Cuerda Replanteo 100 MTS 1,3 BL</t>
  </si>
  <si>
    <t>Flourescente</t>
  </si>
  <si>
    <t>Aerosol de marcaje VARIOS COLORES</t>
  </si>
  <si>
    <t>80 cm</t>
  </si>
  <si>
    <t>Nivel de Burbuja</t>
  </si>
  <si>
    <t>40 cm</t>
  </si>
  <si>
    <t>10X13</t>
  </si>
  <si>
    <t>Manguera nivel</t>
  </si>
  <si>
    <t>Fibra vidrio</t>
  </si>
  <si>
    <t>Cinta métrica 60 MTS</t>
  </si>
  <si>
    <t>Magnético con freno</t>
  </si>
  <si>
    <t>Flexómetro 5X25 MTS</t>
  </si>
  <si>
    <t>De 2 piezas</t>
  </si>
  <si>
    <t>Cono reflectante 75 CMS</t>
  </si>
  <si>
    <t>Cono reflectante 50 CMS</t>
  </si>
  <si>
    <t>Universal</t>
  </si>
  <si>
    <t>Discos diamante 115</t>
  </si>
  <si>
    <t>Para madera</t>
  </si>
  <si>
    <t>Disco Widia 315-20D</t>
  </si>
  <si>
    <t>Mango cilíndrico</t>
  </si>
  <si>
    <t>Broca hormigón 18x400</t>
  </si>
  <si>
    <t>Broca hormigón 6x100</t>
  </si>
  <si>
    <t>Broca HSS 6</t>
  </si>
  <si>
    <t>Broca HSS 5</t>
  </si>
  <si>
    <t>Broca HSS 4</t>
  </si>
  <si>
    <t>Tenaza rusa 300 mm</t>
  </si>
  <si>
    <t>Goma negra</t>
  </si>
  <si>
    <t>Maza</t>
  </si>
  <si>
    <t>Mango madera</t>
  </si>
  <si>
    <t>Maza 4 kg</t>
  </si>
  <si>
    <t>Maceta 1400 gr</t>
  </si>
  <si>
    <t>Maceta 1000 gr</t>
  </si>
  <si>
    <t>Mango Anilla</t>
  </si>
  <si>
    <t>Pala cuadrada 1030</t>
  </si>
  <si>
    <t>Pala punta 1040</t>
  </si>
  <si>
    <t>Punta redonda</t>
  </si>
  <si>
    <t>Paletin 125x75</t>
  </si>
  <si>
    <t>Tipo catalana</t>
  </si>
  <si>
    <t>Paleta 150x115</t>
  </si>
  <si>
    <t>PREU</t>
  </si>
  <si>
    <t>Base</t>
  </si>
  <si>
    <t>Ut.</t>
  </si>
  <si>
    <t>Observacions</t>
  </si>
  <si>
    <t>DESRIPCIÓ</t>
  </si>
  <si>
    <t>DADES A OMPLIR PEL LICITADOR</t>
  </si>
  <si>
    <t>MATERIALS FERRETERIA G4882024000473
Bàsics</t>
  </si>
  <si>
    <t>MANXA</t>
  </si>
  <si>
    <t>OFERTES</t>
  </si>
  <si>
    <t>MUNTADA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</si>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</sst>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.0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63"/>
      <name val="Arial"/>
      <family val="2"/>
    </font>
    <font>
      <sz val="11"/>
      <color theme="1"/>
      <name val="Aptos Narrow"/>
    </font>
    <font>
      <b/>
      <sz val="9"/>
      <color indexed="63"/>
      <name val="Arial"/>
      <family val="2"/>
    </font>
    <font>
      <b/>
      <sz val="9"/>
      <color rgb="FFFF0000"/>
      <name val="Arial"/>
      <family val="2"/>
    </font>
    <font>
      <b/>
      <sz val="12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2F2F2"/>
        <bgColor rgb="FFF2F2F2"/>
      </patternFill>
    </fill>
    <fill>
      <patternFill patternType="solid">
        <fgColor theme="9" tint="0.39997558519241921"/>
        <bgColor rgb="FFF2F2F2"/>
      </patternFill>
    </fill>
    <fill>
      <patternFill patternType="solid">
        <fgColor rgb="FFFFC000"/>
        <b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Protection="1">
      <protection locked="0"/>
    </xf>
    <xf numFmtId="0" fontId="0" fillId="0" borderId="0" xfId="0" applyProtection="1"/>
    <xf numFmtId="164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164" fontId="0" fillId="2" borderId="1" xfId="0" applyNumberFormat="1" applyFill="1" applyBorder="1" applyProtection="1"/>
    <xf numFmtId="164" fontId="0" fillId="0" borderId="1" xfId="0" applyNumberFormat="1" applyBorder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1" xfId="0" applyBorder="1" applyAlignment="1">
      <alignment horizontal="right"/>
    </xf>
    <xf numFmtId="164" fontId="0" fillId="0" borderId="1" xfId="0" applyNumberFormat="1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2" fillId="3" borderId="4" xfId="0" applyFont="1" applyFill="1" applyBorder="1" applyAlignment="1" applyProtection="1">
      <alignment horizontal="center" vertical="center" wrapText="1"/>
    </xf>
    <xf numFmtId="4" fontId="1" fillId="0" borderId="0" xfId="0" applyNumberFormat="1" applyFont="1" applyAlignment="1">
      <alignment vertical="top" wrapText="1"/>
    </xf>
    <xf numFmtId="164" fontId="3" fillId="4" borderId="1" xfId="0" applyNumberFormat="1" applyFont="1" applyFill="1" applyBorder="1" applyProtection="1">
      <protection locked="0"/>
    </xf>
    <xf numFmtId="2" fontId="4" fillId="3" borderId="4" xfId="0" applyNumberFormat="1" applyFont="1" applyFill="1" applyBorder="1" applyAlignment="1">
      <alignment horizontal="center" vertical="center" wrapText="1"/>
    </xf>
    <xf numFmtId="2" fontId="4" fillId="3" borderId="5" xfId="0" applyNumberFormat="1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164" fontId="3" fillId="5" borderId="1" xfId="0" applyNumberFormat="1" applyFont="1" applyFill="1" applyBorder="1" applyProtection="1">
      <protection locked="0"/>
    </xf>
    <xf numFmtId="164" fontId="3" fillId="6" borderId="1" xfId="0" applyNumberFormat="1" applyFont="1" applyFill="1" applyBorder="1" applyProtection="1">
      <protection locked="0"/>
    </xf>
    <xf numFmtId="0" fontId="0" fillId="3" borderId="0" xfId="0" applyFill="1"/>
    <xf numFmtId="165" fontId="0" fillId="0" borderId="0" xfId="0" applyNumberFormat="1"/>
    <xf numFmtId="165" fontId="6" fillId="0" borderId="0" xfId="0" applyNumberFormat="1" applyFont="1"/>
    <xf numFmtId="0" fontId="6" fillId="0" borderId="0" xfId="0" applyFont="1"/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0" fillId="0" borderId="7" xfId="0" applyBorder="1" applyAlignment="1"/>
    <xf numFmtId="0" fontId="0" fillId="0" borderId="8" xfId="0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Manteniment%20de%20la%20ciutat/BRIGADA/TVP/INFORMES/2019/CONTRACTES%20SMC/CONTRACTE%20OBERT%20ADQUISICI&#211;%20MATERIALS%20MANTENIMENT%20CIUTAT/P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olarteox/BPMDocs/tmp4721412623155336073Oferta_Auber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STRUCTURA CONTR. MATERIALS ESP"/>
      <sheetName val="L-01 PANOTS"/>
      <sheetName val="L-02 MATERIALS CONSTRUCCIÓ"/>
      <sheetName val="L-03 FORMIGÓ CENTRAL"/>
      <sheetName val="L-04 MORTERS AP"/>
      <sheetName val="L-05 REGISTRES POUS CLV"/>
      <sheetName val="L-06 FERRICS"/>
      <sheetName val="L-07 FUSTERIA"/>
      <sheetName val="L-08 MATERIALS FERRETERIA"/>
      <sheetName val="L-08r MATERIALS FERRETERIA red"/>
      <sheetName val="L-XX MATERIALS ELÈCTRI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D4">
            <v>1.1499999999999999</v>
          </cell>
        </row>
      </sheetData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-08r MATERIALS FERRETERIA red"/>
    </sheetNames>
    <sheetDataSet>
      <sheetData sheetId="0">
        <row r="4">
          <cell r="B4" t="str">
            <v>Paleta 150x115</v>
          </cell>
          <cell r="F4">
            <v>28.893749999999997</v>
          </cell>
        </row>
        <row r="5">
          <cell r="B5" t="str">
            <v>Paletin 125x75</v>
          </cell>
          <cell r="F5">
            <v>25.184999999999999</v>
          </cell>
        </row>
      </sheetData>
    </sheetDataSet>
  </externalBook>
</externalLink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icin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5D98F-C657-4153-98D6-CA60B9CDE93C}">
  <dimension ref="A1:T69"/>
  <sheetViews>
    <sheetView tabSelected="1" zoomScale="125" zoomScaleNormal="125" workbookViewId="0">
      <selection activeCell="L74" sqref="L74"/>
    </sheetView>
  </sheetViews>
  <sheetFormatPr defaultColWidth="9.140625" defaultRowHeight="15"/>
  <cols>
    <col min="1" max="1" width="7" style="5" customWidth="1"/>
    <col min="2" max="2" width="43" bestFit="1" customWidth="1"/>
    <col min="3" max="3" width="18.28515625" bestFit="1" customWidth="1"/>
    <col min="4" max="4" width="8.85546875" style="4" bestFit="1" customWidth="1"/>
    <col min="5" max="5" width="8.85546875" style="4" hidden="1" customWidth="1"/>
    <col min="6" max="6" width="9.140625" style="3" hidden="1" customWidth="1"/>
    <col min="7" max="7" width="13.5703125" style="2" customWidth="1"/>
    <col min="8" max="8" width="13.5703125" style="1" customWidth="1"/>
    <col min="11" max="11" width="1.85546875" customWidth="1"/>
  </cols>
  <sheetData>
    <row r="1" spans="1:20" ht="30.75" thickBot="1">
      <c r="B1" s="17" t="s">
        <v>107</v>
      </c>
      <c r="C1" s="17"/>
    </row>
    <row r="2" spans="1:20" ht="39" thickBot="1">
      <c r="E2" s="4">
        <v>1.5</v>
      </c>
      <c r="G2" s="4"/>
      <c r="H2" s="16" t="s">
        <v>106</v>
      </c>
      <c r="I2" s="29" t="s">
        <v>109</v>
      </c>
      <c r="J2" s="30"/>
      <c r="K2" s="30"/>
      <c r="L2" s="30"/>
      <c r="M2" s="30"/>
      <c r="N2" s="30"/>
      <c r="O2" s="30"/>
      <c r="P2" s="31"/>
      <c r="Q2" s="31"/>
      <c r="R2" s="31"/>
      <c r="S2" s="31"/>
      <c r="T2" s="32"/>
    </row>
    <row r="3" spans="1:20" ht="15.75" thickBot="1">
      <c r="B3" s="15" t="s">
        <v>105</v>
      </c>
      <c r="C3" s="15" t="s">
        <v>104</v>
      </c>
      <c r="D3" s="8" t="s">
        <v>103</v>
      </c>
      <c r="E3" s="14" t="s">
        <v>102</v>
      </c>
      <c r="F3" s="14" t="s">
        <v>101</v>
      </c>
      <c r="G3" s="13" t="s">
        <v>101</v>
      </c>
      <c r="H3" s="12" t="s">
        <v>101</v>
      </c>
      <c r="I3" s="22" t="s">
        <v>108</v>
      </c>
      <c r="J3" s="21"/>
      <c r="K3" s="20"/>
      <c r="L3" s="22" t="s">
        <v>110</v>
      </c>
      <c r="M3" s="21"/>
      <c r="N3" s="20"/>
      <c r="O3" s="22"/>
      <c r="P3" s="21"/>
      <c r="Q3" s="19"/>
      <c r="R3" s="22"/>
      <c r="S3" s="21"/>
      <c r="T3" s="19"/>
    </row>
    <row r="4" spans="1:20">
      <c r="A4" s="11">
        <v>1</v>
      </c>
      <c r="B4" s="10" t="s">
        <v>100</v>
      </c>
      <c r="C4" s="9" t="s">
        <v>99</v>
      </c>
      <c r="D4" s="8" t="s">
        <v>17</v>
      </c>
      <c r="E4" s="7">
        <v>19.262499999999999</v>
      </c>
      <c r="F4" s="7">
        <f t="shared" ref="F4:F33" si="0">E4*pb</f>
        <v>28.893749999999997</v>
      </c>
      <c r="G4" s="6">
        <f>IF('[2]L-08r MATERIALS FERRETERIA red'!$B$4=B4,'[2]L-08r MATERIALS FERRETERIA red'!$F$4,0)</f>
        <v>28.893749999999997</v>
      </c>
      <c r="H4" s="18"/>
      <c r="I4" s="23">
        <v>19.149999999999999</v>
      </c>
      <c r="J4" s="26">
        <f>15</f>
        <v>15</v>
      </c>
      <c r="L4" s="18">
        <v>21.26</v>
      </c>
      <c r="M4" s="26">
        <f>15*(I4/L4)</f>
        <v>13.511288805268109</v>
      </c>
    </row>
    <row r="5" spans="1:20">
      <c r="A5" s="11">
        <f t="shared" ref="A5:A68" si="1">A4+1</f>
        <v>2</v>
      </c>
      <c r="B5" s="10" t="s">
        <v>98</v>
      </c>
      <c r="C5" s="9" t="s">
        <v>97</v>
      </c>
      <c r="D5" s="8" t="s">
        <v>17</v>
      </c>
      <c r="E5" s="7">
        <v>16.79</v>
      </c>
      <c r="F5" s="7">
        <f t="shared" si="0"/>
        <v>25.184999999999999</v>
      </c>
      <c r="G5" s="6">
        <f>IF('[2]L-08r MATERIALS FERRETERIA red'!$B$5=B5,'[2]L-08r MATERIALS FERRETERIA red'!$F$5,0)</f>
        <v>25.184999999999999</v>
      </c>
      <c r="H5" s="18"/>
      <c r="I5" s="23">
        <v>16.71</v>
      </c>
      <c r="J5" s="26">
        <f>15</f>
        <v>15</v>
      </c>
      <c r="L5" s="18">
        <v>17.190000000000001</v>
      </c>
      <c r="M5" s="26">
        <f t="shared" ref="M5:M9" si="2">15*(I5/L5)</f>
        <v>14.581151832460732</v>
      </c>
    </row>
    <row r="6" spans="1:20">
      <c r="A6" s="11">
        <f t="shared" si="1"/>
        <v>3</v>
      </c>
      <c r="B6" s="10" t="s">
        <v>96</v>
      </c>
      <c r="C6" s="9" t="s">
        <v>94</v>
      </c>
      <c r="D6" s="8" t="s">
        <v>17</v>
      </c>
      <c r="E6" s="7">
        <v>23.068999999999996</v>
      </c>
      <c r="F6" s="7">
        <f t="shared" si="0"/>
        <v>34.603499999999997</v>
      </c>
      <c r="G6" s="6">
        <v>34.603499999999997</v>
      </c>
      <c r="H6" s="18"/>
      <c r="I6" s="23">
        <v>21.75</v>
      </c>
      <c r="J6" s="26">
        <f>15</f>
        <v>15</v>
      </c>
      <c r="L6" s="18">
        <v>31.15</v>
      </c>
      <c r="M6" s="26">
        <f t="shared" si="2"/>
        <v>10.473515248796147</v>
      </c>
    </row>
    <row r="7" spans="1:20">
      <c r="A7" s="11">
        <f t="shared" si="1"/>
        <v>4</v>
      </c>
      <c r="B7" s="10" t="s">
        <v>95</v>
      </c>
      <c r="C7" s="9" t="s">
        <v>94</v>
      </c>
      <c r="D7" s="8" t="s">
        <v>17</v>
      </c>
      <c r="E7" s="7">
        <v>23.954499999999996</v>
      </c>
      <c r="F7" s="7">
        <f t="shared" si="0"/>
        <v>35.931749999999994</v>
      </c>
      <c r="G7" s="6">
        <v>35.931749999999994</v>
      </c>
      <c r="H7" s="18"/>
      <c r="I7" s="23">
        <v>22.62</v>
      </c>
      <c r="J7" s="26">
        <f>15</f>
        <v>15</v>
      </c>
      <c r="L7" s="18">
        <v>25.84</v>
      </c>
      <c r="M7" s="26">
        <f t="shared" si="2"/>
        <v>13.130804953560371</v>
      </c>
    </row>
    <row r="8" spans="1:20">
      <c r="A8" s="11">
        <f t="shared" si="1"/>
        <v>5</v>
      </c>
      <c r="B8" s="10" t="s">
        <v>93</v>
      </c>
      <c r="C8" s="9" t="s">
        <v>90</v>
      </c>
      <c r="D8" s="8" t="s">
        <v>17</v>
      </c>
      <c r="E8" s="7">
        <v>16.928000000000001</v>
      </c>
      <c r="F8" s="7">
        <f t="shared" si="0"/>
        <v>25.392000000000003</v>
      </c>
      <c r="G8" s="6">
        <v>25.392000000000003</v>
      </c>
      <c r="H8" s="18"/>
      <c r="I8" s="23">
        <v>14.95</v>
      </c>
      <c r="J8" s="26">
        <f>15</f>
        <v>15</v>
      </c>
      <c r="L8" s="18">
        <v>18.2</v>
      </c>
      <c r="M8" s="26">
        <f t="shared" si="2"/>
        <v>12.321428571428571</v>
      </c>
    </row>
    <row r="9" spans="1:20">
      <c r="A9" s="11">
        <f t="shared" si="1"/>
        <v>6</v>
      </c>
      <c r="B9" s="10" t="s">
        <v>92</v>
      </c>
      <c r="C9" s="9" t="s">
        <v>90</v>
      </c>
      <c r="D9" s="8" t="s">
        <v>17</v>
      </c>
      <c r="E9" s="7">
        <v>18.963499999999996</v>
      </c>
      <c r="F9" s="7">
        <f t="shared" si="0"/>
        <v>28.445249999999994</v>
      </c>
      <c r="G9" s="6">
        <v>28.445249999999994</v>
      </c>
      <c r="H9" s="18"/>
      <c r="I9" s="23">
        <v>16.39</v>
      </c>
      <c r="J9" s="26">
        <f>15</f>
        <v>15</v>
      </c>
      <c r="L9" s="18">
        <v>20.38</v>
      </c>
      <c r="M9" s="26">
        <f t="shared" si="2"/>
        <v>12.063297350343476</v>
      </c>
    </row>
    <row r="10" spans="1:20">
      <c r="A10" s="11">
        <f t="shared" si="1"/>
        <v>7</v>
      </c>
      <c r="B10" s="10" t="s">
        <v>91</v>
      </c>
      <c r="C10" s="9" t="s">
        <v>90</v>
      </c>
      <c r="D10" s="8" t="s">
        <v>17</v>
      </c>
      <c r="E10" s="7">
        <v>46.827999999999996</v>
      </c>
      <c r="F10" s="7">
        <f t="shared" si="0"/>
        <v>70.24199999999999</v>
      </c>
      <c r="G10" s="6">
        <v>70.24199999999999</v>
      </c>
      <c r="H10" s="18"/>
      <c r="I10" s="18">
        <v>46.2</v>
      </c>
      <c r="J10" s="26">
        <f>15*(L10/I10)</f>
        <v>12.818181818181817</v>
      </c>
      <c r="L10" s="23">
        <v>39.479999999999997</v>
      </c>
      <c r="M10" s="26">
        <f>15</f>
        <v>15</v>
      </c>
    </row>
    <row r="11" spans="1:20">
      <c r="A11" s="11">
        <f t="shared" si="1"/>
        <v>8</v>
      </c>
      <c r="B11" s="10" t="s">
        <v>89</v>
      </c>
      <c r="C11" s="9" t="s">
        <v>88</v>
      </c>
      <c r="D11" s="8" t="s">
        <v>17</v>
      </c>
      <c r="E11" s="7">
        <v>10.522499999999999</v>
      </c>
      <c r="F11" s="7">
        <f t="shared" si="0"/>
        <v>15.783749999999998</v>
      </c>
      <c r="G11" s="6">
        <v>15.783749999999998</v>
      </c>
      <c r="H11" s="18"/>
      <c r="I11" s="18">
        <v>9.07</v>
      </c>
      <c r="J11" s="26">
        <f>15*(L11/I11)</f>
        <v>14.437706725468578</v>
      </c>
      <c r="L11" s="23">
        <v>8.73</v>
      </c>
      <c r="M11" s="26">
        <f>15</f>
        <v>15</v>
      </c>
    </row>
    <row r="12" spans="1:20">
      <c r="A12" s="11">
        <f t="shared" si="1"/>
        <v>9</v>
      </c>
      <c r="B12" s="10" t="s">
        <v>87</v>
      </c>
      <c r="C12" s="9"/>
      <c r="D12" s="8" t="s">
        <v>17</v>
      </c>
      <c r="E12" s="7">
        <v>20.182500000000001</v>
      </c>
      <c r="F12" s="7">
        <f t="shared" si="0"/>
        <v>30.27375</v>
      </c>
      <c r="G12" s="6">
        <v>30.27375</v>
      </c>
      <c r="H12" s="18"/>
      <c r="I12" s="23">
        <v>14.71</v>
      </c>
      <c r="J12" s="26">
        <f>15</f>
        <v>15</v>
      </c>
      <c r="L12" s="18">
        <v>24.31</v>
      </c>
      <c r="M12" s="26">
        <f t="shared" ref="M12:M15" si="3">15*(I12/L12)</f>
        <v>9.0765117235705493</v>
      </c>
    </row>
    <row r="13" spans="1:20">
      <c r="A13" s="11">
        <f t="shared" si="1"/>
        <v>10</v>
      </c>
      <c r="B13" s="10" t="s">
        <v>86</v>
      </c>
      <c r="C13" s="9" t="s">
        <v>81</v>
      </c>
      <c r="D13" s="8" t="s">
        <v>17</v>
      </c>
      <c r="E13" s="7">
        <v>0.97749999999999992</v>
      </c>
      <c r="F13" s="7">
        <f t="shared" si="0"/>
        <v>1.4662499999999998</v>
      </c>
      <c r="G13" s="6">
        <v>1.4662499999999998</v>
      </c>
      <c r="H13" s="18"/>
      <c r="I13" s="23">
        <v>0.61</v>
      </c>
      <c r="J13" s="26">
        <f>15</f>
        <v>15</v>
      </c>
      <c r="L13" s="18">
        <v>0.78</v>
      </c>
      <c r="M13" s="26">
        <f t="shared" si="3"/>
        <v>11.73076923076923</v>
      </c>
    </row>
    <row r="14" spans="1:20">
      <c r="A14" s="11">
        <f t="shared" si="1"/>
        <v>11</v>
      </c>
      <c r="B14" s="10" t="s">
        <v>85</v>
      </c>
      <c r="C14" s="9" t="s">
        <v>81</v>
      </c>
      <c r="D14" s="8" t="s">
        <v>17</v>
      </c>
      <c r="E14" s="7">
        <v>1.1615</v>
      </c>
      <c r="F14" s="7">
        <f t="shared" si="0"/>
        <v>1.7422499999999999</v>
      </c>
      <c r="G14" s="6">
        <v>1.7422499999999999</v>
      </c>
      <c r="H14" s="18"/>
      <c r="I14" s="23">
        <v>0.72</v>
      </c>
      <c r="J14" s="26">
        <f>15</f>
        <v>15</v>
      </c>
      <c r="L14" s="18">
        <v>0.95</v>
      </c>
      <c r="M14" s="26">
        <f t="shared" si="3"/>
        <v>11.368421052631579</v>
      </c>
    </row>
    <row r="15" spans="1:20">
      <c r="A15" s="11">
        <f t="shared" si="1"/>
        <v>12</v>
      </c>
      <c r="B15" s="10" t="s">
        <v>84</v>
      </c>
      <c r="C15" s="9" t="s">
        <v>81</v>
      </c>
      <c r="D15" s="8" t="s">
        <v>17</v>
      </c>
      <c r="E15" s="7">
        <v>1.6099999999999999</v>
      </c>
      <c r="F15" s="7">
        <f t="shared" si="0"/>
        <v>2.415</v>
      </c>
      <c r="G15" s="6">
        <v>2.415</v>
      </c>
      <c r="H15" s="18"/>
      <c r="I15" s="23">
        <v>1.01</v>
      </c>
      <c r="J15" s="26">
        <f>15</f>
        <v>15</v>
      </c>
      <c r="L15" s="18">
        <v>1.31</v>
      </c>
      <c r="M15" s="26">
        <f t="shared" si="3"/>
        <v>11.564885496183205</v>
      </c>
    </row>
    <row r="16" spans="1:20">
      <c r="A16" s="11">
        <f t="shared" si="1"/>
        <v>13</v>
      </c>
      <c r="B16" s="10" t="s">
        <v>83</v>
      </c>
      <c r="C16" s="9" t="s">
        <v>81</v>
      </c>
      <c r="D16" s="8" t="s">
        <v>17</v>
      </c>
      <c r="E16" s="7">
        <v>2.4609999999999999</v>
      </c>
      <c r="F16" s="7">
        <f t="shared" si="0"/>
        <v>3.6914999999999996</v>
      </c>
      <c r="G16" s="6">
        <v>3.6914999999999996</v>
      </c>
      <c r="H16" s="18"/>
      <c r="I16" s="18">
        <v>1.59</v>
      </c>
      <c r="J16" s="26">
        <f>15*(L16/I16)</f>
        <v>8.4905660377358494</v>
      </c>
      <c r="L16" s="23">
        <v>0.9</v>
      </c>
      <c r="M16" s="26">
        <f>15</f>
        <v>15</v>
      </c>
    </row>
    <row r="17" spans="1:13">
      <c r="A17" s="11">
        <f t="shared" si="1"/>
        <v>14</v>
      </c>
      <c r="B17" s="10" t="s">
        <v>82</v>
      </c>
      <c r="C17" s="9" t="s">
        <v>81</v>
      </c>
      <c r="D17" s="8" t="s">
        <v>17</v>
      </c>
      <c r="E17" s="7">
        <v>10.913499999999999</v>
      </c>
      <c r="F17" s="7">
        <f t="shared" si="0"/>
        <v>16.370249999999999</v>
      </c>
      <c r="G17" s="6">
        <v>16.370249999999999</v>
      </c>
      <c r="H17" s="18"/>
      <c r="I17" s="23">
        <v>14.67</v>
      </c>
      <c r="J17" s="26">
        <f>15</f>
        <v>15</v>
      </c>
      <c r="L17" s="18">
        <v>15.72</v>
      </c>
      <c r="M17" s="26">
        <f>15*(I17/L17)</f>
        <v>13.998091603053435</v>
      </c>
    </row>
    <row r="18" spans="1:13">
      <c r="A18" s="11">
        <f t="shared" si="1"/>
        <v>15</v>
      </c>
      <c r="B18" s="10" t="s">
        <v>80</v>
      </c>
      <c r="C18" s="9" t="s">
        <v>79</v>
      </c>
      <c r="D18" s="8" t="s">
        <v>17</v>
      </c>
      <c r="E18" s="7">
        <v>35.143999999999998</v>
      </c>
      <c r="F18" s="7">
        <f t="shared" si="0"/>
        <v>52.715999999999994</v>
      </c>
      <c r="G18" s="6">
        <v>52.715999999999994</v>
      </c>
      <c r="H18" s="18"/>
      <c r="I18" s="18">
        <v>52</v>
      </c>
      <c r="J18" s="26">
        <f>15*(L18/I18)</f>
        <v>14.991346153846154</v>
      </c>
      <c r="L18" s="23">
        <v>51.97</v>
      </c>
      <c r="M18" s="26">
        <f>15</f>
        <v>15</v>
      </c>
    </row>
    <row r="19" spans="1:13">
      <c r="A19" s="11">
        <f t="shared" si="1"/>
        <v>16</v>
      </c>
      <c r="B19" s="10" t="s">
        <v>78</v>
      </c>
      <c r="C19" s="9" t="s">
        <v>77</v>
      </c>
      <c r="D19" s="8" t="s">
        <v>17</v>
      </c>
      <c r="E19" s="7">
        <v>8.0499999999999989</v>
      </c>
      <c r="F19" s="7">
        <f t="shared" si="0"/>
        <v>12.074999999999999</v>
      </c>
      <c r="G19" s="6">
        <v>12.074999999999999</v>
      </c>
      <c r="H19" s="18"/>
      <c r="I19" s="23">
        <v>10.029999999999999</v>
      </c>
      <c r="J19" s="26">
        <f>15</f>
        <v>15</v>
      </c>
      <c r="L19" s="18">
        <v>12</v>
      </c>
      <c r="M19" s="26">
        <f>15*(I19/L19)</f>
        <v>12.5375</v>
      </c>
    </row>
    <row r="20" spans="1:13">
      <c r="A20" s="11">
        <f t="shared" si="1"/>
        <v>17</v>
      </c>
      <c r="B20" s="10" t="s">
        <v>76</v>
      </c>
      <c r="C20" s="9" t="s">
        <v>74</v>
      </c>
      <c r="D20" s="8" t="s">
        <v>17</v>
      </c>
      <c r="E20" s="7">
        <v>9.2690000000000001</v>
      </c>
      <c r="F20" s="7">
        <f t="shared" si="0"/>
        <v>13.903500000000001</v>
      </c>
      <c r="G20" s="6">
        <v>13.903500000000001</v>
      </c>
      <c r="H20" s="18"/>
      <c r="I20" s="18">
        <v>13.19</v>
      </c>
      <c r="J20" s="26">
        <f>15*(L20/I20)</f>
        <v>9.359363153904475</v>
      </c>
      <c r="L20" s="23">
        <v>8.23</v>
      </c>
      <c r="M20" s="26">
        <f>15</f>
        <v>15</v>
      </c>
    </row>
    <row r="21" spans="1:13">
      <c r="A21" s="11">
        <f t="shared" si="1"/>
        <v>18</v>
      </c>
      <c r="B21" s="10" t="s">
        <v>75</v>
      </c>
      <c r="C21" s="9" t="s">
        <v>74</v>
      </c>
      <c r="D21" s="8" t="s">
        <v>17</v>
      </c>
      <c r="E21" s="7">
        <v>15.651499999999999</v>
      </c>
      <c r="F21" s="7">
        <f t="shared" si="0"/>
        <v>23.477249999999998</v>
      </c>
      <c r="G21" s="6">
        <v>23.477249999999998</v>
      </c>
      <c r="H21" s="18"/>
      <c r="I21" s="18">
        <v>17.36</v>
      </c>
      <c r="J21" s="26">
        <f>15*(L21/I21)</f>
        <v>7.5</v>
      </c>
      <c r="L21" s="23">
        <v>8.68</v>
      </c>
      <c r="M21" s="26">
        <f>15</f>
        <v>15</v>
      </c>
    </row>
    <row r="22" spans="1:13">
      <c r="A22" s="11">
        <f t="shared" si="1"/>
        <v>19</v>
      </c>
      <c r="B22" s="10" t="s">
        <v>73</v>
      </c>
      <c r="C22" s="9" t="s">
        <v>72</v>
      </c>
      <c r="D22" s="8" t="s">
        <v>17</v>
      </c>
      <c r="E22" s="7">
        <v>10.924999999999999</v>
      </c>
      <c r="F22" s="7">
        <f t="shared" si="0"/>
        <v>16.387499999999999</v>
      </c>
      <c r="G22" s="6">
        <v>16.387499999999999</v>
      </c>
      <c r="H22" s="18"/>
      <c r="I22" s="23">
        <v>3.77</v>
      </c>
      <c r="J22" s="26">
        <f>15</f>
        <v>15</v>
      </c>
      <c r="L22" s="18">
        <v>12.08</v>
      </c>
      <c r="M22" s="26">
        <f t="shared" ref="M22:M29" si="4">15*(I22/L22)</f>
        <v>4.681291390728477</v>
      </c>
    </row>
    <row r="23" spans="1:13">
      <c r="A23" s="11">
        <f t="shared" si="1"/>
        <v>20</v>
      </c>
      <c r="B23" s="10" t="s">
        <v>71</v>
      </c>
      <c r="C23" s="9" t="s">
        <v>70</v>
      </c>
      <c r="D23" s="8" t="s">
        <v>17</v>
      </c>
      <c r="E23" s="7">
        <v>44.171499999999995</v>
      </c>
      <c r="F23" s="7">
        <f t="shared" si="0"/>
        <v>66.257249999999999</v>
      </c>
      <c r="G23" s="6">
        <v>66.257249999999999</v>
      </c>
      <c r="H23" s="18"/>
      <c r="I23" s="23">
        <v>30.68</v>
      </c>
      <c r="J23" s="26">
        <f>15</f>
        <v>15</v>
      </c>
      <c r="L23" s="18">
        <v>47.37</v>
      </c>
      <c r="M23" s="26">
        <f t="shared" si="4"/>
        <v>9.7150094996833438</v>
      </c>
    </row>
    <row r="24" spans="1:13">
      <c r="A24" s="11">
        <f t="shared" si="1"/>
        <v>21</v>
      </c>
      <c r="B24" s="10" t="s">
        <v>69</v>
      </c>
      <c r="C24" s="9" t="s">
        <v>68</v>
      </c>
      <c r="D24" s="8" t="s">
        <v>33</v>
      </c>
      <c r="E24" s="7">
        <v>0.47149999999999992</v>
      </c>
      <c r="F24" s="7">
        <f t="shared" si="0"/>
        <v>0.70724999999999993</v>
      </c>
      <c r="G24" s="6">
        <v>0.70724999999999993</v>
      </c>
      <c r="H24" s="18"/>
      <c r="I24" s="23">
        <v>0.52</v>
      </c>
      <c r="J24" s="26">
        <f>15</f>
        <v>15</v>
      </c>
      <c r="L24" s="18">
        <v>0.7</v>
      </c>
      <c r="M24" s="26">
        <f t="shared" si="4"/>
        <v>11.142857142857142</v>
      </c>
    </row>
    <row r="25" spans="1:13">
      <c r="A25" s="11">
        <f t="shared" si="1"/>
        <v>22</v>
      </c>
      <c r="B25" s="10" t="s">
        <v>66</v>
      </c>
      <c r="C25" s="9" t="s">
        <v>67</v>
      </c>
      <c r="D25" s="8" t="s">
        <v>17</v>
      </c>
      <c r="E25" s="7">
        <v>16.030999999999999</v>
      </c>
      <c r="F25" s="7">
        <f t="shared" si="0"/>
        <v>24.046499999999998</v>
      </c>
      <c r="G25" s="6">
        <v>24.046499999999998</v>
      </c>
      <c r="H25" s="18"/>
      <c r="I25" s="23">
        <v>13.73</v>
      </c>
      <c r="J25" s="26">
        <f>15</f>
        <v>15</v>
      </c>
      <c r="L25" s="18">
        <v>16.62</v>
      </c>
      <c r="M25" s="26">
        <f t="shared" si="4"/>
        <v>12.391696750902526</v>
      </c>
    </row>
    <row r="26" spans="1:13">
      <c r="A26" s="11">
        <f t="shared" si="1"/>
        <v>23</v>
      </c>
      <c r="B26" s="10" t="s">
        <v>66</v>
      </c>
      <c r="C26" s="9" t="s">
        <v>65</v>
      </c>
      <c r="D26" s="8" t="s">
        <v>17</v>
      </c>
      <c r="E26" s="7">
        <v>21.401499999999999</v>
      </c>
      <c r="F26" s="7">
        <f t="shared" si="0"/>
        <v>32.102249999999998</v>
      </c>
      <c r="G26" s="6">
        <v>32.102249999999998</v>
      </c>
      <c r="H26" s="18"/>
      <c r="I26" s="23">
        <v>16.96</v>
      </c>
      <c r="J26" s="26">
        <f>15</f>
        <v>15</v>
      </c>
      <c r="L26" s="18">
        <v>23.69</v>
      </c>
      <c r="M26" s="26">
        <f t="shared" si="4"/>
        <v>10.73870831574504</v>
      </c>
    </row>
    <row r="27" spans="1:13">
      <c r="A27" s="11">
        <f t="shared" si="1"/>
        <v>24</v>
      </c>
      <c r="B27" s="10" t="s">
        <v>64</v>
      </c>
      <c r="C27" s="9" t="s">
        <v>63</v>
      </c>
      <c r="D27" s="8" t="s">
        <v>17</v>
      </c>
      <c r="E27" s="7">
        <v>4.508</v>
      </c>
      <c r="F27" s="7">
        <f t="shared" si="0"/>
        <v>6.7620000000000005</v>
      </c>
      <c r="G27" s="6">
        <v>6.7620000000000005</v>
      </c>
      <c r="H27" s="18"/>
      <c r="I27" s="23">
        <v>4.99</v>
      </c>
      <c r="J27" s="26">
        <f>15</f>
        <v>15</v>
      </c>
      <c r="L27" s="18">
        <v>6.33</v>
      </c>
      <c r="M27" s="26">
        <f t="shared" si="4"/>
        <v>11.824644549763034</v>
      </c>
    </row>
    <row r="28" spans="1:13">
      <c r="A28" s="11">
        <f t="shared" si="1"/>
        <v>25</v>
      </c>
      <c r="B28" s="10" t="s">
        <v>62</v>
      </c>
      <c r="C28" s="9"/>
      <c r="D28" s="8" t="s">
        <v>17</v>
      </c>
      <c r="E28" s="7">
        <v>2.6679999999999997</v>
      </c>
      <c r="F28" s="7">
        <f t="shared" si="0"/>
        <v>4.0019999999999998</v>
      </c>
      <c r="G28" s="6">
        <v>4.0019999999999998</v>
      </c>
      <c r="H28" s="18"/>
      <c r="I28" s="23">
        <v>1.17</v>
      </c>
      <c r="J28" s="26">
        <f>15</f>
        <v>15</v>
      </c>
      <c r="L28" s="18">
        <v>3.53</v>
      </c>
      <c r="M28" s="26">
        <f t="shared" si="4"/>
        <v>4.9716713881019832</v>
      </c>
    </row>
    <row r="29" spans="1:13">
      <c r="A29" s="11">
        <f t="shared" si="1"/>
        <v>26</v>
      </c>
      <c r="B29" s="10" t="s">
        <v>61</v>
      </c>
      <c r="C29" s="9"/>
      <c r="D29" s="8" t="s">
        <v>17</v>
      </c>
      <c r="E29" s="7">
        <v>13.270999999999997</v>
      </c>
      <c r="F29" s="7">
        <f t="shared" si="0"/>
        <v>19.906499999999994</v>
      </c>
      <c r="G29" s="6">
        <v>19.906499999999994</v>
      </c>
      <c r="H29" s="18"/>
      <c r="I29" s="23">
        <v>8.8800000000000008</v>
      </c>
      <c r="J29" s="26">
        <f>15</f>
        <v>15</v>
      </c>
      <c r="L29" s="18">
        <v>17.510000000000002</v>
      </c>
      <c r="M29" s="26">
        <f t="shared" si="4"/>
        <v>7.6070816676185045</v>
      </c>
    </row>
    <row r="30" spans="1:13">
      <c r="A30" s="11">
        <f t="shared" si="1"/>
        <v>27</v>
      </c>
      <c r="B30" s="10" t="s">
        <v>60</v>
      </c>
      <c r="C30" s="9"/>
      <c r="D30" s="8" t="s">
        <v>17</v>
      </c>
      <c r="E30" s="7">
        <v>0.35649999999999998</v>
      </c>
      <c r="F30" s="7">
        <f t="shared" si="0"/>
        <v>0.53474999999999995</v>
      </c>
      <c r="G30" s="6">
        <v>0.53474999999999995</v>
      </c>
      <c r="H30" s="18"/>
      <c r="I30" s="18">
        <v>0.36</v>
      </c>
      <c r="J30" s="26">
        <f>15*(L30/I30)</f>
        <v>10.416666666666666</v>
      </c>
      <c r="L30" s="23">
        <v>0.25</v>
      </c>
      <c r="M30" s="26">
        <f>15</f>
        <v>15</v>
      </c>
    </row>
    <row r="31" spans="1:13">
      <c r="A31" s="11">
        <f t="shared" si="1"/>
        <v>28</v>
      </c>
      <c r="B31" s="10" t="s">
        <v>59</v>
      </c>
      <c r="C31" s="9"/>
      <c r="D31" s="8" t="s">
        <v>17</v>
      </c>
      <c r="E31" s="7">
        <v>2.1619999999999999</v>
      </c>
      <c r="F31" s="7">
        <f t="shared" si="0"/>
        <v>3.2429999999999999</v>
      </c>
      <c r="G31" s="6">
        <v>3.2429999999999999</v>
      </c>
      <c r="H31" s="18"/>
      <c r="I31" s="24">
        <v>1.59</v>
      </c>
      <c r="J31" s="26"/>
      <c r="K31" s="25"/>
      <c r="L31" s="24"/>
      <c r="M31" s="26"/>
    </row>
    <row r="32" spans="1:13">
      <c r="A32" s="11">
        <f t="shared" si="1"/>
        <v>29</v>
      </c>
      <c r="B32" s="10" t="s">
        <v>58</v>
      </c>
      <c r="C32" s="9" t="s">
        <v>57</v>
      </c>
      <c r="D32" s="8" t="s">
        <v>54</v>
      </c>
      <c r="E32" s="7">
        <v>3.0244999999999997</v>
      </c>
      <c r="F32" s="7">
        <f t="shared" si="0"/>
        <v>4.5367499999999996</v>
      </c>
      <c r="G32" s="6">
        <v>4.5367499999999996</v>
      </c>
      <c r="H32" s="18"/>
      <c r="I32" s="23">
        <v>3.2</v>
      </c>
      <c r="J32" s="26">
        <f>15</f>
        <v>15</v>
      </c>
      <c r="L32" s="18">
        <v>3.38</v>
      </c>
      <c r="M32" s="26">
        <f t="shared" ref="M32:M38" si="5">15*(I32/L32)</f>
        <v>14.201183431952664</v>
      </c>
    </row>
    <row r="33" spans="1:13">
      <c r="A33" s="11">
        <f t="shared" si="1"/>
        <v>30</v>
      </c>
      <c r="B33" s="10" t="s">
        <v>56</v>
      </c>
      <c r="C33" s="9" t="s">
        <v>55</v>
      </c>
      <c r="D33" s="8" t="s">
        <v>54</v>
      </c>
      <c r="E33" s="7">
        <v>5.4049999999999994</v>
      </c>
      <c r="F33" s="7">
        <f t="shared" si="0"/>
        <v>8.1074999999999982</v>
      </c>
      <c r="G33" s="6">
        <v>8.1074999999999982</v>
      </c>
      <c r="H33" s="18"/>
      <c r="I33" s="18">
        <v>5.31</v>
      </c>
      <c r="J33" s="26">
        <f>15*(L33/I33)</f>
        <v>14.774011299435031</v>
      </c>
      <c r="L33" s="23">
        <v>5.23</v>
      </c>
      <c r="M33" s="26">
        <f>15</f>
        <v>15</v>
      </c>
    </row>
    <row r="34" spans="1:13">
      <c r="A34" s="11">
        <f t="shared" si="1"/>
        <v>31</v>
      </c>
      <c r="B34" s="10" t="s">
        <v>53</v>
      </c>
      <c r="C34" s="9" t="s">
        <v>52</v>
      </c>
      <c r="D34" s="8" t="s">
        <v>17</v>
      </c>
      <c r="E34" s="7">
        <v>7.452</v>
      </c>
      <c r="F34" s="7">
        <f t="shared" ref="F34:F62" si="6">E34*pb</f>
        <v>11.178000000000001</v>
      </c>
      <c r="G34" s="6">
        <v>11.178000000000001</v>
      </c>
      <c r="H34" s="18"/>
      <c r="I34" s="23">
        <v>2.84</v>
      </c>
      <c r="J34" s="26">
        <f>15</f>
        <v>15</v>
      </c>
      <c r="L34" s="18">
        <v>8.25</v>
      </c>
      <c r="M34" s="26">
        <f t="shared" si="5"/>
        <v>5.163636363636364</v>
      </c>
    </row>
    <row r="35" spans="1:13">
      <c r="A35" s="11">
        <f t="shared" si="1"/>
        <v>32</v>
      </c>
      <c r="B35" s="10" t="s">
        <v>51</v>
      </c>
      <c r="C35" s="9" t="s">
        <v>50</v>
      </c>
      <c r="D35" s="8" t="s">
        <v>17</v>
      </c>
      <c r="E35" s="7">
        <v>5.0599999999999996</v>
      </c>
      <c r="F35" s="7">
        <f t="shared" si="6"/>
        <v>7.59</v>
      </c>
      <c r="G35" s="6">
        <v>7.59</v>
      </c>
      <c r="H35" s="18"/>
      <c r="I35" s="23">
        <v>4.41</v>
      </c>
      <c r="J35" s="26">
        <f>15</f>
        <v>15</v>
      </c>
      <c r="L35" s="18">
        <v>6.86</v>
      </c>
      <c r="M35" s="26">
        <f t="shared" si="5"/>
        <v>9.6428571428571423</v>
      </c>
    </row>
    <row r="36" spans="1:13">
      <c r="A36" s="11">
        <f t="shared" si="1"/>
        <v>33</v>
      </c>
      <c r="B36" s="10" t="s">
        <v>49</v>
      </c>
      <c r="C36" s="9" t="s">
        <v>31</v>
      </c>
      <c r="D36" s="8" t="s">
        <v>33</v>
      </c>
      <c r="E36" s="7">
        <v>2.3114999999999997</v>
      </c>
      <c r="F36" s="7">
        <f t="shared" si="6"/>
        <v>3.4672499999999995</v>
      </c>
      <c r="G36" s="6">
        <v>3.4672499999999995</v>
      </c>
      <c r="H36" s="18"/>
      <c r="I36" s="23">
        <v>0.81</v>
      </c>
      <c r="J36" s="26">
        <f>15</f>
        <v>15</v>
      </c>
      <c r="L36" s="18">
        <v>1.84</v>
      </c>
      <c r="M36" s="26">
        <f t="shared" si="5"/>
        <v>6.6032608695652177</v>
      </c>
    </row>
    <row r="37" spans="1:13">
      <c r="A37" s="11">
        <f t="shared" si="1"/>
        <v>34</v>
      </c>
      <c r="B37" s="10" t="s">
        <v>48</v>
      </c>
      <c r="C37" s="9" t="s">
        <v>31</v>
      </c>
      <c r="D37" s="8" t="s">
        <v>33</v>
      </c>
      <c r="E37" s="7">
        <v>12.672999999999998</v>
      </c>
      <c r="F37" s="7">
        <f t="shared" si="6"/>
        <v>19.009499999999996</v>
      </c>
      <c r="G37" s="6">
        <v>19.009499999999996</v>
      </c>
      <c r="H37" s="18"/>
      <c r="I37" s="23">
        <v>4.3</v>
      </c>
      <c r="J37" s="26">
        <f>15</f>
        <v>15</v>
      </c>
      <c r="L37" s="18">
        <v>6.53</v>
      </c>
      <c r="M37" s="26">
        <f t="shared" si="5"/>
        <v>9.8774885145482383</v>
      </c>
    </row>
    <row r="38" spans="1:13">
      <c r="A38" s="11">
        <f t="shared" si="1"/>
        <v>35</v>
      </c>
      <c r="B38" s="10" t="s">
        <v>47</v>
      </c>
      <c r="C38" s="9" t="s">
        <v>46</v>
      </c>
      <c r="D38" s="8" t="s">
        <v>17</v>
      </c>
      <c r="E38" s="7">
        <v>7.4864999999999995</v>
      </c>
      <c r="F38" s="7">
        <f t="shared" si="6"/>
        <v>11.229749999999999</v>
      </c>
      <c r="G38" s="6">
        <v>11.229749999999999</v>
      </c>
      <c r="H38" s="18"/>
      <c r="I38" s="23">
        <v>4.91</v>
      </c>
      <c r="J38" s="26">
        <f>15</f>
        <v>15</v>
      </c>
      <c r="L38" s="18">
        <v>8.33</v>
      </c>
      <c r="M38" s="26">
        <f t="shared" si="5"/>
        <v>8.8415366146458592</v>
      </c>
    </row>
    <row r="39" spans="1:13">
      <c r="A39" s="11">
        <f t="shared" si="1"/>
        <v>36</v>
      </c>
      <c r="B39" s="10" t="s">
        <v>44</v>
      </c>
      <c r="C39" s="9" t="s">
        <v>45</v>
      </c>
      <c r="D39" s="8" t="s">
        <v>42</v>
      </c>
      <c r="E39" s="7">
        <v>1.6329999999999998</v>
      </c>
      <c r="F39" s="7">
        <f t="shared" si="6"/>
        <v>2.4494999999999996</v>
      </c>
      <c r="G39" s="6">
        <v>2.4494999999999996</v>
      </c>
      <c r="H39" s="18"/>
      <c r="I39" s="24">
        <v>2.44</v>
      </c>
      <c r="J39" s="26"/>
      <c r="K39" s="25"/>
      <c r="L39" s="24"/>
      <c r="M39" s="26"/>
    </row>
    <row r="40" spans="1:13">
      <c r="A40" s="11">
        <f t="shared" si="1"/>
        <v>37</v>
      </c>
      <c r="B40" s="10" t="s">
        <v>44</v>
      </c>
      <c r="C40" s="9" t="s">
        <v>43</v>
      </c>
      <c r="D40" s="8" t="s">
        <v>42</v>
      </c>
      <c r="E40" s="7">
        <v>1.6904999999999999</v>
      </c>
      <c r="F40" s="7">
        <f t="shared" si="6"/>
        <v>2.5357499999999997</v>
      </c>
      <c r="G40" s="6">
        <v>2.5357499999999997</v>
      </c>
      <c r="H40" s="18"/>
      <c r="I40" s="24">
        <v>2.5</v>
      </c>
      <c r="J40" s="26"/>
      <c r="K40" s="25"/>
      <c r="L40" s="24"/>
      <c r="M40" s="26"/>
    </row>
    <row r="41" spans="1:13">
      <c r="A41" s="11">
        <f t="shared" si="1"/>
        <v>38</v>
      </c>
      <c r="B41" s="10" t="s">
        <v>41</v>
      </c>
      <c r="C41" s="9" t="s">
        <v>40</v>
      </c>
      <c r="D41" s="8" t="s">
        <v>17</v>
      </c>
      <c r="E41" s="7">
        <v>1.5640000000000001</v>
      </c>
      <c r="F41" s="7">
        <f t="shared" si="6"/>
        <v>2.3460000000000001</v>
      </c>
      <c r="G41" s="6">
        <v>2.3460000000000001</v>
      </c>
      <c r="H41" s="18"/>
      <c r="I41" s="24">
        <v>2</v>
      </c>
      <c r="J41" s="26"/>
      <c r="K41" s="25"/>
      <c r="L41" s="24"/>
      <c r="M41" s="26"/>
    </row>
    <row r="42" spans="1:13">
      <c r="A42" s="11">
        <f t="shared" si="1"/>
        <v>39</v>
      </c>
      <c r="B42" s="10" t="s">
        <v>38</v>
      </c>
      <c r="C42" s="9" t="s">
        <v>39</v>
      </c>
      <c r="D42" s="8" t="s">
        <v>17</v>
      </c>
      <c r="E42" s="7">
        <v>34.821999999999996</v>
      </c>
      <c r="F42" s="7">
        <f t="shared" si="6"/>
        <v>52.23299999999999</v>
      </c>
      <c r="G42" s="6">
        <v>52.23299999999999</v>
      </c>
      <c r="H42" s="18"/>
      <c r="I42" s="18">
        <v>52.2</v>
      </c>
      <c r="J42" s="26">
        <f>15*(L42/I42)</f>
        <v>14.916666666666666</v>
      </c>
      <c r="L42" s="23">
        <v>51.91</v>
      </c>
      <c r="M42" s="26">
        <f>15</f>
        <v>15</v>
      </c>
    </row>
    <row r="43" spans="1:13">
      <c r="A43" s="11">
        <f t="shared" si="1"/>
        <v>40</v>
      </c>
      <c r="B43" s="10" t="s">
        <v>38</v>
      </c>
      <c r="C43" s="9" t="s">
        <v>37</v>
      </c>
      <c r="D43" s="8" t="s">
        <v>17</v>
      </c>
      <c r="E43" s="7">
        <v>36.592999999999996</v>
      </c>
      <c r="F43" s="7">
        <f t="shared" si="6"/>
        <v>54.889499999999998</v>
      </c>
      <c r="G43" s="6">
        <v>54.889499999999998</v>
      </c>
      <c r="H43" s="18"/>
      <c r="I43" s="23">
        <v>54.85</v>
      </c>
      <c r="J43" s="26">
        <f>15</f>
        <v>15</v>
      </c>
      <c r="L43" s="18">
        <v>54.88</v>
      </c>
      <c r="M43" s="26">
        <f t="shared" ref="M43:M47" si="7">15*(I43/L43)</f>
        <v>14.991800291545189</v>
      </c>
    </row>
    <row r="44" spans="1:13">
      <c r="A44" s="11">
        <f t="shared" si="1"/>
        <v>41</v>
      </c>
      <c r="B44" s="10" t="s">
        <v>36</v>
      </c>
      <c r="C44" s="9"/>
      <c r="D44" s="8" t="s">
        <v>17</v>
      </c>
      <c r="E44" s="7">
        <v>42.273999999999994</v>
      </c>
      <c r="F44" s="7">
        <f t="shared" si="6"/>
        <v>63.410999999999987</v>
      </c>
      <c r="G44" s="6">
        <v>63.410999999999987</v>
      </c>
      <c r="H44" s="18"/>
      <c r="I44" s="23">
        <v>30.29</v>
      </c>
      <c r="J44" s="26">
        <f>15</f>
        <v>15</v>
      </c>
      <c r="L44" s="18">
        <v>40.909999999999997</v>
      </c>
      <c r="M44" s="26">
        <f t="shared" si="7"/>
        <v>11.106086531410412</v>
      </c>
    </row>
    <row r="45" spans="1:13">
      <c r="A45" s="11">
        <f t="shared" si="1"/>
        <v>42</v>
      </c>
      <c r="B45" s="10" t="s">
        <v>35</v>
      </c>
      <c r="C45" s="9" t="s">
        <v>34</v>
      </c>
      <c r="D45" s="8" t="s">
        <v>33</v>
      </c>
      <c r="E45" s="7">
        <v>0.51749999999999996</v>
      </c>
      <c r="F45" s="7">
        <f t="shared" si="6"/>
        <v>0.77624999999999988</v>
      </c>
      <c r="G45" s="6">
        <v>0.77624999999999988</v>
      </c>
      <c r="H45" s="18"/>
      <c r="I45" s="23">
        <v>0.67</v>
      </c>
      <c r="J45" s="26">
        <f>15</f>
        <v>15</v>
      </c>
      <c r="L45" s="18">
        <v>0.75</v>
      </c>
      <c r="M45" s="26">
        <f t="shared" si="7"/>
        <v>13.400000000000002</v>
      </c>
    </row>
    <row r="46" spans="1:13">
      <c r="A46" s="11">
        <f t="shared" si="1"/>
        <v>43</v>
      </c>
      <c r="B46" s="10" t="s">
        <v>32</v>
      </c>
      <c r="C46" s="9" t="s">
        <v>31</v>
      </c>
      <c r="D46" s="8" t="s">
        <v>30</v>
      </c>
      <c r="E46" s="7">
        <v>2.3459999999999996</v>
      </c>
      <c r="F46" s="7">
        <f t="shared" si="6"/>
        <v>3.5189999999999992</v>
      </c>
      <c r="G46" s="6">
        <v>3.5189999999999992</v>
      </c>
      <c r="H46" s="18"/>
      <c r="I46" s="23">
        <v>2.95</v>
      </c>
      <c r="J46" s="26">
        <f>15</f>
        <v>15</v>
      </c>
      <c r="L46" s="18">
        <v>3.3</v>
      </c>
      <c r="M46" s="26">
        <f t="shared" si="7"/>
        <v>13.40909090909091</v>
      </c>
    </row>
    <row r="47" spans="1:13">
      <c r="A47" s="11">
        <f t="shared" si="1"/>
        <v>44</v>
      </c>
      <c r="B47" s="10" t="s">
        <v>29</v>
      </c>
      <c r="C47" s="9"/>
      <c r="D47" s="8" t="s">
        <v>17</v>
      </c>
      <c r="E47" s="7">
        <v>17.503</v>
      </c>
      <c r="F47" s="7">
        <f t="shared" si="6"/>
        <v>26.2545</v>
      </c>
      <c r="G47" s="6">
        <v>26.2545</v>
      </c>
      <c r="H47" s="18"/>
      <c r="I47" s="23">
        <v>19.329999999999998</v>
      </c>
      <c r="J47" s="26">
        <f>15</f>
        <v>15</v>
      </c>
      <c r="L47" s="18">
        <v>25</v>
      </c>
      <c r="M47" s="26">
        <f t="shared" si="7"/>
        <v>11.597999999999999</v>
      </c>
    </row>
    <row r="48" spans="1:13">
      <c r="A48" s="11">
        <f t="shared" si="1"/>
        <v>45</v>
      </c>
      <c r="B48" s="10" t="s">
        <v>28</v>
      </c>
      <c r="C48" s="9"/>
      <c r="D48" s="8" t="s">
        <v>17</v>
      </c>
      <c r="E48" s="7">
        <v>22.735499999999998</v>
      </c>
      <c r="F48" s="7">
        <f t="shared" si="6"/>
        <v>34.103249999999996</v>
      </c>
      <c r="G48" s="6">
        <v>34.103249999999996</v>
      </c>
      <c r="H48" s="18"/>
      <c r="I48" s="18">
        <v>34</v>
      </c>
      <c r="J48" s="26">
        <f>15*(L48/I48)</f>
        <v>14.726470588235294</v>
      </c>
      <c r="L48" s="23">
        <v>33.380000000000003</v>
      </c>
      <c r="M48" s="26">
        <f>15</f>
        <v>15</v>
      </c>
    </row>
    <row r="49" spans="1:13">
      <c r="A49" s="11">
        <f t="shared" si="1"/>
        <v>46</v>
      </c>
      <c r="B49" s="10" t="s">
        <v>27</v>
      </c>
      <c r="C49" s="9"/>
      <c r="D49" s="8" t="s">
        <v>17</v>
      </c>
      <c r="E49" s="7">
        <v>11.246999999999998</v>
      </c>
      <c r="F49" s="7">
        <f t="shared" si="6"/>
        <v>16.870499999999996</v>
      </c>
      <c r="G49" s="6">
        <v>16.870499999999996</v>
      </c>
      <c r="H49" s="18"/>
      <c r="I49" s="18">
        <v>14</v>
      </c>
      <c r="J49" s="26">
        <f>15*(L49/I49)</f>
        <v>7.2857142857142856</v>
      </c>
      <c r="L49" s="23">
        <v>6.8</v>
      </c>
      <c r="M49" s="26">
        <f>15</f>
        <v>15</v>
      </c>
    </row>
    <row r="50" spans="1:13">
      <c r="A50" s="11">
        <f t="shared" si="1"/>
        <v>47</v>
      </c>
      <c r="B50" s="10" t="s">
        <v>26</v>
      </c>
      <c r="C50" s="9" t="s">
        <v>18</v>
      </c>
      <c r="D50" s="8" t="s">
        <v>17</v>
      </c>
      <c r="E50" s="7">
        <v>11.661</v>
      </c>
      <c r="F50" s="7">
        <f t="shared" si="6"/>
        <v>17.491499999999998</v>
      </c>
      <c r="G50" s="6">
        <v>17.491499999999998</v>
      </c>
      <c r="H50" s="18"/>
      <c r="I50" s="23">
        <v>6.9</v>
      </c>
      <c r="J50" s="26">
        <f>15</f>
        <v>15</v>
      </c>
      <c r="L50" s="18">
        <v>13.45</v>
      </c>
      <c r="M50" s="26">
        <f t="shared" ref="M50:M56" si="8">15*(I50/L50)</f>
        <v>7.6951672862453542</v>
      </c>
    </row>
    <row r="51" spans="1:13">
      <c r="A51" s="11">
        <f t="shared" si="1"/>
        <v>48</v>
      </c>
      <c r="B51" s="10" t="s">
        <v>25</v>
      </c>
      <c r="C51" s="9" t="s">
        <v>24</v>
      </c>
      <c r="D51" s="8" t="s">
        <v>17</v>
      </c>
      <c r="E51" s="7">
        <v>5.6924999999999999</v>
      </c>
      <c r="F51" s="7">
        <f t="shared" si="6"/>
        <v>8.5387500000000003</v>
      </c>
      <c r="G51" s="6">
        <v>8.5387500000000003</v>
      </c>
      <c r="H51" s="18"/>
      <c r="I51" s="23">
        <v>7.9</v>
      </c>
      <c r="J51" s="26">
        <f>15</f>
        <v>15</v>
      </c>
      <c r="L51" s="18">
        <v>8.4499999999999993</v>
      </c>
      <c r="M51" s="26">
        <f t="shared" si="8"/>
        <v>14.023668639053255</v>
      </c>
    </row>
    <row r="52" spans="1:13">
      <c r="A52" s="11">
        <f t="shared" si="1"/>
        <v>49</v>
      </c>
      <c r="B52" s="10" t="s">
        <v>23</v>
      </c>
      <c r="C52" s="9" t="s">
        <v>18</v>
      </c>
      <c r="D52" s="8" t="s">
        <v>17</v>
      </c>
      <c r="E52" s="7">
        <v>10.5915</v>
      </c>
      <c r="F52" s="7">
        <f t="shared" si="6"/>
        <v>15.88725</v>
      </c>
      <c r="G52" s="6">
        <v>15.88725</v>
      </c>
      <c r="H52" s="18"/>
      <c r="I52" s="23">
        <v>13.95</v>
      </c>
      <c r="J52" s="26">
        <f>15</f>
        <v>15</v>
      </c>
      <c r="L52" s="18">
        <v>15.67</v>
      </c>
      <c r="M52" s="26">
        <f t="shared" si="8"/>
        <v>13.353541799617103</v>
      </c>
    </row>
    <row r="53" spans="1:13">
      <c r="A53" s="11">
        <f t="shared" si="1"/>
        <v>50</v>
      </c>
      <c r="B53" s="10" t="s">
        <v>22</v>
      </c>
      <c r="C53" s="9" t="s">
        <v>18</v>
      </c>
      <c r="D53" s="8" t="s">
        <v>17</v>
      </c>
      <c r="E53" s="7">
        <v>8.6020000000000003</v>
      </c>
      <c r="F53" s="7">
        <f t="shared" si="6"/>
        <v>12.903</v>
      </c>
      <c r="G53" s="6">
        <v>12.903</v>
      </c>
      <c r="H53" s="18"/>
      <c r="I53" s="23">
        <v>9.31</v>
      </c>
      <c r="J53" s="26">
        <f>15</f>
        <v>15</v>
      </c>
      <c r="L53" s="18">
        <v>10.93</v>
      </c>
      <c r="M53" s="26">
        <f t="shared" si="8"/>
        <v>12.776761207685272</v>
      </c>
    </row>
    <row r="54" spans="1:13">
      <c r="A54" s="11">
        <f t="shared" si="1"/>
        <v>51</v>
      </c>
      <c r="B54" s="10" t="s">
        <v>21</v>
      </c>
      <c r="C54" s="9" t="s">
        <v>18</v>
      </c>
      <c r="D54" s="8" t="s">
        <v>17</v>
      </c>
      <c r="E54" s="7">
        <v>8.4064999999999994</v>
      </c>
      <c r="F54" s="7">
        <f t="shared" si="6"/>
        <v>12.609749999999998</v>
      </c>
      <c r="G54" s="6">
        <v>12.609749999999998</v>
      </c>
      <c r="H54" s="18"/>
      <c r="I54" s="23">
        <v>7.89</v>
      </c>
      <c r="J54" s="26">
        <f>15</f>
        <v>15</v>
      </c>
      <c r="L54" s="18">
        <v>8.61</v>
      </c>
      <c r="M54" s="26">
        <f t="shared" si="8"/>
        <v>13.745644599303136</v>
      </c>
    </row>
    <row r="55" spans="1:13">
      <c r="A55" s="11">
        <f t="shared" si="1"/>
        <v>52</v>
      </c>
      <c r="B55" s="10" t="s">
        <v>20</v>
      </c>
      <c r="C55" s="9" t="s">
        <v>18</v>
      </c>
      <c r="D55" s="8" t="s">
        <v>17</v>
      </c>
      <c r="E55" s="7">
        <v>9.3725000000000005</v>
      </c>
      <c r="F55" s="7">
        <f t="shared" si="6"/>
        <v>14.05875</v>
      </c>
      <c r="G55" s="6">
        <v>14.05875</v>
      </c>
      <c r="H55" s="18"/>
      <c r="I55" s="23">
        <v>7.89</v>
      </c>
      <c r="J55" s="26">
        <f>15</f>
        <v>15</v>
      </c>
      <c r="L55" s="18">
        <v>12.34</v>
      </c>
      <c r="M55" s="26">
        <f t="shared" si="8"/>
        <v>9.5907617504051874</v>
      </c>
    </row>
    <row r="56" spans="1:13">
      <c r="A56" s="11">
        <f t="shared" si="1"/>
        <v>53</v>
      </c>
      <c r="B56" s="10" t="s">
        <v>19</v>
      </c>
      <c r="C56" s="9" t="s">
        <v>18</v>
      </c>
      <c r="D56" s="8" t="s">
        <v>17</v>
      </c>
      <c r="E56" s="7">
        <v>7.9349999999999996</v>
      </c>
      <c r="F56" s="7">
        <f t="shared" si="6"/>
        <v>11.9025</v>
      </c>
      <c r="G56" s="6">
        <v>11.9025</v>
      </c>
      <c r="H56" s="18"/>
      <c r="I56" s="23">
        <v>8.07</v>
      </c>
      <c r="J56" s="26">
        <f>15</f>
        <v>15</v>
      </c>
      <c r="L56" s="18">
        <v>10.43</v>
      </c>
      <c r="M56" s="26">
        <f t="shared" si="8"/>
        <v>11.605944391179291</v>
      </c>
    </row>
    <row r="57" spans="1:13">
      <c r="A57" s="11">
        <f t="shared" si="1"/>
        <v>54</v>
      </c>
      <c r="B57" s="10" t="s">
        <v>16</v>
      </c>
      <c r="C57" s="9" t="s">
        <v>15</v>
      </c>
      <c r="D57" s="8" t="s">
        <v>14</v>
      </c>
      <c r="E57" s="7">
        <v>23.977499999999999</v>
      </c>
      <c r="F57" s="7">
        <f t="shared" si="6"/>
        <v>35.966250000000002</v>
      </c>
      <c r="G57" s="6">
        <v>35.966250000000002</v>
      </c>
      <c r="H57" s="18"/>
      <c r="I57" s="18">
        <v>19.71</v>
      </c>
      <c r="J57" s="26">
        <f>15*(L57/I57)</f>
        <v>12.077625570776254</v>
      </c>
      <c r="L57" s="23">
        <v>15.87</v>
      </c>
      <c r="M57" s="26">
        <f>15</f>
        <v>15</v>
      </c>
    </row>
    <row r="58" spans="1:13">
      <c r="A58" s="11">
        <f t="shared" si="1"/>
        <v>55</v>
      </c>
      <c r="B58" s="10" t="s">
        <v>13</v>
      </c>
      <c r="C58" s="9"/>
      <c r="D58" s="8" t="s">
        <v>9</v>
      </c>
      <c r="E58" s="7">
        <v>4.8759999999999994</v>
      </c>
      <c r="F58" s="7">
        <f t="shared" si="6"/>
        <v>7.3139999999999992</v>
      </c>
      <c r="G58" s="6">
        <v>7.3139999999999992</v>
      </c>
      <c r="H58" s="18"/>
      <c r="I58" s="24">
        <v>0.53</v>
      </c>
      <c r="J58" s="26"/>
      <c r="K58" s="25"/>
      <c r="L58" s="24">
        <v>7.3</v>
      </c>
      <c r="M58" s="26"/>
    </row>
    <row r="59" spans="1:13">
      <c r="A59" s="11">
        <f t="shared" si="1"/>
        <v>56</v>
      </c>
      <c r="B59" s="10" t="s">
        <v>12</v>
      </c>
      <c r="C59" s="9"/>
      <c r="D59" s="8" t="s">
        <v>9</v>
      </c>
      <c r="E59" s="7">
        <v>6.4284999999999997</v>
      </c>
      <c r="F59" s="7">
        <f t="shared" si="6"/>
        <v>9.6427499999999995</v>
      </c>
      <c r="G59" s="6">
        <v>9.6427499999999995</v>
      </c>
      <c r="H59" s="18"/>
      <c r="I59" s="24">
        <v>1.2</v>
      </c>
      <c r="J59" s="26"/>
      <c r="K59" s="25"/>
      <c r="L59" s="24">
        <v>8.35</v>
      </c>
      <c r="M59" s="26"/>
    </row>
    <row r="60" spans="1:13">
      <c r="A60" s="11">
        <f t="shared" si="1"/>
        <v>57</v>
      </c>
      <c r="B60" s="10" t="s">
        <v>11</v>
      </c>
      <c r="C60" s="9"/>
      <c r="D60" s="8" t="s">
        <v>9</v>
      </c>
      <c r="E60" s="7">
        <v>16.928000000000001</v>
      </c>
      <c r="F60" s="7">
        <f t="shared" si="6"/>
        <v>25.392000000000003</v>
      </c>
      <c r="G60" s="6">
        <v>25.392000000000003</v>
      </c>
      <c r="H60" s="18"/>
      <c r="I60" s="18">
        <v>11.73</v>
      </c>
      <c r="J60" s="26">
        <f>15*(L60/I60)</f>
        <v>9.8209718670076711</v>
      </c>
      <c r="L60" s="23">
        <v>7.68</v>
      </c>
      <c r="M60" s="26">
        <f>15</f>
        <v>15</v>
      </c>
    </row>
    <row r="61" spans="1:13">
      <c r="A61" s="11">
        <f t="shared" si="1"/>
        <v>58</v>
      </c>
      <c r="B61" s="10" t="s">
        <v>10</v>
      </c>
      <c r="C61" s="9"/>
      <c r="D61" s="8" t="s">
        <v>9</v>
      </c>
      <c r="E61" s="7">
        <v>29.002999999999997</v>
      </c>
      <c r="F61" s="7">
        <f t="shared" si="6"/>
        <v>43.504499999999993</v>
      </c>
      <c r="G61" s="6">
        <v>43.504499999999993</v>
      </c>
      <c r="H61" s="18"/>
      <c r="I61" s="23">
        <v>20.27</v>
      </c>
      <c r="J61" s="26">
        <f>15</f>
        <v>15</v>
      </c>
      <c r="L61" s="18">
        <v>22.08</v>
      </c>
      <c r="M61" s="26">
        <f t="shared" ref="M61:M62" si="9">15*(I61/L61)</f>
        <v>13.770380434782609</v>
      </c>
    </row>
    <row r="62" spans="1:13">
      <c r="A62" s="11">
        <f t="shared" si="1"/>
        <v>59</v>
      </c>
      <c r="B62" s="10" t="s">
        <v>8</v>
      </c>
      <c r="C62" s="9"/>
      <c r="D62" s="8" t="s">
        <v>0</v>
      </c>
      <c r="E62" s="7">
        <v>6.3019999999999996</v>
      </c>
      <c r="F62" s="7">
        <f t="shared" si="6"/>
        <v>9.4529999999999994</v>
      </c>
      <c r="G62" s="6">
        <v>9.4529999999999994</v>
      </c>
      <c r="H62" s="18"/>
      <c r="I62" s="23">
        <v>3.92</v>
      </c>
      <c r="J62" s="26">
        <f>15</f>
        <v>15</v>
      </c>
      <c r="L62" s="18">
        <v>8.1300000000000008</v>
      </c>
      <c r="M62" s="26">
        <f t="shared" si="9"/>
        <v>7.232472324723247</v>
      </c>
    </row>
    <row r="63" spans="1:13">
      <c r="A63" s="11">
        <f t="shared" si="1"/>
        <v>60</v>
      </c>
      <c r="B63" s="10" t="s">
        <v>7</v>
      </c>
      <c r="C63" s="9"/>
      <c r="D63" s="8" t="s">
        <v>0</v>
      </c>
      <c r="E63" s="7">
        <v>205.85</v>
      </c>
      <c r="F63" s="7">
        <f t="shared" ref="F63:F68" si="10">E63*pb</f>
        <v>308.77499999999998</v>
      </c>
      <c r="G63" s="6">
        <v>308.77499999999998</v>
      </c>
      <c r="H63" s="18"/>
      <c r="I63" s="18">
        <v>289.52</v>
      </c>
      <c r="J63" s="26">
        <f>15*(L63/I63)</f>
        <v>12.010569218016027</v>
      </c>
      <c r="L63" s="23">
        <v>231.82</v>
      </c>
      <c r="M63" s="26" t="s">
        <v>111</v>
      </c>
    </row>
    <row r="64" spans="1:13">
      <c r="A64" s="11">
        <f t="shared" si="1"/>
        <v>61</v>
      </c>
      <c r="B64" s="10" t="s">
        <v>6</v>
      </c>
      <c r="C64" s="9"/>
      <c r="D64" s="8" t="s">
        <v>5</v>
      </c>
      <c r="E64" s="7">
        <v>8.5444999999999993</v>
      </c>
      <c r="F64" s="7">
        <f t="shared" si="10"/>
        <v>12.816749999999999</v>
      </c>
      <c r="G64" s="6">
        <v>12.816749999999999</v>
      </c>
      <c r="H64" s="18"/>
      <c r="I64" s="23">
        <v>2.67</v>
      </c>
      <c r="J64" s="26">
        <f>15</f>
        <v>15</v>
      </c>
      <c r="L64" s="18">
        <v>7.76</v>
      </c>
      <c r="M64" s="26">
        <f t="shared" ref="M64:M68" si="11">15*(I64/L64)</f>
        <v>5.161082474226804</v>
      </c>
    </row>
    <row r="65" spans="1:13">
      <c r="A65" s="11">
        <f t="shared" si="1"/>
        <v>62</v>
      </c>
      <c r="B65" s="10" t="s">
        <v>4</v>
      </c>
      <c r="C65" s="9"/>
      <c r="D65" s="8" t="s">
        <v>0</v>
      </c>
      <c r="E65" s="7">
        <v>8.9699999999999989</v>
      </c>
      <c r="F65" s="7">
        <f t="shared" si="10"/>
        <v>13.454999999999998</v>
      </c>
      <c r="G65" s="6">
        <v>13.454999999999998</v>
      </c>
      <c r="H65" s="18"/>
      <c r="I65" s="23">
        <v>2.74</v>
      </c>
      <c r="J65" s="26">
        <f>15</f>
        <v>15</v>
      </c>
      <c r="L65" s="18">
        <v>5.32</v>
      </c>
      <c r="M65" s="26">
        <f t="shared" si="11"/>
        <v>7.7255639097744364</v>
      </c>
    </row>
    <row r="66" spans="1:13">
      <c r="A66" s="11">
        <f t="shared" si="1"/>
        <v>63</v>
      </c>
      <c r="B66" s="10" t="s">
        <v>3</v>
      </c>
      <c r="C66" s="9"/>
      <c r="D66" s="8" t="s">
        <v>0</v>
      </c>
      <c r="E66" s="7">
        <v>7.7739999999999991</v>
      </c>
      <c r="F66" s="7">
        <f t="shared" si="10"/>
        <v>11.660999999999998</v>
      </c>
      <c r="G66" s="6">
        <v>11.660999999999998</v>
      </c>
      <c r="H66" s="18"/>
      <c r="I66" s="23">
        <v>5.41</v>
      </c>
      <c r="J66" s="26">
        <f>15</f>
        <v>15</v>
      </c>
      <c r="L66" s="18">
        <v>8.01</v>
      </c>
      <c r="M66" s="26">
        <f t="shared" si="11"/>
        <v>10.131086142322097</v>
      </c>
    </row>
    <row r="67" spans="1:13">
      <c r="A67" s="11">
        <f t="shared" si="1"/>
        <v>64</v>
      </c>
      <c r="B67" s="10" t="s">
        <v>2</v>
      </c>
      <c r="C67" s="9"/>
      <c r="D67" s="8" t="s">
        <v>0</v>
      </c>
      <c r="E67" s="7">
        <v>1.9549999999999998</v>
      </c>
      <c r="F67" s="7">
        <f t="shared" si="10"/>
        <v>2.9324999999999997</v>
      </c>
      <c r="G67" s="6">
        <v>2.9324999999999997</v>
      </c>
      <c r="H67" s="18"/>
      <c r="I67" s="23">
        <v>2.09</v>
      </c>
      <c r="J67" s="26">
        <f>15</f>
        <v>15</v>
      </c>
      <c r="L67" s="18">
        <v>2.62</v>
      </c>
      <c r="M67" s="26">
        <f t="shared" si="11"/>
        <v>11.965648854961831</v>
      </c>
    </row>
    <row r="68" spans="1:13">
      <c r="A68" s="11">
        <f t="shared" si="1"/>
        <v>65</v>
      </c>
      <c r="B68" s="10" t="s">
        <v>1</v>
      </c>
      <c r="C68" s="9"/>
      <c r="D68" s="8" t="s">
        <v>0</v>
      </c>
      <c r="E68" s="7">
        <v>13.478</v>
      </c>
      <c r="F68" s="7">
        <f t="shared" si="10"/>
        <v>20.216999999999999</v>
      </c>
      <c r="G68" s="6">
        <v>20.216999999999999</v>
      </c>
      <c r="H68" s="18"/>
      <c r="I68" s="23">
        <v>6.8</v>
      </c>
      <c r="J68" s="26">
        <f>15</f>
        <v>15</v>
      </c>
      <c r="L68" s="18">
        <v>10.65</v>
      </c>
      <c r="M68" s="26">
        <f t="shared" si="11"/>
        <v>9.577464788732394</v>
      </c>
    </row>
    <row r="69" spans="1:13" ht="15.75">
      <c r="J69" s="27">
        <f>SUM(J4:J68)</f>
        <v>838.62586005165474</v>
      </c>
      <c r="K69" s="28"/>
      <c r="L69" s="28"/>
      <c r="M69" s="27">
        <f>SUM(M4:M68)</f>
        <v>681.62075584572949</v>
      </c>
    </row>
  </sheetData>
  <mergeCells count="1">
    <mergeCell ref="I2:T2"/>
  </mergeCells>
  <dataValidations count="1">
    <dataValidation type="decimal" operator="lessThanOrEqual" allowBlank="1" showInputMessage="1" showErrorMessage="1" prompt=" - " sqref="H4:I68 L4:L68" xr:uid="{304895EB-20A8-43FC-9AA6-F6CEB97EFD42}">
      <formula1>G4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Fulls de càlcul</vt:lpstr>
      </vt:variant>
      <vt:variant>
        <vt:i4>1</vt:i4>
      </vt:variant>
      <vt:variant>
        <vt:lpstr>Intervals amb nom</vt:lpstr>
      </vt:variant>
      <vt:variant>
        <vt:i4>2</vt:i4>
      </vt:variant>
    </vt:vector>
  </HeadingPairs>
  <TitlesOfParts>
    <vt:vector size="3" baseType="lpstr">
      <vt:lpstr>L-08 MATERIALS FERRETERIA</vt:lpstr>
      <vt:lpstr>fdf</vt:lpstr>
      <vt:lpstr>pb</vt:lpstr>
    </vt:vector>
  </TitlesOfParts>
  <Company>Ajuntament de Sant Feliu de Llobregat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Olarte Oliva, Xavier</dc:creator>
  <cp:lastModifiedBy>Horta López, Maribel</cp:lastModifiedBy>
  <dcterms:created xsi:type="dcterms:W3CDTF">2024-11-06T14:06:56Z</dcterms:created>
  <dcterms:modified xsi:type="dcterms:W3CDTF">2025-01-22T09:33:17Z</dcterms:modified>
</cp:coreProperties>
</file>