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CITACIONS 2025\011-2025-SSC-PORH Xeringues precarregades\6. Plataforma\1. Licitació\"/>
    </mc:Choice>
  </mc:AlternateContent>
  <bookViews>
    <workbookView xWindow="0" yWindow="0" windowWidth="28800" windowHeight="12345"/>
  </bookViews>
  <sheets>
    <sheet name="ANNEX PE" sheetId="1" r:id="rId1"/>
  </sheets>
  <definedNames>
    <definedName name="_xlnm.Print_Area" localSheetId="0">'ANNEX PE'!$A$5:$K$16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  <c r="I13" i="1" s="1"/>
  <c r="K13" i="1" s="1"/>
  <c r="H12" i="1"/>
  <c r="F12" i="1"/>
  <c r="I12" i="1" s="1"/>
  <c r="K12" i="1" s="1"/>
  <c r="K7" i="1"/>
  <c r="J7" i="1"/>
  <c r="I7" i="1"/>
  <c r="H7" i="1"/>
  <c r="G7" i="1"/>
  <c r="F7" i="1"/>
  <c r="F14" i="1" l="1"/>
  <c r="F16" i="1" s="1"/>
  <c r="G12" i="1"/>
  <c r="G13" i="1"/>
  <c r="J13" i="1" s="1"/>
  <c r="J12" i="1"/>
  <c r="R16" i="1"/>
  <c r="R20" i="1" s="1"/>
  <c r="Q16" i="1"/>
  <c r="Q20" i="1" s="1"/>
  <c r="P16" i="1"/>
  <c r="P20" i="1" s="1"/>
  <c r="O16" i="1"/>
  <c r="N16" i="1"/>
  <c r="M16" i="1"/>
  <c r="I14" i="1"/>
  <c r="K14" i="1"/>
  <c r="K16" i="1" s="1"/>
  <c r="F8" i="1"/>
  <c r="I8" i="1"/>
  <c r="H8" i="1"/>
  <c r="G8" i="1" l="1"/>
  <c r="J8" i="1"/>
  <c r="I16" i="1"/>
  <c r="J14" i="1"/>
  <c r="H14" i="1"/>
  <c r="H16" i="1" s="1"/>
  <c r="G14" i="1"/>
  <c r="K8" i="1"/>
  <c r="P18" i="1" l="1"/>
  <c r="G16" i="1"/>
  <c r="R18" i="1"/>
  <c r="J16" i="1"/>
  <c r="Q18" i="1" l="1"/>
</calcChain>
</file>

<file path=xl/sharedStrings.xml><?xml version="1.0" encoding="utf-8"?>
<sst xmlns="http://schemas.openxmlformats.org/spreadsheetml/2006/main" count="38" uniqueCount="27">
  <si>
    <t>Codi</t>
  </si>
  <si>
    <t>Descripció</t>
  </si>
  <si>
    <t>Consums anuals</t>
  </si>
  <si>
    <t>Preu unitari sense IVA</t>
  </si>
  <si>
    <t>Preu unitari amb IVA</t>
  </si>
  <si>
    <t>Import anual sense IVA</t>
  </si>
  <si>
    <r>
      <t xml:space="preserve">IVA </t>
    </r>
    <r>
      <rPr>
        <b/>
        <sz val="10"/>
        <color theme="1"/>
        <rFont val="Arial"/>
        <family val="2"/>
      </rPr>
      <t>21%</t>
    </r>
  </si>
  <si>
    <t>Import anual amb IVA</t>
  </si>
  <si>
    <t>Import 2 anys sense IVA</t>
  </si>
  <si>
    <t>IVA 21%
2 Anys</t>
  </si>
  <si>
    <t>Import 2 anys amb IVA</t>
  </si>
  <si>
    <t>FPA121</t>
  </si>
  <si>
    <t>Xeringa precarregada amb 10ml de Clorur Sòdic estèril (NaCl 0,9%). Fabricada amb polipropilè. Connexió Luer-Lock. Amb tap protector. Apirògen. Envàs unitari estèril. Lliure de làtex.</t>
  </si>
  <si>
    <t>FPA122</t>
  </si>
  <si>
    <t>Xeringa precarregada amb 5ml de Clorur Sòdic estèril (NaCl 0,9%). Fabricada amb polipropilè. Connexió Luer-Lock. Amb tap protector. Apirògen. Envàs unitari no estèril. Lliure de làtex.</t>
  </si>
  <si>
    <t>FPA124</t>
  </si>
  <si>
    <t>Xeringa precarregada amb 10ml de Clorur Sòdic estèril (NaCl 0,9%). Fabricada amb polipropilè. Connexió Luer-Lock. Amb tap protector. Apirògen. Envàs unitari no estèril. Lliure de làtex.</t>
  </si>
  <si>
    <t>Pròrroga 3 anys</t>
  </si>
  <si>
    <t>20% MODIFIC.</t>
  </si>
  <si>
    <t>ANNEX PE</t>
  </si>
  <si>
    <t>TOTAL Lot 1:</t>
  </si>
  <si>
    <t>TOTAL Lot 2:</t>
  </si>
  <si>
    <t>TOTAL Lots:</t>
  </si>
  <si>
    <t>LOT NÚM. 1: XERINGUES PRECARREGADES AMB CLORUR SÒDIC ESTÈRIL I ENVÀS UNITARI ESTÈRIL</t>
  </si>
  <si>
    <t>LOT NÚM.  2: XERINGUES PRECARREGADES AMB CLORUR SÒDIC ESTÈRIL I ENVÀS UNITARI NO ESTÈRIL.</t>
  </si>
  <si>
    <t>* Es faciliten fòrmules de càlcul, tot i que és responsabilitat del licitador verificar que els imports resultants s'ajusten a la seva oferta,
 així com revisar que aquests no superen el pressupost base de licitació.</t>
  </si>
  <si>
    <t xml:space="preserve">Contractació del subministrament successiu i continuat de xeringues precarregades amb clorur sòdic estèril amb envàs estèril i no estèril, amb destinació a tots els centres del Consorci Mar Parc de Salut de Barcelona (exp. 011/2025-SSC-PORH))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</si>
</sst>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3" fontId="3" fillId="0" borderId="2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/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tabSelected="1" zoomScaleNormal="100" zoomScaleSheetLayoutView="115" workbookViewId="0">
      <selection activeCell="I5" sqref="I5"/>
    </sheetView>
  </sheetViews>
  <sheetFormatPr baseColWidth="10" defaultRowHeight="15" x14ac:dyDescent="0.25"/>
  <cols>
    <col min="1" max="1" width="7.42578125" bestFit="1" customWidth="1"/>
    <col min="2" max="2" width="35.5703125" customWidth="1"/>
    <col min="3" max="3" width="9" customWidth="1"/>
    <col min="4" max="4" width="9.42578125" customWidth="1"/>
    <col min="5" max="5" width="9.85546875" bestFit="1" customWidth="1"/>
    <col min="6" max="6" width="10.28515625" customWidth="1"/>
    <col min="7" max="7" width="10" bestFit="1" customWidth="1"/>
    <col min="8" max="8" width="9.85546875" customWidth="1"/>
    <col min="9" max="9" width="11.140625" bestFit="1" customWidth="1"/>
    <col min="10" max="10" width="10" bestFit="1" customWidth="1"/>
    <col min="11" max="11" width="11.140625" bestFit="1" customWidth="1"/>
    <col min="13" max="15" width="11.42578125" hidden="1" customWidth="1"/>
    <col min="16" max="16" width="12.140625" hidden="1" customWidth="1"/>
    <col min="17" max="17" width="11.42578125" hidden="1" customWidth="1"/>
    <col min="18" max="18" width="12.140625" hidden="1" customWidth="1"/>
  </cols>
  <sheetData>
    <row r="2" spans="1:24" ht="42" customHeight="1" x14ac:dyDescent="0.25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x14ac:dyDescent="0.25">
      <c r="E3" s="36" t="s">
        <v>19</v>
      </c>
    </row>
    <row r="5" spans="1:24" ht="51.75" customHeight="1" x14ac:dyDescent="0.25">
      <c r="A5" s="33" t="s">
        <v>0</v>
      </c>
      <c r="B5" s="33" t="s">
        <v>1</v>
      </c>
      <c r="C5" s="33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M5" s="1"/>
      <c r="N5" s="1"/>
      <c r="O5" s="1"/>
      <c r="P5" s="1"/>
      <c r="Q5" s="1"/>
      <c r="R5" s="1"/>
    </row>
    <row r="6" spans="1:24" x14ac:dyDescent="0.25">
      <c r="A6" s="2" t="s">
        <v>23</v>
      </c>
      <c r="B6" s="2"/>
      <c r="C6" s="2"/>
      <c r="D6" s="2"/>
      <c r="E6" s="2"/>
      <c r="F6" s="3"/>
      <c r="G6" s="4"/>
      <c r="H6" s="5"/>
      <c r="I6" s="5"/>
      <c r="J6" s="5"/>
      <c r="K6" s="5"/>
      <c r="M6" s="1"/>
      <c r="N6" s="1"/>
      <c r="O6" s="1"/>
      <c r="P6" s="1"/>
      <c r="Q6" s="1"/>
      <c r="R6" s="1"/>
    </row>
    <row r="7" spans="1:24" ht="67.5" customHeight="1" x14ac:dyDescent="0.25">
      <c r="A7" s="6" t="s">
        <v>11</v>
      </c>
      <c r="B7" s="7" t="s">
        <v>12</v>
      </c>
      <c r="C7" s="8">
        <v>36400</v>
      </c>
      <c r="D7" s="9"/>
      <c r="E7" s="9"/>
      <c r="F7" s="10">
        <f>+C7*D7</f>
        <v>0</v>
      </c>
      <c r="G7" s="10">
        <f>+F7*21%</f>
        <v>0</v>
      </c>
      <c r="H7" s="10">
        <f>+C7*E7</f>
        <v>0</v>
      </c>
      <c r="I7" s="10">
        <f>+F7*2</f>
        <v>0</v>
      </c>
      <c r="J7" s="10">
        <f>+G7*2</f>
        <v>0</v>
      </c>
      <c r="K7" s="10">
        <f>+I7*2</f>
        <v>0</v>
      </c>
      <c r="M7" s="11">
        <v>22800</v>
      </c>
      <c r="N7" s="12">
        <v>4788</v>
      </c>
      <c r="O7" s="11">
        <v>27588</v>
      </c>
      <c r="P7" s="11">
        <v>45600</v>
      </c>
      <c r="Q7" s="11">
        <v>9576</v>
      </c>
      <c r="R7" s="11">
        <v>55176</v>
      </c>
    </row>
    <row r="8" spans="1:24" x14ac:dyDescent="0.25">
      <c r="A8" s="13"/>
      <c r="B8" s="14"/>
      <c r="C8" s="15"/>
      <c r="D8" s="16"/>
      <c r="E8" s="17" t="s">
        <v>20</v>
      </c>
      <c r="F8" s="18">
        <f>F7</f>
        <v>0</v>
      </c>
      <c r="G8" s="18">
        <f t="shared" ref="G8:K8" si="0">G7</f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M8" s="11"/>
      <c r="N8" s="12"/>
      <c r="O8" s="11"/>
      <c r="P8" s="11"/>
      <c r="Q8" s="11"/>
      <c r="R8" s="11"/>
    </row>
    <row r="10" spans="1:24" ht="51.75" customHeight="1" x14ac:dyDescent="0.25">
      <c r="A10" s="33" t="s">
        <v>0</v>
      </c>
      <c r="B10" s="33" t="s">
        <v>1</v>
      </c>
      <c r="C10" s="33" t="s">
        <v>2</v>
      </c>
      <c r="D10" s="34" t="s">
        <v>3</v>
      </c>
      <c r="E10" s="34" t="s">
        <v>4</v>
      </c>
      <c r="F10" s="34" t="s">
        <v>5</v>
      </c>
      <c r="G10" s="34" t="s">
        <v>6</v>
      </c>
      <c r="H10" s="34" t="s">
        <v>7</v>
      </c>
      <c r="I10" s="34" t="s">
        <v>8</v>
      </c>
      <c r="J10" s="34" t="s">
        <v>9</v>
      </c>
      <c r="K10" s="34" t="s">
        <v>10</v>
      </c>
      <c r="M10" s="1"/>
      <c r="N10" s="1"/>
      <c r="O10" s="1"/>
      <c r="P10" s="1"/>
      <c r="Q10" s="1"/>
      <c r="R10" s="1"/>
    </row>
    <row r="11" spans="1:24" x14ac:dyDescent="0.25">
      <c r="A11" s="19" t="s">
        <v>24</v>
      </c>
      <c r="B11" s="20"/>
      <c r="C11" s="21"/>
      <c r="M11" s="1"/>
      <c r="N11" s="1"/>
      <c r="O11" s="1"/>
      <c r="P11" s="1"/>
      <c r="Q11" s="1"/>
      <c r="R11" s="1"/>
    </row>
    <row r="12" spans="1:24" ht="67.5" customHeight="1" x14ac:dyDescent="0.25">
      <c r="A12" s="6" t="s">
        <v>13</v>
      </c>
      <c r="B12" s="7" t="s">
        <v>14</v>
      </c>
      <c r="C12" s="8">
        <v>4230</v>
      </c>
      <c r="D12" s="9"/>
      <c r="E12" s="9"/>
      <c r="F12" s="10">
        <f>+C12*D12</f>
        <v>0</v>
      </c>
      <c r="G12" s="10">
        <f>+F12*21%</f>
        <v>0</v>
      </c>
      <c r="H12" s="10">
        <f>+C12*E12</f>
        <v>0</v>
      </c>
      <c r="I12" s="10">
        <f>+F12*2</f>
        <v>0</v>
      </c>
      <c r="J12" s="10">
        <f>+G12*2</f>
        <v>0</v>
      </c>
      <c r="K12" s="10">
        <f>+I12*2</f>
        <v>0</v>
      </c>
      <c r="M12" s="22">
        <v>44083.200000000004</v>
      </c>
      <c r="N12" s="23">
        <v>9257.4699999999993</v>
      </c>
      <c r="O12" s="22">
        <v>53340.67</v>
      </c>
      <c r="P12" s="22">
        <v>88166.400000000009</v>
      </c>
      <c r="Q12" s="22">
        <v>18514.939999999999</v>
      </c>
      <c r="R12" s="22">
        <v>106681.34</v>
      </c>
    </row>
    <row r="13" spans="1:24" ht="67.5" customHeight="1" x14ac:dyDescent="0.25">
      <c r="A13" s="6" t="s">
        <v>15</v>
      </c>
      <c r="B13" s="7" t="s">
        <v>16</v>
      </c>
      <c r="C13" s="8">
        <v>405840</v>
      </c>
      <c r="D13" s="9"/>
      <c r="E13" s="9"/>
      <c r="F13" s="10">
        <f>+C13*D13</f>
        <v>0</v>
      </c>
      <c r="G13" s="10">
        <f>+F13*21%</f>
        <v>0</v>
      </c>
      <c r="H13" s="10">
        <f>+C13*E13</f>
        <v>0</v>
      </c>
      <c r="I13" s="10">
        <f>+F13*2</f>
        <v>0</v>
      </c>
      <c r="J13" s="10">
        <f>+G13*2</f>
        <v>0</v>
      </c>
      <c r="K13" s="10">
        <f>+I13*2</f>
        <v>0</v>
      </c>
      <c r="M13" s="22">
        <v>30743.999999999996</v>
      </c>
      <c r="N13" s="23">
        <v>6456.2399999999989</v>
      </c>
      <c r="O13" s="22">
        <v>37200.239999999998</v>
      </c>
      <c r="P13" s="22">
        <v>61487.999999999993</v>
      </c>
      <c r="Q13" s="22">
        <v>12912.479999999998</v>
      </c>
      <c r="R13" s="22">
        <v>74400.479999999996</v>
      </c>
    </row>
    <row r="14" spans="1:24" s="27" customFormat="1" x14ac:dyDescent="0.25">
      <c r="A14" s="24"/>
      <c r="B14" s="24"/>
      <c r="C14" s="25"/>
      <c r="D14" s="26"/>
      <c r="E14" s="17" t="s">
        <v>21</v>
      </c>
      <c r="F14" s="18">
        <f>SUM(F12:F13)</f>
        <v>0</v>
      </c>
      <c r="G14" s="18">
        <f t="shared" ref="G14:K14" si="1">SUM(G12:G13)</f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</row>
    <row r="15" spans="1:24" ht="9.75" customHeight="1" x14ac:dyDescent="0.25">
      <c r="A15" s="20"/>
      <c r="B15" s="20"/>
      <c r="C15" s="21"/>
      <c r="M15" s="1"/>
      <c r="N15" s="1"/>
      <c r="O15" s="1"/>
      <c r="P15" s="1"/>
      <c r="Q15" s="1"/>
      <c r="R15" s="1"/>
    </row>
    <row r="16" spans="1:24" ht="18.75" customHeight="1" x14ac:dyDescent="0.25">
      <c r="A16" s="20"/>
      <c r="B16" s="28"/>
      <c r="C16" s="21"/>
      <c r="D16" s="37" t="s">
        <v>22</v>
      </c>
      <c r="E16" s="38"/>
      <c r="F16" s="32">
        <f>+F14+F8</f>
        <v>0</v>
      </c>
      <c r="G16" s="32">
        <f t="shared" ref="G16:J16" si="2">+G14+G8</f>
        <v>0</v>
      </c>
      <c r="H16" s="32">
        <f t="shared" si="2"/>
        <v>0</v>
      </c>
      <c r="I16" s="32">
        <f t="shared" si="2"/>
        <v>0</v>
      </c>
      <c r="J16" s="32">
        <f t="shared" si="2"/>
        <v>0</v>
      </c>
      <c r="K16" s="32">
        <f>+K14+K8</f>
        <v>0</v>
      </c>
      <c r="M16" s="12">
        <f t="shared" ref="M16:R16" si="3">SUM(M7:M13)</f>
        <v>97627.200000000012</v>
      </c>
      <c r="N16" s="12">
        <f t="shared" si="3"/>
        <v>20501.71</v>
      </c>
      <c r="O16" s="12">
        <f t="shared" si="3"/>
        <v>118128.91</v>
      </c>
      <c r="P16" s="12">
        <f t="shared" si="3"/>
        <v>195254.40000000002</v>
      </c>
      <c r="Q16" s="12">
        <f t="shared" si="3"/>
        <v>41003.42</v>
      </c>
      <c r="R16" s="12">
        <f t="shared" si="3"/>
        <v>236257.82</v>
      </c>
    </row>
    <row r="17" spans="1:18" ht="15.75" thickBot="1" x14ac:dyDescent="0.3">
      <c r="A17" s="20"/>
      <c r="B17" s="20"/>
      <c r="C17" s="21"/>
    </row>
    <row r="18" spans="1:18" ht="15.75" thickBot="1" x14ac:dyDescent="0.3">
      <c r="A18" s="20"/>
      <c r="B18" s="20"/>
      <c r="C18" s="21"/>
      <c r="O18" s="29" t="s">
        <v>17</v>
      </c>
      <c r="P18" s="30">
        <f>+F16+I16</f>
        <v>0</v>
      </c>
      <c r="Q18" s="30">
        <f>+G16+J16</f>
        <v>0</v>
      </c>
      <c r="R18" s="31">
        <f>+H16+K16</f>
        <v>0</v>
      </c>
    </row>
    <row r="19" spans="1:18" ht="15.75" thickBot="1" x14ac:dyDescent="0.3">
      <c r="A19" s="20"/>
      <c r="B19" s="20"/>
      <c r="C19" s="21"/>
      <c r="M19" s="1"/>
      <c r="N19" s="1"/>
      <c r="O19" s="1"/>
      <c r="P19" s="1"/>
      <c r="Q19" s="1"/>
      <c r="R19" s="1"/>
    </row>
    <row r="20" spans="1:18" ht="55.5" customHeight="1" thickBot="1" x14ac:dyDescent="0.3">
      <c r="A20" s="39" t="s">
        <v>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M20" s="1"/>
      <c r="N20" s="1"/>
      <c r="O20" s="29" t="s">
        <v>18</v>
      </c>
      <c r="P20" s="30">
        <f>+P16*20%</f>
        <v>39050.880000000005</v>
      </c>
      <c r="Q20" s="30">
        <f>+Q16*20%</f>
        <v>8200.6839999999993</v>
      </c>
      <c r="R20" s="31">
        <f>+R16*20%</f>
        <v>47251.564000000006</v>
      </c>
    </row>
    <row r="21" spans="1:18" x14ac:dyDescent="0.25">
      <c r="M21" s="1"/>
      <c r="N21" s="1"/>
      <c r="P21" s="1"/>
      <c r="Q21" s="1"/>
      <c r="R21" s="1"/>
    </row>
  </sheetData>
  <mergeCells count="3">
    <mergeCell ref="D16:E16"/>
    <mergeCell ref="A20:K20"/>
    <mergeCell ref="A2:K2"/>
  </mergeCells>
  <pageMargins left="0.70866141732283472" right="0.23622047244094491" top="1.1417322834645669" bottom="1.220472440944881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PE</vt:lpstr>
      <vt:lpstr>'ANNEX PE'!Área_de_impresión</vt:lpstr>
    </vt:vector>
  </TitlesOfParts>
  <Company>CMPSB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CMPSB</dc:creator>
  <cp:lastModifiedBy>Esther Lozano Moledo</cp:lastModifiedBy>
  <cp:lastPrinted>2025-02-10T16:21:31Z</cp:lastPrinted>
  <dcterms:created xsi:type="dcterms:W3CDTF">2024-07-11T09:07:20Z</dcterms:created>
  <dcterms:modified xsi:type="dcterms:W3CDTF">2025-02-10T16:21:39Z</dcterms:modified>
</cp:coreProperties>
</file>