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server_smhausa\oh_rosana\CONTRACTACIÓ\Empreses\SMHAUSA\2024\05AM.2024. Acord marc obres habitatges\CONTRACTES DERIVATS AM\AM01.2024 Arquitecte Jujol\"/>
    </mc:Choice>
  </mc:AlternateContent>
  <xr:revisionPtr revIDLastSave="0" documentId="8_{91245F61-A007-4D7B-9642-0FC38B0D4BD1}" xr6:coauthVersionLast="47" xr6:coauthVersionMax="47" xr10:uidLastSave="{00000000-0000-0000-0000-000000000000}"/>
  <bookViews>
    <workbookView xWindow="-28920" yWindow="-120" windowWidth="29040" windowHeight="15840" xr2:uid="{00000000-000D-0000-FFFF-FFFF00000000}"/>
  </bookViews>
  <sheets>
    <sheet name="T-PR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1" i="2" l="1"/>
  <c r="H172" i="2" s="1"/>
  <c r="G187" i="2" s="1"/>
  <c r="H25" i="2" l="1"/>
  <c r="H58" i="2"/>
  <c r="H90" i="2"/>
  <c r="H91" i="2"/>
  <c r="H115" i="2"/>
  <c r="H122" i="2"/>
  <c r="H123" i="2"/>
  <c r="H143" i="2"/>
  <c r="H166" i="2"/>
  <c r="H165" i="2"/>
  <c r="H159" i="2"/>
  <c r="H158" i="2"/>
  <c r="H157" i="2"/>
  <c r="H156" i="2"/>
  <c r="H155" i="2"/>
  <c r="H148" i="2"/>
  <c r="H147" i="2"/>
  <c r="H146" i="2"/>
  <c r="H145" i="2"/>
  <c r="H144" i="2"/>
  <c r="H136" i="2"/>
  <c r="H135" i="2"/>
  <c r="H134" i="2"/>
  <c r="H133" i="2"/>
  <c r="H127" i="2"/>
  <c r="H126" i="2"/>
  <c r="H125" i="2"/>
  <c r="H124" i="2"/>
  <c r="H121" i="2"/>
  <c r="H120" i="2"/>
  <c r="H119" i="2"/>
  <c r="H118" i="2"/>
  <c r="H117" i="2"/>
  <c r="H116" i="2"/>
  <c r="H114" i="2"/>
  <c r="H107" i="2"/>
  <c r="H106" i="2"/>
  <c r="H105" i="2"/>
  <c r="H104" i="2"/>
  <c r="H103" i="2"/>
  <c r="H102" i="2"/>
  <c r="H101" i="2"/>
  <c r="H94" i="2"/>
  <c r="H93" i="2"/>
  <c r="H92" i="2"/>
  <c r="H89" i="2"/>
  <c r="H82" i="2"/>
  <c r="H77" i="2"/>
  <c r="H76" i="2"/>
  <c r="H75" i="2"/>
  <c r="H74" i="2"/>
  <c r="H68" i="2"/>
  <c r="H67" i="2"/>
  <c r="H66" i="2"/>
  <c r="H65" i="2"/>
  <c r="H57" i="2"/>
  <c r="H56" i="2"/>
  <c r="H55" i="2"/>
  <c r="H54" i="2"/>
  <c r="H47" i="2"/>
  <c r="H46" i="2"/>
  <c r="H45" i="2"/>
  <c r="H44" i="2"/>
  <c r="H38" i="2"/>
  <c r="H37" i="2"/>
  <c r="H36" i="2"/>
  <c r="H35" i="2"/>
  <c r="H34" i="2"/>
  <c r="H33" i="2"/>
  <c r="H32" i="2"/>
  <c r="H31" i="2"/>
  <c r="H30" i="2"/>
  <c r="H29" i="2"/>
  <c r="H28" i="2"/>
  <c r="H27" i="2"/>
  <c r="H26" i="2"/>
  <c r="H24" i="2"/>
  <c r="H23" i="2"/>
  <c r="H22" i="2"/>
  <c r="H16" i="2"/>
  <c r="H15" i="2"/>
  <c r="H14" i="2"/>
  <c r="H59" i="2" l="1"/>
  <c r="H69" i="2"/>
  <c r="H17" i="2"/>
  <c r="G176" i="2" s="1"/>
  <c r="H108" i="2"/>
  <c r="H160" i="2"/>
  <c r="H167" i="2"/>
  <c r="G186" i="2" s="1"/>
  <c r="H149" i="2"/>
  <c r="H137" i="2"/>
  <c r="G184" i="2" s="1"/>
  <c r="H128" i="2"/>
  <c r="H95" i="2"/>
  <c r="H83" i="2"/>
  <c r="G182" i="2" s="1"/>
  <c r="H78" i="2"/>
  <c r="G181" i="2" s="1"/>
  <c r="H48" i="2"/>
  <c r="G178" i="2" s="1"/>
  <c r="H39" i="2"/>
  <c r="G177" i="2" s="1"/>
  <c r="G185" i="2" l="1"/>
  <c r="G180" i="2"/>
  <c r="G183" i="2"/>
  <c r="G190" i="2" l="1"/>
  <c r="G191" i="2" s="1"/>
  <c r="G193" i="2" s="1"/>
  <c r="G194" i="2" s="1"/>
  <c r="G196" i="2" s="1"/>
</calcChain>
</file>

<file path=xl/sharedStrings.xml><?xml version="1.0" encoding="utf-8"?>
<sst xmlns="http://schemas.openxmlformats.org/spreadsheetml/2006/main" count="489" uniqueCount="245">
  <si>
    <t>MANTENIMENT I ADEQUACIÓ D'HABITATGES</t>
  </si>
  <si>
    <t>PRESSUPOST</t>
  </si>
  <si>
    <t>Preu</t>
  </si>
  <si>
    <t>Amidament</t>
  </si>
  <si>
    <t>Import</t>
  </si>
  <si>
    <t>Obra</t>
  </si>
  <si>
    <t>01</t>
  </si>
  <si>
    <t>PREUS MANTENIMENT I ADEQUACIÓ</t>
  </si>
  <si>
    <t>Capítol</t>
  </si>
  <si>
    <t>BUIDAT I NETEJA DE L'HABITATGE</t>
  </si>
  <si>
    <t>'01.01</t>
  </si>
  <si>
    <t>U</t>
  </si>
  <si>
    <t>L100RR02</t>
  </si>
  <si>
    <t>BUIDAT GENERAL D'HABITATGE MOBLAT INCLOENT TOTES LES ACTUACIONS DE DESMUNTAGE INCLUS MAMPARA, MOBLE RENTAMANS I QUALSEVOL ALTRE ELEMENT QUE LA D.F. HO REQUEREIXI. CÀRREGA A CAMIÓ I TRANSPORT A L'ABOCADOR.</t>
  </si>
  <si>
    <t>L100RR03</t>
  </si>
  <si>
    <t>NETEJA GENERAL DE L'HABITATGE (INCLOENT PAVIMENTS, FINESTRES, SANITARIS, AIXETERIA, FUSTERIA, ETC.) POSTERIOR A L'ACABAMENT DELS TREBALLS REALITZATS PER DEIXAR-LO EN CONDICIONS OPTIMES DE RECEPCIÓ, INCLOENT ACCESORIS I MATERIAL NECESSARI.</t>
  </si>
  <si>
    <t>M2</t>
  </si>
  <si>
    <t>K2RA85A0</t>
  </si>
  <si>
    <t>M3</t>
  </si>
  <si>
    <t>DEPOSICIÓ CONTROLADA A CENTRE DE SELECCIÓ I TRANSFERÈNCIA DE RESIDUS BARREJATS NO ESPECIALS AMB UNA DENSITAT 0,43 T/M3, PROCEDENTS DE CONSTRUCCIÓ O DEMOLICIÓ, AMB CODI 170904 SEGONS LA LLISTA EUROPEA DE RESIDUS (ORDEN MAM/304/2002)</t>
  </si>
  <si>
    <t>TOTAL</t>
  </si>
  <si>
    <t>02</t>
  </si>
  <si>
    <t>ARRENCADA I DESMUNTATGE</t>
  </si>
  <si>
    <t>'01.02</t>
  </si>
  <si>
    <t>K21JRR02</t>
  </si>
  <si>
    <t>ARRENCADA D'INSTAL·LACIÓ ELECTRICA EXISTENT, INCLÒS CAIXES, ARMARI, MECANISMES, LÍNIES, ACCESSORIS I ALTRES ELEMENTS. ES CONSIDERA PER UNITAT D'HABITATGE DE FINS A 100 M2 DE SUPERFÍCIE ÚTIL SERVIDA PER LA INSTAL·LACIÓ, AMB MITJANS MANUALS I CÀRREGA MANUAL SOBRE CAMIÓ O CONTENIDOR</t>
  </si>
  <si>
    <t>K21J1011</t>
  </si>
  <si>
    <t>ARRENCADA D'INSTAL·LACIÓ DE DISTRIBUCIÓ D'AIGUA AMB TUBS, ACCESSORIS I AIXETES PER A CADA UNITAT DE 100 M2 DE SUPERFÍCIE SERVIDA PER LA INSTAL·LACIÓ, AMB MITJANS MANUALS I CÀRREGA MANUAL SOBRE CAMIÓ O CONTENIDOR</t>
  </si>
  <si>
    <t>M</t>
  </si>
  <si>
    <t>K21EF011</t>
  </si>
  <si>
    <t>ARRENCADA D'UNITAT EXTERIOR I SUPORTS DE SISTEMA D'AIRE CONDICIONAT, AMB MITJANS MANUALS I CÀRREGA MANUAL SOBRE CAMIÓ O CONTENIDOR</t>
  </si>
  <si>
    <t>K21JRR11</t>
  </si>
  <si>
    <t xml:space="preserve">DESMUNTATGE D'ESCALFADOR D'AIGUA, ACCESSORIS I DESCONNEXIÓ DE LES XARXES D'AIGUA, AMB MITJANS MANUALS I CÀRREGA MANUAL SOBRE CONTENIDOR O CAMIÓ	</t>
  </si>
  <si>
    <t>EQ81RM11</t>
  </si>
  <si>
    <t>DESMUNTATGE D'ELEMENT ELECTRODOMÈSTIC, INCLOENT CÀRREGA A SAC O CONTENIDOR I TRANSPORT A L'ABOCADOR</t>
  </si>
  <si>
    <t>KQ71RR06</t>
  </si>
  <si>
    <t>ARRENCADA O DESMUNTATGE PER A SUBSTITUCIÓ DE MOBLES I MARBRE DE CUINA AMB MITJANS MANUALS, INCLOENT CÀRREGA AL SAC O CONTENIDOR I TRANSPORT A L'ABOCADOR.</t>
  </si>
  <si>
    <t>K21JB111</t>
  </si>
  <si>
    <t>ARRENCADA D'INODOR, ANCORATGES, AIXETES, MECANISMES, DESGUASSOS I DESCONNEXIÓ DE LES XARXES D'AIGUA I D'EVACUACIÓ, AMB MITJANS MANUALS I CÀRREGA MANUAL DE RUNA SOBRE CAMIÓ O CONTENIDOR</t>
  </si>
  <si>
    <t>K21JD111</t>
  </si>
  <si>
    <t>ARRENCADA DE LAVABO, SUPORT, AIXETES, SIFÓ, DESGUASSOS I DESCONNEXIÓ DE LES XARXES D'AIGUA I D'EVACUACIÓ, AMB MITJANS MANUALS I CÀRREGA MANUAL DE RUNA SOBRE CAMIÓ O CONTENIDOR</t>
  </si>
  <si>
    <t>K21JF111</t>
  </si>
  <si>
    <t>ARRENCADA DE BANYERA, AIXETES, SIFÓ, DESGUASSOS I DESCONNEXIÓ DE LES XARXES D'AIGUA I D'EVACUACIÓ, AMB MITJANS MANUALS I CÀRREGA MANUAL DE RUNA SOBRE CAMIÓ O CONTENIDOR</t>
  </si>
  <si>
    <t>K21JG111</t>
  </si>
  <si>
    <t>ARRENCADA D'AIGÜERA, SUPORT, AIXETES, SIFÓ, DESGUASSOS I DESCONNEXIÓ DE LES XARXES D'AIGUA I D'EVACUACIÓ, AMB MITJANS MANUALS I CÀRREGA MANUAL DE RUNA SOBRE CAMIÓ O CONTENIDOR</t>
  </si>
  <si>
    <t>K21JRR07</t>
  </si>
  <si>
    <t>ARRENCADA D'AIXETA  AMB MITJANS MANUALS I CÀRREGA MANUAL SOBRE  SAC O CONTENIDOR I TRANSPORT A L'ABOCADOR.</t>
  </si>
  <si>
    <t>K21JRR08</t>
  </si>
  <si>
    <t>ARRENCADA DE DESGUÀS I/O SIFÓ  AMB MITJANS MANUALS I CÀRREGA MANUAL SOBRE  SAC O CONTENIDOR I TRANSPORT A L'ABOCADOR.</t>
  </si>
  <si>
    <t>K21A2011</t>
  </si>
  <si>
    <t>ARRENCADA DE FULL I BASTIMENT DE BALCONERA AMB MITJANS MANUALS I CÀRREGA MANUAL SOBRE CAMIÓ O CONTENIDOR</t>
  </si>
  <si>
    <t>K21A3011</t>
  </si>
  <si>
    <t>ARRENCADA DE FULL I BASTIMENT DE PORTA INTERIOR AMB MITJANS MANUALS I CÀRREGA MANUAL SOBRE CAMIÓ O CONTENIDOR</t>
  </si>
  <si>
    <t>K21C2011</t>
  </si>
  <si>
    <t>ARRENCADA DE VIDRE COL·LOCAT SOBRE FUSTA, ACER O ALUMINI AMB LLISTÓ, AMB MITJANS MANUALS I CÀRREGA MANUAL DE RUNA SOBRE CAMIÓ O CONTENIDOR</t>
  </si>
  <si>
    <t>K2183501</t>
  </si>
  <si>
    <t>ARRENCADA D'ENRAJOLAT EN PARAMENT VERTICAL, AMB MITJANS MANUALS I CÀRREGA MANUAL DE RUNA SOBRE CAMIÓ O CONTENIDOR</t>
  </si>
  <si>
    <t>K21A1011</t>
  </si>
  <si>
    <t>ARRENCADA DE FULL I BASTIMENT DE FINESTRA AMB MITJANS MANUALS I CÀRREGA MANUAL SOBRE CAMIÓ O CONTENIDOR</t>
  </si>
  <si>
    <t>03</t>
  </si>
  <si>
    <t>REVESTIMENTS</t>
  </si>
  <si>
    <t>'01.03</t>
  </si>
  <si>
    <t>K825RM01</t>
  </si>
  <si>
    <t>REPARACIÓ PUNTUAL  D'ENRAJOLAT DE PARAMENT VERTICAL INTERIOR A UNA ALÇÀRIA &lt;= 3 M, RETIRANT LES RAJOLES TRENCADES, ELIMINANT RESTES DE MORTER I REFENT L'ENRAJOLAT AMB RAJOLA CERÀMICA SIMILAR A L'EXISTENT,  COL·LOCADES AMB ADHESIU PER A RAJOLA CERÀMICA C1 E (UNE-EN 12004) I REJUNTAT AMB BEURADA CG2 (UNE-EN 13888), INCLÒS LA CÀRREGA DE RUNA A CAMIÓ O CONTENIDOR.</t>
  </si>
  <si>
    <t>K877RM02</t>
  </si>
  <si>
    <t>PA DE REJUNTAT DE PARAMENTS DE CUINA, DE RAJOLA CERÀMICA, AMB BEURADA CG2 SEGONS NORMA UNE 13888, AMB BUIDAT I NETEJA PRÈVIA DELS MATERIALS EXISTENTS EN ELS JUNTS, INCLOU EL REOMPLERT DELS FORATS D'ACCESSORIS DE BANY (ES CONSIDERA CUINA COMPLERTA).</t>
  </si>
  <si>
    <t>K877RM01</t>
  </si>
  <si>
    <t>PA DE REJUNTAT DE PARAMENTS DE BANY, DE RAJOLA CERÀMICA, AMB BEURADA CG2 SEGONS NORMA UNE 13888, AMB BUIDAT I NETEJA PRÈVIA DELS MATERIALS EXISTENTS EN ELS JUNTS, INCLOU EL REOMPLERT DELS FORATS D'ACCESSORIS DE BANY (ES CONSIDERA BANY COMPLERT).</t>
  </si>
  <si>
    <t>L81R7306</t>
  </si>
  <si>
    <t>REPOSICIÓ D'ENGUIXAT DE MÉS DE 4 M2 EN PARET O SOSTRE PLA</t>
  </si>
  <si>
    <t>05</t>
  </si>
  <si>
    <t>FUSTERIA INTERIOR I EXTERIOR</t>
  </si>
  <si>
    <t>Titol 3</t>
  </si>
  <si>
    <t>0A</t>
  </si>
  <si>
    <t>FUSTERIA INTERIOR</t>
  </si>
  <si>
    <t>'01.05.0A</t>
  </si>
  <si>
    <t>KAQARM00</t>
  </si>
  <si>
    <t>REPÀS GENERAL DE FUSTERIA INTERIOR I EXTERIOR DE L'HABITATGE, INCLOENT ELS MOBLES DE CUINA, DEIXANT TOT EN CORRECTE FUNCIONAMENT, S'INCLOU PART PROPORCIONAL PER PETIT MATERIAL DE SUBSTITUCIÓ.</t>
  </si>
  <si>
    <t>KAQDD286</t>
  </si>
  <si>
    <t>FULLA BATENT PER A PORTA INTERIOR, DE 40 MM DE GRUIX, 80 CM D'AMPLÀRIA I 210 CM ALÇÀRIA , PER A PINTAR, DE CARES LLISES I ESTRUCTURA INTERIOR DE FUSTA, COL·LOCADA</t>
  </si>
  <si>
    <t>KATARR01</t>
  </si>
  <si>
    <t>SUBMINISTRAMENT I COL·LOCACIÓ DE PORTA  DE SEGURETAT HOLOGADA PER HABITATGE (NORMA UNE 1627) AMB PANY DE SEGURETAT INTERIOR DE 3 PUNTS. TOTALMENT ACABADA, AMB FERRATGES, POM, MANETA I ESPIELL. INCLOU L'EXTRACCIÓ I TRANSPORT A L'ABOCADOR DE LA PORTA EXISTENT.</t>
  </si>
  <si>
    <t>KAZ13196</t>
  </si>
  <si>
    <t>TAPAJUNTS DE FUSTA PER A PINTAR DE SECCIÓ RECTANGULAR LLISA DE 9 MM DE GRUIX I DE 60 MM D'AMPLÀRIA</t>
  </si>
  <si>
    <t>KAQDRM01</t>
  </si>
  <si>
    <t>SUBMINISTRAMENT I COL·LOCACIÓ DE PANY I MANETES PER A PORTA INTERIOR, INCLOENT L'EXTRACCIÓ DE L'EXISTENT, TOTALMENT INSTAL·LAT.</t>
  </si>
  <si>
    <t>0B</t>
  </si>
  <si>
    <t>FUSTERIA EXTERIOR</t>
  </si>
  <si>
    <t>'01.05.0B</t>
  </si>
  <si>
    <t>KAVBRM06</t>
  </si>
  <si>
    <t>REPÀS GENERAL DE PERSIANES DE L'HABITATGE, INCLOENT EL MUNTATGE, DESMUNTATGE DE PERSIANES, REPÀS DE CINTES,  CANVI DE LAMEL·LES I/O TOPALLS, S'INCLOU PETIT MATERIAL.</t>
  </si>
  <si>
    <t>EC12RR02</t>
  </si>
  <si>
    <t>SUBMINISTRAMENT I COL·LOCACIÓ DE VIDRE LLUNA INCOLORA DE 6 MM DE GRUIX, COL·LOCAT AMB LLISTÓ DE VIDRE SOBRE FUSTA, ACER O ALUMINI, INCLOU EL DESMUNTATGE DEL VIDRE EXISTENT.</t>
  </si>
  <si>
    <t>1A1ECR06</t>
  </si>
  <si>
    <t>TANCAMENT EXTERIOR PRACTICABLE, AMB FINESTRA D'ALUMINI LACAT DE DUES FULLES AMB UNA FULLA BATENT I UNA FULLA OSCIL·LOBATENT AMB PERFILS DE PREU ALT I CLASSIFICACIÓ MÍNIMA 4 9A C4 SEGONS NORMES, BASTIMENT DE BASE DE TUB D'ACER GALVANITZAT, VIDRE AÏLLANT DE 2 LLUNES INCOLORES I CAMBRA D'AIRE 6/12/4 MM</t>
  </si>
  <si>
    <t>1A1ECR11</t>
  </si>
  <si>
    <t>TANCAMENT EXTERIOR PRACTICABLE, AMB FINESTRA D'ALUMINI LACAT DE DUES FULLES AMB UNA FULLA BATENT I UNA FULLA OSCIL·LOBATENT AMB TRENCAMENT DE PONT TÈRMIC PERFILS DE PREU ALT I CLASSIFICACIÓ MÍNIMA 4 9A C4 SEGONS NORMES, BASTIMENT DE BASE DE TUB D'ACER GALVANITZAT, VIDRE AÏLLANT DE 2 LLUNES INCOLORES I CAMBRA D'AIRE 6/12/4 MM, I PERSIANA ENROTLLABLE D'ALUMINI LACAT AMB COMANDAMENT AMB CINTA I GUIES</t>
  </si>
  <si>
    <t>06</t>
  </si>
  <si>
    <t>INSTAL·LACIÓ ELÈCTRICA</t>
  </si>
  <si>
    <t>'01.06</t>
  </si>
  <si>
    <t>4G00RR02</t>
  </si>
  <si>
    <t>XARXA ELÈCTRICA DE DISTRIBUCIÓ INTERIOR D'UN HABITATGE FINS A 75 M2 DE SUPERFICIE ÚTIL AMB ELECTRIFICACIÓ FINS A 6,9KW, 5 CIRCUITS (AMB DESDOBLAMENT DE C4) PER MUNTATGE SUPERFICIAL AMB TUB I AMB UN MÀXIM D'ELEMENTS: C1 15 PUNTS DE LLUM, C2 18 ENDOLLS GENERALS I FRIGORIFIC, C3 1 ENDOLL DE CUINA I FORN, C4 3 ENDOLLS PER RENTADORA, RENTAVAIXELLES I TERMO/CALDERA, C5 5 ENDOLLS CUINA I BANY. MECANISMES GAMMA MITJANA DE COLOR BLANC. EL NOMBRE DE MECANISMES DEFINITIU SERÀ L'INDICAT SEGONS LES CONSIDERACIONS DEL TÈCNIC DE L'AGENCIA.  CALDRÀ APORTAR PLÀNOL AMB ELS ELEMENTS INSTAL·LATS.</t>
  </si>
  <si>
    <t>1P141111</t>
  </si>
  <si>
    <t>PRESA DE SENYAL DE TV-FM DE DERIVACIÓ ÚNICA, DE TIPUS UNIVERSAL AMB TAPA, DE PREU ECONÒMIC ENCASTADA, AMB MARC PER A MECANISME UNIVERSAL, AMB CAIXA DE DERIVACIÓ RECTANGULAR, TUB FLEXIBLE PER A PROTECCIÓ DE CONDUCTORS ELÈCTRICS DE MATERIAL PLÀSTIC, CABLE COAXIAL I CAIXA PER A MECANISMES, INSTAL·LADA</t>
  </si>
  <si>
    <t>EGA2RR01</t>
  </si>
  <si>
    <t>AVISADOR ACÚSTIC, DE TIPUS UNIVERSAL, SO BRUNZENT, DE 230 V DE TENSIÓ D'ALIMENTACIÓ, AMB TAPA, PREU MITJÀ ENCASTAT</t>
  </si>
  <si>
    <t>KG48RR04</t>
  </si>
  <si>
    <t>PROVES DE LA INSTAL·LACIÓ ELÈCTRICA, COMPROVANT ESTAT ACTUAL, CABLEJAT I MECANISMES.</t>
  </si>
  <si>
    <t>07</t>
  </si>
  <si>
    <t>INSTAL·LACIÓ DE GAS</t>
  </si>
  <si>
    <t>'01.07</t>
  </si>
  <si>
    <t>KE42MR01</t>
  </si>
  <si>
    <t>CONDUCTE CIRCULAR PER A CAMPANA O EXTRACTOR DE XAPA D'ACER  AMB RECOBRIMENT D'ESMALT BLANC DE POLIURETÀ DE 125 MM DE DIÀMETRE, TEMPERATURA DE TREBALL DE FINS A 220º C  MUNTAT SUPERFICIALMENT</t>
  </si>
  <si>
    <t>08</t>
  </si>
  <si>
    <t xml:space="preserve">LAMPISTERIA, SANITARIS, AIXETES I ACCESS	</t>
  </si>
  <si>
    <t>LAMPISTERIA</t>
  </si>
  <si>
    <t>'01.08.0A</t>
  </si>
  <si>
    <t>KJ1YRR11</t>
  </si>
  <si>
    <t>DESMUNTATGE I MUNTATGE D'INODOR DE SORTIDA HORITZONTAL O VERTICAL, COL·LOCAT SOBRE EL PAVIMENT I CONNECTAT A LA XARXA D'EVACUACIÓ</t>
  </si>
  <si>
    <t>4J41RR01</t>
  </si>
  <si>
    <t xml:space="preserve">INSTAL·LACIÓ DE LAMPISTERIA PER A CAMBRA HIGIÈNICA, AMB LAVABO, INODOR, PLAT DE DUTXA O BANYERA,  PER LA XARXA D'AIGUA FREDA I CALENTA. NO INCLOU SANITARIS I XARXA DE DESGUASSOS.
LA XARXA DE FONTANERIA INTERIOR ESTARÀ ENCASTADA AMB TUBS DE COURE PROTEGITS AMB TUBS CORRUGATS, INCLOSES LES CLAUS DE PAS DE CADASQUN DELS APARELLS I DELS SANITARIS I LES CLAUS GENERALS DE TALL DEL LOCAL HUMIT. ELS MUNTANT VERTICALS I HORITZONTALS ES FIXARAN AMB BRIDES A LES BASES DE SUPORT. TOTA L'INSTAL·LACIÓ HA DE COMPLIR LA NORMATIVA VIGENT. TOTALMENT ACABAT I PROVAT. </t>
  </si>
  <si>
    <t>4J41RR05</t>
  </si>
  <si>
    <t xml:space="preserve">INSTAL·LACIÓ DE LAMPISTERIA PER A CUINA AMB DOTACIÓ PER AIGÜERA PER LA XARXA D'AIGUA FREDA I CALENTA. NO INCLOU AIGÜERA I XARXA DE DESGUASSOS.
LA XARXA DE FONTANERIA INTERIOR ESTARÀ ENCASTADA AMB TUBS DE COURE PROTEGITS AMB TUBS CORRUGATS, INCLOSES LES CLAUS DE PAS DE CADASQUN DELS APARELLS I DELS SANITARIS I LES CLAUS GENERALS DE TALL DEL LOCAL HUMIT. ELS MUNTANT VERTICALS I HORITZONTALS ES FIXARAN AMB BRIDES A LES BASES DE SUPORT. TOTA L'INSTAL·LACIÓ HA DE COMPLIR LA NORMATIVA VIGENT. TOTALMENT ACABAT I PROVAT. </t>
  </si>
  <si>
    <t>4J41RR07</t>
  </si>
  <si>
    <t xml:space="preserve">INSTAL·LACIÓ DE LAMPISTERIA PER A GALERIA AMB DOTACIÓ PER A RENTADORA, PER LA XARXA D'AIGUA FREDA. NO INCLOU  XARXA DE DESGUASSOS.
LA XARXA DE FONTANERIA INTERIOR ESTARÀ ENCASTADA AMB TUBS DE COURE PROTEGITS AMB TUBS CORRUGATS, INCLOSES LES CLAUS DE PAS DE CADASQUN DELS APARELLS I DELS SANITARIS I LES CLAUS GENERALS DE TALL DEL LOCAL HUMIT. ELS MUNTANT VERTICALS I HORITZONTALS ES FIXARAN AMB BRIDES A LES BASES DE SUPORT. TOTA L'INSTAL·LACIÓ HA DE COMPLIR LA NORMATIVA VIGENT. TOTALMENT ACABAT I PROVAT. </t>
  </si>
  <si>
    <t>JJV1RR07</t>
  </si>
  <si>
    <t>PROVES FINALS D'APARELLS DE CONSUM D'AIGUA SANITÀRIA I GRIFERÍA, PER VERIFICAR EL SEU CORRECTE FUNCIONAMENT I EL COMPLIMENT DE LA NORMATIVA VIGENT. INCLOU PETIT MATERIAL DE SUBSTITUCIÓ EN CAS QUE CALGUI I PROTOCOL DE PROVES AMB INFORME FINAL.</t>
  </si>
  <si>
    <t>JJV1RR08</t>
  </si>
  <si>
    <t>PROVES D'ESTANQUITAT DELS DESGUASOS DE L'HABITATGE, PER VERIFICAR EL SEU CORRECTE FUNCIONAMENT I EL COMPLIMENT DE LA NORMATIVA VIGENT. INCLOU PETIT MATERIAL DE SUBSTITUCIÓ EN CAS QUE CALGUI I PROTOCOL DE PROVES AMB INFORME FINAL.</t>
  </si>
  <si>
    <t>APARELLS SANITARIS</t>
  </si>
  <si>
    <t>'01.08.0B</t>
  </si>
  <si>
    <t>KJ12EQ01</t>
  </si>
  <si>
    <t>PLAT DE DUTXA RECTANGULAR DE PORCELLANA, DE 1200X700 MM, DE COLOR BLANC, PREU ALT, COL·LOCAT SOBRE EL PAVIMENT. INCLÚS DESGUÀS DE VÀLVULA I SIFÓ, TOTALMENT INSTAL·LAT I PROVAT.</t>
  </si>
  <si>
    <t>KJ14CR01</t>
  </si>
  <si>
    <t>INODOR DE PORCELLANA ESMALTADA  DE COLOR BLANC, DE SORTIDA VERTICAL I/O HORITZONTAL, AMB SEIENT I TAPA DURAPLAST, CISTERNA I MECANISMES DE DOBLE DESCÀRREGA I ALIMENTACIÓ INCORPORATS, AMB TUB FLEXIBLE AMB DE TALL CROMADA, PREU MITJÀ, COL·LOCAT SOBRE EL PAVIMENT I CONNECTAT A LA XARXA D'EVACUACIÓ TOTALMENT INSTAL·LAT I PROVAT.</t>
  </si>
  <si>
    <t>KJ13CR02</t>
  </si>
  <si>
    <t>LAVABO AMB SUPORT DE PEU DE PORCELLANA ESMALTADA, SENZILL, D'AMPLÀRIA DE 53  A 75 CM, DE COLOR BLANC I PREU MITJÀ, COL·LOCAT SOBRE PEU, AMB AIXETA MESCLADORA CROMADA INCLÚS DESGUÀS, SIFÓ, TAP I CADENETA TUBS FLEXIBLES D'ALIMENTACIÓ AMB CLAUS DE TALL TOTALMENT INSTAL·LAT I PROVAT.</t>
  </si>
  <si>
    <t>KJ33RR01</t>
  </si>
  <si>
    <t>PA</t>
  </si>
  <si>
    <t>MODIFICACIÓ DE DESAIGÜES DE L'HABITATGE, SUBSTITUINT LES PECES EXISTENTS DE PLOM PER PVC AMB CONNEXIÓ A LA XARXA D'EVACUACIÓ GENERAL DE L'EDIFICI, COMPLETAMENT ACABADA I AMB PROVES D'ESTANQUITAT.</t>
  </si>
  <si>
    <t>KJ18CR01</t>
  </si>
  <si>
    <t>AIGÜERA DE PLANXA D'ACER INOXIDABLE AMB UNA PICA CIRCULAR, FINS A 50 CM DE LLARGÀRIA, ACABAT BRILLANT, PREU MITJÀ, ENCASTADA A UN TAULELL DE CUINA INCLÓS DESGUÀS DE VÀLVULA I SIFÓ, TAP I CADENETA TOTALMENT INSTAL·LADA I PROVADA.</t>
  </si>
  <si>
    <t>KJ11EQ01</t>
  </si>
  <si>
    <t>FORMACIÓ DE RECRESCUT PER ASSENTAMENT DE PLAT DE DUTXA.</t>
  </si>
  <si>
    <t>4612C333</t>
  </si>
  <si>
    <t>CALAIX VERTICAL PER A RECOBRIMENT DE BAIXANT, DE 29X29 CM DE SECCIÓ, EN RACÓ, DE 3 M D'ALÇÀRIA COM A MÀXIM, D'OBRA CERÀMICA, COL·LOCAT AMB MORTER MIXT 1:2:10 ELABORAT A L'OBRA, ARREBOSSAT MESTREJAT A UNA CARA AMB MORTER DE CIMENT 1:4, DEIXAT DE REGLE I ENRAJOLAT AMB RAJOLA CERÀMICA PREMSADA ESMALTADA BRILLANT, PREU ALT DE 16 A 25 U COM A MÀXIM, COL·LOCADES AMB MORTER ADHESIU, INCLOU PROTECCIÓ D'ARESTA AMB CANTONERA D'ALUMINI DE 5 MM DE GRUIX I 25 MM DE DESENVOLUPAMENT</t>
  </si>
  <si>
    <t>0C</t>
  </si>
  <si>
    <t>AIXETES I ACCESORIS</t>
  </si>
  <si>
    <t>'01.08.0C</t>
  </si>
  <si>
    <t>KJ21CR01</t>
  </si>
  <si>
    <t>AIXETA MONOCOMANDAMENT PER A BANYERA/DUTXA , MUNTADA SUPERFICIALMENT SOBRE APARELL SANITARI, AMB BROC I TRANSFUSOR, DE LLAUTÓ CROMAT, PREU SUPERIOR, AMB DUES ENTRADES DE 3/4´´ I SORTIDA DE 1/2´´ PER A DUTXA DE TELÈFON. TOTALMENT INSTAL·LADA I PROVADA.</t>
  </si>
  <si>
    <t>KJ23CR01</t>
  </si>
  <si>
    <t>AIXETA MONOCOMANDAMENT PER A LAVABO, MUNTADA SUPERFICIALMENT SOBRE TAULELL O APARELL SANITARI, DE LLAUTÓ CROMAT, PREU MITJÀ, AMB DUES ENTRADES DE MANIGUETS.  INCLÓS TUB FLEXIBLE D'ALIMENTACIÓ AMB CLAUS DE TALL. TOTALMENT INSTAL·LADA I PROVADA.</t>
  </si>
  <si>
    <t>KJ28CR01</t>
  </si>
  <si>
    <t>AIXETA MONOCOMANDAMENT PER A AIGÜERA DE CANELLA ALTA, MUNTADA SUPERFICIALMENT, DE LLAUTÓ CROMAT PREU MITJÀ, AMB BROC GIRATORI DE FOSA, AMB DUES ENTRADES DE MANIGUETS.  INCLÓS TUB FLEXIBLE D'ALIMENTACIÓ AMB CLAUS DE TALL. TOTALMENT INSTAL·LADA I PROVADA.</t>
  </si>
  <si>
    <t>KJ29CR01</t>
  </si>
  <si>
    <t>AIXETA SENZILLA PER A RENTADORA, MURAL, MUNTADA SUPERFICIALMENT, DE LLAUTÓ CROMAT, PREU MITJÀ, AMB AIXETA I SORTIDA EXTERIOR ROSCADA DE 3/4´´, INCORPORADES, AMB ENTRADA DE 1/2´´. TOTALMENT INSTAL·LADA I PROVADA.</t>
  </si>
  <si>
    <t>EJ2Z411B</t>
  </si>
  <si>
    <t>AIXETA DE PAS, ENCASTADA, DE LLAUTÓ CROMAT, PREU SUPERIOR, AMB SORTIDA DE DIÀMETRE 1´´ I ENTRADA D'1´´</t>
  </si>
  <si>
    <t>KJ24CR01</t>
  </si>
  <si>
    <t>AIXETA DE REGULACIÓ PER APARELL SANITARI, MUNTADA SUPERFICIALMENT, AMB TUB D'ENLLAÇ INCORPORAT, DE LLAUTÓ CROMAT, PREU MITJÀ, AMB ENTRADA DE 1/2´´</t>
  </si>
  <si>
    <t>KJ22W730</t>
  </si>
  <si>
    <t>TUB FLEXIBLE PER A DUTXA DE TELÈFON AMB DUES UNIONS ROSCADES DE 1/2´´, D'ALUMINI ANODITZAT, PREU MITJÀ</t>
  </si>
  <si>
    <t>KJ22Y930</t>
  </si>
  <si>
    <t>DUTXA DE TELÈFON D'ASPERSIÓ REGULABLE, ROSCADA A TUB FLEXIBLE, SINTÈTICA, PREU MITJÀ</t>
  </si>
  <si>
    <t>KJ22S130</t>
  </si>
  <si>
    <t>SUPORT AMB RÒTULA PER A DUTXA DE TELÈFON, MURAL, MUNTAT SUPERFICIALMENT, DE LLAUTÓ CROMAT, PREU MITJÀ</t>
  </si>
  <si>
    <t>EJ3217DG</t>
  </si>
  <si>
    <t>DESGUÀS RECTE PER A PLAT DE DUTXA, AMB REIXETA INCORPORADA, DE PVC DE DIÀMETRE 40 MM, CONNECTAT A UN RAMAL DE PVC</t>
  </si>
  <si>
    <t>LJ38A7DG</t>
  </si>
  <si>
    <t>SIFÓ REGISTRABLE PER A AIGÜERA D'UNA PICA, DE PVC, DE DIÀMETRE 40 MM, CONNECTAT A UN RAMAL DE PVC, SUBSTITUINT UN ELEMENT EXISTENT D'IGUALS CARACTERÍSTIQUES</t>
  </si>
  <si>
    <t>LJ33A7PG</t>
  </si>
  <si>
    <t>SIFÓ REGISTRABLE PER A LAVABO, DE PVC DE DIÀMETRE 40 MM, CONNECTAT A UN RAMAL DE PVC, SUBSTITUINT UN ELEMENT EXISTENT D'IGUALS CARACTERÍSTIQUES</t>
  </si>
  <si>
    <t>LJ3Z3000</t>
  </si>
  <si>
    <t>SUBSTITUCIÓ DE JUNTS EN VÀLVULA DESGUÀS RECTE DE LAVABO, BIDET O AIGÜERA</t>
  </si>
  <si>
    <t>LJ3Z1000</t>
  </si>
  <si>
    <t>SUBSTITUCIÓ DE JUNTS EN DESGUÀS DE BANYERA O DUTXA</t>
  </si>
  <si>
    <t>09</t>
  </si>
  <si>
    <t>PINTURA</t>
  </si>
  <si>
    <t>'01.09</t>
  </si>
  <si>
    <t>K898RR03</t>
  </si>
  <si>
    <t xml:space="preserve">PINTAT DE PARAMENTS HORITZONTALS DE GUIX EN HABITATGES DE FINS A 75 M2, AMB PINTURA PLÀSTICA I ACABAT LLIS, SOBRE SUPERFICIES JA PINTADES DE QUALSEVOL COLOR O PER PINTAR APLICANT LES CAPES NECESSÀRIES PER DEIXAR LA SUPERFICIE EN CONDICIONS ÒPTIMES. S'INCLOU UNA PREPARACIÓ DEL SUPORT TAPANT QUALSEVOL IMPERFECCIÓ QUE PRESENTI. </t>
  </si>
  <si>
    <t>K898RR04</t>
  </si>
  <si>
    <t xml:space="preserve">PINTAT DE PARAMENT VERTICAL DE GUIX EN HABITATGES DE FINS A 75 M2, AMB PINTURA PLÀSTICA I ACABAT LLIS, SOBRE SUPERFICIES JA PINTADES DE QUALSEVOL COLOR O PER PINTAR APLICANT LES CAPES NECESSÀRIES PER DEIXAR LA SUPERFICIE EN CONDICIONS ÒPTIMES. S'INCLOU UNA PREPARACIÓ DEL SUPORT TAPANT QUALSEVOL IMPERFECCIÓ QUE PRESENTI. </t>
  </si>
  <si>
    <t>K89ACR01</t>
  </si>
  <si>
    <t xml:space="preserve">PINTAT DE PORTES CEGUES DE FUSTA, A L'ESMALT SINTÈTIC, AMB UNA CAPA SEGELLADORA I DUES D'ACABAT.  INCLOU PREPARACIÓ DEL SUPORT: NETEJA, POLIT I ESCATAT SUPERFICIAL.	</t>
  </si>
  <si>
    <t>K89BCR01</t>
  </si>
  <si>
    <t>PINTAT DE BARANA I REIXA D'ACER DE BARROTS SEPARATS 10 CM, AMB ESMALT SINTÈTIC, AMB DUES CAPES D'IMPRIMACIÓ ANTIOXIDANT I 2 D'ACABAT.  INCLOU PREPARACIÓ DEL SUPORT: NETEJA, POLIT I ESCATAT SUPERFICIAL.</t>
  </si>
  <si>
    <t>10</t>
  </si>
  <si>
    <t>MOBLES DE CUINA I ELCTRODOMÈSTICS</t>
  </si>
  <si>
    <t>MOBLES DE CUINA</t>
  </si>
  <si>
    <t>'01.10.0A</t>
  </si>
  <si>
    <t>EQ7114DG</t>
  </si>
  <si>
    <t>MÒDUL ESTÀNDARD PER A MOBLE DE CUINA BAIX, DE 400X600 MM I 700 MM D'ALÇÀRIA, AMB 4 CALAIXOS D'AGLOMERAT AMB MELAMINA, PREU MITJÀ, SOBRE PEUS REGULABLES DE PVC, AMB TIRADORS, FERRATGE I SÒCOL, COL·LOCAT RECOLZAT A TERRA I FIXAT A LA PARET</t>
  </si>
  <si>
    <t>EQ7128BG</t>
  </si>
  <si>
    <t>MÒDUL D'AIGÜERA PER A MOBLE DE CUINA BAIX, DE 800X600 MM I 700 MM D'ALÇÀRIA, AMB PORTA D'AGLOMERAT AMB MELAMINA, PREU MITJÀ, SOBRE PEUS REGULABLES DE PVC, AMB TIRADORS, FERRATGE I SÒCOL, COL·LOCAT RECOLZAT A TERRA I FIXAT A LA PARET</t>
  </si>
  <si>
    <t>K7J5RR01</t>
  </si>
  <si>
    <t>SEGELLAT DE CUINA COMPOSTA PER PLACA DE COCCIÓ, AIGÜERA I TAULELL AMB MASSILLA DE SILICONA NEUTRA MONOCOMPONENT, APLICADA AMB PISTOLA MANUAL, PRÈVIA NETEJA I BUIDAT DEL MATERIAL EXISTENT ALS JUNTS</t>
  </si>
  <si>
    <t>KAQDRR10</t>
  </si>
  <si>
    <t>SUBSTITUCIÓ DE FRONTISSA EN ARMARIS DE CUINA. INCLOU TREURE L'EXISTENT I AJUSTAR L'ARMARI PER SEU CORRECTE TANCAMENT.</t>
  </si>
  <si>
    <t>KAZGRR13</t>
  </si>
  <si>
    <t xml:space="preserve">TIRADOR METAL·LIC, COL·LOCAT. </t>
  </si>
  <si>
    <t>KQ71Y100</t>
  </si>
  <si>
    <t>DESMUNTATGE, TRASLLAT, APLEC I POSTERIOR MUNTATGE D'ARMARI DE CUINA AMB MITJANS MANUALS</t>
  </si>
  <si>
    <t>ELECTRODOMÈSTICS</t>
  </si>
  <si>
    <t>'01.10.0B</t>
  </si>
  <si>
    <t>KQ80Y100</t>
  </si>
  <si>
    <t>DESCONNEXIÓ, TRASLLAT, APLEC I POSTERIOR CONNEXIÓ D'ELECTRODOMÈSTIC</t>
  </si>
  <si>
    <t>EQ81RM02</t>
  </si>
  <si>
    <t>PLACA VITROCERÀMICA ELÈCTRICA AMB QUATRE ZONES DE COCCIÓ, TOTALMENT INSTAL·LADA</t>
  </si>
  <si>
    <t>EQ81RM05</t>
  </si>
  <si>
    <t>FORN ELÈCTRIC, CONVENCIONAL PER ENCASTAR A MOBLE DE 60 CMS, TOTALMENT INSTAL·LAT</t>
  </si>
  <si>
    <t>EQ81RM08</t>
  </si>
  <si>
    <t>CAMPANA EXTRACTORA EXTRAÏBLE DE 60 CMS, ENCASTAR A MOBLE DE CUINA O A LA PARET, TOTALMENT INSTAL·LADA</t>
  </si>
  <si>
    <t>KJA2MR02</t>
  </si>
  <si>
    <t>ESCALFADOR ACUMULADOR ELÈCTRIC DE 100 L DE CAPACITAT,  PER A COL·LOCAR EN POSICIÓ HORITZONTAL O VERTICAL, DE 1500 A 3000 W DE POTÈNCIA, COL·LOCAT SOBRE PAVIMENT AMB FIXACIONS I CONNECTAT. FABRICATS EN ACER INOX O ACER VITRIFICAT
AMB SISTEMES DE PROTECCIÓ CATÒDICA EN EL CAS D'ACUMULADORS AMB ACER VITRIFICAT.
S'INCLOUEN CLAUS DE TALL TIPUS BOLA A L'ENTRADA I SORTIDA DE L'ACUMULADOR.
TINDRAN LLUM PILOT I TERMÒMETRE.
LES CONNEXIONS HAURAN DE SER MASCLES EN EL CAS DE VITRIFICATS
LA CANONADA DE CONSUM AMB AÏLLAMENT D'ESCUMA DE POLIURETÀ O POLIMÈRICA DE 35 MM DE GRUIX.
LES CONNEXIONS ES FARAN EN COURE, PEX-AL-PEX O PERT-AL-PERT.</t>
  </si>
  <si>
    <t>11</t>
  </si>
  <si>
    <t>BUTLLETINS, CÈDULA HABITABILITAT I CEE</t>
  </si>
  <si>
    <t>'01.11</t>
  </si>
  <si>
    <t>KG00BLAU</t>
  </si>
  <si>
    <t>REALITZACIÓ BUTLLETÍ ELÈCTRIC DE RECONEIXEMENT. INCLOSES LES PROVES PER EMETRE'L</t>
  </si>
  <si>
    <t>KJ0AIGUA</t>
  </si>
  <si>
    <t>REALITZACIÓ DE BUTLLETÍ D'AIGUA I PROVES NECESSÀRIES</t>
  </si>
  <si>
    <t>12</t>
  </si>
  <si>
    <t>LLANÇAMENTS I TAPIAMENTS</t>
  </si>
  <si>
    <t>'01.12</t>
  </si>
  <si>
    <t>K216RR08</t>
  </si>
  <si>
    <t xml:space="preserve">DESTAPIAMENT DE FORATS (FINESTRES I TOT ESPAI SUSCEPTIBLES DE PERMETRE OCUPACIÓ IL·LEGAL), AMB ESTRUCTURA D'ACER FORMADA PER TUB RECTAMGULAR DE 20X40 MM QUE ES COLLARÀ ALS MARCS PER COL·LOCAR A SOBRE SOLDADA UNA PLANXA D'ACER DE 2 MM. </t>
  </si>
  <si>
    <t>ZONES COMUNES</t>
  </si>
  <si>
    <t>RESUM PER CAPÍTOLS</t>
  </si>
  <si>
    <t>PAVIMENT</t>
  </si>
  <si>
    <t>FUSTERIA EXTERIOR I INTERIOR</t>
  </si>
  <si>
    <t>INSTAL.LACIÓ ELÈCTRICA</t>
  </si>
  <si>
    <t>INSTAL.LACIÓ DE GAS</t>
  </si>
  <si>
    <t>LAMPISTERIA, SANITARIS, AIXETES I ACCES</t>
  </si>
  <si>
    <t>MOBLES DE CUINA I ELECTRODOMÈSTICS</t>
  </si>
  <si>
    <t>LLANÇAMENT I TAPIAMENTS</t>
  </si>
  <si>
    <t>TOTAL EXECUCIÓ MATERIAL</t>
  </si>
  <si>
    <t>19% DESPESES GENERALS I BENEFINI INDUSTRIAL</t>
  </si>
  <si>
    <t>BASE IMPOSABLE</t>
  </si>
  <si>
    <t>IVA 21%</t>
  </si>
  <si>
    <t>Preus unitaris de base per adequació d'habitatges</t>
  </si>
  <si>
    <t>procedents del dret de tanteig i retracte</t>
  </si>
  <si>
    <t>BASE DE DADES BEDEC 2024_06</t>
  </si>
  <si>
    <t>ARQUITECTE JUJOL, 3,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</si>
</sst>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14" x14ac:knownFonts="1">
    <font>
      <sz val="11"/>
      <color rgb="FF000000"/>
      <name val="Calibri"/>
      <family val="2"/>
    </font>
    <font>
      <sz val="8"/>
      <color rgb="FF000000"/>
      <name val="Calibri"/>
      <family val="2"/>
    </font>
    <font>
      <b/>
      <sz val="14"/>
      <color rgb="FF000000"/>
      <name val="Calibri"/>
      <family val="2"/>
    </font>
    <font>
      <b/>
      <sz val="8"/>
      <color rgb="FF000000"/>
      <name val="Calibri"/>
      <family val="2"/>
    </font>
    <font>
      <sz val="10"/>
      <color theme="1"/>
      <name val="Calibri"/>
      <family val="2"/>
      <scheme val="minor"/>
    </font>
    <font>
      <b/>
      <sz val="10"/>
      <color theme="1"/>
      <name val="Calibri"/>
      <family val="2"/>
      <scheme val="minor"/>
    </font>
    <font>
      <sz val="11"/>
      <color rgb="FFFF0000"/>
      <name val="Calibri"/>
      <family val="2"/>
    </font>
    <font>
      <b/>
      <sz val="8"/>
      <color rgb="FFFF0000"/>
      <name val="Calibri"/>
      <family val="2"/>
    </font>
    <font>
      <sz val="10"/>
      <color rgb="FFFF0000"/>
      <name val="Calibri"/>
      <family val="2"/>
      <scheme val="minor"/>
    </font>
    <font>
      <b/>
      <sz val="8"/>
      <name val="Calibri"/>
      <family val="2"/>
    </font>
    <font>
      <sz val="8"/>
      <name val="Calibri"/>
      <family val="2"/>
    </font>
    <font>
      <b/>
      <sz val="16"/>
      <color theme="4" tint="-0.249977111117893"/>
      <name val="Calibri"/>
      <family val="2"/>
    </font>
    <font>
      <sz val="8"/>
      <color rgb="FFFF0000"/>
      <name val="Calibri"/>
      <family val="2"/>
    </font>
    <font>
      <b/>
      <sz val="11"/>
      <color rgb="FF000000"/>
      <name val="Calibri"/>
      <family val="2"/>
    </font>
  </fonts>
  <fills count="5">
    <fill>
      <patternFill patternType="none"/>
    </fill>
    <fill>
      <patternFill patternType="gray125"/>
    </fill>
    <fill>
      <patternFill patternType="solid">
        <fgColor rgb="FF99CCFF"/>
        <bgColor rgb="FF99CCFF"/>
      </patternFill>
    </fill>
    <fill>
      <patternFill patternType="solid">
        <fgColor rgb="FFC0C0C0"/>
        <bgColor rgb="FFC0C0C0"/>
      </patternFill>
    </fill>
    <fill>
      <patternFill patternType="solid">
        <fgColor rgb="FFFFFFCC"/>
        <bgColor rgb="FFFFFFCC"/>
      </patternFill>
    </fill>
  </fills>
  <borders count="1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medium">
        <color auto="1"/>
      </bottom>
      <diagonal/>
    </border>
    <border>
      <left style="thin">
        <color indexed="64"/>
      </left>
      <right/>
      <top/>
      <bottom style="thin">
        <color indexed="64"/>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pplyNumberFormat="0" applyBorder="0" applyAlignment="0"/>
  </cellStyleXfs>
  <cellXfs count="46">
    <xf numFmtId="0" fontId="0" fillId="0" borderId="0" xfId="0"/>
    <xf numFmtId="0" fontId="0" fillId="2" borderId="0" xfId="0" applyFill="1"/>
    <xf numFmtId="0" fontId="2" fillId="2" borderId="0" xfId="0" applyFont="1" applyFill="1" applyAlignment="1">
      <alignment horizontal="center"/>
    </xf>
    <xf numFmtId="0" fontId="3" fillId="3" borderId="0" xfId="0" applyFont="1" applyFill="1" applyAlignment="1">
      <alignment horizontal="right"/>
    </xf>
    <xf numFmtId="0" fontId="3" fillId="0" borderId="0" xfId="0" applyFont="1"/>
    <xf numFmtId="49" fontId="3" fillId="0" borderId="0" xfId="0" applyNumberFormat="1" applyFont="1"/>
    <xf numFmtId="165" fontId="1" fillId="4" borderId="0" xfId="0" applyNumberFormat="1" applyFont="1" applyFill="1" applyProtection="1">
      <protection locked="0"/>
    </xf>
    <xf numFmtId="164" fontId="1" fillId="0" borderId="0" xfId="0" applyNumberFormat="1" applyFont="1"/>
    <xf numFmtId="164" fontId="3" fillId="0" borderId="0" xfId="0" applyNumberFormat="1" applyFont="1"/>
    <xf numFmtId="49" fontId="1" fillId="0" borderId="0" xfId="0" applyNumberFormat="1" applyFont="1" applyAlignment="1">
      <alignment horizontal="center" vertical="top"/>
    </xf>
    <xf numFmtId="0" fontId="1" fillId="0" borderId="0" xfId="0" applyFont="1" applyAlignment="1">
      <alignment horizontal="center" vertical="top"/>
    </xf>
    <xf numFmtId="0" fontId="1" fillId="0" borderId="0" xfId="0" applyFont="1" applyAlignment="1">
      <alignment horizontal="justify"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0" xfId="0" applyFont="1" applyBorder="1" applyAlignment="1">
      <alignment vertical="top" wrapText="1"/>
    </xf>
    <xf numFmtId="0" fontId="5" fillId="0" borderId="3" xfId="0" applyFont="1" applyBorder="1" applyAlignment="1">
      <alignment vertical="top" wrapText="1"/>
    </xf>
    <xf numFmtId="164" fontId="5" fillId="0" borderId="0"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164" fontId="5" fillId="0" borderId="4" xfId="0" applyNumberFormat="1" applyFont="1" applyBorder="1" applyAlignment="1">
      <alignment horizontal="righ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0" fillId="0" borderId="7" xfId="0" applyBorder="1"/>
    <xf numFmtId="0" fontId="0" fillId="0" borderId="8" xfId="0" applyBorder="1"/>
    <xf numFmtId="0" fontId="0" fillId="0" borderId="9" xfId="0" applyBorder="1"/>
    <xf numFmtId="0" fontId="6" fillId="0" borderId="0" xfId="0" applyFont="1"/>
    <xf numFmtId="0" fontId="6" fillId="2" borderId="0" xfId="0" applyFont="1" applyFill="1"/>
    <xf numFmtId="0" fontId="7" fillId="0" borderId="0" xfId="0" applyFont="1"/>
    <xf numFmtId="0" fontId="8" fillId="0" borderId="0" xfId="0" applyFont="1" applyBorder="1" applyAlignment="1">
      <alignment vertical="top" wrapText="1"/>
    </xf>
    <xf numFmtId="0" fontId="8" fillId="0" borderId="0" xfId="0" applyFont="1" applyBorder="1" applyAlignment="1">
      <alignment horizontal="right" vertical="top" wrapText="1"/>
    </xf>
    <xf numFmtId="0" fontId="8" fillId="0" borderId="6" xfId="0" applyFont="1" applyBorder="1" applyAlignment="1">
      <alignment vertical="top" wrapText="1"/>
    </xf>
    <xf numFmtId="0" fontId="9" fillId="3" borderId="0" xfId="0" applyFont="1" applyFill="1" applyAlignment="1">
      <alignment horizontal="right"/>
    </xf>
    <xf numFmtId="164" fontId="10" fillId="4" borderId="0" xfId="0" applyNumberFormat="1" applyFont="1" applyFill="1" applyProtection="1">
      <protection locked="0"/>
    </xf>
    <xf numFmtId="0" fontId="1" fillId="0" borderId="0" xfId="0" applyFont="1"/>
    <xf numFmtId="0" fontId="11" fillId="0" borderId="0" xfId="0" applyFont="1" applyAlignment="1">
      <alignment vertical="center"/>
    </xf>
    <xf numFmtId="165" fontId="12" fillId="4" borderId="0" xfId="0" applyNumberFormat="1" applyFont="1" applyFill="1" applyProtection="1">
      <protection locked="0"/>
    </xf>
    <xf numFmtId="0" fontId="13" fillId="0" borderId="0" xfId="0" applyFont="1"/>
    <xf numFmtId="0" fontId="5" fillId="0" borderId="4" xfId="0" applyFont="1" applyBorder="1" applyAlignment="1">
      <alignment horizontal="right" vertical="top" wrapText="1"/>
    </xf>
    <xf numFmtId="0" fontId="5" fillId="0" borderId="0" xfId="0" applyFont="1" applyBorder="1" applyAlignment="1">
      <alignment horizontal="left" vertical="top" wrapText="1"/>
    </xf>
    <xf numFmtId="0" fontId="5" fillId="0" borderId="0" xfId="0" applyFont="1" applyBorder="1" applyAlignment="1">
      <alignment horizontal="right" vertical="top" wrapText="1"/>
    </xf>
    <xf numFmtId="0" fontId="1" fillId="0" borderId="0" xfId="0" applyFont="1"/>
    <xf numFmtId="0" fontId="1" fillId="0" borderId="0" xfId="0" applyFont="1" applyAlignment="1">
      <alignment horizontal="right"/>
    </xf>
    <xf numFmtId="0" fontId="5"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47625</xdr:rowOff>
    </xdr:from>
    <xdr:to>
      <xdr:col>3</xdr:col>
      <xdr:colOff>8847</xdr:colOff>
      <xdr:row>7</xdr:row>
      <xdr:rowOff>75318</xdr:rowOff>
    </xdr:to>
    <xdr:pic>
      <xdr:nvPicPr>
        <xdr:cNvPr id="2" name="Imagen 1">
          <a:extLst>
            <a:ext uri="{FF2B5EF4-FFF2-40B4-BE49-F238E27FC236}">
              <a16:creationId xmlns:a16="http://schemas.microsoft.com/office/drawing/2014/main" id="{3704A370-485B-4D9B-AD10-CC6FEFE98EC1}"/>
            </a:ext>
          </a:extLst>
        </xdr:cNvPr>
        <xdr:cNvPicPr>
          <a:picLocks noChangeAspect="1"/>
        </xdr:cNvPicPr>
      </xdr:nvPicPr>
      <xdr:blipFill>
        <a:blip xmlns:r="http://schemas.openxmlformats.org/officeDocument/2006/relationships" r:embed="rId1">
          <a:lum contrast="18000"/>
        </a:blip>
        <a:stretch>
          <a:fillRect/>
        </a:stretch>
      </xdr:blipFill>
      <xdr:spPr>
        <a:xfrm>
          <a:off x="152400" y="47625"/>
          <a:ext cx="1037547" cy="14659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98"/>
  <sheetViews>
    <sheetView tabSelected="1" workbookViewId="0">
      <pane ySplit="9" topLeftCell="A10" activePane="bottomLeft" state="frozenSplit"/>
      <selection pane="bottomLeft" activeCell="J5" sqref="J5"/>
    </sheetView>
  </sheetViews>
  <sheetFormatPr defaultColWidth="9.140625" defaultRowHeight="15" x14ac:dyDescent="0.25"/>
  <cols>
    <col min="1" max="1" width="6.5703125" bestFit="1" customWidth="1"/>
    <col min="2" max="2" width="2.7109375" bestFit="1" customWidth="1"/>
    <col min="3" max="3" width="8.42578125" bestFit="1" customWidth="1"/>
    <col min="4" max="4" width="2.7109375" bestFit="1" customWidth="1"/>
    <col min="5" max="5" width="49.42578125" customWidth="1"/>
    <col min="6" max="6" width="7" style="28" bestFit="1" customWidth="1"/>
    <col min="7" max="7" width="9" bestFit="1" customWidth="1"/>
    <col min="8" max="8" width="9.140625" bestFit="1" customWidth="1"/>
  </cols>
  <sheetData>
    <row r="1" spans="1:8" x14ac:dyDescent="0.25">
      <c r="E1" s="43"/>
      <c r="F1" s="43"/>
      <c r="G1" s="43"/>
      <c r="H1" s="43"/>
    </row>
    <row r="2" spans="1:8" ht="21" x14ac:dyDescent="0.25">
      <c r="E2" s="37" t="s">
        <v>241</v>
      </c>
      <c r="F2" s="36"/>
      <c r="G2" s="36"/>
      <c r="H2" s="36"/>
    </row>
    <row r="3" spans="1:8" ht="21" x14ac:dyDescent="0.25">
      <c r="E3" s="37" t="s">
        <v>242</v>
      </c>
      <c r="F3" s="36"/>
      <c r="G3" s="36"/>
      <c r="H3" s="36"/>
    </row>
    <row r="4" spans="1:8" x14ac:dyDescent="0.25">
      <c r="E4" s="44" t="s">
        <v>243</v>
      </c>
      <c r="F4" s="44"/>
      <c r="G4" s="44"/>
      <c r="H4" s="44"/>
    </row>
    <row r="5" spans="1:8" x14ac:dyDescent="0.25">
      <c r="E5" s="44" t="s">
        <v>0</v>
      </c>
      <c r="F5" s="44" t="s">
        <v>0</v>
      </c>
      <c r="G5" s="44" t="s">
        <v>0</v>
      </c>
      <c r="H5" s="44" t="s">
        <v>0</v>
      </c>
    </row>
    <row r="6" spans="1:8" ht="7.9" customHeight="1" x14ac:dyDescent="0.25"/>
    <row r="7" spans="1:8" ht="18.75" x14ac:dyDescent="0.3">
      <c r="E7" s="2" t="s">
        <v>1</v>
      </c>
      <c r="F7" s="29"/>
      <c r="G7" s="1"/>
      <c r="H7" s="1"/>
    </row>
    <row r="8" spans="1:8" ht="7.15" customHeight="1" x14ac:dyDescent="0.25"/>
    <row r="9" spans="1:8" x14ac:dyDescent="0.25">
      <c r="E9" s="39" t="s">
        <v>244</v>
      </c>
      <c r="F9" s="34" t="s">
        <v>2</v>
      </c>
      <c r="G9" s="3" t="s">
        <v>3</v>
      </c>
      <c r="H9" s="3" t="s">
        <v>4</v>
      </c>
    </row>
    <row r="10" spans="1:8" ht="9" customHeight="1" x14ac:dyDescent="0.25"/>
    <row r="11" spans="1:8" x14ac:dyDescent="0.25">
      <c r="C11" s="4" t="s">
        <v>5</v>
      </c>
      <c r="D11" s="5" t="s">
        <v>6</v>
      </c>
      <c r="E11" s="4" t="s">
        <v>7</v>
      </c>
    </row>
    <row r="12" spans="1:8" x14ac:dyDescent="0.25">
      <c r="C12" s="4" t="s">
        <v>8</v>
      </c>
      <c r="D12" s="5" t="s">
        <v>6</v>
      </c>
      <c r="E12" s="4" t="s">
        <v>9</v>
      </c>
    </row>
    <row r="14" spans="1:8" ht="45" x14ac:dyDescent="0.25">
      <c r="A14" s="9" t="s">
        <v>10</v>
      </c>
      <c r="B14" s="10">
        <v>3</v>
      </c>
      <c r="C14" s="9" t="s">
        <v>12</v>
      </c>
      <c r="D14" s="9" t="s">
        <v>11</v>
      </c>
      <c r="E14" s="11" t="s">
        <v>13</v>
      </c>
      <c r="F14" s="35">
        <v>435</v>
      </c>
      <c r="G14" s="6">
        <v>1</v>
      </c>
      <c r="H14" s="7">
        <f t="shared" ref="H14:H16" si="0">ROUND(ROUND(F14,2)*ROUND(G14,3),2)</f>
        <v>435</v>
      </c>
    </row>
    <row r="15" spans="1:8" ht="45" x14ac:dyDescent="0.25">
      <c r="A15" s="9" t="s">
        <v>10</v>
      </c>
      <c r="B15" s="10">
        <v>5</v>
      </c>
      <c r="C15" s="9" t="s">
        <v>14</v>
      </c>
      <c r="D15" s="9" t="s">
        <v>11</v>
      </c>
      <c r="E15" s="11" t="s">
        <v>15</v>
      </c>
      <c r="F15" s="35">
        <v>133.74</v>
      </c>
      <c r="G15" s="6">
        <v>1</v>
      </c>
      <c r="H15" s="7">
        <f t="shared" si="0"/>
        <v>133.74</v>
      </c>
    </row>
    <row r="16" spans="1:8" ht="45" x14ac:dyDescent="0.25">
      <c r="A16" s="9" t="s">
        <v>10</v>
      </c>
      <c r="B16" s="10">
        <v>12</v>
      </c>
      <c r="C16" s="9" t="s">
        <v>17</v>
      </c>
      <c r="D16" s="9" t="s">
        <v>18</v>
      </c>
      <c r="E16" s="11" t="s">
        <v>19</v>
      </c>
      <c r="F16" s="35">
        <v>53.75</v>
      </c>
      <c r="G16" s="6">
        <v>10</v>
      </c>
      <c r="H16" s="7">
        <f t="shared" si="0"/>
        <v>537.5</v>
      </c>
    </row>
    <row r="17" spans="1:8" x14ac:dyDescent="0.25">
      <c r="E17" s="4" t="s">
        <v>20</v>
      </c>
      <c r="F17" s="30"/>
      <c r="G17" s="4"/>
      <c r="H17" s="8">
        <f>SUM(H14:H16)</f>
        <v>1106.24</v>
      </c>
    </row>
    <row r="19" spans="1:8" x14ac:dyDescent="0.25">
      <c r="C19" s="4" t="s">
        <v>5</v>
      </c>
      <c r="D19" s="5" t="s">
        <v>6</v>
      </c>
      <c r="E19" s="4" t="s">
        <v>7</v>
      </c>
    </row>
    <row r="20" spans="1:8" x14ac:dyDescent="0.25">
      <c r="C20" s="4" t="s">
        <v>8</v>
      </c>
      <c r="D20" s="5" t="s">
        <v>21</v>
      </c>
      <c r="E20" s="4" t="s">
        <v>22</v>
      </c>
    </row>
    <row r="22" spans="1:8" ht="46.15" customHeight="1" x14ac:dyDescent="0.25">
      <c r="A22" s="9" t="s">
        <v>23</v>
      </c>
      <c r="B22" s="10">
        <v>1</v>
      </c>
      <c r="C22" s="9" t="s">
        <v>24</v>
      </c>
      <c r="D22" s="9" t="s">
        <v>11</v>
      </c>
      <c r="E22" s="11" t="s">
        <v>25</v>
      </c>
      <c r="F22" s="35">
        <v>343.86</v>
      </c>
      <c r="G22" s="6">
        <v>1</v>
      </c>
      <c r="H22" s="7">
        <f t="shared" ref="H22:H35" si="1">ROUND(ROUND(F22,2)*ROUND(G22,3),2)</f>
        <v>343.86</v>
      </c>
    </row>
    <row r="23" spans="1:8" ht="45" x14ac:dyDescent="0.25">
      <c r="A23" s="9" t="s">
        <v>23</v>
      </c>
      <c r="B23" s="10">
        <v>3</v>
      </c>
      <c r="C23" s="9" t="s">
        <v>26</v>
      </c>
      <c r="D23" s="9" t="s">
        <v>11</v>
      </c>
      <c r="E23" s="11" t="s">
        <v>27</v>
      </c>
      <c r="F23" s="35">
        <v>274.11</v>
      </c>
      <c r="G23" s="6">
        <v>1</v>
      </c>
      <c r="H23" s="7">
        <f t="shared" si="1"/>
        <v>274.11</v>
      </c>
    </row>
    <row r="24" spans="1:8" ht="33.75" x14ac:dyDescent="0.25">
      <c r="A24" s="9" t="s">
        <v>23</v>
      </c>
      <c r="B24" s="10">
        <v>7</v>
      </c>
      <c r="C24" s="9" t="s">
        <v>29</v>
      </c>
      <c r="D24" s="9" t="s">
        <v>11</v>
      </c>
      <c r="E24" s="11" t="s">
        <v>30</v>
      </c>
      <c r="F24" s="35">
        <v>115.74</v>
      </c>
      <c r="G24" s="6">
        <v>1</v>
      </c>
      <c r="H24" s="7">
        <f t="shared" si="1"/>
        <v>115.74</v>
      </c>
    </row>
    <row r="25" spans="1:8" ht="33.75" x14ac:dyDescent="0.25">
      <c r="A25" s="9" t="s">
        <v>23</v>
      </c>
      <c r="B25" s="10">
        <v>11</v>
      </c>
      <c r="C25" s="9" t="s">
        <v>31</v>
      </c>
      <c r="D25" s="9" t="s">
        <v>11</v>
      </c>
      <c r="E25" s="11" t="s">
        <v>32</v>
      </c>
      <c r="F25" s="35">
        <v>28.69</v>
      </c>
      <c r="G25" s="6">
        <v>1</v>
      </c>
      <c r="H25" s="7">
        <f t="shared" si="1"/>
        <v>28.69</v>
      </c>
    </row>
    <row r="26" spans="1:8" ht="22.5" x14ac:dyDescent="0.25">
      <c r="A26" s="9" t="s">
        <v>23</v>
      </c>
      <c r="B26" s="10">
        <v>12</v>
      </c>
      <c r="C26" s="9" t="s">
        <v>33</v>
      </c>
      <c r="D26" s="9" t="s">
        <v>11</v>
      </c>
      <c r="E26" s="11" t="s">
        <v>34</v>
      </c>
      <c r="F26" s="35">
        <v>30.27</v>
      </c>
      <c r="G26" s="6">
        <v>3</v>
      </c>
      <c r="H26" s="7">
        <f t="shared" si="1"/>
        <v>90.81</v>
      </c>
    </row>
    <row r="27" spans="1:8" ht="33.75" x14ac:dyDescent="0.25">
      <c r="A27" s="9" t="s">
        <v>23</v>
      </c>
      <c r="B27" s="10">
        <v>14</v>
      </c>
      <c r="C27" s="9" t="s">
        <v>35</v>
      </c>
      <c r="D27" s="9" t="s">
        <v>28</v>
      </c>
      <c r="E27" s="11" t="s">
        <v>36</v>
      </c>
      <c r="F27" s="35">
        <v>15.46</v>
      </c>
      <c r="G27" s="6">
        <v>2</v>
      </c>
      <c r="H27" s="7">
        <f t="shared" si="1"/>
        <v>30.92</v>
      </c>
    </row>
    <row r="28" spans="1:8" ht="45" x14ac:dyDescent="0.25">
      <c r="A28" s="9" t="s">
        <v>23</v>
      </c>
      <c r="B28" s="10">
        <v>15</v>
      </c>
      <c r="C28" s="9" t="s">
        <v>37</v>
      </c>
      <c r="D28" s="9" t="s">
        <v>11</v>
      </c>
      <c r="E28" s="11" t="s">
        <v>38</v>
      </c>
      <c r="F28" s="35">
        <v>17.14</v>
      </c>
      <c r="G28" s="6">
        <v>1</v>
      </c>
      <c r="H28" s="7">
        <f t="shared" si="1"/>
        <v>17.14</v>
      </c>
    </row>
    <row r="29" spans="1:8" ht="33.75" x14ac:dyDescent="0.25">
      <c r="A29" s="9" t="s">
        <v>23</v>
      </c>
      <c r="B29" s="10">
        <v>18</v>
      </c>
      <c r="C29" s="9" t="s">
        <v>39</v>
      </c>
      <c r="D29" s="9" t="s">
        <v>11</v>
      </c>
      <c r="E29" s="11" t="s">
        <v>40</v>
      </c>
      <c r="F29" s="35">
        <v>18.93</v>
      </c>
      <c r="G29" s="6">
        <v>1</v>
      </c>
      <c r="H29" s="7">
        <f t="shared" si="1"/>
        <v>18.93</v>
      </c>
    </row>
    <row r="30" spans="1:8" ht="33.75" x14ac:dyDescent="0.25">
      <c r="A30" s="9" t="s">
        <v>23</v>
      </c>
      <c r="B30" s="10">
        <v>20</v>
      </c>
      <c r="C30" s="9" t="s">
        <v>41</v>
      </c>
      <c r="D30" s="9" t="s">
        <v>11</v>
      </c>
      <c r="E30" s="11" t="s">
        <v>42</v>
      </c>
      <c r="F30" s="35">
        <v>34.86</v>
      </c>
      <c r="G30" s="6">
        <v>1</v>
      </c>
      <c r="H30" s="7">
        <f t="shared" si="1"/>
        <v>34.86</v>
      </c>
    </row>
    <row r="31" spans="1:8" ht="33.75" x14ac:dyDescent="0.25">
      <c r="A31" s="9" t="s">
        <v>23</v>
      </c>
      <c r="B31" s="10">
        <v>21</v>
      </c>
      <c r="C31" s="9" t="s">
        <v>43</v>
      </c>
      <c r="D31" s="9" t="s">
        <v>11</v>
      </c>
      <c r="E31" s="11" t="s">
        <v>44</v>
      </c>
      <c r="F31" s="35">
        <v>15.64</v>
      </c>
      <c r="G31" s="6">
        <v>1</v>
      </c>
      <c r="H31" s="7">
        <f t="shared" si="1"/>
        <v>15.64</v>
      </c>
    </row>
    <row r="32" spans="1:8" ht="22.5" x14ac:dyDescent="0.25">
      <c r="A32" s="9" t="s">
        <v>23</v>
      </c>
      <c r="B32" s="10">
        <v>23</v>
      </c>
      <c r="C32" s="9" t="s">
        <v>45</v>
      </c>
      <c r="D32" s="9" t="s">
        <v>11</v>
      </c>
      <c r="E32" s="11" t="s">
        <v>46</v>
      </c>
      <c r="F32" s="35">
        <v>11.03</v>
      </c>
      <c r="G32" s="6">
        <v>3</v>
      </c>
      <c r="H32" s="7">
        <f t="shared" si="1"/>
        <v>33.090000000000003</v>
      </c>
    </row>
    <row r="33" spans="1:8" ht="22.5" x14ac:dyDescent="0.25">
      <c r="A33" s="9" t="s">
        <v>23</v>
      </c>
      <c r="B33" s="10">
        <v>24</v>
      </c>
      <c r="C33" s="9" t="s">
        <v>47</v>
      </c>
      <c r="D33" s="9" t="s">
        <v>11</v>
      </c>
      <c r="E33" s="11" t="s">
        <v>48</v>
      </c>
      <c r="F33" s="35">
        <v>8.39</v>
      </c>
      <c r="G33" s="6">
        <v>2</v>
      </c>
      <c r="H33" s="7">
        <f t="shared" si="1"/>
        <v>16.78</v>
      </c>
    </row>
    <row r="34" spans="1:8" ht="22.5" x14ac:dyDescent="0.25">
      <c r="A34" s="9" t="s">
        <v>23</v>
      </c>
      <c r="B34" s="10">
        <v>31</v>
      </c>
      <c r="C34" s="9" t="s">
        <v>49</v>
      </c>
      <c r="D34" s="9" t="s">
        <v>11</v>
      </c>
      <c r="E34" s="11" t="s">
        <v>50</v>
      </c>
      <c r="F34" s="35">
        <v>24.24</v>
      </c>
      <c r="G34" s="6">
        <v>1</v>
      </c>
      <c r="H34" s="7">
        <f t="shared" si="1"/>
        <v>24.24</v>
      </c>
    </row>
    <row r="35" spans="1:8" ht="22.5" x14ac:dyDescent="0.25">
      <c r="A35" s="9" t="s">
        <v>23</v>
      </c>
      <c r="B35" s="10">
        <v>32</v>
      </c>
      <c r="C35" s="9" t="s">
        <v>51</v>
      </c>
      <c r="D35" s="9" t="s">
        <v>11</v>
      </c>
      <c r="E35" s="11" t="s">
        <v>52</v>
      </c>
      <c r="F35" s="35">
        <v>12.12</v>
      </c>
      <c r="G35" s="6">
        <v>6</v>
      </c>
      <c r="H35" s="7">
        <f t="shared" si="1"/>
        <v>72.72</v>
      </c>
    </row>
    <row r="36" spans="1:8" ht="33.75" x14ac:dyDescent="0.25">
      <c r="A36" s="9" t="s">
        <v>23</v>
      </c>
      <c r="B36" s="10">
        <v>36</v>
      </c>
      <c r="C36" s="9" t="s">
        <v>53</v>
      </c>
      <c r="D36" s="9" t="s">
        <v>16</v>
      </c>
      <c r="E36" s="11" t="s">
        <v>54</v>
      </c>
      <c r="F36" s="35">
        <v>3.64</v>
      </c>
      <c r="G36" s="6">
        <v>3</v>
      </c>
      <c r="H36" s="7">
        <f t="shared" ref="H36:H38" si="2">ROUND(ROUND(F36,2)*ROUND(G36,3),2)</f>
        <v>10.92</v>
      </c>
    </row>
    <row r="37" spans="1:8" ht="22.5" x14ac:dyDescent="0.25">
      <c r="A37" s="9" t="s">
        <v>23</v>
      </c>
      <c r="B37" s="10">
        <v>40</v>
      </c>
      <c r="C37" s="9" t="s">
        <v>55</v>
      </c>
      <c r="D37" s="9" t="s">
        <v>16</v>
      </c>
      <c r="E37" s="11" t="s">
        <v>56</v>
      </c>
      <c r="F37" s="35">
        <v>13.81</v>
      </c>
      <c r="G37" s="6">
        <v>5.52</v>
      </c>
      <c r="H37" s="7">
        <f t="shared" si="2"/>
        <v>76.23</v>
      </c>
    </row>
    <row r="38" spans="1:8" ht="22.5" x14ac:dyDescent="0.25">
      <c r="A38" s="9" t="s">
        <v>23</v>
      </c>
      <c r="B38" s="10">
        <v>45</v>
      </c>
      <c r="C38" s="9" t="s">
        <v>57</v>
      </c>
      <c r="D38" s="9" t="s">
        <v>11</v>
      </c>
      <c r="E38" s="11" t="s">
        <v>58</v>
      </c>
      <c r="F38" s="35">
        <v>24.24</v>
      </c>
      <c r="G38" s="6">
        <v>4</v>
      </c>
      <c r="H38" s="7">
        <f t="shared" si="2"/>
        <v>96.96</v>
      </c>
    </row>
    <row r="39" spans="1:8" x14ac:dyDescent="0.25">
      <c r="E39" s="4" t="s">
        <v>20</v>
      </c>
      <c r="F39" s="30"/>
      <c r="G39" s="4"/>
      <c r="H39" s="8">
        <f>SUM(H22:H38)</f>
        <v>1301.6400000000001</v>
      </c>
    </row>
    <row r="41" spans="1:8" x14ac:dyDescent="0.25">
      <c r="C41" s="4" t="s">
        <v>5</v>
      </c>
      <c r="D41" s="5" t="s">
        <v>6</v>
      </c>
      <c r="E41" s="4" t="s">
        <v>7</v>
      </c>
    </row>
    <row r="42" spans="1:8" x14ac:dyDescent="0.25">
      <c r="C42" s="4" t="s">
        <v>8</v>
      </c>
      <c r="D42" s="5" t="s">
        <v>59</v>
      </c>
      <c r="E42" s="4" t="s">
        <v>60</v>
      </c>
    </row>
    <row r="44" spans="1:8" ht="67.5" x14ac:dyDescent="0.25">
      <c r="A44" s="9" t="s">
        <v>61</v>
      </c>
      <c r="B44" s="10">
        <v>8</v>
      </c>
      <c r="C44" s="9" t="s">
        <v>62</v>
      </c>
      <c r="D44" s="9" t="s">
        <v>16</v>
      </c>
      <c r="E44" s="11" t="s">
        <v>63</v>
      </c>
      <c r="F44" s="35">
        <v>56.42</v>
      </c>
      <c r="G44" s="6">
        <v>6.5</v>
      </c>
      <c r="H44" s="7">
        <f t="shared" ref="H44:H47" si="3">ROUND(ROUND(F44,2)*ROUND(G44,3),2)</f>
        <v>366.73</v>
      </c>
    </row>
    <row r="45" spans="1:8" ht="45" x14ac:dyDescent="0.25">
      <c r="A45" s="9" t="s">
        <v>61</v>
      </c>
      <c r="B45" s="10">
        <v>9</v>
      </c>
      <c r="C45" s="9" t="s">
        <v>64</v>
      </c>
      <c r="D45" s="9" t="s">
        <v>11</v>
      </c>
      <c r="E45" s="11" t="s">
        <v>65</v>
      </c>
      <c r="F45" s="35">
        <v>95.7</v>
      </c>
      <c r="G45" s="6">
        <v>1</v>
      </c>
      <c r="H45" s="7">
        <f t="shared" si="3"/>
        <v>95.7</v>
      </c>
    </row>
    <row r="46" spans="1:8" ht="45" x14ac:dyDescent="0.25">
      <c r="A46" s="9" t="s">
        <v>61</v>
      </c>
      <c r="B46" s="10">
        <v>10</v>
      </c>
      <c r="C46" s="9" t="s">
        <v>66</v>
      </c>
      <c r="D46" s="9" t="s">
        <v>11</v>
      </c>
      <c r="E46" s="11" t="s">
        <v>67</v>
      </c>
      <c r="F46" s="35">
        <v>71.260000000000005</v>
      </c>
      <c r="G46" s="6">
        <v>1</v>
      </c>
      <c r="H46" s="7">
        <f t="shared" si="3"/>
        <v>71.260000000000005</v>
      </c>
    </row>
    <row r="47" spans="1:8" x14ac:dyDescent="0.25">
      <c r="A47" s="9" t="s">
        <v>61</v>
      </c>
      <c r="B47" s="10">
        <v>14</v>
      </c>
      <c r="C47" s="9" t="s">
        <v>68</v>
      </c>
      <c r="D47" s="9" t="s">
        <v>16</v>
      </c>
      <c r="E47" s="11" t="s">
        <v>69</v>
      </c>
      <c r="F47" s="35">
        <v>29.48</v>
      </c>
      <c r="G47" s="6">
        <v>5</v>
      </c>
      <c r="H47" s="7">
        <f t="shared" si="3"/>
        <v>147.4</v>
      </c>
    </row>
    <row r="48" spans="1:8" x14ac:dyDescent="0.25">
      <c r="E48" s="4" t="s">
        <v>20</v>
      </c>
      <c r="F48" s="30"/>
      <c r="G48" s="4"/>
      <c r="H48" s="8">
        <f>SUM(H44:H47)</f>
        <v>681.09</v>
      </c>
    </row>
    <row r="50" spans="1:8" x14ac:dyDescent="0.25">
      <c r="C50" s="4" t="s">
        <v>5</v>
      </c>
      <c r="D50" s="5" t="s">
        <v>6</v>
      </c>
      <c r="E50" s="4" t="s">
        <v>7</v>
      </c>
    </row>
    <row r="51" spans="1:8" x14ac:dyDescent="0.25">
      <c r="C51" s="4" t="s">
        <v>8</v>
      </c>
      <c r="D51" s="5" t="s">
        <v>70</v>
      </c>
      <c r="E51" s="4" t="s">
        <v>71</v>
      </c>
    </row>
    <row r="52" spans="1:8" x14ac:dyDescent="0.25">
      <c r="C52" s="4" t="s">
        <v>72</v>
      </c>
      <c r="D52" s="5" t="s">
        <v>73</v>
      </c>
      <c r="E52" s="4" t="s">
        <v>74</v>
      </c>
    </row>
    <row r="54" spans="1:8" ht="45" x14ac:dyDescent="0.25">
      <c r="A54" s="9" t="s">
        <v>75</v>
      </c>
      <c r="B54" s="10">
        <v>1</v>
      </c>
      <c r="C54" s="9" t="s">
        <v>76</v>
      </c>
      <c r="D54" s="9" t="s">
        <v>11</v>
      </c>
      <c r="E54" s="11" t="s">
        <v>77</v>
      </c>
      <c r="F54" s="35">
        <v>111.45</v>
      </c>
      <c r="G54" s="6">
        <v>2</v>
      </c>
      <c r="H54" s="7">
        <f t="shared" ref="H54:H58" si="4">ROUND(ROUND(F54,2)*ROUND(G54,3),2)</f>
        <v>222.9</v>
      </c>
    </row>
    <row r="55" spans="1:8" ht="33.75" x14ac:dyDescent="0.25">
      <c r="A55" s="9" t="s">
        <v>75</v>
      </c>
      <c r="B55" s="10">
        <v>5</v>
      </c>
      <c r="C55" s="9" t="s">
        <v>78</v>
      </c>
      <c r="D55" s="9" t="s">
        <v>11</v>
      </c>
      <c r="E55" s="11" t="s">
        <v>79</v>
      </c>
      <c r="F55" s="35">
        <v>129.85</v>
      </c>
      <c r="G55" s="6">
        <v>6</v>
      </c>
      <c r="H55" s="7">
        <f t="shared" si="4"/>
        <v>779.1</v>
      </c>
    </row>
    <row r="56" spans="1:8" ht="56.25" x14ac:dyDescent="0.25">
      <c r="A56" s="9" t="s">
        <v>75</v>
      </c>
      <c r="B56" s="10">
        <v>11</v>
      </c>
      <c r="C56" s="9" t="s">
        <v>80</v>
      </c>
      <c r="D56" s="9" t="s">
        <v>11</v>
      </c>
      <c r="E56" s="11" t="s">
        <v>81</v>
      </c>
      <c r="F56" s="35">
        <v>778.68</v>
      </c>
      <c r="G56" s="6">
        <v>1</v>
      </c>
      <c r="H56" s="7">
        <f t="shared" si="4"/>
        <v>778.68</v>
      </c>
    </row>
    <row r="57" spans="1:8" ht="22.5" x14ac:dyDescent="0.25">
      <c r="A57" s="9" t="s">
        <v>75</v>
      </c>
      <c r="B57" s="10">
        <v>12</v>
      </c>
      <c r="C57" s="9" t="s">
        <v>82</v>
      </c>
      <c r="D57" s="9" t="s">
        <v>28</v>
      </c>
      <c r="E57" s="11" t="s">
        <v>83</v>
      </c>
      <c r="F57" s="35">
        <v>3.09</v>
      </c>
      <c r="G57" s="6">
        <v>30</v>
      </c>
      <c r="H57" s="7">
        <f t="shared" si="4"/>
        <v>92.7</v>
      </c>
    </row>
    <row r="58" spans="1:8" ht="22.5" x14ac:dyDescent="0.25">
      <c r="A58" s="9" t="s">
        <v>75</v>
      </c>
      <c r="B58" s="10">
        <v>16</v>
      </c>
      <c r="C58" s="9" t="s">
        <v>84</v>
      </c>
      <c r="D58" s="9" t="s">
        <v>11</v>
      </c>
      <c r="E58" s="11" t="s">
        <v>85</v>
      </c>
      <c r="F58" s="35">
        <v>47.01</v>
      </c>
      <c r="G58" s="6">
        <v>6</v>
      </c>
      <c r="H58" s="7">
        <f t="shared" si="4"/>
        <v>282.06</v>
      </c>
    </row>
    <row r="59" spans="1:8" x14ac:dyDescent="0.25">
      <c r="E59" s="4" t="s">
        <v>20</v>
      </c>
      <c r="F59" s="30"/>
      <c r="G59" s="4"/>
      <c r="H59" s="8">
        <f>SUM(H54:H58)</f>
        <v>2155.44</v>
      </c>
    </row>
    <row r="61" spans="1:8" x14ac:dyDescent="0.25">
      <c r="C61" s="4" t="s">
        <v>5</v>
      </c>
      <c r="D61" s="5" t="s">
        <v>6</v>
      </c>
      <c r="E61" s="4" t="s">
        <v>7</v>
      </c>
    </row>
    <row r="62" spans="1:8" x14ac:dyDescent="0.25">
      <c r="C62" s="4" t="s">
        <v>8</v>
      </c>
      <c r="D62" s="5" t="s">
        <v>70</v>
      </c>
      <c r="E62" s="4" t="s">
        <v>71</v>
      </c>
    </row>
    <row r="63" spans="1:8" x14ac:dyDescent="0.25">
      <c r="C63" s="4" t="s">
        <v>72</v>
      </c>
      <c r="D63" s="5" t="s">
        <v>86</v>
      </c>
      <c r="E63" s="4" t="s">
        <v>87</v>
      </c>
    </row>
    <row r="65" spans="1:8" ht="33.75" x14ac:dyDescent="0.25">
      <c r="A65" s="9" t="s">
        <v>88</v>
      </c>
      <c r="B65" s="10">
        <v>1</v>
      </c>
      <c r="C65" s="9" t="s">
        <v>89</v>
      </c>
      <c r="D65" s="9" t="s">
        <v>11</v>
      </c>
      <c r="E65" s="11" t="s">
        <v>90</v>
      </c>
      <c r="F65" s="35">
        <v>109.26</v>
      </c>
      <c r="G65" s="6">
        <v>1</v>
      </c>
      <c r="H65" s="7">
        <f t="shared" ref="H65:H68" si="5">ROUND(ROUND(F65,2)*ROUND(G65,3),2)</f>
        <v>109.26</v>
      </c>
    </row>
    <row r="66" spans="1:8" ht="33.75" x14ac:dyDescent="0.25">
      <c r="A66" s="9" t="s">
        <v>88</v>
      </c>
      <c r="B66" s="10">
        <v>10</v>
      </c>
      <c r="C66" s="9" t="s">
        <v>91</v>
      </c>
      <c r="D66" s="9" t="s">
        <v>16</v>
      </c>
      <c r="E66" s="11" t="s">
        <v>92</v>
      </c>
      <c r="F66" s="35">
        <v>40.99</v>
      </c>
      <c r="G66" s="6">
        <v>3</v>
      </c>
      <c r="H66" s="7">
        <f t="shared" si="5"/>
        <v>122.97</v>
      </c>
    </row>
    <row r="67" spans="1:8" ht="56.25" x14ac:dyDescent="0.25">
      <c r="A67" s="9" t="s">
        <v>88</v>
      </c>
      <c r="B67" s="10">
        <v>25</v>
      </c>
      <c r="C67" s="9" t="s">
        <v>93</v>
      </c>
      <c r="D67" s="9" t="s">
        <v>16</v>
      </c>
      <c r="E67" s="11" t="s">
        <v>94</v>
      </c>
      <c r="F67" s="35">
        <v>347.56</v>
      </c>
      <c r="G67" s="6">
        <v>0.45</v>
      </c>
      <c r="H67" s="7">
        <f t="shared" si="5"/>
        <v>156.4</v>
      </c>
    </row>
    <row r="68" spans="1:8" ht="78.75" x14ac:dyDescent="0.25">
      <c r="A68" s="9" t="s">
        <v>88</v>
      </c>
      <c r="B68" s="10">
        <v>26</v>
      </c>
      <c r="C68" s="9" t="s">
        <v>95</v>
      </c>
      <c r="D68" s="9" t="s">
        <v>16</v>
      </c>
      <c r="E68" s="11" t="s">
        <v>96</v>
      </c>
      <c r="F68" s="35">
        <v>517.89</v>
      </c>
      <c r="G68" s="6">
        <v>4.3</v>
      </c>
      <c r="H68" s="7">
        <f t="shared" si="5"/>
        <v>2226.9299999999998</v>
      </c>
    </row>
    <row r="69" spans="1:8" x14ac:dyDescent="0.25">
      <c r="E69" s="4" t="s">
        <v>20</v>
      </c>
      <c r="F69" s="30"/>
      <c r="G69" s="4"/>
      <c r="H69" s="8">
        <f>SUM(H65:H68)</f>
        <v>2615.56</v>
      </c>
    </row>
    <row r="71" spans="1:8" x14ac:dyDescent="0.25">
      <c r="C71" s="4" t="s">
        <v>5</v>
      </c>
      <c r="D71" s="5" t="s">
        <v>6</v>
      </c>
      <c r="E71" s="4" t="s">
        <v>7</v>
      </c>
    </row>
    <row r="72" spans="1:8" x14ac:dyDescent="0.25">
      <c r="C72" s="4" t="s">
        <v>8</v>
      </c>
      <c r="D72" s="5" t="s">
        <v>97</v>
      </c>
      <c r="E72" s="4" t="s">
        <v>98</v>
      </c>
    </row>
    <row r="74" spans="1:8" ht="112.5" x14ac:dyDescent="0.25">
      <c r="A74" s="9" t="s">
        <v>99</v>
      </c>
      <c r="B74" s="10">
        <v>2</v>
      </c>
      <c r="C74" s="9" t="s">
        <v>100</v>
      </c>
      <c r="D74" s="9" t="s">
        <v>11</v>
      </c>
      <c r="E74" s="11" t="s">
        <v>101</v>
      </c>
      <c r="F74" s="35">
        <v>2879.58</v>
      </c>
      <c r="G74" s="6">
        <v>1</v>
      </c>
      <c r="H74" s="7">
        <f t="shared" ref="H74" si="6">ROUND(ROUND(F74,2)*ROUND(G74,3),2)</f>
        <v>2879.58</v>
      </c>
    </row>
    <row r="75" spans="1:8" ht="56.25" x14ac:dyDescent="0.25">
      <c r="A75" s="9" t="s">
        <v>99</v>
      </c>
      <c r="B75" s="10">
        <v>53</v>
      </c>
      <c r="C75" s="9" t="s">
        <v>102</v>
      </c>
      <c r="D75" s="9" t="s">
        <v>11</v>
      </c>
      <c r="E75" s="11" t="s">
        <v>103</v>
      </c>
      <c r="F75" s="35">
        <v>48.87</v>
      </c>
      <c r="G75" s="6">
        <v>1</v>
      </c>
      <c r="H75" s="7">
        <f t="shared" ref="H75:H77" si="7">ROUND(ROUND(F75,2)*ROUND(G75,3),2)</f>
        <v>48.87</v>
      </c>
    </row>
    <row r="76" spans="1:8" ht="22.5" x14ac:dyDescent="0.25">
      <c r="A76" s="9" t="s">
        <v>99</v>
      </c>
      <c r="B76" s="10">
        <v>54</v>
      </c>
      <c r="C76" s="9" t="s">
        <v>104</v>
      </c>
      <c r="D76" s="9" t="s">
        <v>11</v>
      </c>
      <c r="E76" s="11" t="s">
        <v>105</v>
      </c>
      <c r="F76" s="35">
        <v>26.37</v>
      </c>
      <c r="G76" s="6">
        <v>1</v>
      </c>
      <c r="H76" s="7">
        <f t="shared" si="7"/>
        <v>26.37</v>
      </c>
    </row>
    <row r="77" spans="1:8" ht="22.5" x14ac:dyDescent="0.25">
      <c r="A77" s="9" t="s">
        <v>99</v>
      </c>
      <c r="B77" s="10">
        <v>55</v>
      </c>
      <c r="C77" s="9" t="s">
        <v>106</v>
      </c>
      <c r="D77" s="9" t="s">
        <v>11</v>
      </c>
      <c r="E77" s="11" t="s">
        <v>107</v>
      </c>
      <c r="F77" s="35">
        <v>114.75</v>
      </c>
      <c r="G77" s="6">
        <v>1</v>
      </c>
      <c r="H77" s="7">
        <f t="shared" si="7"/>
        <v>114.75</v>
      </c>
    </row>
    <row r="78" spans="1:8" x14ac:dyDescent="0.25">
      <c r="E78" s="4" t="s">
        <v>20</v>
      </c>
      <c r="F78" s="30"/>
      <c r="G78" s="4"/>
      <c r="H78" s="8">
        <f>SUM(H74:H77)</f>
        <v>3069.5699999999997</v>
      </c>
    </row>
    <row r="80" spans="1:8" x14ac:dyDescent="0.25">
      <c r="C80" s="4" t="s">
        <v>5</v>
      </c>
      <c r="D80" s="5" t="s">
        <v>6</v>
      </c>
      <c r="E80" s="4" t="s">
        <v>7</v>
      </c>
    </row>
    <row r="81" spans="1:8" x14ac:dyDescent="0.25">
      <c r="C81" s="4" t="s">
        <v>8</v>
      </c>
      <c r="D81" s="5" t="s">
        <v>108</v>
      </c>
      <c r="E81" s="4" t="s">
        <v>109</v>
      </c>
    </row>
    <row r="82" spans="1:8" ht="45" x14ac:dyDescent="0.25">
      <c r="A82" s="9" t="s">
        <v>110</v>
      </c>
      <c r="B82" s="10">
        <v>22</v>
      </c>
      <c r="C82" s="9" t="s">
        <v>111</v>
      </c>
      <c r="D82" s="9" t="s">
        <v>28</v>
      </c>
      <c r="E82" s="11" t="s">
        <v>112</v>
      </c>
      <c r="F82" s="35">
        <v>26.71</v>
      </c>
      <c r="G82" s="6">
        <v>6</v>
      </c>
      <c r="H82" s="7">
        <f t="shared" ref="H82" si="8">ROUND(ROUND(F82,2)*ROUND(G82,3),2)</f>
        <v>160.26</v>
      </c>
    </row>
    <row r="83" spans="1:8" x14ac:dyDescent="0.25">
      <c r="E83" s="4" t="s">
        <v>20</v>
      </c>
      <c r="F83" s="30"/>
      <c r="G83" s="4"/>
      <c r="H83" s="8">
        <f>SUM(H82:H82)</f>
        <v>160.26</v>
      </c>
    </row>
    <row r="85" spans="1:8" x14ac:dyDescent="0.25">
      <c r="C85" s="4" t="s">
        <v>5</v>
      </c>
      <c r="D85" s="5" t="s">
        <v>6</v>
      </c>
      <c r="E85" s="4" t="s">
        <v>7</v>
      </c>
    </row>
    <row r="86" spans="1:8" x14ac:dyDescent="0.25">
      <c r="C86" s="4" t="s">
        <v>8</v>
      </c>
      <c r="D86" s="5" t="s">
        <v>113</v>
      </c>
      <c r="E86" s="4" t="s">
        <v>114</v>
      </c>
    </row>
    <row r="87" spans="1:8" x14ac:dyDescent="0.25">
      <c r="C87" s="4" t="s">
        <v>72</v>
      </c>
      <c r="D87" s="5" t="s">
        <v>73</v>
      </c>
      <c r="E87" s="4" t="s">
        <v>115</v>
      </c>
    </row>
    <row r="89" spans="1:8" ht="33.75" x14ac:dyDescent="0.25">
      <c r="A89" s="9" t="s">
        <v>116</v>
      </c>
      <c r="B89" s="10">
        <v>1</v>
      </c>
      <c r="C89" s="9" t="s">
        <v>117</v>
      </c>
      <c r="D89" s="9" t="s">
        <v>11</v>
      </c>
      <c r="E89" s="11" t="s">
        <v>118</v>
      </c>
      <c r="F89" s="35">
        <v>76.41</v>
      </c>
      <c r="G89" s="6">
        <v>1</v>
      </c>
      <c r="H89" s="7">
        <f t="shared" ref="H89:H94" si="9">ROUND(ROUND(F89,2)*ROUND(G89,3),2)</f>
        <v>76.41</v>
      </c>
    </row>
    <row r="90" spans="1:8" ht="101.25" x14ac:dyDescent="0.25">
      <c r="A90" s="9" t="s">
        <v>116</v>
      </c>
      <c r="B90" s="10">
        <v>3</v>
      </c>
      <c r="C90" s="9" t="s">
        <v>119</v>
      </c>
      <c r="D90" s="9" t="s">
        <v>11</v>
      </c>
      <c r="E90" s="11" t="s">
        <v>120</v>
      </c>
      <c r="F90" s="35">
        <v>463.78</v>
      </c>
      <c r="G90" s="6">
        <v>1</v>
      </c>
      <c r="H90" s="7">
        <f t="shared" si="9"/>
        <v>463.78</v>
      </c>
    </row>
    <row r="91" spans="1:8" ht="101.25" x14ac:dyDescent="0.25">
      <c r="A91" s="9" t="s">
        <v>116</v>
      </c>
      <c r="B91" s="10">
        <v>5</v>
      </c>
      <c r="C91" s="9" t="s">
        <v>121</v>
      </c>
      <c r="D91" s="9" t="s">
        <v>11</v>
      </c>
      <c r="E91" s="11" t="s">
        <v>122</v>
      </c>
      <c r="F91" s="35">
        <v>289.5</v>
      </c>
      <c r="G91" s="6">
        <v>1</v>
      </c>
      <c r="H91" s="7">
        <f t="shared" si="9"/>
        <v>289.5</v>
      </c>
    </row>
    <row r="92" spans="1:8" ht="101.25" x14ac:dyDescent="0.25">
      <c r="A92" s="9" t="s">
        <v>116</v>
      </c>
      <c r="B92" s="10">
        <v>8</v>
      </c>
      <c r="C92" s="9" t="s">
        <v>123</v>
      </c>
      <c r="D92" s="9" t="s">
        <v>11</v>
      </c>
      <c r="E92" s="11" t="s">
        <v>124</v>
      </c>
      <c r="F92" s="35">
        <v>155.79</v>
      </c>
      <c r="G92" s="6">
        <v>1</v>
      </c>
      <c r="H92" s="7">
        <f t="shared" si="9"/>
        <v>155.79</v>
      </c>
    </row>
    <row r="93" spans="1:8" ht="45" x14ac:dyDescent="0.25">
      <c r="A93" s="9" t="s">
        <v>116</v>
      </c>
      <c r="B93" s="10">
        <v>9</v>
      </c>
      <c r="C93" s="9" t="s">
        <v>125</v>
      </c>
      <c r="D93" s="9" t="s">
        <v>11</v>
      </c>
      <c r="E93" s="11" t="s">
        <v>126</v>
      </c>
      <c r="F93" s="35">
        <v>114.75</v>
      </c>
      <c r="G93" s="6">
        <v>1</v>
      </c>
      <c r="H93" s="7">
        <f t="shared" si="9"/>
        <v>114.75</v>
      </c>
    </row>
    <row r="94" spans="1:8" ht="45" x14ac:dyDescent="0.25">
      <c r="A94" s="9" t="s">
        <v>116</v>
      </c>
      <c r="B94" s="10">
        <v>10</v>
      </c>
      <c r="C94" s="9" t="s">
        <v>127</v>
      </c>
      <c r="D94" s="9" t="s">
        <v>11</v>
      </c>
      <c r="E94" s="11" t="s">
        <v>128</v>
      </c>
      <c r="F94" s="35">
        <v>114.75</v>
      </c>
      <c r="G94" s="6">
        <v>1</v>
      </c>
      <c r="H94" s="7">
        <f t="shared" si="9"/>
        <v>114.75</v>
      </c>
    </row>
    <row r="95" spans="1:8" x14ac:dyDescent="0.25">
      <c r="E95" s="4" t="s">
        <v>20</v>
      </c>
      <c r="F95" s="30"/>
      <c r="G95" s="4"/>
      <c r="H95" s="8">
        <f>SUM(H89:H94)</f>
        <v>1214.98</v>
      </c>
    </row>
    <row r="97" spans="1:8" x14ac:dyDescent="0.25">
      <c r="C97" s="4" t="s">
        <v>5</v>
      </c>
      <c r="D97" s="5" t="s">
        <v>6</v>
      </c>
      <c r="E97" s="4" t="s">
        <v>7</v>
      </c>
    </row>
    <row r="98" spans="1:8" x14ac:dyDescent="0.25">
      <c r="C98" s="4" t="s">
        <v>8</v>
      </c>
      <c r="D98" s="5" t="s">
        <v>113</v>
      </c>
      <c r="E98" s="4" t="s">
        <v>114</v>
      </c>
    </row>
    <row r="99" spans="1:8" x14ac:dyDescent="0.25">
      <c r="C99" s="4" t="s">
        <v>72</v>
      </c>
      <c r="D99" s="5" t="s">
        <v>86</v>
      </c>
      <c r="E99" s="4" t="s">
        <v>129</v>
      </c>
    </row>
    <row r="101" spans="1:8" ht="33.75" x14ac:dyDescent="0.25">
      <c r="A101" s="9" t="s">
        <v>130</v>
      </c>
      <c r="B101" s="10">
        <v>11</v>
      </c>
      <c r="C101" s="9" t="s">
        <v>131</v>
      </c>
      <c r="D101" s="9" t="s">
        <v>11</v>
      </c>
      <c r="E101" s="11" t="s">
        <v>132</v>
      </c>
      <c r="F101" s="35">
        <v>217.21</v>
      </c>
      <c r="G101" s="6">
        <v>1</v>
      </c>
      <c r="H101" s="7">
        <f t="shared" ref="H101:H107" si="10">ROUND(ROUND(F101,2)*ROUND(G101,3),2)</f>
        <v>217.21</v>
      </c>
    </row>
    <row r="102" spans="1:8" ht="67.5" x14ac:dyDescent="0.25">
      <c r="A102" s="9" t="s">
        <v>130</v>
      </c>
      <c r="B102" s="10">
        <v>12</v>
      </c>
      <c r="C102" s="9" t="s">
        <v>133</v>
      </c>
      <c r="D102" s="9" t="s">
        <v>11</v>
      </c>
      <c r="E102" s="11" t="s">
        <v>134</v>
      </c>
      <c r="F102" s="35">
        <v>235.12</v>
      </c>
      <c r="G102" s="6">
        <v>1</v>
      </c>
      <c r="H102" s="7">
        <f t="shared" si="10"/>
        <v>235.12</v>
      </c>
    </row>
    <row r="103" spans="1:8" ht="56.25" x14ac:dyDescent="0.25">
      <c r="A103" s="9" t="s">
        <v>130</v>
      </c>
      <c r="B103" s="10">
        <v>18</v>
      </c>
      <c r="C103" s="9" t="s">
        <v>135</v>
      </c>
      <c r="D103" s="9" t="s">
        <v>11</v>
      </c>
      <c r="E103" s="11" t="s">
        <v>136</v>
      </c>
      <c r="F103" s="35">
        <v>276.07</v>
      </c>
      <c r="G103" s="6">
        <v>1</v>
      </c>
      <c r="H103" s="7">
        <f t="shared" si="10"/>
        <v>276.07</v>
      </c>
    </row>
    <row r="104" spans="1:8" ht="45" x14ac:dyDescent="0.25">
      <c r="A104" s="9" t="s">
        <v>130</v>
      </c>
      <c r="B104" s="10">
        <v>23</v>
      </c>
      <c r="C104" s="9" t="s">
        <v>137</v>
      </c>
      <c r="D104" s="9" t="s">
        <v>138</v>
      </c>
      <c r="E104" s="11" t="s">
        <v>139</v>
      </c>
      <c r="F104" s="35">
        <v>483</v>
      </c>
      <c r="G104" s="6">
        <v>1</v>
      </c>
      <c r="H104" s="7">
        <f t="shared" si="10"/>
        <v>483</v>
      </c>
    </row>
    <row r="105" spans="1:8" ht="45" x14ac:dyDescent="0.25">
      <c r="A105" s="9" t="s">
        <v>130</v>
      </c>
      <c r="B105" s="10">
        <v>24</v>
      </c>
      <c r="C105" s="9" t="s">
        <v>140</v>
      </c>
      <c r="D105" s="9" t="s">
        <v>11</v>
      </c>
      <c r="E105" s="11" t="s">
        <v>141</v>
      </c>
      <c r="F105" s="35">
        <v>120.27</v>
      </c>
      <c r="G105" s="6">
        <v>1</v>
      </c>
      <c r="H105" s="7">
        <f t="shared" si="10"/>
        <v>120.27</v>
      </c>
    </row>
    <row r="106" spans="1:8" x14ac:dyDescent="0.25">
      <c r="A106" s="9" t="s">
        <v>130</v>
      </c>
      <c r="B106" s="10">
        <v>34</v>
      </c>
      <c r="C106" s="9" t="s">
        <v>142</v>
      </c>
      <c r="D106" s="9" t="s">
        <v>11</v>
      </c>
      <c r="E106" s="11" t="s">
        <v>143</v>
      </c>
      <c r="F106" s="35">
        <v>42.37</v>
      </c>
      <c r="G106" s="6">
        <v>1</v>
      </c>
      <c r="H106" s="7">
        <f t="shared" si="10"/>
        <v>42.37</v>
      </c>
    </row>
    <row r="107" spans="1:8" ht="90" x14ac:dyDescent="0.25">
      <c r="A107" s="9" t="s">
        <v>130</v>
      </c>
      <c r="B107" s="10">
        <v>35</v>
      </c>
      <c r="C107" s="9" t="s">
        <v>144</v>
      </c>
      <c r="D107" s="9" t="s">
        <v>28</v>
      </c>
      <c r="E107" s="11" t="s">
        <v>145</v>
      </c>
      <c r="F107" s="35">
        <v>56.25</v>
      </c>
      <c r="G107" s="6">
        <v>2.5</v>
      </c>
      <c r="H107" s="7">
        <f t="shared" si="10"/>
        <v>140.63</v>
      </c>
    </row>
    <row r="108" spans="1:8" x14ac:dyDescent="0.25">
      <c r="E108" s="4" t="s">
        <v>20</v>
      </c>
      <c r="F108" s="30"/>
      <c r="G108" s="4"/>
      <c r="H108" s="8">
        <f>SUM(H101:H107)</f>
        <v>1514.67</v>
      </c>
    </row>
    <row r="110" spans="1:8" x14ac:dyDescent="0.25">
      <c r="C110" s="4" t="s">
        <v>5</v>
      </c>
      <c r="D110" s="5" t="s">
        <v>6</v>
      </c>
      <c r="E110" s="4" t="s">
        <v>7</v>
      </c>
    </row>
    <row r="111" spans="1:8" x14ac:dyDescent="0.25">
      <c r="C111" s="4" t="s">
        <v>8</v>
      </c>
      <c r="D111" s="5" t="s">
        <v>113</v>
      </c>
      <c r="E111" s="4" t="s">
        <v>114</v>
      </c>
    </row>
    <row r="112" spans="1:8" x14ac:dyDescent="0.25">
      <c r="C112" s="4" t="s">
        <v>72</v>
      </c>
      <c r="D112" s="5" t="s">
        <v>146</v>
      </c>
      <c r="E112" s="4" t="s">
        <v>147</v>
      </c>
    </row>
    <row r="114" spans="1:8" ht="56.25" x14ac:dyDescent="0.25">
      <c r="A114" s="9" t="s">
        <v>148</v>
      </c>
      <c r="B114" s="10">
        <v>1</v>
      </c>
      <c r="C114" s="9" t="s">
        <v>149</v>
      </c>
      <c r="D114" s="9" t="s">
        <v>11</v>
      </c>
      <c r="E114" s="11" t="s">
        <v>150</v>
      </c>
      <c r="F114" s="35">
        <v>124.69</v>
      </c>
      <c r="G114" s="6">
        <v>1</v>
      </c>
      <c r="H114" s="7">
        <f t="shared" ref="H114:H127" si="11">ROUND(ROUND(F114,2)*ROUND(G114,3),2)</f>
        <v>124.69</v>
      </c>
    </row>
    <row r="115" spans="1:8" ht="56.25" x14ac:dyDescent="0.25">
      <c r="A115" s="9" t="s">
        <v>148</v>
      </c>
      <c r="B115" s="10">
        <v>2</v>
      </c>
      <c r="C115" s="9" t="s">
        <v>151</v>
      </c>
      <c r="D115" s="9" t="s">
        <v>11</v>
      </c>
      <c r="E115" s="11" t="s">
        <v>152</v>
      </c>
      <c r="F115" s="35">
        <v>136.96</v>
      </c>
      <c r="G115" s="6">
        <v>1</v>
      </c>
      <c r="H115" s="7">
        <f t="shared" si="11"/>
        <v>136.96</v>
      </c>
    </row>
    <row r="116" spans="1:8" ht="56.25" x14ac:dyDescent="0.25">
      <c r="A116" s="9" t="s">
        <v>148</v>
      </c>
      <c r="B116" s="10">
        <v>4</v>
      </c>
      <c r="C116" s="9" t="s">
        <v>153</v>
      </c>
      <c r="D116" s="9" t="s">
        <v>11</v>
      </c>
      <c r="E116" s="11" t="s">
        <v>154</v>
      </c>
      <c r="F116" s="35">
        <v>121.83</v>
      </c>
      <c r="G116" s="6">
        <v>1</v>
      </c>
      <c r="H116" s="7">
        <f t="shared" si="11"/>
        <v>121.83</v>
      </c>
    </row>
    <row r="117" spans="1:8" ht="45" x14ac:dyDescent="0.25">
      <c r="A117" s="9" t="s">
        <v>148</v>
      </c>
      <c r="B117" s="10">
        <v>8</v>
      </c>
      <c r="C117" s="9" t="s">
        <v>155</v>
      </c>
      <c r="D117" s="9" t="s">
        <v>11</v>
      </c>
      <c r="E117" s="11" t="s">
        <v>156</v>
      </c>
      <c r="F117" s="35">
        <v>35.869999999999997</v>
      </c>
      <c r="G117" s="6">
        <v>1</v>
      </c>
      <c r="H117" s="7">
        <f t="shared" si="11"/>
        <v>35.869999999999997</v>
      </c>
    </row>
    <row r="118" spans="1:8" ht="22.5" x14ac:dyDescent="0.25">
      <c r="A118" s="9" t="s">
        <v>148</v>
      </c>
      <c r="B118" s="10">
        <v>9</v>
      </c>
      <c r="C118" s="9" t="s">
        <v>157</v>
      </c>
      <c r="D118" s="9" t="s">
        <v>11</v>
      </c>
      <c r="E118" s="11" t="s">
        <v>158</v>
      </c>
      <c r="F118" s="35">
        <v>82.68</v>
      </c>
      <c r="G118" s="6">
        <v>1</v>
      </c>
      <c r="H118" s="7">
        <f t="shared" si="11"/>
        <v>82.68</v>
      </c>
    </row>
    <row r="119" spans="1:8" ht="33.75" x14ac:dyDescent="0.25">
      <c r="A119" s="9" t="s">
        <v>148</v>
      </c>
      <c r="B119" s="10">
        <v>11</v>
      </c>
      <c r="C119" s="9" t="s">
        <v>159</v>
      </c>
      <c r="D119" s="9" t="s">
        <v>11</v>
      </c>
      <c r="E119" s="11" t="s">
        <v>160</v>
      </c>
      <c r="F119" s="35">
        <v>14.69</v>
      </c>
      <c r="G119" s="6">
        <v>1</v>
      </c>
      <c r="H119" s="7">
        <f t="shared" si="11"/>
        <v>14.69</v>
      </c>
    </row>
    <row r="120" spans="1:8" ht="22.5" x14ac:dyDescent="0.25">
      <c r="A120" s="9" t="s">
        <v>148</v>
      </c>
      <c r="B120" s="10">
        <v>12</v>
      </c>
      <c r="C120" s="9" t="s">
        <v>161</v>
      </c>
      <c r="D120" s="9" t="s">
        <v>11</v>
      </c>
      <c r="E120" s="11" t="s">
        <v>162</v>
      </c>
      <c r="F120" s="35">
        <v>23.14</v>
      </c>
      <c r="G120" s="6">
        <v>1</v>
      </c>
      <c r="H120" s="7">
        <f t="shared" si="11"/>
        <v>23.14</v>
      </c>
    </row>
    <row r="121" spans="1:8" ht="22.5" x14ac:dyDescent="0.25">
      <c r="A121" s="9" t="s">
        <v>148</v>
      </c>
      <c r="B121" s="10">
        <v>13</v>
      </c>
      <c r="C121" s="9" t="s">
        <v>163</v>
      </c>
      <c r="D121" s="9" t="s">
        <v>11</v>
      </c>
      <c r="E121" s="11" t="s">
        <v>164</v>
      </c>
      <c r="F121" s="35">
        <v>88.91</v>
      </c>
      <c r="G121" s="6">
        <v>1</v>
      </c>
      <c r="H121" s="7">
        <f t="shared" si="11"/>
        <v>88.91</v>
      </c>
    </row>
    <row r="122" spans="1:8" ht="22.5" x14ac:dyDescent="0.25">
      <c r="A122" s="9" t="s">
        <v>148</v>
      </c>
      <c r="B122" s="10">
        <v>14</v>
      </c>
      <c r="C122" s="9" t="s">
        <v>165</v>
      </c>
      <c r="D122" s="9" t="s">
        <v>11</v>
      </c>
      <c r="E122" s="11" t="s">
        <v>166</v>
      </c>
      <c r="F122" s="35">
        <v>19.73</v>
      </c>
      <c r="G122" s="6">
        <v>1</v>
      </c>
      <c r="H122" s="7">
        <f t="shared" si="11"/>
        <v>19.73</v>
      </c>
    </row>
    <row r="123" spans="1:8" ht="22.5" x14ac:dyDescent="0.25">
      <c r="A123" s="9" t="s">
        <v>148</v>
      </c>
      <c r="B123" s="10">
        <v>16</v>
      </c>
      <c r="C123" s="9" t="s">
        <v>167</v>
      </c>
      <c r="D123" s="9" t="s">
        <v>11</v>
      </c>
      <c r="E123" s="11" t="s">
        <v>168</v>
      </c>
      <c r="F123" s="35">
        <v>33.39</v>
      </c>
      <c r="G123" s="6">
        <v>1</v>
      </c>
      <c r="H123" s="7">
        <f t="shared" si="11"/>
        <v>33.39</v>
      </c>
    </row>
    <row r="124" spans="1:8" ht="33.75" x14ac:dyDescent="0.25">
      <c r="A124" s="9" t="s">
        <v>148</v>
      </c>
      <c r="B124" s="10">
        <v>18</v>
      </c>
      <c r="C124" s="9" t="s">
        <v>169</v>
      </c>
      <c r="D124" s="9" t="s">
        <v>11</v>
      </c>
      <c r="E124" s="11" t="s">
        <v>170</v>
      </c>
      <c r="F124" s="35">
        <v>21</v>
      </c>
      <c r="G124" s="6">
        <v>1</v>
      </c>
      <c r="H124" s="7">
        <f t="shared" si="11"/>
        <v>21</v>
      </c>
    </row>
    <row r="125" spans="1:8" ht="33.75" x14ac:dyDescent="0.25">
      <c r="A125" s="9" t="s">
        <v>148</v>
      </c>
      <c r="B125" s="10">
        <v>20</v>
      </c>
      <c r="C125" s="9" t="s">
        <v>171</v>
      </c>
      <c r="D125" s="9" t="s">
        <v>11</v>
      </c>
      <c r="E125" s="11" t="s">
        <v>172</v>
      </c>
      <c r="F125" s="35">
        <v>25.25</v>
      </c>
      <c r="G125" s="6">
        <v>1</v>
      </c>
      <c r="H125" s="7">
        <f t="shared" si="11"/>
        <v>25.25</v>
      </c>
    </row>
    <row r="126" spans="1:8" ht="22.5" x14ac:dyDescent="0.25">
      <c r="A126" s="9" t="s">
        <v>148</v>
      </c>
      <c r="B126" s="10">
        <v>22</v>
      </c>
      <c r="C126" s="9" t="s">
        <v>173</v>
      </c>
      <c r="D126" s="9" t="s">
        <v>11</v>
      </c>
      <c r="E126" s="11" t="s">
        <v>174</v>
      </c>
      <c r="F126" s="35">
        <v>24.01</v>
      </c>
      <c r="G126" s="6">
        <v>2</v>
      </c>
      <c r="H126" s="7">
        <f t="shared" si="11"/>
        <v>48.02</v>
      </c>
    </row>
    <row r="127" spans="1:8" x14ac:dyDescent="0.25">
      <c r="A127" s="9" t="s">
        <v>148</v>
      </c>
      <c r="B127" s="10">
        <v>23</v>
      </c>
      <c r="C127" s="9" t="s">
        <v>175</v>
      </c>
      <c r="D127" s="9" t="s">
        <v>11</v>
      </c>
      <c r="E127" s="11" t="s">
        <v>176</v>
      </c>
      <c r="F127" s="35">
        <v>37.090000000000003</v>
      </c>
      <c r="G127" s="6">
        <v>1</v>
      </c>
      <c r="H127" s="7">
        <f t="shared" si="11"/>
        <v>37.090000000000003</v>
      </c>
    </row>
    <row r="128" spans="1:8" x14ac:dyDescent="0.25">
      <c r="E128" s="4" t="s">
        <v>20</v>
      </c>
      <c r="F128" s="30"/>
      <c r="G128" s="4"/>
      <c r="H128" s="8">
        <f>SUM(H114:H127)</f>
        <v>813.25</v>
      </c>
    </row>
    <row r="130" spans="1:8" x14ac:dyDescent="0.25">
      <c r="C130" s="4" t="s">
        <v>5</v>
      </c>
      <c r="D130" s="5" t="s">
        <v>6</v>
      </c>
      <c r="E130" s="4" t="s">
        <v>7</v>
      </c>
    </row>
    <row r="131" spans="1:8" x14ac:dyDescent="0.25">
      <c r="C131" s="4" t="s">
        <v>8</v>
      </c>
      <c r="D131" s="5" t="s">
        <v>177</v>
      </c>
      <c r="E131" s="4" t="s">
        <v>178</v>
      </c>
    </row>
    <row r="133" spans="1:8" ht="67.5" x14ac:dyDescent="0.25">
      <c r="A133" s="9" t="s">
        <v>179</v>
      </c>
      <c r="B133" s="10">
        <v>3</v>
      </c>
      <c r="C133" s="9" t="s">
        <v>180</v>
      </c>
      <c r="D133" s="9" t="s">
        <v>11</v>
      </c>
      <c r="E133" s="11" t="s">
        <v>181</v>
      </c>
      <c r="F133" s="35">
        <v>465.34</v>
      </c>
      <c r="G133" s="6">
        <v>1</v>
      </c>
      <c r="H133" s="7">
        <f t="shared" ref="H133:H136" si="12">ROUND(ROUND(F133,2)*ROUND(G133,3),2)</f>
        <v>465.34</v>
      </c>
    </row>
    <row r="134" spans="1:8" ht="67.5" x14ac:dyDescent="0.25">
      <c r="A134" s="9" t="s">
        <v>179</v>
      </c>
      <c r="B134" s="10">
        <v>4</v>
      </c>
      <c r="C134" s="9" t="s">
        <v>182</v>
      </c>
      <c r="D134" s="9" t="s">
        <v>11</v>
      </c>
      <c r="E134" s="11" t="s">
        <v>183</v>
      </c>
      <c r="F134" s="35">
        <v>851.96</v>
      </c>
      <c r="G134" s="6">
        <v>1</v>
      </c>
      <c r="H134" s="7">
        <f t="shared" si="12"/>
        <v>851.96</v>
      </c>
    </row>
    <row r="135" spans="1:8" ht="33.75" x14ac:dyDescent="0.25">
      <c r="A135" s="9" t="s">
        <v>179</v>
      </c>
      <c r="B135" s="10">
        <v>21</v>
      </c>
      <c r="C135" s="9" t="s">
        <v>184</v>
      </c>
      <c r="D135" s="9" t="s">
        <v>16</v>
      </c>
      <c r="E135" s="11" t="s">
        <v>185</v>
      </c>
      <c r="F135" s="35">
        <v>18.329999999999998</v>
      </c>
      <c r="G135" s="6">
        <v>20.16</v>
      </c>
      <c r="H135" s="7">
        <f t="shared" si="12"/>
        <v>369.53</v>
      </c>
    </row>
    <row r="136" spans="1:8" ht="45" x14ac:dyDescent="0.25">
      <c r="A136" s="9" t="s">
        <v>179</v>
      </c>
      <c r="B136" s="10">
        <v>23</v>
      </c>
      <c r="C136" s="9" t="s">
        <v>186</v>
      </c>
      <c r="D136" s="9" t="s">
        <v>16</v>
      </c>
      <c r="E136" s="11" t="s">
        <v>187</v>
      </c>
      <c r="F136" s="35">
        <v>27.38</v>
      </c>
      <c r="G136" s="6">
        <v>4.5999999999999996</v>
      </c>
      <c r="H136" s="7">
        <f t="shared" si="12"/>
        <v>125.95</v>
      </c>
    </row>
    <row r="137" spans="1:8" x14ac:dyDescent="0.25">
      <c r="E137" s="4" t="s">
        <v>20</v>
      </c>
      <c r="F137" s="30"/>
      <c r="G137" s="4"/>
      <c r="H137" s="8">
        <f>SUM(H133:H136)</f>
        <v>1812.78</v>
      </c>
    </row>
    <row r="139" spans="1:8" x14ac:dyDescent="0.25">
      <c r="C139" s="4" t="s">
        <v>5</v>
      </c>
      <c r="D139" s="5" t="s">
        <v>6</v>
      </c>
      <c r="E139" s="4" t="s">
        <v>7</v>
      </c>
    </row>
    <row r="140" spans="1:8" x14ac:dyDescent="0.25">
      <c r="C140" s="4" t="s">
        <v>8</v>
      </c>
      <c r="D140" s="5" t="s">
        <v>188</v>
      </c>
      <c r="E140" s="4" t="s">
        <v>189</v>
      </c>
    </row>
    <row r="141" spans="1:8" x14ac:dyDescent="0.25">
      <c r="C141" s="4" t="s">
        <v>72</v>
      </c>
      <c r="D141" s="5" t="s">
        <v>73</v>
      </c>
      <c r="E141" s="4" t="s">
        <v>190</v>
      </c>
    </row>
    <row r="143" spans="1:8" ht="45" x14ac:dyDescent="0.25">
      <c r="A143" s="9" t="s">
        <v>191</v>
      </c>
      <c r="B143" s="10">
        <v>2</v>
      </c>
      <c r="C143" s="9" t="s">
        <v>192</v>
      </c>
      <c r="D143" s="9" t="s">
        <v>11</v>
      </c>
      <c r="E143" s="11" t="s">
        <v>193</v>
      </c>
      <c r="F143" s="35">
        <v>133.46</v>
      </c>
      <c r="G143" s="6">
        <v>1</v>
      </c>
      <c r="H143" s="7">
        <f t="shared" ref="H143:H148" si="13">ROUND(ROUND(F143,2)*ROUND(G143,3),2)</f>
        <v>133.46</v>
      </c>
    </row>
    <row r="144" spans="1:8" ht="45" x14ac:dyDescent="0.25">
      <c r="A144" s="9" t="s">
        <v>191</v>
      </c>
      <c r="B144" s="10">
        <v>10</v>
      </c>
      <c r="C144" s="9" t="s">
        <v>194</v>
      </c>
      <c r="D144" s="9" t="s">
        <v>11</v>
      </c>
      <c r="E144" s="11" t="s">
        <v>195</v>
      </c>
      <c r="F144" s="35">
        <v>126.79</v>
      </c>
      <c r="G144" s="6">
        <v>1</v>
      </c>
      <c r="H144" s="7">
        <f t="shared" si="13"/>
        <v>126.79</v>
      </c>
    </row>
    <row r="145" spans="1:8" ht="45" x14ac:dyDescent="0.25">
      <c r="A145" s="9" t="s">
        <v>191</v>
      </c>
      <c r="B145" s="10">
        <v>22</v>
      </c>
      <c r="C145" s="9" t="s">
        <v>196</v>
      </c>
      <c r="D145" s="9" t="s">
        <v>11</v>
      </c>
      <c r="E145" s="11" t="s">
        <v>197</v>
      </c>
      <c r="F145" s="35">
        <v>30.47</v>
      </c>
      <c r="G145" s="6">
        <v>2</v>
      </c>
      <c r="H145" s="7">
        <f t="shared" si="13"/>
        <v>60.94</v>
      </c>
    </row>
    <row r="146" spans="1:8" ht="22.5" x14ac:dyDescent="0.25">
      <c r="A146" s="9" t="s">
        <v>191</v>
      </c>
      <c r="B146" s="10">
        <v>23</v>
      </c>
      <c r="C146" s="9" t="s">
        <v>198</v>
      </c>
      <c r="D146" s="9" t="s">
        <v>11</v>
      </c>
      <c r="E146" s="11" t="s">
        <v>199</v>
      </c>
      <c r="F146" s="35">
        <v>8.67</v>
      </c>
      <c r="G146" s="6">
        <v>22</v>
      </c>
      <c r="H146" s="7">
        <f t="shared" si="13"/>
        <v>190.74</v>
      </c>
    </row>
    <row r="147" spans="1:8" x14ac:dyDescent="0.25">
      <c r="A147" s="9" t="s">
        <v>191</v>
      </c>
      <c r="B147" s="10">
        <v>26</v>
      </c>
      <c r="C147" s="9" t="s">
        <v>200</v>
      </c>
      <c r="D147" s="9" t="s">
        <v>11</v>
      </c>
      <c r="E147" s="11" t="s">
        <v>201</v>
      </c>
      <c r="F147" s="35">
        <v>4.58</v>
      </c>
      <c r="G147" s="6">
        <v>14</v>
      </c>
      <c r="H147" s="7">
        <f t="shared" si="13"/>
        <v>64.12</v>
      </c>
    </row>
    <row r="148" spans="1:8" ht="22.5" x14ac:dyDescent="0.25">
      <c r="A148" s="9" t="s">
        <v>191</v>
      </c>
      <c r="B148" s="10">
        <v>29</v>
      </c>
      <c r="C148" s="9" t="s">
        <v>202</v>
      </c>
      <c r="D148" s="9" t="s">
        <v>28</v>
      </c>
      <c r="E148" s="11" t="s">
        <v>203</v>
      </c>
      <c r="F148" s="35">
        <v>102.39</v>
      </c>
      <c r="G148" s="6">
        <v>2</v>
      </c>
      <c r="H148" s="7">
        <f t="shared" si="13"/>
        <v>204.78</v>
      </c>
    </row>
    <row r="149" spans="1:8" x14ac:dyDescent="0.25">
      <c r="E149" s="4" t="s">
        <v>20</v>
      </c>
      <c r="F149" s="30"/>
      <c r="G149" s="4"/>
      <c r="H149" s="8">
        <f>SUM(H143:H148)</f>
        <v>780.82999999999993</v>
      </c>
    </row>
    <row r="151" spans="1:8" x14ac:dyDescent="0.25">
      <c r="C151" s="4" t="s">
        <v>5</v>
      </c>
      <c r="D151" s="5" t="s">
        <v>6</v>
      </c>
      <c r="E151" s="4" t="s">
        <v>7</v>
      </c>
    </row>
    <row r="152" spans="1:8" x14ac:dyDescent="0.25">
      <c r="C152" s="4" t="s">
        <v>8</v>
      </c>
      <c r="D152" s="5" t="s">
        <v>188</v>
      </c>
      <c r="E152" s="4" t="s">
        <v>189</v>
      </c>
    </row>
    <row r="153" spans="1:8" x14ac:dyDescent="0.25">
      <c r="C153" s="4" t="s">
        <v>72</v>
      </c>
      <c r="D153" s="5" t="s">
        <v>86</v>
      </c>
      <c r="E153" s="4" t="s">
        <v>204</v>
      </c>
    </row>
    <row r="155" spans="1:8" ht="22.5" x14ac:dyDescent="0.25">
      <c r="A155" s="9" t="s">
        <v>205</v>
      </c>
      <c r="B155" s="10">
        <v>1</v>
      </c>
      <c r="C155" s="9" t="s">
        <v>206</v>
      </c>
      <c r="D155" s="9" t="s">
        <v>11</v>
      </c>
      <c r="E155" s="11" t="s">
        <v>207</v>
      </c>
      <c r="F155" s="35">
        <v>8.61</v>
      </c>
      <c r="G155" s="6">
        <v>3</v>
      </c>
      <c r="H155" s="7">
        <f t="shared" ref="H155:H159" si="14">ROUND(ROUND(F155,2)*ROUND(G155,3),2)</f>
        <v>25.83</v>
      </c>
    </row>
    <row r="156" spans="1:8" ht="22.5" x14ac:dyDescent="0.25">
      <c r="A156" s="9" t="s">
        <v>205</v>
      </c>
      <c r="B156" s="10">
        <v>8</v>
      </c>
      <c r="C156" s="9" t="s">
        <v>208</v>
      </c>
      <c r="D156" s="9" t="s">
        <v>11</v>
      </c>
      <c r="E156" s="11" t="s">
        <v>209</v>
      </c>
      <c r="F156" s="35">
        <v>356.39</v>
      </c>
      <c r="G156" s="6">
        <v>1</v>
      </c>
      <c r="H156" s="7">
        <f t="shared" si="14"/>
        <v>356.39</v>
      </c>
    </row>
    <row r="157" spans="1:8" ht="22.5" x14ac:dyDescent="0.25">
      <c r="A157" s="9" t="s">
        <v>205</v>
      </c>
      <c r="B157" s="10">
        <v>10</v>
      </c>
      <c r="C157" s="9" t="s">
        <v>210</v>
      </c>
      <c r="D157" s="9" t="s">
        <v>11</v>
      </c>
      <c r="E157" s="11" t="s">
        <v>211</v>
      </c>
      <c r="F157" s="35">
        <v>274.47000000000003</v>
      </c>
      <c r="G157" s="6">
        <v>1</v>
      </c>
      <c r="H157" s="7">
        <f t="shared" si="14"/>
        <v>274.47000000000003</v>
      </c>
    </row>
    <row r="158" spans="1:8" ht="22.5" x14ac:dyDescent="0.25">
      <c r="A158" s="9" t="s">
        <v>205</v>
      </c>
      <c r="B158" s="10">
        <v>13</v>
      </c>
      <c r="C158" s="9" t="s">
        <v>212</v>
      </c>
      <c r="D158" s="9" t="s">
        <v>11</v>
      </c>
      <c r="E158" s="11" t="s">
        <v>213</v>
      </c>
      <c r="F158" s="35">
        <v>207.91</v>
      </c>
      <c r="G158" s="6">
        <v>1</v>
      </c>
      <c r="H158" s="7">
        <f t="shared" si="14"/>
        <v>207.91</v>
      </c>
    </row>
    <row r="159" spans="1:8" ht="146.25" x14ac:dyDescent="0.25">
      <c r="A159" s="9" t="s">
        <v>205</v>
      </c>
      <c r="B159" s="10">
        <v>18</v>
      </c>
      <c r="C159" s="9" t="s">
        <v>214</v>
      </c>
      <c r="D159" s="9" t="s">
        <v>11</v>
      </c>
      <c r="E159" s="11" t="s">
        <v>215</v>
      </c>
      <c r="F159" s="35">
        <v>327.97</v>
      </c>
      <c r="G159" s="6">
        <v>1</v>
      </c>
      <c r="H159" s="7">
        <f t="shared" si="14"/>
        <v>327.97</v>
      </c>
    </row>
    <row r="160" spans="1:8" x14ac:dyDescent="0.25">
      <c r="E160" s="4" t="s">
        <v>20</v>
      </c>
      <c r="F160" s="30"/>
      <c r="G160" s="4"/>
      <c r="H160" s="8">
        <f>SUM(H155:H159)</f>
        <v>1192.5700000000002</v>
      </c>
    </row>
    <row r="162" spans="1:8" x14ac:dyDescent="0.25">
      <c r="C162" s="4" t="s">
        <v>5</v>
      </c>
      <c r="D162" s="5" t="s">
        <v>6</v>
      </c>
      <c r="E162" s="4" t="s">
        <v>7</v>
      </c>
    </row>
    <row r="163" spans="1:8" x14ac:dyDescent="0.25">
      <c r="C163" s="4" t="s">
        <v>8</v>
      </c>
      <c r="D163" s="5" t="s">
        <v>216</v>
      </c>
      <c r="E163" s="4" t="s">
        <v>217</v>
      </c>
    </row>
    <row r="165" spans="1:8" ht="22.5" x14ac:dyDescent="0.25">
      <c r="A165" s="9" t="s">
        <v>218</v>
      </c>
      <c r="B165" s="10">
        <v>2</v>
      </c>
      <c r="C165" s="9" t="s">
        <v>219</v>
      </c>
      <c r="D165" s="9" t="s">
        <v>11</v>
      </c>
      <c r="E165" s="11" t="s">
        <v>220</v>
      </c>
      <c r="F165" s="35">
        <v>120</v>
      </c>
      <c r="G165" s="6">
        <v>1</v>
      </c>
      <c r="H165" s="7">
        <f t="shared" ref="H165:H166" si="15">ROUND(ROUND(F165,2)*ROUND(G165,3),2)</f>
        <v>120</v>
      </c>
    </row>
    <row r="166" spans="1:8" x14ac:dyDescent="0.25">
      <c r="A166" s="9" t="s">
        <v>218</v>
      </c>
      <c r="B166" s="10">
        <v>4</v>
      </c>
      <c r="C166" s="9" t="s">
        <v>221</v>
      </c>
      <c r="D166" s="9" t="s">
        <v>11</v>
      </c>
      <c r="E166" s="11" t="s">
        <v>222</v>
      </c>
      <c r="F166" s="35">
        <v>60</v>
      </c>
      <c r="G166" s="6">
        <v>1</v>
      </c>
      <c r="H166" s="7">
        <f t="shared" si="15"/>
        <v>60</v>
      </c>
    </row>
    <row r="167" spans="1:8" x14ac:dyDescent="0.25">
      <c r="E167" s="4" t="s">
        <v>20</v>
      </c>
      <c r="F167" s="30"/>
      <c r="G167" s="4"/>
      <c r="H167" s="8">
        <f>SUM(H165:H166)</f>
        <v>180</v>
      </c>
    </row>
    <row r="168" spans="1:8" x14ac:dyDescent="0.25">
      <c r="E168" s="4"/>
      <c r="F168" s="30"/>
      <c r="G168" s="4"/>
      <c r="H168" s="8"/>
    </row>
    <row r="169" spans="1:8" x14ac:dyDescent="0.25">
      <c r="C169" s="4" t="s">
        <v>5</v>
      </c>
      <c r="D169" s="5" t="s">
        <v>6</v>
      </c>
      <c r="E169" s="4" t="s">
        <v>7</v>
      </c>
    </row>
    <row r="170" spans="1:8" x14ac:dyDescent="0.25">
      <c r="C170" s="4" t="s">
        <v>8</v>
      </c>
      <c r="D170" s="5" t="s">
        <v>223</v>
      </c>
      <c r="E170" s="4" t="s">
        <v>224</v>
      </c>
    </row>
    <row r="171" spans="1:8" ht="45" x14ac:dyDescent="0.25">
      <c r="A171" s="9" t="s">
        <v>225</v>
      </c>
      <c r="B171" s="10">
        <v>15</v>
      </c>
      <c r="C171" s="9" t="s">
        <v>226</v>
      </c>
      <c r="D171" s="9" t="s">
        <v>16</v>
      </c>
      <c r="E171" s="11" t="s">
        <v>227</v>
      </c>
      <c r="F171" s="35">
        <v>56.99</v>
      </c>
      <c r="G171" s="38">
        <v>13</v>
      </c>
      <c r="H171" s="7">
        <f t="shared" ref="H171" si="16">ROUND(ROUND(F171,2)*ROUND(G171,3),2)</f>
        <v>740.87</v>
      </c>
    </row>
    <row r="172" spans="1:8" x14ac:dyDescent="0.25">
      <c r="E172" s="4" t="s">
        <v>20</v>
      </c>
      <c r="F172" s="30"/>
      <c r="G172" s="4"/>
      <c r="H172" s="8">
        <f>H171</f>
        <v>740.87</v>
      </c>
    </row>
    <row r="174" spans="1:8" x14ac:dyDescent="0.25">
      <c r="C174" s="12"/>
      <c r="D174" s="45" t="s">
        <v>229</v>
      </c>
      <c r="E174" s="45"/>
      <c r="F174" s="45"/>
      <c r="G174" s="13"/>
      <c r="H174" s="25"/>
    </row>
    <row r="175" spans="1:8" x14ac:dyDescent="0.25">
      <c r="C175" s="14"/>
      <c r="D175" s="15"/>
      <c r="E175" s="15"/>
      <c r="F175" s="31"/>
      <c r="G175" s="15"/>
      <c r="H175" s="26"/>
    </row>
    <row r="176" spans="1:8" x14ac:dyDescent="0.25">
      <c r="C176" s="16">
        <v>1</v>
      </c>
      <c r="D176" s="41" t="s">
        <v>9</v>
      </c>
      <c r="E176" s="41"/>
      <c r="F176" s="41"/>
      <c r="G176" s="17">
        <f>H17</f>
        <v>1106.24</v>
      </c>
      <c r="H176" s="26"/>
    </row>
    <row r="177" spans="3:8" x14ac:dyDescent="0.25">
      <c r="C177" s="16">
        <v>2</v>
      </c>
      <c r="D177" s="41" t="s">
        <v>22</v>
      </c>
      <c r="E177" s="41"/>
      <c r="F177" s="41"/>
      <c r="G177" s="17">
        <f>H39</f>
        <v>1301.6400000000001</v>
      </c>
      <c r="H177" s="26"/>
    </row>
    <row r="178" spans="3:8" x14ac:dyDescent="0.25">
      <c r="C178" s="16">
        <v>3</v>
      </c>
      <c r="D178" s="41" t="s">
        <v>60</v>
      </c>
      <c r="E178" s="41"/>
      <c r="F178" s="41"/>
      <c r="G178" s="17">
        <f>H48</f>
        <v>681.09</v>
      </c>
      <c r="H178" s="26"/>
    </row>
    <row r="179" spans="3:8" x14ac:dyDescent="0.25">
      <c r="C179" s="16">
        <v>4</v>
      </c>
      <c r="D179" s="41" t="s">
        <v>230</v>
      </c>
      <c r="E179" s="41"/>
      <c r="F179" s="41"/>
      <c r="G179" s="17">
        <v>0</v>
      </c>
      <c r="H179" s="26"/>
    </row>
    <row r="180" spans="3:8" x14ac:dyDescent="0.25">
      <c r="C180" s="16">
        <v>5</v>
      </c>
      <c r="D180" s="41" t="s">
        <v>231</v>
      </c>
      <c r="E180" s="41"/>
      <c r="F180" s="41"/>
      <c r="G180" s="18">
        <f>H69+H59</f>
        <v>4771</v>
      </c>
      <c r="H180" s="26"/>
    </row>
    <row r="181" spans="3:8" x14ac:dyDescent="0.25">
      <c r="C181" s="16">
        <v>6</v>
      </c>
      <c r="D181" s="41" t="s">
        <v>232</v>
      </c>
      <c r="E181" s="41"/>
      <c r="F181" s="41"/>
      <c r="G181" s="17">
        <f>H78</f>
        <v>3069.5699999999997</v>
      </c>
      <c r="H181" s="26"/>
    </row>
    <row r="182" spans="3:8" x14ac:dyDescent="0.25">
      <c r="C182" s="16">
        <v>7</v>
      </c>
      <c r="D182" s="41" t="s">
        <v>233</v>
      </c>
      <c r="E182" s="41"/>
      <c r="F182" s="41"/>
      <c r="G182" s="17">
        <f>H83</f>
        <v>160.26</v>
      </c>
      <c r="H182" s="26"/>
    </row>
    <row r="183" spans="3:8" x14ac:dyDescent="0.25">
      <c r="C183" s="16">
        <v>8</v>
      </c>
      <c r="D183" s="41" t="s">
        <v>234</v>
      </c>
      <c r="E183" s="41"/>
      <c r="F183" s="41"/>
      <c r="G183" s="18">
        <f>H128+H108+H95</f>
        <v>3542.9</v>
      </c>
      <c r="H183" s="26"/>
    </row>
    <row r="184" spans="3:8" x14ac:dyDescent="0.25">
      <c r="C184" s="16">
        <v>9</v>
      </c>
      <c r="D184" s="41" t="s">
        <v>178</v>
      </c>
      <c r="E184" s="41"/>
      <c r="F184" s="41"/>
      <c r="G184" s="17">
        <f>H137</f>
        <v>1812.78</v>
      </c>
      <c r="H184" s="26"/>
    </row>
    <row r="185" spans="3:8" x14ac:dyDescent="0.25">
      <c r="C185" s="16">
        <v>10</v>
      </c>
      <c r="D185" s="41" t="s">
        <v>235</v>
      </c>
      <c r="E185" s="41"/>
      <c r="F185" s="41"/>
      <c r="G185" s="18">
        <f>H149+H160</f>
        <v>1973.4</v>
      </c>
      <c r="H185" s="26"/>
    </row>
    <row r="186" spans="3:8" x14ac:dyDescent="0.25">
      <c r="C186" s="16">
        <v>11</v>
      </c>
      <c r="D186" s="41" t="s">
        <v>217</v>
      </c>
      <c r="E186" s="41"/>
      <c r="F186" s="41"/>
      <c r="G186" s="17">
        <f>H167</f>
        <v>180</v>
      </c>
      <c r="H186" s="26"/>
    </row>
    <row r="187" spans="3:8" x14ac:dyDescent="0.25">
      <c r="C187" s="16">
        <v>12</v>
      </c>
      <c r="D187" s="41" t="s">
        <v>236</v>
      </c>
      <c r="E187" s="41"/>
      <c r="F187" s="41"/>
      <c r="G187" s="17">
        <f>H172</f>
        <v>740.87</v>
      </c>
      <c r="H187" s="26"/>
    </row>
    <row r="188" spans="3:8" x14ac:dyDescent="0.25">
      <c r="C188" s="16">
        <v>13</v>
      </c>
      <c r="D188" s="41" t="s">
        <v>228</v>
      </c>
      <c r="E188" s="41"/>
      <c r="F188" s="41"/>
      <c r="G188" s="18">
        <v>0</v>
      </c>
      <c r="H188" s="26"/>
    </row>
    <row r="189" spans="3:8" x14ac:dyDescent="0.25">
      <c r="C189" s="16"/>
      <c r="D189" s="19"/>
      <c r="E189" s="15"/>
      <c r="F189" s="31"/>
      <c r="G189" s="20"/>
      <c r="H189" s="26"/>
    </row>
    <row r="190" spans="3:8" x14ac:dyDescent="0.25">
      <c r="C190" s="16"/>
      <c r="D190" s="42" t="s">
        <v>237</v>
      </c>
      <c r="E190" s="42"/>
      <c r="F190" s="42"/>
      <c r="G190" s="17">
        <f>SUM(G176:G188)</f>
        <v>19339.75</v>
      </c>
      <c r="H190" s="26"/>
    </row>
    <row r="191" spans="3:8" x14ac:dyDescent="0.25">
      <c r="C191" s="16"/>
      <c r="D191" s="42" t="s">
        <v>238</v>
      </c>
      <c r="E191" s="42"/>
      <c r="F191" s="42"/>
      <c r="G191" s="17">
        <f>G190*0.19</f>
        <v>3674.5525000000002</v>
      </c>
      <c r="H191" s="26"/>
    </row>
    <row r="192" spans="3:8" x14ac:dyDescent="0.25">
      <c r="C192" s="16"/>
      <c r="D192" s="20"/>
      <c r="E192" s="21"/>
      <c r="F192" s="32"/>
      <c r="G192" s="20"/>
      <c r="H192" s="26"/>
    </row>
    <row r="193" spans="3:8" x14ac:dyDescent="0.25">
      <c r="C193" s="16"/>
      <c r="D193" s="42" t="s">
        <v>239</v>
      </c>
      <c r="E193" s="42"/>
      <c r="F193" s="42"/>
      <c r="G193" s="17">
        <f>SUM(G190:G191)</f>
        <v>23014.302500000002</v>
      </c>
      <c r="H193" s="26"/>
    </row>
    <row r="194" spans="3:8" x14ac:dyDescent="0.25">
      <c r="C194" s="16"/>
      <c r="D194" s="42" t="s">
        <v>240</v>
      </c>
      <c r="E194" s="42"/>
      <c r="F194" s="42"/>
      <c r="G194" s="17">
        <f>G193*0.21</f>
        <v>4833.0035250000001</v>
      </c>
      <c r="H194" s="26"/>
    </row>
    <row r="195" spans="3:8" x14ac:dyDescent="0.25">
      <c r="C195" s="14"/>
      <c r="D195" s="21"/>
      <c r="E195" s="21"/>
      <c r="F195" s="32"/>
      <c r="G195" s="21"/>
      <c r="H195" s="26"/>
    </row>
    <row r="196" spans="3:8" ht="15.75" thickBot="1" x14ac:dyDescent="0.3">
      <c r="C196" s="14"/>
      <c r="D196" s="40" t="s">
        <v>20</v>
      </c>
      <c r="E196" s="40"/>
      <c r="F196" s="40"/>
      <c r="G196" s="22">
        <f>SUM(G193:G194)</f>
        <v>27847.306025000002</v>
      </c>
      <c r="H196" s="26"/>
    </row>
    <row r="197" spans="3:8" x14ac:dyDescent="0.25">
      <c r="C197" s="14"/>
      <c r="D197" s="15"/>
      <c r="E197" s="15"/>
      <c r="F197" s="31"/>
      <c r="G197" s="15"/>
      <c r="H197" s="26"/>
    </row>
    <row r="198" spans="3:8" x14ac:dyDescent="0.25">
      <c r="C198" s="23"/>
      <c r="D198" s="24"/>
      <c r="E198" s="24"/>
      <c r="F198" s="33"/>
      <c r="G198" s="24"/>
      <c r="H198" s="27"/>
    </row>
  </sheetData>
  <mergeCells count="22">
    <mergeCell ref="E1:H1"/>
    <mergeCell ref="E5:H5"/>
    <mergeCell ref="D174:F174"/>
    <mergeCell ref="D176:F176"/>
    <mergeCell ref="D177:F177"/>
    <mergeCell ref="E4:H4"/>
    <mergeCell ref="D178:F178"/>
    <mergeCell ref="D179:F179"/>
    <mergeCell ref="D180:F180"/>
    <mergeCell ref="D181:F181"/>
    <mergeCell ref="D182:F182"/>
    <mergeCell ref="D183:F183"/>
    <mergeCell ref="D184:F184"/>
    <mergeCell ref="D185:F185"/>
    <mergeCell ref="D193:F193"/>
    <mergeCell ref="D194:F194"/>
    <mergeCell ref="D196:F196"/>
    <mergeCell ref="D186:F186"/>
    <mergeCell ref="D187:F187"/>
    <mergeCell ref="D188:F188"/>
    <mergeCell ref="D190:F190"/>
    <mergeCell ref="D191:F191"/>
  </mergeCells>
  <pageMargins left="0.75" right="0.75" top="0.75" bottom="0.5" header="0.5" footer="0.75"/>
  <pageSetup scale="9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T-PRES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Salio, Cristina</dc:creator>
  <cp:lastModifiedBy>Núria Garcia</cp:lastModifiedBy>
  <cp:lastPrinted>2025-01-27T11:52:25Z</cp:lastPrinted>
  <dcterms:created xsi:type="dcterms:W3CDTF">2020-01-29T13:29:01Z</dcterms:created>
  <dcterms:modified xsi:type="dcterms:W3CDTF">2025-01-31T11:37:50Z</dcterms:modified>
</cp:coreProperties>
</file>