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15" windowHeight="6450" firstSheet="1" activeTab="2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45621"/>
</workbook>
</file>

<file path=xl/calcChain.xml><?xml version="1.0" encoding="utf-8"?>
<calcChain xmlns="http://schemas.openxmlformats.org/spreadsheetml/2006/main">
  <c r="H34" i="3" l="1"/>
  <c r="H33" i="3"/>
  <c r="H32" i="3"/>
  <c r="H31" i="3"/>
  <c r="H30" i="3"/>
  <c r="H29" i="3"/>
  <c r="H28" i="3"/>
  <c r="H27" i="3"/>
  <c r="H26" i="3"/>
  <c r="H25" i="3"/>
  <c r="H24" i="3"/>
  <c r="H22" i="3"/>
  <c r="H21" i="3"/>
  <c r="H20" i="3"/>
  <c r="H19" i="3"/>
  <c r="H18" i="3"/>
  <c r="H17" i="3"/>
  <c r="H8" i="3"/>
  <c r="H9" i="3"/>
  <c r="H10" i="3"/>
  <c r="H11" i="3"/>
  <c r="H12" i="3"/>
  <c r="H13" i="3"/>
  <c r="H14" i="3"/>
  <c r="H15" i="3"/>
  <c r="H7" i="3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8" i="1"/>
  <c r="H9" i="1"/>
  <c r="H10" i="1"/>
  <c r="H11" i="1"/>
  <c r="H12" i="1"/>
  <c r="H13" i="1"/>
  <c r="H14" i="1"/>
  <c r="H15" i="1"/>
  <c r="H7" i="1"/>
  <c r="H35" i="1" l="1"/>
  <c r="H35" i="3"/>
  <c r="D9" i="15" s="1"/>
  <c r="E9" i="15" l="1"/>
  <c r="F9" i="15" s="1"/>
</calcChain>
</file>

<file path=xl/sharedStrings.xml><?xml version="1.0" encoding="utf-8"?>
<sst xmlns="http://schemas.openxmlformats.org/spreadsheetml/2006/main" count="166" uniqueCount="85">
  <si>
    <t>TIPUS DE LLICÈNCIES</t>
  </si>
  <si>
    <t>Concepte</t>
  </si>
  <si>
    <t>Institut Municipal d’Informàtica</t>
  </si>
  <si>
    <t>PREU TOTAL PER LLICÈNCIA</t>
  </si>
  <si>
    <t>OFERTA GLOBAL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</si>
  <si>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</si>
  <si>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</si>
  <si>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</si>
  <si>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</si>
  <si>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</si>
  <si>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</si>
  <si>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</si>
  <si>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</si>
  <si>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</si>
  <si>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</si>
  <si>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</si>
  <si>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</si>
  <si>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Aquests imports de la pestanya CA2. s'hauran de fer constar a l'Annex 4 del PCAP.</t>
  </si>
  <si>
    <t>SQL CAL ALng LSA Device CAL</t>
  </si>
  <si>
    <t>Project P3 Sub Per User</t>
  </si>
  <si>
    <t>Power BI Pro Sub Per User</t>
  </si>
  <si>
    <t>CIS Suite Standard Core ALng LSA 2L</t>
  </si>
  <si>
    <t>CIS Suite Standard Core ALng LSA 16L</t>
  </si>
  <si>
    <t>SQL Server Standard Core ALng LSA 2L</t>
  </si>
  <si>
    <t>SQL Server Standard ALng LSA</t>
  </si>
  <si>
    <t>SQL Server Enterprise Core ALng LSA 2L</t>
  </si>
  <si>
    <t>SKU</t>
  </si>
  <si>
    <t>AAA-28605</t>
  </si>
  <si>
    <t>AAA-28664</t>
  </si>
  <si>
    <t>AAD-33204</t>
  </si>
  <si>
    <t>PEJ-00002</t>
  </si>
  <si>
    <t>359-00765</t>
  </si>
  <si>
    <t>77D-00110</t>
  </si>
  <si>
    <t>7LS-00002</t>
  </si>
  <si>
    <t>NK4-00002</t>
  </si>
  <si>
    <t>9GA-00006</t>
  </si>
  <si>
    <t>9GA-00308</t>
  </si>
  <si>
    <t>7NQ-00302</t>
  </si>
  <si>
    <t>228-04437</t>
  </si>
  <si>
    <t>7JQ-00341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</si>
  <si>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</si>
  <si>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</t>
  </si>
  <si>
    <t>JFX-00003</t>
  </si>
  <si>
    <t>8RQ-00005</t>
  </si>
  <si>
    <t>83I-00001</t>
  </si>
  <si>
    <t>V9B-00001</t>
  </si>
  <si>
    <t>PREU GLOBAL</t>
  </si>
  <si>
    <t>Lloc de treball</t>
  </si>
  <si>
    <t>Llicències infraestructura servidor</t>
  </si>
  <si>
    <t>Llicències productes addicionals</t>
  </si>
  <si>
    <t>M365 E3 Unified Existing Customer SU M365 F3 Sub Per User</t>
  </si>
  <si>
    <t>M365 E5 Unified Existing Customer SU M365 E3 Sub Per User</t>
  </si>
  <si>
    <t>Teams Premium Introductory Pricing Sub Per User</t>
  </si>
  <si>
    <t>Copilot Studio Sub (Messages)</t>
  </si>
  <si>
    <t>Intune Suite Frontline Worker Sub Per User</t>
  </si>
  <si>
    <t>Intune Suite Sub Per User</t>
  </si>
  <si>
    <t>M365 E5 Compliance Sub Per User</t>
  </si>
  <si>
    <t>M365 F5 Compliance Sub Add-on</t>
  </si>
  <si>
    <t>Exchange Online P1 SU Exchange Online Kiosk Per User</t>
  </si>
  <si>
    <t>AAD-33120</t>
  </si>
  <si>
    <t>AAD-33196</t>
  </si>
  <si>
    <t>WFI-00005</t>
  </si>
  <si>
    <t>YFI-00001</t>
  </si>
  <si>
    <t>XQL-00001</t>
  </si>
  <si>
    <t>XQJ-00001</t>
  </si>
  <si>
    <t>PEP-00002</t>
  </si>
  <si>
    <t>8RL-00005</t>
  </si>
  <si>
    <t>TRA-00065</t>
  </si>
  <si>
    <t>PREU TOTAL PER TIPUS DE LLICÈNCIA 3 ANYS</t>
  </si>
  <si>
    <t>M365 E5 Original FSA Renewal Sub Per User</t>
  </si>
  <si>
    <t>M365 E5 Original Sub Per User</t>
  </si>
  <si>
    <t>M365 E3 Unified Sub Per User</t>
  </si>
  <si>
    <t>M365 E5 Security Sub Per User</t>
  </si>
  <si>
    <t>M365 F3 FUSL Sub Per User</t>
  </si>
  <si>
    <t>M365 F5 Security Sub Add-on</t>
  </si>
  <si>
    <t>M365 Copilot Sub Add-on</t>
  </si>
  <si>
    <t>Teams Rooms Pro Sub Per Device</t>
  </si>
  <si>
    <t>Visual Studio Pro  MSDN ALng LSA</t>
  </si>
  <si>
    <t>PREU UNITARI ANUAL OFERT IVA EXCLÒS ANY 1</t>
  </si>
  <si>
    <t>PREU UNITARI ANUAL OFERT IVA EXCLÒS ANY 3</t>
  </si>
  <si>
    <t>PREU UNITARI ANUAL OFERT IVA EXCLÒS ANY 2</t>
  </si>
  <si>
    <t>PREVISIÓ VOLUM ANUAL</t>
  </si>
  <si>
    <t>PREU UNITARI ANUAL MÀXIM IVA EXCLÒS ANY 1</t>
  </si>
  <si>
    <t>PREU UNITARI ANUAL MÀXIM IVA EXCLÒS ANY 2</t>
  </si>
  <si>
    <t>PREU UNITARI ANUAL MÀXIM IVA EXCLÒS ANY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</si>
</sst>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8" fillId="0" borderId="0">
      <alignment vertical="center"/>
    </xf>
    <xf numFmtId="0" fontId="10" fillId="0" borderId="0"/>
    <xf numFmtId="0" fontId="4" fillId="0" borderId="0" applyNumberFormat="0" applyBorder="0" applyAlignment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right"/>
    </xf>
    <xf numFmtId="0" fontId="0" fillId="3" borderId="0" xfId="0" applyFill="1"/>
    <xf numFmtId="0" fontId="9" fillId="3" borderId="0" xfId="11" applyFont="1" applyFill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168" fontId="0" fillId="3" borderId="3" xfId="0" applyNumberFormat="1" applyFill="1" applyBorder="1" applyAlignment="1">
      <alignment horizontal="center" vertical="center"/>
    </xf>
    <xf numFmtId="168" fontId="0" fillId="3" borderId="4" xfId="0" applyNumberForma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5" xfId="0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wrapText="1"/>
    </xf>
    <xf numFmtId="0" fontId="0" fillId="3" borderId="7" xfId="0" applyFill="1" applyBorder="1"/>
    <xf numFmtId="0" fontId="0" fillId="3" borderId="7" xfId="0" applyFill="1" applyBorder="1" applyAlignment="1">
      <alignment horizontal="left"/>
    </xf>
    <xf numFmtId="168" fontId="0" fillId="3" borderId="0" xfId="0" applyNumberForma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8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8" fontId="2" fillId="3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8" fontId="7" fillId="3" borderId="4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right" vertical="center" wrapText="1"/>
    </xf>
    <xf numFmtId="168" fontId="2" fillId="3" borderId="13" xfId="0" applyNumberFormat="1" applyFont="1" applyFill="1" applyBorder="1" applyAlignment="1">
      <alignment horizontal="right" vertical="center" wrapText="1"/>
    </xf>
    <xf numFmtId="0" fontId="0" fillId="3" borderId="14" xfId="0" applyFill="1" applyBorder="1"/>
    <xf numFmtId="168" fontId="0" fillId="3" borderId="4" xfId="0" applyNumberFormat="1" applyFill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</cellXfs>
  <cellStyles count="19">
    <cellStyle name="Comma" xfId="5"/>
    <cellStyle name="Comma [0]" xfId="6"/>
    <cellStyle name="Currency" xfId="3"/>
    <cellStyle name="Currency [0]" xfId="4"/>
    <cellStyle name="Hyperlink 3" xfId="17"/>
    <cellStyle name="Moneda 2" xfId="14"/>
    <cellStyle name="Normal" xfId="0" builtinId="0"/>
    <cellStyle name="Normal 10" xfId="12"/>
    <cellStyle name="Normal 2" xfId="8"/>
    <cellStyle name="Normal 2 2" xfId="7"/>
    <cellStyle name="Normal 2 3" xfId="11"/>
    <cellStyle name="Normal 2 3 2" xfId="16"/>
    <cellStyle name="Normal 3" xfId="9"/>
    <cellStyle name="Normal 4" xfId="1"/>
    <cellStyle name="Normal 5" xfId="10"/>
    <cellStyle name="Normal 6" xfId="13"/>
    <cellStyle name="Percent" xfId="2"/>
    <cellStyle name="Percent 2 2" xfId="18"/>
    <cellStyle name="Percentatge 2" xfId="15"/>
  </cellStyles>
  <dxfs count="9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142875</xdr:rowOff>
    </xdr:from>
    <xdr:to>
      <xdr:col>2</xdr:col>
      <xdr:colOff>1285875</xdr:colOff>
      <xdr:row>2</xdr:row>
      <xdr:rowOff>114300</xdr:rowOff>
    </xdr:to>
    <xdr:pic>
      <xdr:nvPicPr>
        <xdr:cNvPr id="3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152400</xdr:rowOff>
    </xdr:from>
    <xdr:to>
      <xdr:col>2</xdr:col>
      <xdr:colOff>1171575</xdr:colOff>
      <xdr:row>2</xdr:row>
      <xdr:rowOff>123825</xdr:rowOff>
    </xdr:to>
    <xdr:pic>
      <xdr:nvPicPr>
        <xdr:cNvPr id="2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workbookViewId="0">
      <selection activeCell="B30" sqref="B30"/>
    </sheetView>
  </sheetViews>
  <sheetFormatPr defaultColWidth="8.85546875" defaultRowHeight="15" x14ac:dyDescent="0.25"/>
  <cols>
    <col min="1" max="1" width="9.42578125" style="4" customWidth="1"/>
    <col min="2" max="2" width="76.7109375" style="4" customWidth="1"/>
    <col min="3" max="16384" width="8.85546875" style="4"/>
  </cols>
  <sheetData>
    <row r="2" spans="2:2" x14ac:dyDescent="0.25">
      <c r="B2" s="9" t="s">
        <v>2</v>
      </c>
    </row>
    <row r="3" spans="2:2" x14ac:dyDescent="0.25">
      <c r="B3" s="10"/>
    </row>
    <row r="5" spans="2:2" x14ac:dyDescent="0.25">
      <c r="B5" s="11" t="s">
        <v>5</v>
      </c>
    </row>
    <row r="6" spans="2:2" x14ac:dyDescent="0.25">
      <c r="B6" s="11"/>
    </row>
    <row r="7" spans="2:2" x14ac:dyDescent="0.25">
      <c r="B7" s="17" t="s">
        <v>11</v>
      </c>
    </row>
    <row r="8" spans="2:2" x14ac:dyDescent="0.25">
      <c r="B8" s="13" t="s">
        <v>6</v>
      </c>
    </row>
    <row r="9" spans="2:2" x14ac:dyDescent="0.25">
      <c r="B9" s="18" t="s">
        <v>7</v>
      </c>
    </row>
    <row r="10" spans="2:2" ht="15" customHeight="1" x14ac:dyDescent="0.25">
      <c r="B10" s="17" t="s">
        <v>10</v>
      </c>
    </row>
    <row r="11" spans="2:2" x14ac:dyDescent="0.25">
      <c r="B11" s="12"/>
    </row>
    <row r="12" spans="2:2" x14ac:dyDescent="0.25">
      <c r="B12" s="14" t="s">
        <v>8</v>
      </c>
    </row>
    <row r="13" spans="2:2" x14ac:dyDescent="0.25">
      <c r="B13" s="15" t="s">
        <v>9</v>
      </c>
    </row>
    <row r="14" spans="2:2" x14ac:dyDescent="0.25">
      <c r="B14" s="19" t="s">
        <v>12</v>
      </c>
    </row>
    <row r="15" spans="2:2" x14ac:dyDescent="0.25">
      <c r="B15" s="16" t="s">
        <v>17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topLeftCell="A13" workbookViewId="0">
      <selection activeCell="B35" sqref="B35:G35"/>
    </sheetView>
  </sheetViews>
  <sheetFormatPr defaultColWidth="9.140625" defaultRowHeight="15" x14ac:dyDescent="0.25"/>
  <cols>
    <col min="1" max="1" width="9.140625" style="2"/>
    <col min="2" max="2" width="10.28515625" style="2" bestFit="1" customWidth="1"/>
    <col min="3" max="3" width="55" style="2" customWidth="1"/>
    <col min="4" max="6" width="15.5703125" style="2" customWidth="1"/>
    <col min="7" max="7" width="9.7109375" style="2" customWidth="1"/>
    <col min="8" max="8" width="15.7109375" style="2" customWidth="1"/>
    <col min="9" max="16384" width="9.140625" style="2"/>
  </cols>
  <sheetData>
    <row r="2" spans="2:8" x14ac:dyDescent="0.15">
      <c r="C2" s="3" t="s">
        <v>2</v>
      </c>
    </row>
    <row r="4" spans="2:8" ht="15.75" thickBot="1" x14ac:dyDescent="0.3"/>
    <row r="5" spans="2:8" ht="53.25" customHeight="1" x14ac:dyDescent="0.25">
      <c r="B5" s="26" t="s">
        <v>26</v>
      </c>
      <c r="C5" s="27" t="s">
        <v>0</v>
      </c>
      <c r="D5" s="43" t="s">
        <v>82</v>
      </c>
      <c r="E5" s="43" t="s">
        <v>83</v>
      </c>
      <c r="F5" s="43" t="s">
        <v>84</v>
      </c>
      <c r="G5" s="43" t="s">
        <v>81</v>
      </c>
      <c r="H5" s="37" t="s">
        <v>68</v>
      </c>
    </row>
    <row r="6" spans="2:8" ht="24.75" customHeight="1" x14ac:dyDescent="0.25">
      <c r="B6" s="39" t="s">
        <v>47</v>
      </c>
      <c r="C6" s="40"/>
      <c r="D6" s="40"/>
      <c r="E6" s="40"/>
      <c r="F6" s="40"/>
      <c r="G6" s="40"/>
      <c r="H6" s="38"/>
    </row>
    <row r="7" spans="2:8" x14ac:dyDescent="0.25">
      <c r="B7" s="31" t="s">
        <v>28</v>
      </c>
      <c r="C7" s="23" t="s">
        <v>69</v>
      </c>
      <c r="D7" s="24">
        <v>498.48</v>
      </c>
      <c r="E7" s="24">
        <v>498.48</v>
      </c>
      <c r="F7" s="24">
        <v>498.48</v>
      </c>
      <c r="G7" s="25">
        <v>250</v>
      </c>
      <c r="H7" s="29">
        <f>(D7*G7)+(E7*G7)+(F7*G7)</f>
        <v>373860</v>
      </c>
    </row>
    <row r="8" spans="2:8" x14ac:dyDescent="0.25">
      <c r="B8" s="31" t="s">
        <v>27</v>
      </c>
      <c r="C8" s="23" t="s">
        <v>70</v>
      </c>
      <c r="D8" s="24">
        <v>549.72</v>
      </c>
      <c r="E8" s="24">
        <v>549.72</v>
      </c>
      <c r="F8" s="24">
        <v>549.72</v>
      </c>
      <c r="G8" s="25">
        <v>1</v>
      </c>
      <c r="H8" s="29">
        <f t="shared" ref="H8:H15" si="0">(D8*G8)+(E8*G8)+(F8*G8)</f>
        <v>1649.16</v>
      </c>
    </row>
    <row r="9" spans="2:8" x14ac:dyDescent="0.25">
      <c r="B9" s="31" t="s">
        <v>29</v>
      </c>
      <c r="C9" s="23" t="s">
        <v>71</v>
      </c>
      <c r="D9" s="24">
        <v>330.84000000000003</v>
      </c>
      <c r="E9" s="24">
        <v>330.84000000000003</v>
      </c>
      <c r="F9" s="24">
        <v>330.84000000000003</v>
      </c>
      <c r="G9" s="25">
        <v>7712</v>
      </c>
      <c r="H9" s="29">
        <f t="shared" si="0"/>
        <v>7654314.2400000002</v>
      </c>
    </row>
    <row r="10" spans="2:8" x14ac:dyDescent="0.25">
      <c r="B10" s="31" t="s">
        <v>30</v>
      </c>
      <c r="C10" s="23" t="s">
        <v>72</v>
      </c>
      <c r="D10" s="24">
        <v>74.88</v>
      </c>
      <c r="E10" s="24">
        <v>80.88</v>
      </c>
      <c r="F10" s="24">
        <v>86.76</v>
      </c>
      <c r="G10" s="25">
        <v>7712</v>
      </c>
      <c r="H10" s="29">
        <f t="shared" si="0"/>
        <v>1870314.2399999998</v>
      </c>
    </row>
    <row r="11" spans="2:8" x14ac:dyDescent="0.25">
      <c r="B11" s="31" t="s">
        <v>42</v>
      </c>
      <c r="C11" s="23" t="s">
        <v>73</v>
      </c>
      <c r="D11" s="24">
        <v>60</v>
      </c>
      <c r="E11" s="24">
        <v>60</v>
      </c>
      <c r="F11" s="24">
        <v>60</v>
      </c>
      <c r="G11" s="25">
        <v>7271</v>
      </c>
      <c r="H11" s="29">
        <f t="shared" si="0"/>
        <v>1308780</v>
      </c>
    </row>
    <row r="12" spans="2:8" x14ac:dyDescent="0.25">
      <c r="B12" s="31" t="s">
        <v>43</v>
      </c>
      <c r="C12" s="23" t="s">
        <v>74</v>
      </c>
      <c r="D12" s="24">
        <v>48.480000000000004</v>
      </c>
      <c r="E12" s="24">
        <v>52.320000000000007</v>
      </c>
      <c r="F12" s="24">
        <v>56.16</v>
      </c>
      <c r="G12" s="25">
        <v>7271</v>
      </c>
      <c r="H12" s="29">
        <f t="shared" si="0"/>
        <v>1141256.1600000001</v>
      </c>
    </row>
    <row r="13" spans="2:8" x14ac:dyDescent="0.25">
      <c r="B13" s="31" t="s">
        <v>44</v>
      </c>
      <c r="C13" s="23" t="s">
        <v>75</v>
      </c>
      <c r="D13" s="24">
        <v>348</v>
      </c>
      <c r="E13" s="24">
        <v>348</v>
      </c>
      <c r="F13" s="24">
        <v>348</v>
      </c>
      <c r="G13" s="25">
        <v>250</v>
      </c>
      <c r="H13" s="29">
        <f t="shared" si="0"/>
        <v>261000</v>
      </c>
    </row>
    <row r="14" spans="2:8" x14ac:dyDescent="0.25">
      <c r="B14" s="31" t="s">
        <v>45</v>
      </c>
      <c r="C14" s="23" t="s">
        <v>76</v>
      </c>
      <c r="D14" s="24">
        <v>387.59999999999997</v>
      </c>
      <c r="E14" s="24">
        <v>387.59999999999997</v>
      </c>
      <c r="F14" s="24">
        <v>387.59999999999997</v>
      </c>
      <c r="G14" s="25">
        <v>25</v>
      </c>
      <c r="H14" s="29">
        <f t="shared" si="0"/>
        <v>29070</v>
      </c>
    </row>
    <row r="15" spans="2:8" x14ac:dyDescent="0.25">
      <c r="B15" s="31" t="s">
        <v>32</v>
      </c>
      <c r="C15" s="23" t="s">
        <v>77</v>
      </c>
      <c r="D15" s="24">
        <v>367.26</v>
      </c>
      <c r="E15" s="24">
        <v>367.26</v>
      </c>
      <c r="F15" s="24">
        <v>367.26</v>
      </c>
      <c r="G15" s="25">
        <v>4</v>
      </c>
      <c r="H15" s="29">
        <f t="shared" si="0"/>
        <v>4407.12</v>
      </c>
    </row>
    <row r="16" spans="2:8" ht="57.75" customHeight="1" x14ac:dyDescent="0.25">
      <c r="B16" s="39" t="s">
        <v>48</v>
      </c>
      <c r="C16" s="40"/>
      <c r="D16" s="21" t="s">
        <v>82</v>
      </c>
      <c r="E16" s="22" t="s">
        <v>83</v>
      </c>
      <c r="F16" s="22" t="s">
        <v>84</v>
      </c>
      <c r="G16" s="21" t="s">
        <v>81</v>
      </c>
      <c r="H16" s="30" t="s">
        <v>68</v>
      </c>
    </row>
    <row r="17" spans="2:8" x14ac:dyDescent="0.25">
      <c r="B17" s="31" t="s">
        <v>36</v>
      </c>
      <c r="C17" s="23" t="s">
        <v>22</v>
      </c>
      <c r="D17" s="24">
        <v>531.29999999999995</v>
      </c>
      <c r="E17" s="24">
        <v>531.29999999999995</v>
      </c>
      <c r="F17" s="24">
        <v>531.29999999999995</v>
      </c>
      <c r="G17" s="25">
        <v>2</v>
      </c>
      <c r="H17" s="29">
        <f t="shared" ref="H17:H22" si="1">(D17*G17)+(E17*G17)+(F17*G17)</f>
        <v>3187.7999999999997</v>
      </c>
    </row>
    <row r="18" spans="2:8" x14ac:dyDescent="0.25">
      <c r="B18" s="31" t="s">
        <v>35</v>
      </c>
      <c r="C18" s="23" t="s">
        <v>21</v>
      </c>
      <c r="D18" s="24">
        <v>67.59</v>
      </c>
      <c r="E18" s="24">
        <v>67.59</v>
      </c>
      <c r="F18" s="24">
        <v>67.59</v>
      </c>
      <c r="G18" s="25">
        <v>713</v>
      </c>
      <c r="H18" s="29">
        <f t="shared" si="1"/>
        <v>144575.01</v>
      </c>
    </row>
    <row r="19" spans="2:8" x14ac:dyDescent="0.25">
      <c r="B19" s="31" t="s">
        <v>31</v>
      </c>
      <c r="C19" s="23" t="s">
        <v>18</v>
      </c>
      <c r="D19" s="24">
        <v>76.709999999999994</v>
      </c>
      <c r="E19" s="24">
        <v>76.709999999999994</v>
      </c>
      <c r="F19" s="24">
        <v>76.709999999999994</v>
      </c>
      <c r="G19" s="25">
        <v>12</v>
      </c>
      <c r="H19" s="29">
        <f t="shared" si="1"/>
        <v>2761.56</v>
      </c>
    </row>
    <row r="20" spans="2:8" x14ac:dyDescent="0.25">
      <c r="B20" s="31" t="s">
        <v>39</v>
      </c>
      <c r="C20" s="23" t="s">
        <v>25</v>
      </c>
      <c r="D20" s="24">
        <v>4833.6099999999997</v>
      </c>
      <c r="E20" s="24">
        <v>4833.6099999999997</v>
      </c>
      <c r="F20" s="24">
        <v>4833.6099999999997</v>
      </c>
      <c r="G20" s="25">
        <v>35</v>
      </c>
      <c r="H20" s="29">
        <f t="shared" si="1"/>
        <v>507529.04999999993</v>
      </c>
    </row>
    <row r="21" spans="2:8" x14ac:dyDescent="0.25">
      <c r="B21" s="31" t="s">
        <v>38</v>
      </c>
      <c r="C21" s="23" t="s">
        <v>24</v>
      </c>
      <c r="D21" s="24">
        <v>345</v>
      </c>
      <c r="E21" s="24">
        <v>345</v>
      </c>
      <c r="F21" s="24">
        <v>345</v>
      </c>
      <c r="G21" s="25">
        <v>1</v>
      </c>
      <c r="H21" s="29">
        <f t="shared" si="1"/>
        <v>1035</v>
      </c>
    </row>
    <row r="22" spans="2:8" x14ac:dyDescent="0.25">
      <c r="B22" s="31" t="s">
        <v>37</v>
      </c>
      <c r="C22" s="23" t="s">
        <v>23</v>
      </c>
      <c r="D22" s="24">
        <v>1260.98</v>
      </c>
      <c r="E22" s="24">
        <v>1260.98</v>
      </c>
      <c r="F22" s="24">
        <v>1260.98</v>
      </c>
      <c r="G22" s="25">
        <v>53</v>
      </c>
      <c r="H22" s="29">
        <f t="shared" si="1"/>
        <v>200495.82</v>
      </c>
    </row>
    <row r="23" spans="2:8" ht="57.75" customHeight="1" x14ac:dyDescent="0.25">
      <c r="B23" s="39" t="s">
        <v>49</v>
      </c>
      <c r="C23" s="40"/>
      <c r="D23" s="22" t="s">
        <v>82</v>
      </c>
      <c r="E23" s="22" t="s">
        <v>83</v>
      </c>
      <c r="F23" s="22" t="s">
        <v>84</v>
      </c>
      <c r="G23" s="22" t="s">
        <v>81</v>
      </c>
      <c r="H23" s="30" t="s">
        <v>68</v>
      </c>
    </row>
    <row r="24" spans="2:8" x14ac:dyDescent="0.25">
      <c r="B24" s="31" t="s">
        <v>59</v>
      </c>
      <c r="C24" s="23" t="s">
        <v>50</v>
      </c>
      <c r="D24" s="24">
        <v>322.79999999999995</v>
      </c>
      <c r="E24" s="24">
        <v>322.79999999999995</v>
      </c>
      <c r="F24" s="24">
        <v>322.79999999999995</v>
      </c>
      <c r="G24" s="25">
        <v>0</v>
      </c>
      <c r="H24" s="29">
        <f t="shared" ref="H24:H34" si="2">(D24*G24)+(E24*G24)+(F24*G24)</f>
        <v>0</v>
      </c>
    </row>
    <row r="25" spans="2:8" x14ac:dyDescent="0.25">
      <c r="B25" s="31" t="s">
        <v>60</v>
      </c>
      <c r="C25" s="23" t="s">
        <v>51</v>
      </c>
      <c r="D25" s="24">
        <v>240</v>
      </c>
      <c r="E25" s="24">
        <v>240</v>
      </c>
      <c r="F25" s="24">
        <v>240</v>
      </c>
      <c r="G25" s="25">
        <v>0</v>
      </c>
      <c r="H25" s="29">
        <f t="shared" si="2"/>
        <v>0</v>
      </c>
    </row>
    <row r="26" spans="2:8" x14ac:dyDescent="0.25">
      <c r="B26" s="31" t="s">
        <v>61</v>
      </c>
      <c r="C26" s="23" t="s">
        <v>52</v>
      </c>
      <c r="D26" s="24">
        <v>72</v>
      </c>
      <c r="E26" s="24">
        <v>72</v>
      </c>
      <c r="F26" s="24">
        <v>72</v>
      </c>
      <c r="G26" s="25">
        <v>0</v>
      </c>
      <c r="H26" s="29">
        <f t="shared" si="2"/>
        <v>0</v>
      </c>
    </row>
    <row r="27" spans="2:8" x14ac:dyDescent="0.25">
      <c r="B27" s="31" t="s">
        <v>62</v>
      </c>
      <c r="C27" s="23" t="s">
        <v>53</v>
      </c>
      <c r="D27" s="24">
        <v>2316</v>
      </c>
      <c r="E27" s="24">
        <v>2316</v>
      </c>
      <c r="F27" s="24">
        <v>2316</v>
      </c>
      <c r="G27" s="25">
        <v>0</v>
      </c>
      <c r="H27" s="29">
        <f t="shared" si="2"/>
        <v>0</v>
      </c>
    </row>
    <row r="28" spans="2:8" x14ac:dyDescent="0.25">
      <c r="B28" s="31" t="s">
        <v>63</v>
      </c>
      <c r="C28" s="23" t="s">
        <v>54</v>
      </c>
      <c r="D28" s="24">
        <v>69.599999999999994</v>
      </c>
      <c r="E28" s="24">
        <v>69.599999999999994</v>
      </c>
      <c r="F28" s="24">
        <v>69.599999999999994</v>
      </c>
      <c r="G28" s="25">
        <v>0</v>
      </c>
      <c r="H28" s="29">
        <f t="shared" si="2"/>
        <v>0</v>
      </c>
    </row>
    <row r="29" spans="2:8" x14ac:dyDescent="0.25">
      <c r="B29" s="31" t="s">
        <v>64</v>
      </c>
      <c r="C29" s="23" t="s">
        <v>55</v>
      </c>
      <c r="D29" s="24">
        <v>103.19999999999999</v>
      </c>
      <c r="E29" s="24">
        <v>103.19999999999999</v>
      </c>
      <c r="F29" s="24">
        <v>103.19999999999999</v>
      </c>
      <c r="G29" s="25">
        <v>0</v>
      </c>
      <c r="H29" s="29">
        <f t="shared" si="2"/>
        <v>0</v>
      </c>
    </row>
    <row r="30" spans="2:8" x14ac:dyDescent="0.25">
      <c r="B30" s="31" t="s">
        <v>65</v>
      </c>
      <c r="C30" s="23" t="s">
        <v>56</v>
      </c>
      <c r="D30" s="24">
        <v>123.60000000000001</v>
      </c>
      <c r="E30" s="24">
        <v>123.60000000000001</v>
      </c>
      <c r="F30" s="24">
        <v>123.60000000000001</v>
      </c>
      <c r="G30" s="25">
        <v>0</v>
      </c>
      <c r="H30" s="29">
        <f t="shared" si="2"/>
        <v>0</v>
      </c>
    </row>
    <row r="31" spans="2:8" x14ac:dyDescent="0.25">
      <c r="B31" s="31" t="s">
        <v>66</v>
      </c>
      <c r="C31" s="23" t="s">
        <v>57</v>
      </c>
      <c r="D31" s="24">
        <v>79.199999999999989</v>
      </c>
      <c r="E31" s="24">
        <v>79.199999999999989</v>
      </c>
      <c r="F31" s="24">
        <v>79.199999999999989</v>
      </c>
      <c r="G31" s="25">
        <v>0</v>
      </c>
      <c r="H31" s="29">
        <f t="shared" si="2"/>
        <v>0</v>
      </c>
    </row>
    <row r="32" spans="2:8" x14ac:dyDescent="0.25">
      <c r="B32" s="31" t="s">
        <v>34</v>
      </c>
      <c r="C32" s="23" t="s">
        <v>20</v>
      </c>
      <c r="D32" s="24">
        <v>97.68</v>
      </c>
      <c r="E32" s="24">
        <v>97.68</v>
      </c>
      <c r="F32" s="24">
        <v>97.68</v>
      </c>
      <c r="G32" s="25">
        <v>0</v>
      </c>
      <c r="H32" s="29">
        <f t="shared" si="2"/>
        <v>0</v>
      </c>
    </row>
    <row r="33" spans="2:8" x14ac:dyDescent="0.25">
      <c r="B33" s="31" t="s">
        <v>33</v>
      </c>
      <c r="C33" s="23" t="s">
        <v>19</v>
      </c>
      <c r="D33" s="24">
        <v>294.12</v>
      </c>
      <c r="E33" s="24">
        <v>294.12</v>
      </c>
      <c r="F33" s="24">
        <v>294.12</v>
      </c>
      <c r="G33" s="25">
        <v>0</v>
      </c>
      <c r="H33" s="29">
        <f t="shared" si="2"/>
        <v>0</v>
      </c>
    </row>
    <row r="34" spans="2:8" x14ac:dyDescent="0.25">
      <c r="B34" s="31" t="s">
        <v>67</v>
      </c>
      <c r="C34" s="23" t="s">
        <v>58</v>
      </c>
      <c r="D34" s="24">
        <v>17.399999999999999</v>
      </c>
      <c r="E34" s="24">
        <v>17.399999999999999</v>
      </c>
      <c r="F34" s="24">
        <v>17.399999999999999</v>
      </c>
      <c r="G34" s="25">
        <v>0</v>
      </c>
      <c r="H34" s="29">
        <f t="shared" si="2"/>
        <v>0</v>
      </c>
    </row>
    <row r="35" spans="2:8" ht="15.75" thickBot="1" x14ac:dyDescent="0.3">
      <c r="B35" s="41" t="s">
        <v>46</v>
      </c>
      <c r="C35" s="42"/>
      <c r="D35" s="42"/>
      <c r="E35" s="42"/>
      <c r="F35" s="42"/>
      <c r="G35" s="42"/>
      <c r="H35" s="32">
        <f>SUM(H7:H34)</f>
        <v>13504235.160000002</v>
      </c>
    </row>
    <row r="41" spans="2:8" x14ac:dyDescent="0.25">
      <c r="C41" s="20"/>
    </row>
  </sheetData>
  <mergeCells count="9">
    <mergeCell ref="H5:H6"/>
    <mergeCell ref="B16:C16"/>
    <mergeCell ref="B23:C23"/>
    <mergeCell ref="B35:G35"/>
    <mergeCell ref="B6:C6"/>
    <mergeCell ref="D5:D6"/>
    <mergeCell ref="E5:E6"/>
    <mergeCell ref="F5:F6"/>
    <mergeCell ref="G5:G6"/>
  </mergeCells>
  <conditionalFormatting sqref="H7:H15 H17:H22 H24:H34">
    <cfRule type="cellIs" priority="1" operator="lessThanOrEqual">
      <formula>$D$7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abSelected="1" workbookViewId="0">
      <selection activeCell="C11" sqref="C11"/>
    </sheetView>
  </sheetViews>
  <sheetFormatPr defaultColWidth="9.140625" defaultRowHeight="15" x14ac:dyDescent="0.25"/>
  <cols>
    <col min="1" max="1" width="9.140625" style="4"/>
    <col min="2" max="2" width="10.28515625" style="4" bestFit="1" customWidth="1"/>
    <col min="3" max="3" width="55.7109375" style="4" customWidth="1"/>
    <col min="4" max="6" width="15.7109375" style="4" customWidth="1"/>
    <col min="7" max="7" width="9.28515625" style="4" customWidth="1"/>
    <col min="8" max="8" width="15.7109375" style="4" customWidth="1"/>
    <col min="9" max="16384" width="9.140625" style="4"/>
  </cols>
  <sheetData>
    <row r="2" spans="2:8" x14ac:dyDescent="0.25">
      <c r="C2" s="3" t="s">
        <v>2</v>
      </c>
    </row>
    <row r="4" spans="2:8" ht="15.75" thickBot="1" x14ac:dyDescent="0.3"/>
    <row r="5" spans="2:8" ht="54" customHeight="1" x14ac:dyDescent="0.25">
      <c r="B5" s="26" t="s">
        <v>26</v>
      </c>
      <c r="C5" s="28" t="s">
        <v>0</v>
      </c>
      <c r="D5" s="43" t="s">
        <v>78</v>
      </c>
      <c r="E5" s="43" t="s">
        <v>80</v>
      </c>
      <c r="F5" s="43" t="s">
        <v>79</v>
      </c>
      <c r="G5" s="43" t="s">
        <v>81</v>
      </c>
      <c r="H5" s="37" t="s">
        <v>3</v>
      </c>
    </row>
    <row r="6" spans="2:8" ht="15.75" customHeight="1" x14ac:dyDescent="0.25">
      <c r="B6" s="39" t="s">
        <v>47</v>
      </c>
      <c r="C6" s="40"/>
      <c r="D6" s="40"/>
      <c r="E6" s="40"/>
      <c r="F6" s="40"/>
      <c r="G6" s="40"/>
      <c r="H6" s="38"/>
    </row>
    <row r="7" spans="2:8" ht="15.75" customHeight="1" x14ac:dyDescent="0.25">
      <c r="B7" s="31" t="s">
        <v>28</v>
      </c>
      <c r="C7" s="23" t="s">
        <v>69</v>
      </c>
      <c r="D7" s="33">
        <v>0</v>
      </c>
      <c r="E7" s="33">
        <v>0</v>
      </c>
      <c r="F7" s="33">
        <v>0</v>
      </c>
      <c r="G7" s="25">
        <v>250</v>
      </c>
      <c r="H7" s="34">
        <f>(D7*G7)+(E7*G7)+(F7*G7)</f>
        <v>0</v>
      </c>
    </row>
    <row r="8" spans="2:8" ht="15.75" customHeight="1" x14ac:dyDescent="0.25">
      <c r="B8" s="31" t="s">
        <v>27</v>
      </c>
      <c r="C8" s="23" t="s">
        <v>70</v>
      </c>
      <c r="D8" s="33">
        <v>0</v>
      </c>
      <c r="E8" s="33">
        <v>0</v>
      </c>
      <c r="F8" s="33">
        <v>0</v>
      </c>
      <c r="G8" s="25">
        <v>1</v>
      </c>
      <c r="H8" s="34">
        <f t="shared" ref="H8:H15" si="0">(D8*G8)+(E8*G8)+(F8*G8)</f>
        <v>0</v>
      </c>
    </row>
    <row r="9" spans="2:8" ht="15.75" customHeight="1" x14ac:dyDescent="0.25">
      <c r="B9" s="31" t="s">
        <v>29</v>
      </c>
      <c r="C9" s="23" t="s">
        <v>71</v>
      </c>
      <c r="D9" s="33">
        <v>0</v>
      </c>
      <c r="E9" s="33">
        <v>0</v>
      </c>
      <c r="F9" s="33">
        <v>0</v>
      </c>
      <c r="G9" s="25">
        <v>7712</v>
      </c>
      <c r="H9" s="34">
        <f t="shared" si="0"/>
        <v>0</v>
      </c>
    </row>
    <row r="10" spans="2:8" ht="15.75" customHeight="1" x14ac:dyDescent="0.25">
      <c r="B10" s="31" t="s">
        <v>30</v>
      </c>
      <c r="C10" s="23" t="s">
        <v>72</v>
      </c>
      <c r="D10" s="33">
        <v>0</v>
      </c>
      <c r="E10" s="33">
        <v>0</v>
      </c>
      <c r="F10" s="33">
        <v>0</v>
      </c>
      <c r="G10" s="25">
        <v>7712</v>
      </c>
      <c r="H10" s="34">
        <f t="shared" si="0"/>
        <v>0</v>
      </c>
    </row>
    <row r="11" spans="2:8" ht="15.75" customHeight="1" x14ac:dyDescent="0.25">
      <c r="B11" s="31" t="s">
        <v>42</v>
      </c>
      <c r="C11" s="23" t="s">
        <v>73</v>
      </c>
      <c r="D11" s="33">
        <v>0</v>
      </c>
      <c r="E11" s="33">
        <v>0</v>
      </c>
      <c r="F11" s="33">
        <v>0</v>
      </c>
      <c r="G11" s="25">
        <v>7271</v>
      </c>
      <c r="H11" s="34">
        <f t="shared" si="0"/>
        <v>0</v>
      </c>
    </row>
    <row r="12" spans="2:8" ht="15.75" customHeight="1" x14ac:dyDescent="0.25">
      <c r="B12" s="31" t="s">
        <v>43</v>
      </c>
      <c r="C12" s="23" t="s">
        <v>74</v>
      </c>
      <c r="D12" s="33">
        <v>0</v>
      </c>
      <c r="E12" s="33">
        <v>0</v>
      </c>
      <c r="F12" s="33">
        <v>0</v>
      </c>
      <c r="G12" s="25">
        <v>7271</v>
      </c>
      <c r="H12" s="34">
        <f t="shared" si="0"/>
        <v>0</v>
      </c>
    </row>
    <row r="13" spans="2:8" ht="15.75" customHeight="1" x14ac:dyDescent="0.25">
      <c r="B13" s="31" t="s">
        <v>44</v>
      </c>
      <c r="C13" s="23" t="s">
        <v>75</v>
      </c>
      <c r="D13" s="33">
        <v>0</v>
      </c>
      <c r="E13" s="33">
        <v>0</v>
      </c>
      <c r="F13" s="33">
        <v>0</v>
      </c>
      <c r="G13" s="25">
        <v>250</v>
      </c>
      <c r="H13" s="34">
        <f t="shared" si="0"/>
        <v>0</v>
      </c>
    </row>
    <row r="14" spans="2:8" ht="15.75" customHeight="1" x14ac:dyDescent="0.25">
      <c r="B14" s="31" t="s">
        <v>45</v>
      </c>
      <c r="C14" s="23" t="s">
        <v>76</v>
      </c>
      <c r="D14" s="33">
        <v>0</v>
      </c>
      <c r="E14" s="33">
        <v>0</v>
      </c>
      <c r="F14" s="33">
        <v>0</v>
      </c>
      <c r="G14" s="25">
        <v>25</v>
      </c>
      <c r="H14" s="34">
        <f t="shared" si="0"/>
        <v>0</v>
      </c>
    </row>
    <row r="15" spans="2:8" ht="15.75" customHeight="1" x14ac:dyDescent="0.25">
      <c r="B15" s="31" t="s">
        <v>32</v>
      </c>
      <c r="C15" s="23" t="s">
        <v>77</v>
      </c>
      <c r="D15" s="33">
        <v>0</v>
      </c>
      <c r="E15" s="33">
        <v>0</v>
      </c>
      <c r="F15" s="33">
        <v>0</v>
      </c>
      <c r="G15" s="25">
        <v>4</v>
      </c>
      <c r="H15" s="34">
        <f t="shared" si="0"/>
        <v>0</v>
      </c>
    </row>
    <row r="16" spans="2:8" ht="43.5" customHeight="1" x14ac:dyDescent="0.25">
      <c r="B16" s="39" t="s">
        <v>48</v>
      </c>
      <c r="C16" s="40"/>
      <c r="D16" s="22" t="s">
        <v>78</v>
      </c>
      <c r="E16" s="22" t="s">
        <v>80</v>
      </c>
      <c r="F16" s="22" t="s">
        <v>79</v>
      </c>
      <c r="G16" s="22" t="s">
        <v>81</v>
      </c>
      <c r="H16" s="30" t="s">
        <v>68</v>
      </c>
    </row>
    <row r="17" spans="2:8" ht="15.75" customHeight="1" x14ac:dyDescent="0.25">
      <c r="B17" s="31" t="s">
        <v>36</v>
      </c>
      <c r="C17" s="23" t="s">
        <v>22</v>
      </c>
      <c r="D17" s="33">
        <v>0</v>
      </c>
      <c r="E17" s="33">
        <v>0</v>
      </c>
      <c r="F17" s="33">
        <v>0</v>
      </c>
      <c r="G17" s="25">
        <v>2</v>
      </c>
      <c r="H17" s="34">
        <f t="shared" ref="H17:H34" si="1">(D17*G17)+(E17*G17)+(F17*G17)</f>
        <v>0</v>
      </c>
    </row>
    <row r="18" spans="2:8" ht="15.75" customHeight="1" x14ac:dyDescent="0.25">
      <c r="B18" s="31" t="s">
        <v>35</v>
      </c>
      <c r="C18" s="23" t="s">
        <v>21</v>
      </c>
      <c r="D18" s="33">
        <v>0</v>
      </c>
      <c r="E18" s="33">
        <v>0</v>
      </c>
      <c r="F18" s="33">
        <v>0</v>
      </c>
      <c r="G18" s="25">
        <v>713</v>
      </c>
      <c r="H18" s="34">
        <f t="shared" si="1"/>
        <v>0</v>
      </c>
    </row>
    <row r="19" spans="2:8" ht="15.75" customHeight="1" x14ac:dyDescent="0.25">
      <c r="B19" s="31" t="s">
        <v>31</v>
      </c>
      <c r="C19" s="23" t="s">
        <v>18</v>
      </c>
      <c r="D19" s="33">
        <v>0</v>
      </c>
      <c r="E19" s="33">
        <v>0</v>
      </c>
      <c r="F19" s="33">
        <v>0</v>
      </c>
      <c r="G19" s="25">
        <v>12</v>
      </c>
      <c r="H19" s="34">
        <f t="shared" si="1"/>
        <v>0</v>
      </c>
    </row>
    <row r="20" spans="2:8" ht="15.75" customHeight="1" x14ac:dyDescent="0.25">
      <c r="B20" s="31" t="s">
        <v>39</v>
      </c>
      <c r="C20" s="23" t="s">
        <v>25</v>
      </c>
      <c r="D20" s="33">
        <v>0</v>
      </c>
      <c r="E20" s="33">
        <v>0</v>
      </c>
      <c r="F20" s="33">
        <v>0</v>
      </c>
      <c r="G20" s="25">
        <v>35</v>
      </c>
      <c r="H20" s="34">
        <f t="shared" si="1"/>
        <v>0</v>
      </c>
    </row>
    <row r="21" spans="2:8" ht="15.75" customHeight="1" x14ac:dyDescent="0.25">
      <c r="B21" s="31" t="s">
        <v>38</v>
      </c>
      <c r="C21" s="23" t="s">
        <v>24</v>
      </c>
      <c r="D21" s="33">
        <v>0</v>
      </c>
      <c r="E21" s="33">
        <v>0</v>
      </c>
      <c r="F21" s="33">
        <v>0</v>
      </c>
      <c r="G21" s="25">
        <v>1</v>
      </c>
      <c r="H21" s="34">
        <f t="shared" si="1"/>
        <v>0</v>
      </c>
    </row>
    <row r="22" spans="2:8" ht="15.75" customHeight="1" x14ac:dyDescent="0.25">
      <c r="B22" s="31" t="s">
        <v>37</v>
      </c>
      <c r="C22" s="23" t="s">
        <v>23</v>
      </c>
      <c r="D22" s="33">
        <v>0</v>
      </c>
      <c r="E22" s="33">
        <v>0</v>
      </c>
      <c r="F22" s="33">
        <v>0</v>
      </c>
      <c r="G22" s="25">
        <v>53</v>
      </c>
      <c r="H22" s="34">
        <f t="shared" si="1"/>
        <v>0</v>
      </c>
    </row>
    <row r="23" spans="2:8" ht="43.5" customHeight="1" x14ac:dyDescent="0.25">
      <c r="B23" s="39" t="s">
        <v>49</v>
      </c>
      <c r="C23" s="40"/>
      <c r="D23" s="22" t="s">
        <v>78</v>
      </c>
      <c r="E23" s="22" t="s">
        <v>80</v>
      </c>
      <c r="F23" s="22" t="s">
        <v>79</v>
      </c>
      <c r="G23" s="22" t="s">
        <v>81</v>
      </c>
      <c r="H23" s="30" t="s">
        <v>68</v>
      </c>
    </row>
    <row r="24" spans="2:8" ht="15.75" customHeight="1" x14ac:dyDescent="0.25">
      <c r="B24" s="31" t="s">
        <v>59</v>
      </c>
      <c r="C24" s="23" t="s">
        <v>50</v>
      </c>
      <c r="D24" s="33">
        <v>0</v>
      </c>
      <c r="E24" s="33">
        <v>0</v>
      </c>
      <c r="F24" s="33">
        <v>0</v>
      </c>
      <c r="G24" s="25">
        <v>0</v>
      </c>
      <c r="H24" s="34">
        <f t="shared" si="1"/>
        <v>0</v>
      </c>
    </row>
    <row r="25" spans="2:8" ht="15.75" customHeight="1" x14ac:dyDescent="0.25">
      <c r="B25" s="31" t="s">
        <v>60</v>
      </c>
      <c r="C25" s="23" t="s">
        <v>51</v>
      </c>
      <c r="D25" s="33">
        <v>0</v>
      </c>
      <c r="E25" s="33">
        <v>0</v>
      </c>
      <c r="F25" s="33">
        <v>0</v>
      </c>
      <c r="G25" s="25">
        <v>0</v>
      </c>
      <c r="H25" s="34">
        <f t="shared" si="1"/>
        <v>0</v>
      </c>
    </row>
    <row r="26" spans="2:8" ht="15.75" customHeight="1" x14ac:dyDescent="0.25">
      <c r="B26" s="31" t="s">
        <v>61</v>
      </c>
      <c r="C26" s="23" t="s">
        <v>52</v>
      </c>
      <c r="D26" s="33">
        <v>0</v>
      </c>
      <c r="E26" s="33">
        <v>0</v>
      </c>
      <c r="F26" s="33">
        <v>0</v>
      </c>
      <c r="G26" s="25">
        <v>0</v>
      </c>
      <c r="H26" s="34">
        <f t="shared" si="1"/>
        <v>0</v>
      </c>
    </row>
    <row r="27" spans="2:8" ht="15.75" customHeight="1" x14ac:dyDescent="0.25">
      <c r="B27" s="31" t="s">
        <v>62</v>
      </c>
      <c r="C27" s="23" t="s">
        <v>53</v>
      </c>
      <c r="D27" s="33">
        <v>0</v>
      </c>
      <c r="E27" s="33">
        <v>0</v>
      </c>
      <c r="F27" s="33">
        <v>0</v>
      </c>
      <c r="G27" s="25">
        <v>0</v>
      </c>
      <c r="H27" s="34">
        <f t="shared" si="1"/>
        <v>0</v>
      </c>
    </row>
    <row r="28" spans="2:8" ht="15.75" customHeight="1" x14ac:dyDescent="0.25">
      <c r="B28" s="31" t="s">
        <v>63</v>
      </c>
      <c r="C28" s="23" t="s">
        <v>54</v>
      </c>
      <c r="D28" s="33">
        <v>0</v>
      </c>
      <c r="E28" s="33">
        <v>0</v>
      </c>
      <c r="F28" s="33">
        <v>0</v>
      </c>
      <c r="G28" s="25">
        <v>0</v>
      </c>
      <c r="H28" s="34">
        <f t="shared" si="1"/>
        <v>0</v>
      </c>
    </row>
    <row r="29" spans="2:8" ht="15.75" customHeight="1" x14ac:dyDescent="0.25">
      <c r="B29" s="31" t="s">
        <v>64</v>
      </c>
      <c r="C29" s="23" t="s">
        <v>55</v>
      </c>
      <c r="D29" s="33">
        <v>0</v>
      </c>
      <c r="E29" s="33">
        <v>0</v>
      </c>
      <c r="F29" s="33">
        <v>0</v>
      </c>
      <c r="G29" s="25">
        <v>0</v>
      </c>
      <c r="H29" s="34">
        <f t="shared" si="1"/>
        <v>0</v>
      </c>
    </row>
    <row r="30" spans="2:8" ht="15.75" customHeight="1" x14ac:dyDescent="0.25">
      <c r="B30" s="31" t="s">
        <v>65</v>
      </c>
      <c r="C30" s="23" t="s">
        <v>56</v>
      </c>
      <c r="D30" s="33">
        <v>0</v>
      </c>
      <c r="E30" s="33">
        <v>0</v>
      </c>
      <c r="F30" s="33">
        <v>0</v>
      </c>
      <c r="G30" s="25">
        <v>0</v>
      </c>
      <c r="H30" s="34">
        <f t="shared" si="1"/>
        <v>0</v>
      </c>
    </row>
    <row r="31" spans="2:8" ht="15.75" customHeight="1" x14ac:dyDescent="0.25">
      <c r="B31" s="31" t="s">
        <v>66</v>
      </c>
      <c r="C31" s="23" t="s">
        <v>57</v>
      </c>
      <c r="D31" s="33">
        <v>0</v>
      </c>
      <c r="E31" s="33">
        <v>0</v>
      </c>
      <c r="F31" s="33">
        <v>0</v>
      </c>
      <c r="G31" s="25">
        <v>0</v>
      </c>
      <c r="H31" s="34">
        <f t="shared" si="1"/>
        <v>0</v>
      </c>
    </row>
    <row r="32" spans="2:8" ht="15.75" customHeight="1" x14ac:dyDescent="0.25">
      <c r="B32" s="31" t="s">
        <v>34</v>
      </c>
      <c r="C32" s="23" t="s">
        <v>20</v>
      </c>
      <c r="D32" s="33">
        <v>0</v>
      </c>
      <c r="E32" s="33">
        <v>0</v>
      </c>
      <c r="F32" s="33">
        <v>0</v>
      </c>
      <c r="G32" s="25">
        <v>0</v>
      </c>
      <c r="H32" s="34">
        <f t="shared" si="1"/>
        <v>0</v>
      </c>
    </row>
    <row r="33" spans="2:8" ht="15.75" customHeight="1" x14ac:dyDescent="0.25">
      <c r="B33" s="31" t="s">
        <v>33</v>
      </c>
      <c r="C33" s="23" t="s">
        <v>19</v>
      </c>
      <c r="D33" s="33">
        <v>0</v>
      </c>
      <c r="E33" s="33">
        <v>0</v>
      </c>
      <c r="F33" s="33">
        <v>0</v>
      </c>
      <c r="G33" s="25">
        <v>0</v>
      </c>
      <c r="H33" s="34">
        <f t="shared" si="1"/>
        <v>0</v>
      </c>
    </row>
    <row r="34" spans="2:8" ht="15.75" customHeight="1" x14ac:dyDescent="0.25">
      <c r="B34" s="31" t="s">
        <v>67</v>
      </c>
      <c r="C34" s="23" t="s">
        <v>58</v>
      </c>
      <c r="D34" s="33">
        <v>0</v>
      </c>
      <c r="E34" s="33">
        <v>0</v>
      </c>
      <c r="F34" s="33">
        <v>0</v>
      </c>
      <c r="G34" s="25">
        <v>0</v>
      </c>
      <c r="H34" s="34">
        <f t="shared" si="1"/>
        <v>0</v>
      </c>
    </row>
    <row r="35" spans="2:8" ht="15.75" thickBot="1" x14ac:dyDescent="0.3">
      <c r="B35" s="35"/>
      <c r="C35" s="44" t="s">
        <v>4</v>
      </c>
      <c r="D35" s="44"/>
      <c r="E35" s="44"/>
      <c r="F35" s="44"/>
      <c r="G35" s="44"/>
      <c r="H35" s="36">
        <f>SUM(H6:H34)</f>
        <v>0</v>
      </c>
    </row>
  </sheetData>
  <mergeCells count="9">
    <mergeCell ref="H5:H6"/>
    <mergeCell ref="C35:G35"/>
    <mergeCell ref="B6:C6"/>
    <mergeCell ref="B16:C16"/>
    <mergeCell ref="B23:C23"/>
    <mergeCell ref="D5:D6"/>
    <mergeCell ref="E5:E6"/>
    <mergeCell ref="F5:F6"/>
    <mergeCell ref="G5:G6"/>
  </mergeCells>
  <conditionalFormatting sqref="D7:F15">
    <cfRule type="containsBlanks" dxfId="8" priority="19">
      <formula>LEN(TRIM(D7))=0</formula>
    </cfRule>
  </conditionalFormatting>
  <conditionalFormatting sqref="D17:F22">
    <cfRule type="containsBlanks" dxfId="7" priority="4">
      <formula>LEN(TRIM(D17))=0</formula>
    </cfRule>
  </conditionalFormatting>
  <conditionalFormatting sqref="D24:F34">
    <cfRule type="containsBlanks" dxfId="6" priority="1">
      <formula>LEN(TRIM(D24))=0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greaterThan" id="{D70A3ACD-20B4-4AB1-BEBD-2745E34B4A7D}">
            <xm:f>'Preus unitaris màxims fixats'!D7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21" operator="lessThanOrEqual" id="{E362A3C3-D01C-4744-8C1D-70CB0FB9FE84}">
            <xm:f>'Preus unitaris màxims fixats'!D7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D7:F15</xm:sqref>
        </x14:conditionalFormatting>
        <x14:conditionalFormatting xmlns:xm="http://schemas.microsoft.com/office/excel/2006/main">
          <x14:cfRule type="cellIs" priority="5" operator="greaterThan" id="{466F23B1-CCFF-46E7-9FF5-67F208482AA6}">
            <xm:f>'Preus unitaris màxims fixats'!D17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6" operator="lessThanOrEqual" id="{1C5CD043-D2B0-44E2-BEEC-183B33314691}">
            <xm:f>'Preus unitaris màxims fixats'!D17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D17:F22</xm:sqref>
        </x14:conditionalFormatting>
        <x14:conditionalFormatting xmlns:xm="http://schemas.microsoft.com/office/excel/2006/main">
          <x14:cfRule type="cellIs" priority="2" operator="greaterThan" id="{F0DD1B5C-B02D-4056-A362-7BCBBE0337D3}">
            <xm:f>'Preus unitaris màxims fixats'!D24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7A7D67EB-519B-4826-A0B3-F7D50006C0F5}">
            <xm:f>'Preus unitaris màxims fixats'!D24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D24:F34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9"/>
  <sheetViews>
    <sheetView workbookViewId="0">
      <selection activeCell="E24" sqref="E24"/>
    </sheetView>
  </sheetViews>
  <sheetFormatPr defaultColWidth="8.85546875" defaultRowHeight="15" x14ac:dyDescent="0.25"/>
  <cols>
    <col min="1" max="2" width="8.85546875" style="4"/>
    <col min="3" max="3" width="27.28515625" style="4" customWidth="1"/>
    <col min="4" max="6" width="18.85546875" style="4" customWidth="1"/>
    <col min="7" max="16384" width="8.85546875" style="4"/>
  </cols>
  <sheetData>
    <row r="2" spans="3:6" x14ac:dyDescent="0.25">
      <c r="D2" s="3" t="s">
        <v>2</v>
      </c>
    </row>
    <row r="5" spans="3:6" ht="18" x14ac:dyDescent="0.25">
      <c r="C5" s="5" t="s">
        <v>13</v>
      </c>
    </row>
    <row r="6" spans="3:6" x14ac:dyDescent="0.25">
      <c r="C6" s="4" t="s">
        <v>40</v>
      </c>
    </row>
    <row r="7" spans="3:6" ht="15.75" thickBot="1" x14ac:dyDescent="0.3"/>
    <row r="8" spans="3:6" ht="29.25" customHeight="1" thickBot="1" x14ac:dyDescent="0.3">
      <c r="C8" s="1" t="s">
        <v>1</v>
      </c>
      <c r="D8" s="1" t="s">
        <v>14</v>
      </c>
      <c r="E8" s="1" t="s">
        <v>15</v>
      </c>
      <c r="F8" s="1" t="s">
        <v>16</v>
      </c>
    </row>
    <row r="9" spans="3:6" ht="34.5" customHeight="1" thickBot="1" x14ac:dyDescent="0.3">
      <c r="C9" s="6" t="s">
        <v>41</v>
      </c>
      <c r="D9" s="7">
        <f>'CA1. Oferta Preus Unitaris'!H35</f>
        <v>0</v>
      </c>
      <c r="E9" s="7">
        <f>D9*21%</f>
        <v>0</v>
      </c>
      <c r="F9" s="8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Victor Milan</cp:lastModifiedBy>
  <dcterms:created xsi:type="dcterms:W3CDTF">2021-03-11T12:36:47Z</dcterms:created>
  <dcterms:modified xsi:type="dcterms:W3CDTF">2024-12-24T11:04:33Z</dcterms:modified>
</cp:coreProperties>
</file>