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ORQ\Contractes 2025\SA-2025-228 Medis cultiu al·lèrgens alimentaris\1. Inici\3. PTCAP, annexos, QC i acta CS\"/>
    </mc:Choice>
  </mc:AlternateContent>
  <bookViews>
    <workbookView xWindow="0" yWindow="0" windowWidth="28800" windowHeight="12000"/>
  </bookViews>
  <sheets>
    <sheet name="Medis anàlisi patogens i al·ler" sheetId="1" r:id="rId1"/>
  </sheets>
  <definedNames>
    <definedName name="_xlnm._FilterDatabase" localSheetId="0" hidden="1">'Medis anàlisi patogens i al·ler'!$C$1:$F$46</definedName>
    <definedName name="_xlnm.Print_Area" localSheetId="0">'Medis anàlisi patogens i al·ler'!$A$1:$N$61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2" i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J3" i="1"/>
  <c r="K3" i="1" s="1"/>
  <c r="J2" i="1"/>
  <c r="J41" i="1" l="1"/>
  <c r="J43" i="1" s="1"/>
  <c r="L41" i="1"/>
  <c r="K2" i="1"/>
  <c r="J45" i="1" s="1"/>
</calcChain>
</file>

<file path=xl/sharedStrings.xml><?xml version="1.0" encoding="utf-8"?>
<sst xmlns="http://schemas.openxmlformats.org/spreadsheetml/2006/main" count="242" uniqueCount="124">
  <si>
    <t>Codi Producte</t>
  </si>
  <si>
    <t>Grup</t>
  </si>
  <si>
    <t>Marca</t>
  </si>
  <si>
    <t>Referència</t>
  </si>
  <si>
    <t>Descripció</t>
  </si>
  <si>
    <t>Presentació</t>
  </si>
  <si>
    <t>Quantitat</t>
  </si>
  <si>
    <t>Preu unitari màxim (sense IVA)</t>
  </si>
  <si>
    <t>Preu unitari OFERTA                 (sense IVA)</t>
  </si>
  <si>
    <t>Import total            (sense IVA)</t>
  </si>
  <si>
    <t>Import total                        (amb IVA)</t>
  </si>
  <si>
    <t>OBSERVACIONS</t>
  </si>
  <si>
    <t>RIM</t>
  </si>
  <si>
    <t>BIOAGAR</t>
  </si>
  <si>
    <t>CAMPYLOBACTER CCDA</t>
  </si>
  <si>
    <t>20 pl</t>
  </si>
  <si>
    <t>032188020</t>
  </si>
  <si>
    <t>UREA BROTH</t>
  </si>
  <si>
    <t>20 tubs x 2 ml</t>
  </si>
  <si>
    <t>BIOKAR</t>
  </si>
  <si>
    <t>BK140HA</t>
  </si>
  <si>
    <t>LACTOSE SULFITE BROTH (LS)</t>
  </si>
  <si>
    <t>500 g</t>
  </si>
  <si>
    <t>BK137HA</t>
  </si>
  <si>
    <t>LECITHIN-POLYSORBATE-TRITON X BROTH</t>
  </si>
  <si>
    <t>BM19708</t>
  </si>
  <si>
    <t>OF GLUCOSE AGAR 10 ml</t>
  </si>
  <si>
    <t>50 tubs</t>
  </si>
  <si>
    <t>BK144HA</t>
  </si>
  <si>
    <t xml:space="preserve">PLATE COUNT AGAR </t>
  </si>
  <si>
    <t>BK146HA</t>
  </si>
  <si>
    <t>TBX MEDIUM</t>
  </si>
  <si>
    <t>500g</t>
  </si>
  <si>
    <t>THIOGLYCOLLATE MEDIUM W RESAZURIN</t>
  </si>
  <si>
    <t>GOLD STANDARD DIAGNOSTICS</t>
  </si>
  <si>
    <t>HU0030055</t>
  </si>
  <si>
    <t>SENSISpec SPIKE SOLUTION TROPOMIOSINA (CRUSTACEANS) 10 ppm</t>
  </si>
  <si>
    <t>3 mL</t>
  </si>
  <si>
    <t>HYGIENA</t>
  </si>
  <si>
    <t>KIT2018</t>
  </si>
  <si>
    <t xml:space="preserve">BAX REAL TIME CAMPYLOBACTER KIT </t>
  </si>
  <si>
    <t>96 test</t>
  </si>
  <si>
    <t>KIT2010</t>
  </si>
  <si>
    <t xml:space="preserve">BAX REAL TIME VIBRIO KIT </t>
  </si>
  <si>
    <t>KIT2004</t>
  </si>
  <si>
    <t>KIT E.COLI O157:H7 BAX</t>
  </si>
  <si>
    <t>96 r</t>
  </si>
  <si>
    <t>KIT2017</t>
  </si>
  <si>
    <t>KIT L. MONOCYTOGENES BAX</t>
  </si>
  <si>
    <t>KIT2011</t>
  </si>
  <si>
    <t>KIT SALMONELLA 2 BAX</t>
  </si>
  <si>
    <t>NEOGEN</t>
  </si>
  <si>
    <t>902072T</t>
  </si>
  <si>
    <t>BIOKITS EGG ASSAY KIT</t>
  </si>
  <si>
    <t>1 u</t>
  </si>
  <si>
    <t>NOU</t>
  </si>
  <si>
    <t>SSRR</t>
  </si>
  <si>
    <t>HU0030126</t>
  </si>
  <si>
    <t>TIRA REACTIVA SENSIStrip DETECCIÓ ALBÚMINA OU</t>
  </si>
  <si>
    <t>20 test</t>
  </si>
  <si>
    <t>HU0030110</t>
  </si>
  <si>
    <t>TIRA REACTIVA SENSIStrip DETECCIÓ AMETLLA</t>
  </si>
  <si>
    <t>HU0030113</t>
  </si>
  <si>
    <t>TIRA REACTIVA SENSIStrip DETECCIÓ ANACARD</t>
  </si>
  <si>
    <t>HU0030119</t>
  </si>
  <si>
    <t>TIRA REACTIVA SENSIStrip DETECCIÓ AVELLANA</t>
  </si>
  <si>
    <t>HU0030128</t>
  </si>
  <si>
    <t>TIRA REACTIVA SENSIStrip DETECCIÓ CACAHUET</t>
  </si>
  <si>
    <t>HU0030112</t>
  </si>
  <si>
    <t>TIRA REACTIVA SENSIStrip DETECCIÓ CASEINA</t>
  </si>
  <si>
    <t>HU0030114</t>
  </si>
  <si>
    <t>TIRA REACTIVA SENSIStrip DETECCIÓ COCO</t>
  </si>
  <si>
    <t>HU0030115</t>
  </si>
  <si>
    <t>TIRA REACTIVA SENSIStrip DETECCIÓ CRUSTACIS (TROPOMIOSINA)</t>
  </si>
  <si>
    <t>HU0030130</t>
  </si>
  <si>
    <t>TIRA REACTIVA SENSIStrip DETECCIÓ FESTUC</t>
  </si>
  <si>
    <t>HU0030118</t>
  </si>
  <si>
    <t>TIRA REACTIVA SENSIStrip DETECCIÓ GLUTEN</t>
  </si>
  <si>
    <t>HU0030121</t>
  </si>
  <si>
    <t>TIRA REACTIVA SENSIStrip DETECCIÓ LISOZIM</t>
  </si>
  <si>
    <t>HU0030120</t>
  </si>
  <si>
    <t>TIRA REACTIVA SENSIStrip DETECCIÓ LUPÍ</t>
  </si>
  <si>
    <t>HU0030125</t>
  </si>
  <si>
    <t>TIRA REACTIVA SENSIStrip DETECCIÓ MOSTASSA</t>
  </si>
  <si>
    <t>HU0030133</t>
  </si>
  <si>
    <t>TIRA REACTIVA SENSIStrip DETECCIÓ NOU</t>
  </si>
  <si>
    <t>HU0030122</t>
  </si>
  <si>
    <t>TIRA REACTIVA SENSIStrip DETECCIÓ NOU DE MACADÀMIA</t>
  </si>
  <si>
    <t>HU0030127</t>
  </si>
  <si>
    <t>TIRA REACTIVA SENSIStrip DETECCIÓ NOU DEL BRASIL</t>
  </si>
  <si>
    <t>HU0030116</t>
  </si>
  <si>
    <t>TIRA REACTIVA SENSIStrip DETECCIÓ OU BLANC</t>
  </si>
  <si>
    <t>HU0030117</t>
  </si>
  <si>
    <t>TIRA REACTIVA SENSIStrip DETECCIÓ PEIX</t>
  </si>
  <si>
    <t>HU0030123</t>
  </si>
  <si>
    <t>TIRA REACTIVA SENSIStrip DETECCIÓ PROTEÏNA LLET</t>
  </si>
  <si>
    <t>HU0030132</t>
  </si>
  <si>
    <t>TIRA REACTIVA SENSIStrip DETECCIÓ PROTEÏNA SOJA</t>
  </si>
  <si>
    <t>HU0030129</t>
  </si>
  <si>
    <t>TIRA REACTIVA SENSIStrip DETECCIÓ PUCANA</t>
  </si>
  <si>
    <t>HU0030131</t>
  </si>
  <si>
    <t>TIRA REACTIVA SENSIStrip DETECCIÓ SÈSAM</t>
  </si>
  <si>
    <t>HU0030111</t>
  </si>
  <si>
    <r>
      <t xml:space="preserve">TIRA REACTIVA SENSIStrip DETECCIÓ </t>
    </r>
    <r>
      <rPr>
        <sz val="11"/>
        <color indexed="8"/>
        <rFont val="Calibri"/>
        <family val="2"/>
      </rPr>
      <t>β-LACTOGLOBULINA</t>
    </r>
  </si>
  <si>
    <t>TOTAL</t>
  </si>
  <si>
    <t>IVA</t>
  </si>
  <si>
    <t>TOTAL IVA INCLÒS</t>
  </si>
  <si>
    <t>Producte en stock. Entrega màxim 72 h</t>
  </si>
  <si>
    <t>SI. En stoc. Entrega 72h</t>
  </si>
  <si>
    <t>No el tenim en stoc</t>
  </si>
  <si>
    <r>
      <rPr>
        <b/>
        <u/>
        <sz val="11"/>
        <color rgb="FFFF0000"/>
        <rFont val="Calibri"/>
        <family val="2"/>
        <scheme val="minor"/>
      </rPr>
      <t>Instruccions per emplenar l’oferta econòmica</t>
    </r>
    <r>
      <rPr>
        <b/>
        <sz val="11"/>
        <color rgb="FFFF0000"/>
        <rFont val="Calibri"/>
        <family val="2"/>
        <scheme val="minor"/>
      </rPr>
      <t xml:space="preserve">: </t>
    </r>
  </si>
  <si>
    <r>
      <t xml:space="preserve">• Els productes inclosos en aquest contracte </t>
    </r>
    <r>
      <rPr>
        <b/>
        <sz val="11"/>
        <color theme="1"/>
        <rFont val="Calibri"/>
        <family val="2"/>
        <scheme val="minor"/>
      </rPr>
      <t xml:space="preserve">no admeten referència equivalent per motius tècnics/acreditació.   </t>
    </r>
    <r>
      <rPr>
        <sz val="11"/>
        <color theme="1"/>
        <rFont val="Calibri"/>
        <family val="2"/>
        <scheme val="minor"/>
      </rPr>
      <t xml:space="preserve">     </t>
    </r>
  </si>
  <si>
    <t xml:space="preserve">• En el preu es consideraran inclosos els tributs, les taxes, els cànons de qualsevol tipus que siguin d’aplicació, així com distribució, transport i la resta de despeses que s’originin com a conseqüència de les obligacions que s’han de complir durant l’execució del contracte. </t>
  </si>
  <si>
    <t>• Les quantitats indicades no poden ser objecte de modificació per part dels licitadors.</t>
  </si>
  <si>
    <r>
      <t xml:space="preserve">• L’oferta econòmica pel que fa al preu unitari s'ha de presentar amb </t>
    </r>
    <r>
      <rPr>
        <b/>
        <sz val="11"/>
        <color theme="1"/>
        <rFont val="Calibri"/>
        <family val="2"/>
        <scheme val="minor"/>
      </rPr>
      <t>dos decimals</t>
    </r>
    <r>
      <rPr>
        <sz val="11"/>
        <color theme="1"/>
        <rFont val="Calibri"/>
        <family val="2"/>
        <scheme val="minor"/>
      </rPr>
      <t>. En el cas que alguna empresa licitadora presenti la seva oferta amb més de dos decimals, s’arrodoniran els imports a dos decimals.</t>
    </r>
  </si>
  <si>
    <t xml:space="preserve">• L’import total de l’oferta econòmica (amb i sense IVA) es realitzarà de forma automàtica tenint en compte els preus unitaris i les unitats estimades. </t>
  </si>
  <si>
    <t>• En el cas d’errades aritmètiques, l’òrgan de contractació acceptarà com a oferta definitiva la que resulti de tornar a calcular correctament l’oferta a partir dels preus unitaris (sense IVA) de cada article especificats a l’oferta per l’empresa licitadora.</t>
  </si>
  <si>
    <t>• En el cas que el percentatge d’IVA variï durant la tramitació d’aquest expedient, s'adequarà la oferta al IVA legal vigent en cada moment tenint en compte els preus unitaris (sense IVA)</t>
  </si>
  <si>
    <t>• Aquests imports seran màxims i s’exhauriran o no en funció dels productes efectivament lliurats (sota demanda).</t>
  </si>
  <si>
    <r>
      <t>• L’</t>
    </r>
    <r>
      <rPr>
        <b/>
        <sz val="11"/>
        <color theme="1"/>
        <rFont val="Calibri"/>
        <family val="2"/>
        <scheme val="minor"/>
      </rPr>
      <t xml:space="preserve">import màxim de licitació </t>
    </r>
    <r>
      <rPr>
        <sz val="11"/>
        <color theme="1"/>
        <rFont val="Calibri"/>
        <family val="2"/>
        <scheme val="minor"/>
      </rPr>
      <t>és el que es detalla en els plecs  i no es podrà sobrepassar en cap cas. L’incompliment d’aquesta condició comportarà l’exclusió de la licitació.</t>
    </r>
  </si>
  <si>
    <r>
      <t xml:space="preserve">• </t>
    </r>
    <r>
      <rPr>
        <b/>
        <sz val="11"/>
        <color theme="1"/>
        <rFont val="Calibri"/>
        <family val="2"/>
        <scheme val="minor"/>
      </rPr>
      <t>En cap cas les ofertes podran superar els preus unitaris màxims que consten en el model d’oferta econòmica</t>
    </r>
    <r>
      <rPr>
        <sz val="11"/>
        <color theme="1"/>
        <rFont val="Calibri"/>
        <family val="2"/>
        <scheme val="minor"/>
      </rPr>
      <t xml:space="preserve">. L’incompliment d’aquesta condició comportarà l’exclusió de la licitació. Només es tindran en compte ofertes que compleixin exactament amb totes les especificacions relacionades al plec de prescripcions tècniques i que no superin el pressupost de licitació.      </t>
    </r>
  </si>
  <si>
    <r>
      <t xml:space="preserve"> • La oferta ha de ser complerta, és a dir, </t>
    </r>
    <r>
      <rPr>
        <b/>
        <sz val="11"/>
        <color theme="1"/>
        <rFont val="Calibri"/>
        <family val="2"/>
        <scheme val="minor"/>
      </rPr>
      <t>s’han d’ofertar tots els productes</t>
    </r>
    <r>
      <rPr>
        <sz val="11"/>
        <color theme="1"/>
        <rFont val="Calibri"/>
        <family val="2"/>
        <scheme val="minor"/>
      </rPr>
      <t xml:space="preserve">. La oferta quedarà exclosa si no s’han ofertat tots els productes, a no ser que hi hagi algun producte el qual estigui </t>
    </r>
    <r>
      <rPr>
        <b/>
        <sz val="11"/>
        <color theme="1"/>
        <rFont val="Calibri"/>
        <family val="2"/>
        <scheme val="minor"/>
      </rPr>
      <t>descatalogat</t>
    </r>
    <r>
      <rPr>
        <sz val="11"/>
        <color theme="1"/>
        <rFont val="Calibri"/>
        <family val="2"/>
        <scheme val="minor"/>
      </rPr>
      <t xml:space="preserve"> i/o ocorri alguna altre circunstància la qual faci impossible ofertar el producte. En aquest cas</t>
    </r>
    <r>
      <rPr>
        <b/>
        <u/>
        <sz val="11"/>
        <color theme="1"/>
        <rFont val="Calibri"/>
        <family val="2"/>
        <scheme val="minor"/>
      </rPr>
      <t xml:space="preserve"> s'haurà de realitzar una declaració en la qual s'expossin els motius pels quals no s'ha ofertat el producte</t>
    </r>
    <r>
      <rPr>
        <sz val="11"/>
        <color theme="1"/>
        <rFont val="Calibri"/>
        <family val="2"/>
        <scheme val="minor"/>
      </rPr>
      <t xml:space="preserve"> per poder valorar la posibilitat d'admetre l'oferta del licitador. Si alguna empresa els ofereix perquè els podria tenir en estoc, </t>
    </r>
    <r>
      <rPr>
        <b/>
        <sz val="11"/>
        <color theme="1"/>
        <rFont val="Calibri"/>
        <family val="2"/>
        <scheme val="minor"/>
      </rPr>
      <t>es valorarà l'oferta sense aquest o aquests productes</t>
    </r>
    <r>
      <rPr>
        <sz val="11"/>
        <color theme="1"/>
        <rFont val="Calibri"/>
        <family val="2"/>
        <scheme val="minor"/>
      </rPr>
      <t xml:space="preserve">. D’aquesta manera, totes les empreses que concorrin a la licitació estaran en igualtat de condicions. A la casella d’observacions es pot indicar </t>
    </r>
    <r>
      <rPr>
        <b/>
        <sz val="11"/>
        <color theme="1"/>
        <rFont val="Calibri"/>
        <family val="2"/>
        <scheme val="minor"/>
      </rPr>
      <t>DESCATALOGAT.</t>
    </r>
  </si>
  <si>
    <t xml:space="preserve">
• Aquells productes els quals l’empresa fabricant hagi modificat la referència (conservant la composició i/o característiques idèntiques, o “millorant-les”) podrà ser substituït automàticament pels licitadors, adjuntant una declaració en la qual s'indiqui el producte/referència descatalogat amb les característiques del mateix i el producte/referència  que s'ofereix amb les característiques d'aquest.    </t>
  </si>
  <si>
    <r>
      <t xml:space="preserve">• Aquells productes els quals l’empresa fabricant hagi </t>
    </r>
    <r>
      <rPr>
        <b/>
        <sz val="11"/>
        <color theme="1"/>
        <rFont val="Calibri"/>
        <family val="2"/>
        <scheme val="minor"/>
      </rPr>
      <t>modificat la referència</t>
    </r>
    <r>
      <rPr>
        <sz val="11"/>
        <color theme="1"/>
        <rFont val="Calibri"/>
        <family val="2"/>
        <scheme val="minor"/>
      </rPr>
      <t xml:space="preserve"> (conservant la composició i/o característiques idèntiques, o “millorant-les”) podrà ser substituït automàticament pels licitadors, del llistat de productes a oferir, </t>
    </r>
    <r>
      <rPr>
        <b/>
        <sz val="11"/>
        <color theme="1"/>
        <rFont val="Calibri"/>
        <family val="2"/>
        <scheme val="minor"/>
      </rPr>
      <t>adjuntant una declaració responsable</t>
    </r>
    <r>
      <rPr>
        <sz val="11"/>
        <color theme="1"/>
        <rFont val="Calibri"/>
        <family val="2"/>
        <scheme val="minor"/>
      </rPr>
      <t xml:space="preserve"> en la qual s'indiqui el producte/referència substituït amb les característiques del mateix i el producte/referència  que s'ofereix amb les característiques d'aquest.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</si>
</sst>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AEAEA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8" fillId="2" borderId="1" xfId="1" applyFont="1" applyFill="1" applyBorder="1" applyAlignment="1" applyProtection="1">
      <alignment horizontal="center" vertical="center" wrapText="1"/>
    </xf>
    <xf numFmtId="49" fontId="8" fillId="2" borderId="1" xfId="1" applyNumberFormat="1" applyFont="1" applyFill="1" applyBorder="1" applyAlignment="1" applyProtection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2" applyNumberFormat="1" applyFont="1" applyFill="1" applyBorder="1" applyAlignment="1" applyProtection="1">
      <alignment horizontal="center" vertical="center" wrapText="1"/>
    </xf>
    <xf numFmtId="0" fontId="5" fillId="0" borderId="0" xfId="2" applyAlignment="1" applyProtection="1">
      <alignment wrapText="1"/>
    </xf>
    <xf numFmtId="0" fontId="0" fillId="0" borderId="1" xfId="0" applyBorder="1" applyAlignment="1" applyProtection="1">
      <alignment horizontal="left"/>
    </xf>
    <xf numFmtId="0" fontId="0" fillId="0" borderId="1" xfId="0" applyBorder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164" fontId="9" fillId="0" borderId="1" xfId="3" applyNumberFormat="1" applyFont="1" applyFill="1" applyBorder="1" applyProtection="1"/>
    <xf numFmtId="164" fontId="9" fillId="3" borderId="1" xfId="3" applyNumberFormat="1" applyFont="1" applyFill="1" applyBorder="1" applyProtection="1">
      <protection locked="0"/>
    </xf>
    <xf numFmtId="164" fontId="4" fillId="0" borderId="1" xfId="4" applyNumberFormat="1" applyBorder="1" applyProtection="1"/>
    <xf numFmtId="0" fontId="4" fillId="0" borderId="0" xfId="4" applyProtection="1"/>
    <xf numFmtId="0" fontId="10" fillId="0" borderId="1" xfId="0" applyFont="1" applyBorder="1" applyAlignment="1" applyProtection="1">
      <alignment horizontal="left"/>
    </xf>
    <xf numFmtId="0" fontId="4" fillId="0" borderId="1" xfId="3" applyFont="1" applyBorder="1" applyProtection="1"/>
    <xf numFmtId="0" fontId="10" fillId="0" borderId="1" xfId="0" applyFont="1" applyBorder="1" applyAlignment="1" applyProtection="1">
      <alignment horizontal="right"/>
    </xf>
    <xf numFmtId="164" fontId="4" fillId="0" borderId="1" xfId="3" applyNumberFormat="1" applyBorder="1" applyProtection="1"/>
    <xf numFmtId="164" fontId="10" fillId="0" borderId="1" xfId="0" applyNumberFormat="1" applyFont="1" applyBorder="1" applyAlignment="1" applyProtection="1">
      <alignment horizontal="right" vertical="center" wrapText="1"/>
    </xf>
    <xf numFmtId="0" fontId="4" fillId="0" borderId="0" xfId="3" applyProtection="1"/>
    <xf numFmtId="0" fontId="0" fillId="0" borderId="2" xfId="0" applyBorder="1" applyAlignment="1" applyProtection="1">
      <alignment horizontal="right"/>
    </xf>
    <xf numFmtId="0" fontId="6" fillId="0" borderId="0" xfId="4" applyFont="1" applyAlignment="1" applyProtection="1">
      <alignment horizontal="right"/>
    </xf>
    <xf numFmtId="0" fontId="6" fillId="0" borderId="0" xfId="4" applyFont="1" applyProtection="1"/>
    <xf numFmtId="0" fontId="6" fillId="0" borderId="0" xfId="2" applyFont="1" applyAlignment="1" applyProtection="1">
      <alignment horizontal="right"/>
    </xf>
    <xf numFmtId="164" fontId="6" fillId="0" borderId="0" xfId="4" applyNumberFormat="1" applyFont="1" applyProtection="1"/>
    <xf numFmtId="0" fontId="5" fillId="0" borderId="0" xfId="1" applyProtection="1"/>
    <xf numFmtId="164" fontId="8" fillId="2" borderId="1" xfId="4" applyNumberFormat="1" applyFont="1" applyFill="1" applyBorder="1" applyAlignment="1" applyProtection="1">
      <alignment horizontal="center" vertical="center" wrapText="1"/>
    </xf>
    <xf numFmtId="0" fontId="7" fillId="0" borderId="0" xfId="4" applyFont="1" applyProtection="1"/>
    <xf numFmtId="10" fontId="6" fillId="0" borderId="0" xfId="4" applyNumberFormat="1" applyFont="1" applyProtection="1"/>
    <xf numFmtId="0" fontId="4" fillId="3" borderId="1" xfId="4" applyFill="1" applyBorder="1" applyProtection="1">
      <protection locked="0"/>
    </xf>
    <xf numFmtId="0" fontId="4" fillId="3" borderId="1" xfId="3" applyFill="1" applyBorder="1" applyProtection="1">
      <protection locked="0"/>
    </xf>
    <xf numFmtId="164" fontId="4" fillId="3" borderId="1" xfId="4" applyNumberFormat="1" applyFill="1" applyBorder="1" applyProtection="1">
      <protection locked="0"/>
    </xf>
    <xf numFmtId="0" fontId="13" fillId="4" borderId="0" xfId="2" applyFont="1" applyFill="1" applyBorder="1" applyAlignment="1" applyProtection="1">
      <alignment horizontal="left" wrapText="1"/>
    </xf>
    <xf numFmtId="0" fontId="3" fillId="4" borderId="0" xfId="2" applyFont="1" applyFill="1" applyBorder="1" applyAlignment="1" applyProtection="1">
      <alignment horizontal="left" wrapText="1"/>
    </xf>
    <xf numFmtId="0" fontId="3" fillId="4" borderId="0" xfId="2" applyFont="1" applyFill="1" applyBorder="1" applyAlignment="1" applyProtection="1">
      <alignment horizontal="justify" wrapText="1"/>
    </xf>
    <xf numFmtId="0" fontId="2" fillId="4" borderId="0" xfId="2" applyFont="1" applyFill="1" applyBorder="1" applyAlignment="1" applyProtection="1">
      <alignment horizontal="left" wrapText="1"/>
    </xf>
  </cellXfs>
  <cellStyles count="5">
    <cellStyle name="Normal" xfId="0" builtinId="0"/>
    <cellStyle name="Normal 2" xfId="1"/>
    <cellStyle name="Normal 2 2 3" xfId="3"/>
    <cellStyle name="Normal 2 3" xfId="2"/>
    <cellStyle name="Normal 2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62"/>
  <sheetViews>
    <sheetView tabSelected="1" topLeftCell="C1" workbookViewId="0">
      <selection activeCell="P12" sqref="P12"/>
    </sheetView>
  </sheetViews>
  <sheetFormatPr defaultColWidth="8.6328125" defaultRowHeight="14.5" x14ac:dyDescent="0.35"/>
  <cols>
    <col min="1" max="1" width="9.36328125" style="18" hidden="1" customWidth="1"/>
    <col min="2" max="2" width="5.08984375" style="18" hidden="1" customWidth="1"/>
    <col min="3" max="3" width="30" style="18" customWidth="1"/>
    <col min="4" max="4" width="11.6328125" style="18" customWidth="1"/>
    <col min="5" max="5" width="62.54296875" style="18" bestFit="1" customWidth="1"/>
    <col min="6" max="6" width="16" style="18" bestFit="1" customWidth="1"/>
    <col min="7" max="7" width="9.90625" style="18" customWidth="1"/>
    <col min="8" max="8" width="11.453125" style="18" bestFit="1" customWidth="1"/>
    <col min="9" max="9" width="14" style="18" customWidth="1"/>
    <col min="10" max="10" width="14.90625" style="18" customWidth="1"/>
    <col min="11" max="11" width="12.36328125" style="18" customWidth="1"/>
    <col min="12" max="12" width="13.90625" style="18" customWidth="1"/>
    <col min="13" max="13" width="11.08984375" style="18" hidden="1" customWidth="1"/>
    <col min="14" max="14" width="33.453125" style="18" customWidth="1"/>
    <col min="15" max="16384" width="8.6328125" style="18"/>
  </cols>
  <sheetData>
    <row r="1" spans="1:15" s="5" customFormat="1" ht="4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25" t="s">
        <v>107</v>
      </c>
      <c r="M1" s="25"/>
      <c r="N1" s="4" t="s">
        <v>11</v>
      </c>
    </row>
    <row r="2" spans="1:15" s="12" customFormat="1" x14ac:dyDescent="0.35">
      <c r="A2" s="6">
        <v>3660</v>
      </c>
      <c r="B2" s="6" t="s">
        <v>12</v>
      </c>
      <c r="C2" s="6" t="s">
        <v>13</v>
      </c>
      <c r="D2" s="6">
        <v>32396020</v>
      </c>
      <c r="E2" s="6" t="s">
        <v>14</v>
      </c>
      <c r="F2" s="7" t="s">
        <v>15</v>
      </c>
      <c r="G2" s="8">
        <v>50</v>
      </c>
      <c r="H2" s="9">
        <v>25.94</v>
      </c>
      <c r="I2" s="10"/>
      <c r="J2" s="9">
        <f>ROUND(G2*I2,2)</f>
        <v>0</v>
      </c>
      <c r="K2" s="11">
        <f>ROUND(J2*1.21,2)</f>
        <v>0</v>
      </c>
      <c r="L2" s="30"/>
      <c r="M2" s="28">
        <f>IF(L2=$O$2,1,0)</f>
        <v>0</v>
      </c>
      <c r="N2" s="28"/>
      <c r="O2" s="26" t="s">
        <v>108</v>
      </c>
    </row>
    <row r="3" spans="1:15" s="12" customFormat="1" x14ac:dyDescent="0.35">
      <c r="A3" s="6">
        <v>2170</v>
      </c>
      <c r="B3" s="6" t="s">
        <v>12</v>
      </c>
      <c r="C3" s="6" t="s">
        <v>13</v>
      </c>
      <c r="D3" s="6" t="s">
        <v>16</v>
      </c>
      <c r="E3" s="6" t="s">
        <v>17</v>
      </c>
      <c r="F3" s="7" t="s">
        <v>18</v>
      </c>
      <c r="G3" s="8">
        <v>1</v>
      </c>
      <c r="H3" s="9">
        <v>22.06</v>
      </c>
      <c r="I3" s="10"/>
      <c r="J3" s="9">
        <f t="shared" ref="J3:J39" si="0">ROUND(G3*I3,2)</f>
        <v>0</v>
      </c>
      <c r="K3" s="11">
        <f t="shared" ref="K3:K39" si="1">ROUND(J3*1.21,2)</f>
        <v>0</v>
      </c>
      <c r="L3" s="30"/>
      <c r="M3" s="28">
        <f t="shared" ref="M3:M39" si="2">IF(L3=$O$2,1,0)</f>
        <v>0</v>
      </c>
      <c r="N3" s="28"/>
      <c r="O3" s="26" t="s">
        <v>109</v>
      </c>
    </row>
    <row r="4" spans="1:15" s="12" customFormat="1" x14ac:dyDescent="0.35">
      <c r="A4" s="6">
        <v>1114</v>
      </c>
      <c r="B4" s="6" t="s">
        <v>12</v>
      </c>
      <c r="C4" s="6" t="s">
        <v>19</v>
      </c>
      <c r="D4" s="6" t="s">
        <v>20</v>
      </c>
      <c r="E4" s="6" t="s">
        <v>21</v>
      </c>
      <c r="F4" s="7" t="s">
        <v>22</v>
      </c>
      <c r="G4" s="8">
        <v>4</v>
      </c>
      <c r="H4" s="9">
        <v>103.03</v>
      </c>
      <c r="I4" s="10"/>
      <c r="J4" s="9">
        <f t="shared" si="0"/>
        <v>0</v>
      </c>
      <c r="K4" s="11">
        <f t="shared" si="1"/>
        <v>0</v>
      </c>
      <c r="L4" s="30"/>
      <c r="M4" s="28">
        <f t="shared" si="2"/>
        <v>0</v>
      </c>
      <c r="N4" s="28"/>
    </row>
    <row r="5" spans="1:15" s="12" customFormat="1" x14ac:dyDescent="0.35">
      <c r="A5" s="6">
        <v>1120</v>
      </c>
      <c r="B5" s="6" t="s">
        <v>12</v>
      </c>
      <c r="C5" s="6" t="s">
        <v>19</v>
      </c>
      <c r="D5" s="6" t="s">
        <v>23</v>
      </c>
      <c r="E5" s="6" t="s">
        <v>24</v>
      </c>
      <c r="F5" s="7" t="s">
        <v>22</v>
      </c>
      <c r="G5" s="8">
        <v>1</v>
      </c>
      <c r="H5" s="9">
        <v>76.8</v>
      </c>
      <c r="I5" s="10"/>
      <c r="J5" s="9">
        <f t="shared" si="0"/>
        <v>0</v>
      </c>
      <c r="K5" s="11">
        <f t="shared" si="1"/>
        <v>0</v>
      </c>
      <c r="L5" s="30"/>
      <c r="M5" s="28">
        <f t="shared" si="2"/>
        <v>0</v>
      </c>
      <c r="N5" s="28"/>
    </row>
    <row r="6" spans="1:15" s="12" customFormat="1" x14ac:dyDescent="0.35">
      <c r="A6" s="6">
        <v>2942</v>
      </c>
      <c r="B6" s="6" t="s">
        <v>12</v>
      </c>
      <c r="C6" s="6" t="s">
        <v>19</v>
      </c>
      <c r="D6" s="6" t="s">
        <v>25</v>
      </c>
      <c r="E6" s="6" t="s">
        <v>26</v>
      </c>
      <c r="F6" s="7" t="s">
        <v>27</v>
      </c>
      <c r="G6" s="8">
        <v>6</v>
      </c>
      <c r="H6" s="9">
        <v>50.13</v>
      </c>
      <c r="I6" s="10"/>
      <c r="J6" s="9">
        <f t="shared" si="0"/>
        <v>0</v>
      </c>
      <c r="K6" s="11">
        <f t="shared" si="1"/>
        <v>0</v>
      </c>
      <c r="L6" s="30"/>
      <c r="M6" s="28">
        <f t="shared" si="2"/>
        <v>0</v>
      </c>
      <c r="N6" s="28"/>
    </row>
    <row r="7" spans="1:15" s="12" customFormat="1" x14ac:dyDescent="0.35">
      <c r="A7" s="6">
        <v>1811</v>
      </c>
      <c r="B7" s="6" t="s">
        <v>12</v>
      </c>
      <c r="C7" s="6" t="s">
        <v>19</v>
      </c>
      <c r="D7" s="6" t="s">
        <v>28</v>
      </c>
      <c r="E7" s="6" t="s">
        <v>29</v>
      </c>
      <c r="F7" s="7" t="s">
        <v>22</v>
      </c>
      <c r="G7" s="8">
        <v>4</v>
      </c>
      <c r="H7" s="9">
        <v>55.35</v>
      </c>
      <c r="I7" s="10"/>
      <c r="J7" s="9">
        <f t="shared" si="0"/>
        <v>0</v>
      </c>
      <c r="K7" s="11">
        <f t="shared" si="1"/>
        <v>0</v>
      </c>
      <c r="L7" s="30"/>
      <c r="M7" s="28">
        <f t="shared" si="2"/>
        <v>0</v>
      </c>
      <c r="N7" s="28"/>
    </row>
    <row r="8" spans="1:15" s="12" customFormat="1" x14ac:dyDescent="0.35">
      <c r="A8" s="6">
        <v>1808</v>
      </c>
      <c r="B8" s="6" t="s">
        <v>12</v>
      </c>
      <c r="C8" s="6" t="s">
        <v>19</v>
      </c>
      <c r="D8" s="6" t="s">
        <v>30</v>
      </c>
      <c r="E8" s="6" t="s">
        <v>31</v>
      </c>
      <c r="F8" s="7" t="s">
        <v>32</v>
      </c>
      <c r="G8" s="8">
        <v>2</v>
      </c>
      <c r="H8" s="9">
        <v>289.79000000000002</v>
      </c>
      <c r="I8" s="10"/>
      <c r="J8" s="9">
        <f t="shared" si="0"/>
        <v>0</v>
      </c>
      <c r="K8" s="11">
        <f t="shared" si="1"/>
        <v>0</v>
      </c>
      <c r="L8" s="30"/>
      <c r="M8" s="28">
        <f t="shared" si="2"/>
        <v>0</v>
      </c>
      <c r="N8" s="28"/>
    </row>
    <row r="9" spans="1:15" s="12" customFormat="1" x14ac:dyDescent="0.35">
      <c r="A9" s="6">
        <v>2679</v>
      </c>
      <c r="B9" s="6" t="s">
        <v>12</v>
      </c>
      <c r="C9" s="6" t="s">
        <v>19</v>
      </c>
      <c r="D9" s="6">
        <v>7015500</v>
      </c>
      <c r="E9" s="6" t="s">
        <v>33</v>
      </c>
      <c r="F9" s="7" t="s">
        <v>22</v>
      </c>
      <c r="G9" s="8">
        <v>1</v>
      </c>
      <c r="H9" s="9">
        <v>53.61</v>
      </c>
      <c r="I9" s="10"/>
      <c r="J9" s="9">
        <f t="shared" si="0"/>
        <v>0</v>
      </c>
      <c r="K9" s="11">
        <f t="shared" si="1"/>
        <v>0</v>
      </c>
      <c r="L9" s="30"/>
      <c r="M9" s="28">
        <f t="shared" si="2"/>
        <v>0</v>
      </c>
      <c r="N9" s="28"/>
    </row>
    <row r="10" spans="1:15" s="12" customFormat="1" x14ac:dyDescent="0.35">
      <c r="A10" s="13">
        <v>4053</v>
      </c>
      <c r="B10" s="14" t="s">
        <v>12</v>
      </c>
      <c r="C10" s="13" t="s">
        <v>34</v>
      </c>
      <c r="D10" s="13" t="s">
        <v>35</v>
      </c>
      <c r="E10" s="13" t="s">
        <v>36</v>
      </c>
      <c r="F10" s="15" t="s">
        <v>37</v>
      </c>
      <c r="G10" s="8">
        <v>1</v>
      </c>
      <c r="H10" s="16">
        <v>168.48</v>
      </c>
      <c r="I10" s="10"/>
      <c r="J10" s="9">
        <f t="shared" si="0"/>
        <v>0</v>
      </c>
      <c r="K10" s="11">
        <f t="shared" si="1"/>
        <v>0</v>
      </c>
      <c r="L10" s="30"/>
      <c r="M10" s="28">
        <f t="shared" si="2"/>
        <v>0</v>
      </c>
      <c r="N10" s="28"/>
    </row>
    <row r="11" spans="1:15" s="12" customFormat="1" x14ac:dyDescent="0.35">
      <c r="A11" s="6">
        <v>1927</v>
      </c>
      <c r="B11" s="6" t="s">
        <v>12</v>
      </c>
      <c r="C11" s="6" t="s">
        <v>38</v>
      </c>
      <c r="D11" s="6" t="s">
        <v>39</v>
      </c>
      <c r="E11" s="6" t="s">
        <v>40</v>
      </c>
      <c r="F11" s="7" t="s">
        <v>41</v>
      </c>
      <c r="G11" s="8">
        <v>2</v>
      </c>
      <c r="H11" s="17">
        <v>1046.3900000000001</v>
      </c>
      <c r="I11" s="10"/>
      <c r="J11" s="9">
        <f t="shared" si="0"/>
        <v>0</v>
      </c>
      <c r="K11" s="11">
        <f t="shared" si="1"/>
        <v>0</v>
      </c>
      <c r="L11" s="30"/>
      <c r="M11" s="28"/>
      <c r="N11" s="28"/>
    </row>
    <row r="12" spans="1:15" s="12" customFormat="1" x14ac:dyDescent="0.35">
      <c r="A12" s="6">
        <v>1928</v>
      </c>
      <c r="B12" s="6" t="s">
        <v>12</v>
      </c>
      <c r="C12" s="6" t="s">
        <v>38</v>
      </c>
      <c r="D12" s="6" t="s">
        <v>42</v>
      </c>
      <c r="E12" s="6" t="s">
        <v>43</v>
      </c>
      <c r="F12" s="7" t="s">
        <v>41</v>
      </c>
      <c r="G12" s="8">
        <v>2</v>
      </c>
      <c r="H12" s="17">
        <v>815.53</v>
      </c>
      <c r="I12" s="10"/>
      <c r="J12" s="9">
        <f t="shared" si="0"/>
        <v>0</v>
      </c>
      <c r="K12" s="11">
        <f t="shared" si="1"/>
        <v>0</v>
      </c>
      <c r="L12" s="30"/>
      <c r="M12" s="28">
        <f t="shared" si="2"/>
        <v>0</v>
      </c>
      <c r="N12" s="28"/>
    </row>
    <row r="13" spans="1:15" s="12" customFormat="1" x14ac:dyDescent="0.35">
      <c r="A13" s="6">
        <v>1901</v>
      </c>
      <c r="B13" s="6" t="s">
        <v>12</v>
      </c>
      <c r="C13" s="6" t="s">
        <v>38</v>
      </c>
      <c r="D13" s="6" t="s">
        <v>44</v>
      </c>
      <c r="E13" s="6" t="s">
        <v>45</v>
      </c>
      <c r="F13" s="7" t="s">
        <v>46</v>
      </c>
      <c r="G13" s="8">
        <v>2</v>
      </c>
      <c r="H13" s="17">
        <v>815.53</v>
      </c>
      <c r="I13" s="10"/>
      <c r="J13" s="9">
        <f t="shared" si="0"/>
        <v>0</v>
      </c>
      <c r="K13" s="11">
        <f t="shared" si="1"/>
        <v>0</v>
      </c>
      <c r="L13" s="30"/>
      <c r="M13" s="28">
        <f t="shared" si="2"/>
        <v>0</v>
      </c>
      <c r="N13" s="28"/>
    </row>
    <row r="14" spans="1:15" s="12" customFormat="1" x14ac:dyDescent="0.35">
      <c r="A14" s="6">
        <v>1845</v>
      </c>
      <c r="B14" s="6" t="s">
        <v>12</v>
      </c>
      <c r="C14" s="6" t="s">
        <v>38</v>
      </c>
      <c r="D14" s="6" t="s">
        <v>47</v>
      </c>
      <c r="E14" s="6" t="s">
        <v>48</v>
      </c>
      <c r="F14" s="7" t="s">
        <v>46</v>
      </c>
      <c r="G14" s="8">
        <v>10</v>
      </c>
      <c r="H14" s="17">
        <v>815.53</v>
      </c>
      <c r="I14" s="10"/>
      <c r="J14" s="9">
        <f t="shared" si="0"/>
        <v>0</v>
      </c>
      <c r="K14" s="11">
        <f t="shared" si="1"/>
        <v>0</v>
      </c>
      <c r="L14" s="30"/>
      <c r="M14" s="28">
        <f t="shared" si="2"/>
        <v>0</v>
      </c>
      <c r="N14" s="28"/>
    </row>
    <row r="15" spans="1:15" x14ac:dyDescent="0.35">
      <c r="A15" s="6">
        <v>3211</v>
      </c>
      <c r="B15" s="6" t="s">
        <v>12</v>
      </c>
      <c r="C15" s="6" t="s">
        <v>38</v>
      </c>
      <c r="D15" s="6" t="s">
        <v>49</v>
      </c>
      <c r="E15" s="6" t="s">
        <v>50</v>
      </c>
      <c r="F15" s="7" t="s">
        <v>46</v>
      </c>
      <c r="G15" s="8">
        <v>15</v>
      </c>
      <c r="H15" s="17">
        <v>815.53</v>
      </c>
      <c r="I15" s="10"/>
      <c r="J15" s="9">
        <f t="shared" si="0"/>
        <v>0</v>
      </c>
      <c r="K15" s="11">
        <f t="shared" si="1"/>
        <v>0</v>
      </c>
      <c r="L15" s="30"/>
      <c r="M15" s="28">
        <f t="shared" si="2"/>
        <v>0</v>
      </c>
      <c r="N15" s="29"/>
    </row>
    <row r="16" spans="1:15" x14ac:dyDescent="0.35">
      <c r="A16" s="6">
        <v>892</v>
      </c>
      <c r="B16" s="6" t="s">
        <v>12</v>
      </c>
      <c r="C16" s="6" t="s">
        <v>51</v>
      </c>
      <c r="D16" s="6" t="s">
        <v>52</v>
      </c>
      <c r="E16" s="6" t="s">
        <v>53</v>
      </c>
      <c r="F16" s="19" t="s">
        <v>54</v>
      </c>
      <c r="G16" s="8">
        <v>4</v>
      </c>
      <c r="H16" s="16">
        <v>574.55999999999995</v>
      </c>
      <c r="I16" s="10"/>
      <c r="J16" s="9">
        <f t="shared" si="0"/>
        <v>0</v>
      </c>
      <c r="K16" s="11">
        <f t="shared" si="1"/>
        <v>0</v>
      </c>
      <c r="L16" s="30"/>
      <c r="M16" s="28">
        <f t="shared" si="2"/>
        <v>0</v>
      </c>
      <c r="N16" s="29"/>
    </row>
    <row r="17" spans="1:14" x14ac:dyDescent="0.35">
      <c r="A17" s="6" t="s">
        <v>55</v>
      </c>
      <c r="B17" s="6" t="s">
        <v>56</v>
      </c>
      <c r="C17" s="6" t="s">
        <v>34</v>
      </c>
      <c r="D17" s="6" t="s">
        <v>57</v>
      </c>
      <c r="E17" s="6" t="s">
        <v>58</v>
      </c>
      <c r="F17" s="7" t="s">
        <v>59</v>
      </c>
      <c r="G17" s="8">
        <v>1</v>
      </c>
      <c r="H17" s="9">
        <v>204.82</v>
      </c>
      <c r="I17" s="10"/>
      <c r="J17" s="9">
        <f t="shared" si="0"/>
        <v>0</v>
      </c>
      <c r="K17" s="11">
        <f t="shared" si="1"/>
        <v>0</v>
      </c>
      <c r="L17" s="30"/>
      <c r="M17" s="28">
        <f t="shared" si="2"/>
        <v>0</v>
      </c>
      <c r="N17" s="29"/>
    </row>
    <row r="18" spans="1:14" x14ac:dyDescent="0.35">
      <c r="A18" s="13" t="s">
        <v>55</v>
      </c>
      <c r="B18" s="6" t="s">
        <v>56</v>
      </c>
      <c r="C18" s="6" t="s">
        <v>34</v>
      </c>
      <c r="D18" s="13" t="s">
        <v>60</v>
      </c>
      <c r="E18" s="6" t="s">
        <v>61</v>
      </c>
      <c r="F18" s="7" t="s">
        <v>59</v>
      </c>
      <c r="G18" s="8">
        <v>1</v>
      </c>
      <c r="H18" s="9">
        <v>204.82</v>
      </c>
      <c r="I18" s="10"/>
      <c r="J18" s="9">
        <f t="shared" si="0"/>
        <v>0</v>
      </c>
      <c r="K18" s="11">
        <f t="shared" si="1"/>
        <v>0</v>
      </c>
      <c r="L18" s="30"/>
      <c r="M18" s="28">
        <f t="shared" si="2"/>
        <v>0</v>
      </c>
      <c r="N18" s="29"/>
    </row>
    <row r="19" spans="1:14" x14ac:dyDescent="0.35">
      <c r="A19" s="13" t="s">
        <v>55</v>
      </c>
      <c r="B19" s="6" t="s">
        <v>56</v>
      </c>
      <c r="C19" s="6" t="s">
        <v>34</v>
      </c>
      <c r="D19" s="13" t="s">
        <v>62</v>
      </c>
      <c r="E19" s="6" t="s">
        <v>63</v>
      </c>
      <c r="F19" s="7" t="s">
        <v>59</v>
      </c>
      <c r="G19" s="8">
        <v>1</v>
      </c>
      <c r="H19" s="9">
        <v>204.82</v>
      </c>
      <c r="I19" s="10"/>
      <c r="J19" s="9">
        <f t="shared" si="0"/>
        <v>0</v>
      </c>
      <c r="K19" s="11">
        <f t="shared" si="1"/>
        <v>0</v>
      </c>
      <c r="L19" s="30"/>
      <c r="M19" s="28">
        <f t="shared" si="2"/>
        <v>0</v>
      </c>
      <c r="N19" s="29"/>
    </row>
    <row r="20" spans="1:14" x14ac:dyDescent="0.35">
      <c r="A20" s="6" t="s">
        <v>55</v>
      </c>
      <c r="B20" s="6" t="s">
        <v>56</v>
      </c>
      <c r="C20" s="6" t="s">
        <v>34</v>
      </c>
      <c r="D20" s="6" t="s">
        <v>64</v>
      </c>
      <c r="E20" s="6" t="s">
        <v>65</v>
      </c>
      <c r="F20" s="7" t="s">
        <v>59</v>
      </c>
      <c r="G20" s="8">
        <v>1</v>
      </c>
      <c r="H20" s="9">
        <v>204.82</v>
      </c>
      <c r="I20" s="10"/>
      <c r="J20" s="9">
        <f t="shared" si="0"/>
        <v>0</v>
      </c>
      <c r="K20" s="11">
        <f t="shared" si="1"/>
        <v>0</v>
      </c>
      <c r="L20" s="30"/>
      <c r="M20" s="28">
        <f t="shared" si="2"/>
        <v>0</v>
      </c>
      <c r="N20" s="29"/>
    </row>
    <row r="21" spans="1:14" x14ac:dyDescent="0.35">
      <c r="A21" s="6" t="s">
        <v>55</v>
      </c>
      <c r="B21" s="6" t="s">
        <v>56</v>
      </c>
      <c r="C21" s="6" t="s">
        <v>34</v>
      </c>
      <c r="D21" s="6" t="s">
        <v>66</v>
      </c>
      <c r="E21" s="6" t="s">
        <v>67</v>
      </c>
      <c r="F21" s="7" t="s">
        <v>59</v>
      </c>
      <c r="G21" s="8">
        <v>1</v>
      </c>
      <c r="H21" s="9">
        <v>204.82</v>
      </c>
      <c r="I21" s="10"/>
      <c r="J21" s="9">
        <f t="shared" si="0"/>
        <v>0</v>
      </c>
      <c r="K21" s="11">
        <f t="shared" si="1"/>
        <v>0</v>
      </c>
      <c r="L21" s="30"/>
      <c r="M21" s="28">
        <f t="shared" si="2"/>
        <v>0</v>
      </c>
      <c r="N21" s="29"/>
    </row>
    <row r="22" spans="1:14" x14ac:dyDescent="0.35">
      <c r="A22" s="13" t="s">
        <v>55</v>
      </c>
      <c r="B22" s="6" t="s">
        <v>56</v>
      </c>
      <c r="C22" s="6" t="s">
        <v>34</v>
      </c>
      <c r="D22" s="13" t="s">
        <v>68</v>
      </c>
      <c r="E22" s="6" t="s">
        <v>69</v>
      </c>
      <c r="F22" s="7" t="s">
        <v>59</v>
      </c>
      <c r="G22" s="8">
        <v>1</v>
      </c>
      <c r="H22" s="9">
        <v>204.82</v>
      </c>
      <c r="I22" s="10"/>
      <c r="J22" s="9">
        <f t="shared" si="0"/>
        <v>0</v>
      </c>
      <c r="K22" s="11">
        <f t="shared" si="1"/>
        <v>0</v>
      </c>
      <c r="L22" s="30"/>
      <c r="M22" s="28">
        <f t="shared" si="2"/>
        <v>0</v>
      </c>
      <c r="N22" s="29"/>
    </row>
    <row r="23" spans="1:14" x14ac:dyDescent="0.35">
      <c r="A23" s="13" t="s">
        <v>55</v>
      </c>
      <c r="B23" s="6" t="s">
        <v>56</v>
      </c>
      <c r="C23" s="6" t="s">
        <v>34</v>
      </c>
      <c r="D23" s="13" t="s">
        <v>70</v>
      </c>
      <c r="E23" s="6" t="s">
        <v>71</v>
      </c>
      <c r="F23" s="7" t="s">
        <v>59</v>
      </c>
      <c r="G23" s="8">
        <v>1</v>
      </c>
      <c r="H23" s="9">
        <v>204.82</v>
      </c>
      <c r="I23" s="10"/>
      <c r="J23" s="9">
        <f t="shared" si="0"/>
        <v>0</v>
      </c>
      <c r="K23" s="11">
        <f t="shared" si="1"/>
        <v>0</v>
      </c>
      <c r="L23" s="30"/>
      <c r="M23" s="28">
        <f t="shared" si="2"/>
        <v>0</v>
      </c>
      <c r="N23" s="29"/>
    </row>
    <row r="24" spans="1:14" x14ac:dyDescent="0.35">
      <c r="A24" s="13" t="s">
        <v>55</v>
      </c>
      <c r="B24" s="6" t="s">
        <v>56</v>
      </c>
      <c r="C24" s="6" t="s">
        <v>34</v>
      </c>
      <c r="D24" s="13" t="s">
        <v>72</v>
      </c>
      <c r="E24" s="6" t="s">
        <v>73</v>
      </c>
      <c r="F24" s="7" t="s">
        <v>59</v>
      </c>
      <c r="G24" s="8">
        <v>1</v>
      </c>
      <c r="H24" s="9">
        <v>204.82</v>
      </c>
      <c r="I24" s="10"/>
      <c r="J24" s="9">
        <f t="shared" si="0"/>
        <v>0</v>
      </c>
      <c r="K24" s="11">
        <f t="shared" si="1"/>
        <v>0</v>
      </c>
      <c r="L24" s="30"/>
      <c r="M24" s="28">
        <f t="shared" si="2"/>
        <v>0</v>
      </c>
      <c r="N24" s="29"/>
    </row>
    <row r="25" spans="1:14" s="12" customFormat="1" x14ac:dyDescent="0.35">
      <c r="A25" s="6" t="s">
        <v>55</v>
      </c>
      <c r="B25" s="6" t="s">
        <v>56</v>
      </c>
      <c r="C25" s="6" t="s">
        <v>34</v>
      </c>
      <c r="D25" s="6" t="s">
        <v>74</v>
      </c>
      <c r="E25" s="6" t="s">
        <v>75</v>
      </c>
      <c r="F25" s="7" t="s">
        <v>59</v>
      </c>
      <c r="G25" s="8">
        <v>1</v>
      </c>
      <c r="H25" s="9">
        <v>204.82</v>
      </c>
      <c r="I25" s="10"/>
      <c r="J25" s="9">
        <f t="shared" si="0"/>
        <v>0</v>
      </c>
      <c r="K25" s="11">
        <f t="shared" si="1"/>
        <v>0</v>
      </c>
      <c r="L25" s="30"/>
      <c r="M25" s="28">
        <f t="shared" si="2"/>
        <v>0</v>
      </c>
      <c r="N25" s="28"/>
    </row>
    <row r="26" spans="1:14" s="12" customFormat="1" x14ac:dyDescent="0.35">
      <c r="A26" s="6">
        <v>3946</v>
      </c>
      <c r="B26" s="6" t="s">
        <v>56</v>
      </c>
      <c r="C26" s="6" t="s">
        <v>34</v>
      </c>
      <c r="D26" s="6" t="s">
        <v>76</v>
      </c>
      <c r="E26" s="6" t="s">
        <v>77</v>
      </c>
      <c r="F26" s="7" t="s">
        <v>59</v>
      </c>
      <c r="G26" s="8">
        <v>50</v>
      </c>
      <c r="H26" s="9">
        <v>204.82</v>
      </c>
      <c r="I26" s="10"/>
      <c r="J26" s="9">
        <f t="shared" si="0"/>
        <v>0</v>
      </c>
      <c r="K26" s="11">
        <f t="shared" si="1"/>
        <v>0</v>
      </c>
      <c r="L26" s="30"/>
      <c r="M26" s="28">
        <f t="shared" si="2"/>
        <v>0</v>
      </c>
      <c r="N26" s="28"/>
    </row>
    <row r="27" spans="1:14" s="12" customFormat="1" x14ac:dyDescent="0.35">
      <c r="A27" s="6" t="s">
        <v>55</v>
      </c>
      <c r="B27" s="6" t="s">
        <v>56</v>
      </c>
      <c r="C27" s="6" t="s">
        <v>34</v>
      </c>
      <c r="D27" s="6" t="s">
        <v>78</v>
      </c>
      <c r="E27" s="6" t="s">
        <v>79</v>
      </c>
      <c r="F27" s="7" t="s">
        <v>59</v>
      </c>
      <c r="G27" s="8">
        <v>1</v>
      </c>
      <c r="H27" s="9">
        <v>204.82</v>
      </c>
      <c r="I27" s="10"/>
      <c r="J27" s="9">
        <f t="shared" si="0"/>
        <v>0</v>
      </c>
      <c r="K27" s="11">
        <f t="shared" si="1"/>
        <v>0</v>
      </c>
      <c r="L27" s="30"/>
      <c r="M27" s="28">
        <f t="shared" si="2"/>
        <v>0</v>
      </c>
      <c r="N27" s="28"/>
    </row>
    <row r="28" spans="1:14" s="12" customFormat="1" x14ac:dyDescent="0.35">
      <c r="A28" s="6" t="s">
        <v>55</v>
      </c>
      <c r="B28" s="6" t="s">
        <v>56</v>
      </c>
      <c r="C28" s="6" t="s">
        <v>34</v>
      </c>
      <c r="D28" s="6" t="s">
        <v>80</v>
      </c>
      <c r="E28" s="6" t="s">
        <v>81</v>
      </c>
      <c r="F28" s="7" t="s">
        <v>59</v>
      </c>
      <c r="G28" s="8">
        <v>1</v>
      </c>
      <c r="H28" s="9">
        <v>204.82</v>
      </c>
      <c r="I28" s="10"/>
      <c r="J28" s="9">
        <f t="shared" si="0"/>
        <v>0</v>
      </c>
      <c r="K28" s="11">
        <f t="shared" si="1"/>
        <v>0</v>
      </c>
      <c r="L28" s="30"/>
      <c r="M28" s="28">
        <f t="shared" si="2"/>
        <v>0</v>
      </c>
      <c r="N28" s="28"/>
    </row>
    <row r="29" spans="1:14" s="12" customFormat="1" x14ac:dyDescent="0.35">
      <c r="A29" s="6" t="s">
        <v>55</v>
      </c>
      <c r="B29" s="6" t="s">
        <v>56</v>
      </c>
      <c r="C29" s="6" t="s">
        <v>34</v>
      </c>
      <c r="D29" s="6" t="s">
        <v>82</v>
      </c>
      <c r="E29" s="6" t="s">
        <v>83</v>
      </c>
      <c r="F29" s="7" t="s">
        <v>59</v>
      </c>
      <c r="G29" s="8">
        <v>1</v>
      </c>
      <c r="H29" s="9">
        <v>204.82</v>
      </c>
      <c r="I29" s="10"/>
      <c r="J29" s="9">
        <f t="shared" si="0"/>
        <v>0</v>
      </c>
      <c r="K29" s="11">
        <f t="shared" si="1"/>
        <v>0</v>
      </c>
      <c r="L29" s="30"/>
      <c r="M29" s="28">
        <f t="shared" si="2"/>
        <v>0</v>
      </c>
      <c r="N29" s="28"/>
    </row>
    <row r="30" spans="1:14" s="12" customFormat="1" x14ac:dyDescent="0.35">
      <c r="A30" s="6" t="s">
        <v>55</v>
      </c>
      <c r="B30" s="6" t="s">
        <v>56</v>
      </c>
      <c r="C30" s="6" t="s">
        <v>34</v>
      </c>
      <c r="D30" s="6" t="s">
        <v>84</v>
      </c>
      <c r="E30" s="6" t="s">
        <v>85</v>
      </c>
      <c r="F30" s="7" t="s">
        <v>59</v>
      </c>
      <c r="G30" s="8">
        <v>1</v>
      </c>
      <c r="H30" s="9">
        <v>204.82</v>
      </c>
      <c r="I30" s="10"/>
      <c r="J30" s="9">
        <f t="shared" si="0"/>
        <v>0</v>
      </c>
      <c r="K30" s="11">
        <f t="shared" si="1"/>
        <v>0</v>
      </c>
      <c r="L30" s="30"/>
      <c r="M30" s="28">
        <f t="shared" si="2"/>
        <v>0</v>
      </c>
      <c r="N30" s="28"/>
    </row>
    <row r="31" spans="1:14" s="12" customFormat="1" x14ac:dyDescent="0.35">
      <c r="A31" s="6" t="s">
        <v>55</v>
      </c>
      <c r="B31" s="6" t="s">
        <v>56</v>
      </c>
      <c r="C31" s="6" t="s">
        <v>34</v>
      </c>
      <c r="D31" s="6" t="s">
        <v>86</v>
      </c>
      <c r="E31" s="6" t="s">
        <v>87</v>
      </c>
      <c r="F31" s="7" t="s">
        <v>59</v>
      </c>
      <c r="G31" s="8">
        <v>1</v>
      </c>
      <c r="H31" s="9">
        <v>204.82</v>
      </c>
      <c r="I31" s="10"/>
      <c r="J31" s="9">
        <f t="shared" si="0"/>
        <v>0</v>
      </c>
      <c r="K31" s="11">
        <f t="shared" si="1"/>
        <v>0</v>
      </c>
      <c r="L31" s="30"/>
      <c r="M31" s="28">
        <f t="shared" si="2"/>
        <v>0</v>
      </c>
      <c r="N31" s="28"/>
    </row>
    <row r="32" spans="1:14" s="12" customFormat="1" x14ac:dyDescent="0.35">
      <c r="A32" s="6" t="s">
        <v>55</v>
      </c>
      <c r="B32" s="6" t="s">
        <v>56</v>
      </c>
      <c r="C32" s="6" t="s">
        <v>34</v>
      </c>
      <c r="D32" s="6" t="s">
        <v>88</v>
      </c>
      <c r="E32" s="6" t="s">
        <v>89</v>
      </c>
      <c r="F32" s="7" t="s">
        <v>59</v>
      </c>
      <c r="G32" s="8">
        <v>1</v>
      </c>
      <c r="H32" s="9">
        <v>204.82</v>
      </c>
      <c r="I32" s="10"/>
      <c r="J32" s="9">
        <f t="shared" si="0"/>
        <v>0</v>
      </c>
      <c r="K32" s="11">
        <f t="shared" si="1"/>
        <v>0</v>
      </c>
      <c r="L32" s="30"/>
      <c r="M32" s="28">
        <f t="shared" si="2"/>
        <v>0</v>
      </c>
      <c r="N32" s="28"/>
    </row>
    <row r="33" spans="1:14" s="12" customFormat="1" x14ac:dyDescent="0.35">
      <c r="A33" s="13" t="s">
        <v>55</v>
      </c>
      <c r="B33" s="6" t="s">
        <v>56</v>
      </c>
      <c r="C33" s="6" t="s">
        <v>34</v>
      </c>
      <c r="D33" s="13" t="s">
        <v>90</v>
      </c>
      <c r="E33" s="6" t="s">
        <v>91</v>
      </c>
      <c r="F33" s="7" t="s">
        <v>59</v>
      </c>
      <c r="G33" s="8">
        <v>1</v>
      </c>
      <c r="H33" s="9">
        <v>204.82</v>
      </c>
      <c r="I33" s="10"/>
      <c r="J33" s="9">
        <f t="shared" si="0"/>
        <v>0</v>
      </c>
      <c r="K33" s="11">
        <f t="shared" si="1"/>
        <v>0</v>
      </c>
      <c r="L33" s="30"/>
      <c r="M33" s="28">
        <f t="shared" si="2"/>
        <v>0</v>
      </c>
      <c r="N33" s="28"/>
    </row>
    <row r="34" spans="1:14" s="12" customFormat="1" x14ac:dyDescent="0.35">
      <c r="A34" s="13" t="s">
        <v>55</v>
      </c>
      <c r="B34" s="6" t="s">
        <v>56</v>
      </c>
      <c r="C34" s="6" t="s">
        <v>34</v>
      </c>
      <c r="D34" s="13" t="s">
        <v>92</v>
      </c>
      <c r="E34" s="6" t="s">
        <v>93</v>
      </c>
      <c r="F34" s="7" t="s">
        <v>59</v>
      </c>
      <c r="G34" s="8">
        <v>1</v>
      </c>
      <c r="H34" s="9">
        <v>204.82</v>
      </c>
      <c r="I34" s="10"/>
      <c r="J34" s="9">
        <f t="shared" si="0"/>
        <v>0</v>
      </c>
      <c r="K34" s="11">
        <f t="shared" si="1"/>
        <v>0</v>
      </c>
      <c r="L34" s="30"/>
      <c r="M34" s="28">
        <f t="shared" si="2"/>
        <v>0</v>
      </c>
      <c r="N34" s="28"/>
    </row>
    <row r="35" spans="1:14" s="12" customFormat="1" x14ac:dyDescent="0.35">
      <c r="A35" s="6" t="s">
        <v>55</v>
      </c>
      <c r="B35" s="6" t="s">
        <v>56</v>
      </c>
      <c r="C35" s="6" t="s">
        <v>34</v>
      </c>
      <c r="D35" s="6" t="s">
        <v>94</v>
      </c>
      <c r="E35" s="6" t="s">
        <v>95</v>
      </c>
      <c r="F35" s="7" t="s">
        <v>59</v>
      </c>
      <c r="G35" s="8">
        <v>1</v>
      </c>
      <c r="H35" s="9">
        <v>204.82</v>
      </c>
      <c r="I35" s="10"/>
      <c r="J35" s="9">
        <f t="shared" si="0"/>
        <v>0</v>
      </c>
      <c r="K35" s="11">
        <f t="shared" si="1"/>
        <v>0</v>
      </c>
      <c r="L35" s="30"/>
      <c r="M35" s="28">
        <f t="shared" si="2"/>
        <v>0</v>
      </c>
      <c r="N35" s="28"/>
    </row>
    <row r="36" spans="1:14" s="12" customFormat="1" x14ac:dyDescent="0.35">
      <c r="A36" s="6" t="s">
        <v>55</v>
      </c>
      <c r="B36" s="6" t="s">
        <v>56</v>
      </c>
      <c r="C36" s="6" t="s">
        <v>34</v>
      </c>
      <c r="D36" s="6" t="s">
        <v>96</v>
      </c>
      <c r="E36" s="6" t="s">
        <v>97</v>
      </c>
      <c r="F36" s="7" t="s">
        <v>59</v>
      </c>
      <c r="G36" s="8">
        <v>1</v>
      </c>
      <c r="H36" s="9">
        <v>204.82</v>
      </c>
      <c r="I36" s="10"/>
      <c r="J36" s="9">
        <f t="shared" si="0"/>
        <v>0</v>
      </c>
      <c r="K36" s="11">
        <f t="shared" si="1"/>
        <v>0</v>
      </c>
      <c r="L36" s="30"/>
      <c r="M36" s="28">
        <f t="shared" si="2"/>
        <v>0</v>
      </c>
      <c r="N36" s="28"/>
    </row>
    <row r="37" spans="1:14" s="12" customFormat="1" x14ac:dyDescent="0.35">
      <c r="A37" s="6" t="s">
        <v>55</v>
      </c>
      <c r="B37" s="6" t="s">
        <v>56</v>
      </c>
      <c r="C37" s="6" t="s">
        <v>34</v>
      </c>
      <c r="D37" s="6" t="s">
        <v>98</v>
      </c>
      <c r="E37" s="6" t="s">
        <v>99</v>
      </c>
      <c r="F37" s="7" t="s">
        <v>59</v>
      </c>
      <c r="G37" s="8">
        <v>1</v>
      </c>
      <c r="H37" s="9">
        <v>204.82</v>
      </c>
      <c r="I37" s="10"/>
      <c r="J37" s="9">
        <f t="shared" si="0"/>
        <v>0</v>
      </c>
      <c r="K37" s="11">
        <f t="shared" si="1"/>
        <v>0</v>
      </c>
      <c r="L37" s="30"/>
      <c r="M37" s="28">
        <f t="shared" si="2"/>
        <v>0</v>
      </c>
      <c r="N37" s="28"/>
    </row>
    <row r="38" spans="1:14" s="12" customFormat="1" x14ac:dyDescent="0.35">
      <c r="A38" s="6" t="s">
        <v>55</v>
      </c>
      <c r="B38" s="6" t="s">
        <v>56</v>
      </c>
      <c r="C38" s="6" t="s">
        <v>34</v>
      </c>
      <c r="D38" s="6" t="s">
        <v>100</v>
      </c>
      <c r="E38" s="6" t="s">
        <v>101</v>
      </c>
      <c r="F38" s="7" t="s">
        <v>59</v>
      </c>
      <c r="G38" s="8">
        <v>1</v>
      </c>
      <c r="H38" s="9">
        <v>204.82</v>
      </c>
      <c r="I38" s="10"/>
      <c r="J38" s="9">
        <f t="shared" si="0"/>
        <v>0</v>
      </c>
      <c r="K38" s="11">
        <f t="shared" si="1"/>
        <v>0</v>
      </c>
      <c r="L38" s="30"/>
      <c r="M38" s="28">
        <f t="shared" si="2"/>
        <v>0</v>
      </c>
      <c r="N38" s="28"/>
    </row>
    <row r="39" spans="1:14" s="12" customFormat="1" x14ac:dyDescent="0.35">
      <c r="A39" s="13" t="s">
        <v>55</v>
      </c>
      <c r="B39" s="6" t="s">
        <v>56</v>
      </c>
      <c r="C39" s="6" t="s">
        <v>34</v>
      </c>
      <c r="D39" s="13" t="s">
        <v>102</v>
      </c>
      <c r="E39" s="6" t="s">
        <v>103</v>
      </c>
      <c r="F39" s="7" t="s">
        <v>59</v>
      </c>
      <c r="G39" s="8">
        <v>1</v>
      </c>
      <c r="H39" s="9">
        <v>204.82</v>
      </c>
      <c r="I39" s="10"/>
      <c r="J39" s="9">
        <f t="shared" si="0"/>
        <v>0</v>
      </c>
      <c r="K39" s="11">
        <f t="shared" si="1"/>
        <v>0</v>
      </c>
      <c r="L39" s="30"/>
      <c r="M39" s="28">
        <f t="shared" si="2"/>
        <v>0</v>
      </c>
      <c r="N39" s="28"/>
    </row>
    <row r="40" spans="1:14" s="12" customFormat="1" x14ac:dyDescent="0.35">
      <c r="H40" s="20"/>
      <c r="I40" s="20"/>
      <c r="J40" s="21"/>
    </row>
    <row r="41" spans="1:14" s="12" customFormat="1" x14ac:dyDescent="0.35">
      <c r="I41" s="22" t="s">
        <v>104</v>
      </c>
      <c r="J41" s="23">
        <f>ROUND(SUM(J2:J39),2)</f>
        <v>0</v>
      </c>
      <c r="L41" s="27">
        <f>SUM(M2:M39)/38</f>
        <v>0</v>
      </c>
    </row>
    <row r="42" spans="1:14" s="12" customFormat="1" x14ac:dyDescent="0.35">
      <c r="I42" s="20"/>
      <c r="J42" s="21"/>
    </row>
    <row r="43" spans="1:14" s="12" customFormat="1" x14ac:dyDescent="0.35">
      <c r="I43" s="20" t="s">
        <v>105</v>
      </c>
      <c r="J43" s="23">
        <f>ROUND(J41*0.21,)</f>
        <v>0</v>
      </c>
    </row>
    <row r="44" spans="1:14" s="12" customFormat="1" x14ac:dyDescent="0.35">
      <c r="I44" s="20"/>
      <c r="J44" s="21"/>
    </row>
    <row r="45" spans="1:14" s="12" customFormat="1" x14ac:dyDescent="0.35">
      <c r="I45" s="20" t="s">
        <v>106</v>
      </c>
      <c r="J45" s="23">
        <f>ROUND(SUM(K2:K39),2)</f>
        <v>0</v>
      </c>
    </row>
    <row r="47" spans="1:14" s="24" customFormat="1" ht="16.25" customHeight="1" x14ac:dyDescent="0.35">
      <c r="A47" s="31" t="s">
        <v>110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1:14" s="24" customFormat="1" ht="20" customHeight="1" x14ac:dyDescent="0.35">
      <c r="A48" s="32" t="s">
        <v>111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</row>
    <row r="49" spans="1:14" s="24" customFormat="1" ht="31.5" customHeight="1" x14ac:dyDescent="0.35">
      <c r="A49" s="32" t="s">
        <v>112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</row>
    <row r="50" spans="1:14" s="24" customFormat="1" x14ac:dyDescent="0.35">
      <c r="A50" s="32" t="s">
        <v>113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</row>
    <row r="51" spans="1:14" s="24" customFormat="1" x14ac:dyDescent="0.35">
      <c r="A51" s="32" t="s">
        <v>114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</row>
    <row r="52" spans="1:14" s="24" customFormat="1" x14ac:dyDescent="0.35">
      <c r="A52" s="32" t="s">
        <v>115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</row>
    <row r="53" spans="1:14" s="24" customFormat="1" ht="17.25" customHeight="1" x14ac:dyDescent="0.35">
      <c r="A53" s="32" t="s">
        <v>116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</row>
    <row r="54" spans="1:14" s="24" customFormat="1" x14ac:dyDescent="0.35">
      <c r="A54" s="32" t="s">
        <v>117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</row>
    <row r="55" spans="1:14" s="24" customFormat="1" x14ac:dyDescent="0.35">
      <c r="A55" s="32" t="s">
        <v>118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s="24" customFormat="1" x14ac:dyDescent="0.35">
      <c r="A56" s="32" t="s">
        <v>119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</row>
    <row r="57" spans="1:14" s="24" customFormat="1" ht="33" customHeight="1" x14ac:dyDescent="0.35">
      <c r="A57" s="33" t="s">
        <v>120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</row>
    <row r="58" spans="1:14" s="24" customFormat="1" ht="27.65" customHeight="1" x14ac:dyDescent="0.35">
      <c r="A58" s="34" t="s">
        <v>123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</row>
    <row r="59" spans="1:14" s="24" customFormat="1" ht="48.75" customHeight="1" x14ac:dyDescent="0.35">
      <c r="A59" s="32" t="s">
        <v>121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</row>
    <row r="60" spans="1:14" s="24" customFormat="1" x14ac:dyDescent="0.35">
      <c r="A60" s="32" t="s">
        <v>122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</row>
    <row r="61" spans="1:14" s="24" customFormat="1" x14ac:dyDescent="0.35"/>
    <row r="62" spans="1:14" s="24" customFormat="1" x14ac:dyDescent="0.35"/>
  </sheetData>
  <sheetProtection algorithmName="SHA-512" hashValue="m2RGh2P+pMJ1tEi7Nx+l4KiEDXjoqLbVceQm5T7ckKvKH677YOQU9R63NnWSzUkf8cOdudJhVsiIOrESIIUGIw==" saltValue="s9vcDBr67AClOfVIdLO6RA==" spinCount="100000" sheet="1" objects="1" scenarios="1"/>
  <autoFilter ref="C1:F46"/>
  <mergeCells count="14">
    <mergeCell ref="A57:N57"/>
    <mergeCell ref="A58:N58"/>
    <mergeCell ref="A59:N59"/>
    <mergeCell ref="A60:N60"/>
    <mergeCell ref="A52:N52"/>
    <mergeCell ref="A53:N53"/>
    <mergeCell ref="A54:N54"/>
    <mergeCell ref="A55:N55"/>
    <mergeCell ref="A56:N56"/>
    <mergeCell ref="A47:N47"/>
    <mergeCell ref="A49:N49"/>
    <mergeCell ref="A48:N48"/>
    <mergeCell ref="A50:N50"/>
    <mergeCell ref="A51:N51"/>
  </mergeCells>
  <dataValidations count="3">
    <dataValidation type="decimal" showInputMessage="1" showErrorMessage="1" errorTitle="Preu unitari" error="El PREU no pot ser 0 ni ser superior al PREU UNITARI MAXIM" sqref="I2:I39">
      <formula1>0.01</formula1>
      <formula2>H2</formula2>
    </dataValidation>
    <dataValidation type="decimal" allowBlank="1" showInputMessage="1" showErrorMessage="1" errorTitle="Preu unitari" error="El PREU no pot ser 0 ni ser superior al PREU UNITARI MAXIM" sqref="H7:H14">
      <formula1>0.01</formula1>
      <formula2>#REF!</formula2>
    </dataValidation>
    <dataValidation type="list" allowBlank="1" showInputMessage="1" showErrorMessage="1" sqref="L2:L39">
      <formula1>$O$2:$O$3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5" orientation="landscape" horizontalDpi="1200" verticalDpi="1200" r:id="rId1"/>
  <headerFooter>
    <oddHeader>&amp;L&amp;G&amp;C&amp;"-,Negreta"&amp;12Reactius i medis de cultiu per a l’anàlisi de patògens i per a la detecció d'al·lèrgens alimentaris&amp;RSA-2025-228</oddHeader>
    <oddFooter>&amp;Cpàg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Medis anàlisi patogens i al·ler</vt:lpstr>
      <vt:lpstr>'Medis anàlisi patogens i al·ler'!Àrea_d'impressió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CARDIEL VILLALBA</dc:creator>
  <cp:lastModifiedBy>Marta Pera Romero</cp:lastModifiedBy>
  <cp:lastPrinted>2024-11-18T15:04:49Z</cp:lastPrinted>
  <dcterms:created xsi:type="dcterms:W3CDTF">2024-11-11T13:06:45Z</dcterms:created>
  <dcterms:modified xsi:type="dcterms:W3CDTF">2025-01-21T11:10:59Z</dcterms:modified>
</cp:coreProperties>
</file>