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PAISATGE I BIODIVERSITAT\01.02 CONCURSOS\2024\2024 - MAJOR JARDINERIA I MEDI NATURAL\PRESSUPOST\XL\"/>
    </mc:Choice>
  </mc:AlternateContent>
  <bookViews>
    <workbookView xWindow="0" yWindow="0" windowWidth="15330" windowHeight="4950"/>
  </bookViews>
  <sheets>
    <sheet name="INSTRUCCIONS" sheetId="10" r:id="rId1"/>
    <sheet name="T-SMP" sheetId="8" r:id="rId2"/>
    <sheet name="PREU_FEINA" sheetId="7" r:id="rId3"/>
    <sheet name="T-PRES" sheetId="2" r:id="rId4"/>
    <sheet name="RESUM PRESSUPOST" sheetId="11" r:id="rId5"/>
  </sheets>
  <calcPr calcId="162913"/>
</workbook>
</file>

<file path=xl/calcChain.xml><?xml version="1.0" encoding="utf-8"?>
<calcChain xmlns="http://schemas.openxmlformats.org/spreadsheetml/2006/main">
  <c r="B3" i="11" l="1"/>
  <c r="H1281" i="7"/>
  <c r="J1281" i="7" s="1"/>
  <c r="H1278" i="7"/>
  <c r="J1278" i="7" s="1"/>
  <c r="L1279" i="7" s="1"/>
  <c r="H1275" i="7"/>
  <c r="J1275" i="7" s="1"/>
  <c r="H1274" i="7"/>
  <c r="J1274" i="7" s="1"/>
  <c r="H1265" i="7"/>
  <c r="J1265" i="7" s="1"/>
  <c r="L1266" i="7" s="1"/>
  <c r="H1262" i="7"/>
  <c r="J1262" i="7" s="1"/>
  <c r="L1263" i="7" s="1"/>
  <c r="J1268" i="7" s="1"/>
  <c r="L1276" i="7" l="1"/>
  <c r="J1283" i="7" s="1"/>
  <c r="L1284" i="7" s="1"/>
  <c r="L1285" i="7" s="1"/>
  <c r="L1272" i="7" s="1"/>
  <c r="E1000" i="2" s="1"/>
  <c r="G1000" i="2" s="1"/>
  <c r="G1001" i="2" s="1"/>
  <c r="L1269" i="7"/>
  <c r="L1270" i="7" s="1"/>
  <c r="L1260" i="7" s="1"/>
  <c r="D3" i="2"/>
  <c r="K1249" i="7"/>
  <c r="K1237" i="7"/>
  <c r="K1225" i="7"/>
  <c r="K1207" i="7"/>
  <c r="K1189" i="7"/>
  <c r="K1173" i="7"/>
  <c r="K1161" i="7"/>
  <c r="K1148" i="7"/>
  <c r="K1133" i="7"/>
  <c r="K1121" i="7"/>
  <c r="K1109" i="7"/>
  <c r="K1094" i="7"/>
  <c r="K1081" i="7"/>
  <c r="K1068" i="7"/>
  <c r="K1051" i="7"/>
  <c r="K1034" i="7"/>
  <c r="K1027" i="7"/>
  <c r="K1013" i="7"/>
  <c r="K999" i="7"/>
  <c r="K981" i="7"/>
  <c r="K963" i="7"/>
  <c r="K946" i="7"/>
  <c r="K934" i="7"/>
  <c r="K916" i="7"/>
  <c r="K898" i="7"/>
  <c r="K880" i="7"/>
  <c r="K868" i="7"/>
  <c r="K852" i="7"/>
  <c r="K834" i="7"/>
  <c r="K815" i="7"/>
  <c r="K796" i="7"/>
  <c r="K778" i="7"/>
  <c r="K759" i="7"/>
  <c r="K745" i="7"/>
  <c r="K732" i="7"/>
  <c r="K720" i="7"/>
  <c r="K708" i="7"/>
  <c r="K696" i="7"/>
  <c r="K683" i="7"/>
  <c r="K664" i="7"/>
  <c r="K651" i="7"/>
  <c r="K638" i="7"/>
  <c r="K625" i="7"/>
  <c r="K612" i="7"/>
  <c r="K599" i="7"/>
  <c r="K582" i="7"/>
  <c r="K565" i="7"/>
  <c r="K552" i="7"/>
  <c r="K536" i="7"/>
  <c r="K523" i="7"/>
  <c r="K505" i="7"/>
  <c r="K486" i="7"/>
  <c r="K468" i="7"/>
  <c r="K449" i="7"/>
  <c r="K431" i="7"/>
  <c r="K412" i="7"/>
  <c r="K394" i="7"/>
  <c r="K375" i="7"/>
  <c r="K357" i="7"/>
  <c r="K338" i="7"/>
  <c r="K321" i="7"/>
  <c r="K311" i="7"/>
  <c r="K301" i="7"/>
  <c r="K289" i="7"/>
  <c r="K272" i="7"/>
  <c r="K258" i="7"/>
  <c r="K242" i="7"/>
  <c r="K226" i="7"/>
  <c r="K210" i="7"/>
  <c r="K197" i="7"/>
  <c r="K187" i="7"/>
  <c r="K171" i="7"/>
  <c r="K155" i="7"/>
  <c r="K138" i="7"/>
  <c r="K123" i="7"/>
  <c r="K106" i="7"/>
  <c r="K89" i="7"/>
  <c r="K69" i="7"/>
  <c r="K56" i="7"/>
  <c r="K41" i="7"/>
  <c r="K28" i="7"/>
  <c r="K11" i="7"/>
  <c r="H1254" i="7"/>
  <c r="J1254" i="7" s="1"/>
  <c r="H1251" i="7"/>
  <c r="J1251" i="7" s="1"/>
  <c r="L1252" i="7" s="1"/>
  <c r="J1256" i="7" s="1"/>
  <c r="H1242" i="7"/>
  <c r="J1242" i="7" s="1"/>
  <c r="L1243" i="7" s="1"/>
  <c r="H1239" i="7"/>
  <c r="H1230" i="7"/>
  <c r="J1230" i="7" s="1"/>
  <c r="L1231" i="7" s="1"/>
  <c r="H1227" i="7"/>
  <c r="J1227" i="7" s="1"/>
  <c r="L1228" i="7" s="1"/>
  <c r="J1233" i="7" s="1"/>
  <c r="H1218" i="7"/>
  <c r="J1218" i="7" s="1"/>
  <c r="H1217" i="7"/>
  <c r="J1217" i="7" s="1"/>
  <c r="H1214" i="7"/>
  <c r="J1214" i="7" s="1"/>
  <c r="L1215" i="7" s="1"/>
  <c r="H1211" i="7"/>
  <c r="J1211" i="7" s="1"/>
  <c r="H1210" i="7"/>
  <c r="J1210" i="7" s="1"/>
  <c r="H1209" i="7"/>
  <c r="J1209" i="7" s="1"/>
  <c r="H1200" i="7"/>
  <c r="J1200" i="7" s="1"/>
  <c r="H1199" i="7"/>
  <c r="J1199" i="7" s="1"/>
  <c r="H1196" i="7"/>
  <c r="J1196" i="7" s="1"/>
  <c r="L1197" i="7" s="1"/>
  <c r="H1193" i="7"/>
  <c r="H1192" i="7"/>
  <c r="H1191" i="7"/>
  <c r="J1191" i="7" s="1"/>
  <c r="H1182" i="7"/>
  <c r="J1182" i="7" s="1"/>
  <c r="L1183" i="7" s="1"/>
  <c r="H1179" i="7"/>
  <c r="J1179" i="7" s="1"/>
  <c r="H1178" i="7"/>
  <c r="J1178" i="7" s="1"/>
  <c r="H1175" i="7"/>
  <c r="J1175" i="7" s="1"/>
  <c r="L1176" i="7" s="1"/>
  <c r="J1185" i="7" s="1"/>
  <c r="H1166" i="7"/>
  <c r="J1166" i="7" s="1"/>
  <c r="L1167" i="7" s="1"/>
  <c r="H1163" i="7"/>
  <c r="J1163" i="7" s="1"/>
  <c r="L1164" i="7" s="1"/>
  <c r="J1169" i="7" s="1"/>
  <c r="H1154" i="7"/>
  <c r="H1151" i="7"/>
  <c r="J1151" i="7" s="1"/>
  <c r="H1150" i="7"/>
  <c r="H1141" i="7"/>
  <c r="H1138" i="7"/>
  <c r="J1138" i="7" s="1"/>
  <c r="L1139" i="7" s="1"/>
  <c r="H1135" i="7"/>
  <c r="H1126" i="7"/>
  <c r="H1123" i="7"/>
  <c r="J1123" i="7" s="1"/>
  <c r="L1124" i="7" s="1"/>
  <c r="J1129" i="7" s="1"/>
  <c r="H1114" i="7"/>
  <c r="J1114" i="7" s="1"/>
  <c r="L1115" i="7" s="1"/>
  <c r="H1111" i="7"/>
  <c r="J1111" i="7" s="1"/>
  <c r="L1112" i="7" s="1"/>
  <c r="J1117" i="7" s="1"/>
  <c r="H1102" i="7"/>
  <c r="J1102" i="7" s="1"/>
  <c r="L1103" i="7" s="1"/>
  <c r="H1099" i="7"/>
  <c r="J1099" i="7" s="1"/>
  <c r="L1100" i="7" s="1"/>
  <c r="H1096" i="7"/>
  <c r="J1096" i="7" s="1"/>
  <c r="L1097" i="7" s="1"/>
  <c r="J1105" i="7" s="1"/>
  <c r="H1087" i="7"/>
  <c r="J1087" i="7" s="1"/>
  <c r="L1088" i="7" s="1"/>
  <c r="H1084" i="7"/>
  <c r="J1084" i="7" s="1"/>
  <c r="H1083" i="7"/>
  <c r="H1074" i="7"/>
  <c r="H1073" i="7"/>
  <c r="J1073" i="7" s="1"/>
  <c r="H1070" i="7"/>
  <c r="J1070" i="7" s="1"/>
  <c r="L1071" i="7" s="1"/>
  <c r="J1077" i="7" s="1"/>
  <c r="H1061" i="7"/>
  <c r="J1061" i="7" s="1"/>
  <c r="L1062" i="7" s="1"/>
  <c r="H1058" i="7"/>
  <c r="J1058" i="7" s="1"/>
  <c r="H1057" i="7"/>
  <c r="J1057" i="7" s="1"/>
  <c r="H1054" i="7"/>
  <c r="J1054" i="7" s="1"/>
  <c r="H1053" i="7"/>
  <c r="J1053" i="7" s="1"/>
  <c r="H1044" i="7"/>
  <c r="J1044" i="7" s="1"/>
  <c r="L1045" i="7" s="1"/>
  <c r="H1041" i="7"/>
  <c r="J1041" i="7" s="1"/>
  <c r="H1040" i="7"/>
  <c r="J1040" i="7" s="1"/>
  <c r="H1037" i="7"/>
  <c r="J1037" i="7" s="1"/>
  <c r="H1036" i="7"/>
  <c r="J1036" i="7" s="1"/>
  <c r="H1029" i="7"/>
  <c r="H1020" i="7"/>
  <c r="J1020" i="7" s="1"/>
  <c r="H1019" i="7"/>
  <c r="J1019" i="7" s="1"/>
  <c r="H1016" i="7"/>
  <c r="H1015" i="7"/>
  <c r="J1015" i="7" s="1"/>
  <c r="H1006" i="7"/>
  <c r="J1006" i="7" s="1"/>
  <c r="H1005" i="7"/>
  <c r="J1005" i="7" s="1"/>
  <c r="H1002" i="7"/>
  <c r="J1002" i="7" s="1"/>
  <c r="H1001" i="7"/>
  <c r="J1001" i="7" s="1"/>
  <c r="H992" i="7"/>
  <c r="J992" i="7" s="1"/>
  <c r="H991" i="7"/>
  <c r="H988" i="7"/>
  <c r="H987" i="7"/>
  <c r="H984" i="7"/>
  <c r="H983" i="7"/>
  <c r="J983" i="7" s="1"/>
  <c r="H974" i="7"/>
  <c r="J974" i="7" s="1"/>
  <c r="H973" i="7"/>
  <c r="J973" i="7" s="1"/>
  <c r="H970" i="7"/>
  <c r="J970" i="7" s="1"/>
  <c r="H969" i="7"/>
  <c r="J969" i="7" s="1"/>
  <c r="H966" i="7"/>
  <c r="J966" i="7" s="1"/>
  <c r="H965" i="7"/>
  <c r="J965" i="7" s="1"/>
  <c r="H956" i="7"/>
  <c r="J956" i="7" s="1"/>
  <c r="L957" i="7" s="1"/>
  <c r="H953" i="7"/>
  <c r="J953" i="7" s="1"/>
  <c r="H952" i="7"/>
  <c r="J952" i="7" s="1"/>
  <c r="H949" i="7"/>
  <c r="J949" i="7" s="1"/>
  <c r="H948" i="7"/>
  <c r="J948" i="7" s="1"/>
  <c r="H939" i="7"/>
  <c r="J939" i="7" s="1"/>
  <c r="L940" i="7" s="1"/>
  <c r="H936" i="7"/>
  <c r="J936" i="7" s="1"/>
  <c r="L937" i="7" s="1"/>
  <c r="J942" i="7" s="1"/>
  <c r="H927" i="7"/>
  <c r="J927" i="7" s="1"/>
  <c r="L928" i="7" s="1"/>
  <c r="H924" i="7"/>
  <c r="J924" i="7" s="1"/>
  <c r="H923" i="7"/>
  <c r="J923" i="7" s="1"/>
  <c r="H922" i="7"/>
  <c r="J922" i="7" s="1"/>
  <c r="H919" i="7"/>
  <c r="J919" i="7" s="1"/>
  <c r="H918" i="7"/>
  <c r="J918" i="7" s="1"/>
  <c r="H909" i="7"/>
  <c r="J909" i="7" s="1"/>
  <c r="L910" i="7" s="1"/>
  <c r="H906" i="7"/>
  <c r="J906" i="7" s="1"/>
  <c r="H905" i="7"/>
  <c r="H904" i="7"/>
  <c r="J904" i="7" s="1"/>
  <c r="H901" i="7"/>
  <c r="H900" i="7"/>
  <c r="J900" i="7" s="1"/>
  <c r="H891" i="7"/>
  <c r="J891" i="7" s="1"/>
  <c r="L892" i="7" s="1"/>
  <c r="H888" i="7"/>
  <c r="J888" i="7" s="1"/>
  <c r="H887" i="7"/>
  <c r="J887" i="7" s="1"/>
  <c r="H886" i="7"/>
  <c r="J886" i="7" s="1"/>
  <c r="H883" i="7"/>
  <c r="H882" i="7"/>
  <c r="H873" i="7"/>
  <c r="H870" i="7"/>
  <c r="J870" i="7" s="1"/>
  <c r="H861" i="7"/>
  <c r="H858" i="7"/>
  <c r="J858" i="7" s="1"/>
  <c r="H857" i="7"/>
  <c r="J857" i="7" s="1"/>
  <c r="H854" i="7"/>
  <c r="J854" i="7" s="1"/>
  <c r="L855" i="7" s="1"/>
  <c r="J864" i="7" s="1"/>
  <c r="H845" i="7"/>
  <c r="J845" i="7" s="1"/>
  <c r="H844" i="7"/>
  <c r="J844" i="7" s="1"/>
  <c r="H843" i="7"/>
  <c r="J843" i="7" s="1"/>
  <c r="H840" i="7"/>
  <c r="J840" i="7" s="1"/>
  <c r="L841" i="7" s="1"/>
  <c r="H837" i="7"/>
  <c r="J837" i="7" s="1"/>
  <c r="H836" i="7"/>
  <c r="J836" i="7" s="1"/>
  <c r="H827" i="7"/>
  <c r="J827" i="7" s="1"/>
  <c r="H826" i="7"/>
  <c r="J826" i="7" s="1"/>
  <c r="H823" i="7"/>
  <c r="J823" i="7" s="1"/>
  <c r="H822" i="7"/>
  <c r="J822" i="7" s="1"/>
  <c r="H821" i="7"/>
  <c r="J821" i="7" s="1"/>
  <c r="H818" i="7"/>
  <c r="J818" i="7" s="1"/>
  <c r="H817" i="7"/>
  <c r="J817" i="7" s="1"/>
  <c r="H808" i="7"/>
  <c r="J808" i="7" s="1"/>
  <c r="H807" i="7"/>
  <c r="J807" i="7" s="1"/>
  <c r="H804" i="7"/>
  <c r="J804" i="7" s="1"/>
  <c r="H803" i="7"/>
  <c r="H802" i="7"/>
  <c r="J802" i="7" s="1"/>
  <c r="H799" i="7"/>
  <c r="J799" i="7" s="1"/>
  <c r="H798" i="7"/>
  <c r="J798" i="7" s="1"/>
  <c r="H789" i="7"/>
  <c r="J789" i="7" s="1"/>
  <c r="H788" i="7"/>
  <c r="J788" i="7" s="1"/>
  <c r="H785" i="7"/>
  <c r="J785" i="7" s="1"/>
  <c r="H784" i="7"/>
  <c r="J784" i="7" s="1"/>
  <c r="H781" i="7"/>
  <c r="J781" i="7" s="1"/>
  <c r="H780" i="7"/>
  <c r="J780" i="7" s="1"/>
  <c r="H771" i="7"/>
  <c r="J771" i="7" s="1"/>
  <c r="H770" i="7"/>
  <c r="J770" i="7" s="1"/>
  <c r="H767" i="7"/>
  <c r="J767" i="7" s="1"/>
  <c r="H766" i="7"/>
  <c r="J766" i="7" s="1"/>
  <c r="H765" i="7"/>
  <c r="J765" i="7" s="1"/>
  <c r="H762" i="7"/>
  <c r="J762" i="7" s="1"/>
  <c r="H761" i="7"/>
  <c r="J761" i="7" s="1"/>
  <c r="H752" i="7"/>
  <c r="J752" i="7" s="1"/>
  <c r="H751" i="7"/>
  <c r="J751" i="7" s="1"/>
  <c r="H748" i="7"/>
  <c r="J748" i="7" s="1"/>
  <c r="H747" i="7"/>
  <c r="J747" i="7" s="1"/>
  <c r="H738" i="7"/>
  <c r="J738" i="7" s="1"/>
  <c r="H737" i="7"/>
  <c r="J737" i="7" s="1"/>
  <c r="H734" i="7"/>
  <c r="J734" i="7" s="1"/>
  <c r="L735" i="7" s="1"/>
  <c r="J741" i="7" s="1"/>
  <c r="H725" i="7"/>
  <c r="J725" i="7" s="1"/>
  <c r="L726" i="7" s="1"/>
  <c r="H722" i="7"/>
  <c r="J722" i="7" s="1"/>
  <c r="L723" i="7" s="1"/>
  <c r="J728" i="7" s="1"/>
  <c r="H713" i="7"/>
  <c r="J713" i="7" s="1"/>
  <c r="L714" i="7" s="1"/>
  <c r="H710" i="7"/>
  <c r="J710" i="7" s="1"/>
  <c r="L711" i="7" s="1"/>
  <c r="J716" i="7" s="1"/>
  <c r="H701" i="7"/>
  <c r="J701" i="7" s="1"/>
  <c r="L702" i="7" s="1"/>
  <c r="H698" i="7"/>
  <c r="J698" i="7" s="1"/>
  <c r="L699" i="7" s="1"/>
  <c r="J704" i="7" s="1"/>
  <c r="H689" i="7"/>
  <c r="H688" i="7"/>
  <c r="J688" i="7" s="1"/>
  <c r="H685" i="7"/>
  <c r="J685" i="7" s="1"/>
  <c r="L686" i="7" s="1"/>
  <c r="J692" i="7" s="1"/>
  <c r="H676" i="7"/>
  <c r="J676" i="7" s="1"/>
  <c r="H675" i="7"/>
  <c r="J675" i="7" s="1"/>
  <c r="H672" i="7"/>
  <c r="J672" i="7" s="1"/>
  <c r="H671" i="7"/>
  <c r="J671" i="7" s="1"/>
  <c r="H670" i="7"/>
  <c r="H667" i="7"/>
  <c r="H666" i="7"/>
  <c r="H657" i="7"/>
  <c r="J657" i="7" s="1"/>
  <c r="H656" i="7"/>
  <c r="J656" i="7" s="1"/>
  <c r="H653" i="7"/>
  <c r="H644" i="7"/>
  <c r="H643" i="7"/>
  <c r="J643" i="7" s="1"/>
  <c r="H640" i="7"/>
  <c r="J640" i="7" s="1"/>
  <c r="H631" i="7"/>
  <c r="J631" i="7" s="1"/>
  <c r="H630" i="7"/>
  <c r="J630" i="7" s="1"/>
  <c r="H627" i="7"/>
  <c r="J627" i="7" s="1"/>
  <c r="L628" i="7" s="1"/>
  <c r="J634" i="7" s="1"/>
  <c r="H618" i="7"/>
  <c r="J618" i="7" s="1"/>
  <c r="H617" i="7"/>
  <c r="J617" i="7" s="1"/>
  <c r="H614" i="7"/>
  <c r="H605" i="7"/>
  <c r="J605" i="7" s="1"/>
  <c r="H604" i="7"/>
  <c r="J604" i="7" s="1"/>
  <c r="H601" i="7"/>
  <c r="J601" i="7" s="1"/>
  <c r="L602" i="7" s="1"/>
  <c r="J608" i="7" s="1"/>
  <c r="H592" i="7"/>
  <c r="J592" i="7" s="1"/>
  <c r="L593" i="7" s="1"/>
  <c r="H589" i="7"/>
  <c r="J589" i="7" s="1"/>
  <c r="H588" i="7"/>
  <c r="J588" i="7" s="1"/>
  <c r="H585" i="7"/>
  <c r="J585" i="7" s="1"/>
  <c r="H584" i="7"/>
  <c r="J584" i="7" s="1"/>
  <c r="H575" i="7"/>
  <c r="J575" i="7" s="1"/>
  <c r="L576" i="7" s="1"/>
  <c r="H572" i="7"/>
  <c r="J572" i="7" s="1"/>
  <c r="H571" i="7"/>
  <c r="J571" i="7" s="1"/>
  <c r="H568" i="7"/>
  <c r="J568" i="7" s="1"/>
  <c r="H567" i="7"/>
  <c r="J567" i="7" s="1"/>
  <c r="H558" i="7"/>
  <c r="J558" i="7" s="1"/>
  <c r="L559" i="7" s="1"/>
  <c r="H555" i="7"/>
  <c r="H554" i="7"/>
  <c r="J554" i="7" s="1"/>
  <c r="H545" i="7"/>
  <c r="J545" i="7" s="1"/>
  <c r="L546" i="7" s="1"/>
  <c r="H542" i="7"/>
  <c r="J542" i="7" s="1"/>
  <c r="L543" i="7" s="1"/>
  <c r="H539" i="7"/>
  <c r="J539" i="7" s="1"/>
  <c r="H538" i="7"/>
  <c r="J538" i="7" s="1"/>
  <c r="H529" i="7"/>
  <c r="J529" i="7" s="1"/>
  <c r="L530" i="7" s="1"/>
  <c r="H526" i="7"/>
  <c r="J526" i="7" s="1"/>
  <c r="H525" i="7"/>
  <c r="J525" i="7" s="1"/>
  <c r="H516" i="7"/>
  <c r="J516" i="7" s="1"/>
  <c r="H515" i="7"/>
  <c r="J515" i="7" s="1"/>
  <c r="H512" i="7"/>
  <c r="J512" i="7" s="1"/>
  <c r="H511" i="7"/>
  <c r="J511" i="7" s="1"/>
  <c r="H508" i="7"/>
  <c r="H507" i="7"/>
  <c r="J507" i="7" s="1"/>
  <c r="H498" i="7"/>
  <c r="J498" i="7" s="1"/>
  <c r="H497" i="7"/>
  <c r="J497" i="7" s="1"/>
  <c r="H494" i="7"/>
  <c r="J494" i="7" s="1"/>
  <c r="H493" i="7"/>
  <c r="J493" i="7" s="1"/>
  <c r="H492" i="7"/>
  <c r="J492" i="7" s="1"/>
  <c r="H489" i="7"/>
  <c r="H488" i="7"/>
  <c r="J488" i="7" s="1"/>
  <c r="H479" i="7"/>
  <c r="J479" i="7" s="1"/>
  <c r="H478" i="7"/>
  <c r="J478" i="7" s="1"/>
  <c r="H475" i="7"/>
  <c r="J475" i="7" s="1"/>
  <c r="H474" i="7"/>
  <c r="J474" i="7" s="1"/>
  <c r="H471" i="7"/>
  <c r="J471" i="7" s="1"/>
  <c r="H470" i="7"/>
  <c r="J470" i="7" s="1"/>
  <c r="H461" i="7"/>
  <c r="J461" i="7" s="1"/>
  <c r="H460" i="7"/>
  <c r="J460" i="7" s="1"/>
  <c r="H457" i="7"/>
  <c r="J457" i="7" s="1"/>
  <c r="H456" i="7"/>
  <c r="J456" i="7" s="1"/>
  <c r="H455" i="7"/>
  <c r="H452" i="7"/>
  <c r="J452" i="7" s="1"/>
  <c r="H451" i="7"/>
  <c r="J451" i="7" s="1"/>
  <c r="H442" i="7"/>
  <c r="J442" i="7" s="1"/>
  <c r="H441" i="7"/>
  <c r="J441" i="7" s="1"/>
  <c r="H438" i="7"/>
  <c r="J438" i="7" s="1"/>
  <c r="H437" i="7"/>
  <c r="J437" i="7" s="1"/>
  <c r="H434" i="7"/>
  <c r="J434" i="7" s="1"/>
  <c r="H433" i="7"/>
  <c r="J433" i="7" s="1"/>
  <c r="H424" i="7"/>
  <c r="J424" i="7" s="1"/>
  <c r="H423" i="7"/>
  <c r="J423" i="7" s="1"/>
  <c r="H420" i="7"/>
  <c r="J420" i="7" s="1"/>
  <c r="H419" i="7"/>
  <c r="H418" i="7"/>
  <c r="J418" i="7" s="1"/>
  <c r="H415" i="7"/>
  <c r="J415" i="7" s="1"/>
  <c r="H414" i="7"/>
  <c r="J414" i="7" s="1"/>
  <c r="H405" i="7"/>
  <c r="J405" i="7" s="1"/>
  <c r="H404" i="7"/>
  <c r="J404" i="7" s="1"/>
  <c r="H401" i="7"/>
  <c r="J401" i="7" s="1"/>
  <c r="H400" i="7"/>
  <c r="J400" i="7" s="1"/>
  <c r="H397" i="7"/>
  <c r="J397" i="7" s="1"/>
  <c r="H396" i="7"/>
  <c r="J396" i="7" s="1"/>
  <c r="H387" i="7"/>
  <c r="J387" i="7" s="1"/>
  <c r="H386" i="7"/>
  <c r="J386" i="7" s="1"/>
  <c r="H383" i="7"/>
  <c r="H382" i="7"/>
  <c r="J382" i="7" s="1"/>
  <c r="H381" i="7"/>
  <c r="J381" i="7" s="1"/>
  <c r="H378" i="7"/>
  <c r="J378" i="7" s="1"/>
  <c r="H377" i="7"/>
  <c r="J377" i="7" s="1"/>
  <c r="H368" i="7"/>
  <c r="J368" i="7" s="1"/>
  <c r="H367" i="7"/>
  <c r="J367" i="7" s="1"/>
  <c r="H364" i="7"/>
  <c r="J364" i="7" s="1"/>
  <c r="H363" i="7"/>
  <c r="J363" i="7" s="1"/>
  <c r="L365" i="7" s="1"/>
  <c r="H360" i="7"/>
  <c r="J360" i="7" s="1"/>
  <c r="H359" i="7"/>
  <c r="J359" i="7" s="1"/>
  <c r="H350" i="7"/>
  <c r="J350" i="7" s="1"/>
  <c r="H349" i="7"/>
  <c r="J349" i="7" s="1"/>
  <c r="H346" i="7"/>
  <c r="J346" i="7" s="1"/>
  <c r="H345" i="7"/>
  <c r="J345" i="7" s="1"/>
  <c r="H344" i="7"/>
  <c r="J344" i="7" s="1"/>
  <c r="H341" i="7"/>
  <c r="J341" i="7" s="1"/>
  <c r="H340" i="7"/>
  <c r="J340" i="7" s="1"/>
  <c r="H331" i="7"/>
  <c r="J331" i="7" s="1"/>
  <c r="L332" i="7" s="1"/>
  <c r="H328" i="7"/>
  <c r="J328" i="7" s="1"/>
  <c r="H327" i="7"/>
  <c r="J327" i="7" s="1"/>
  <c r="H324" i="7"/>
  <c r="J324" i="7" s="1"/>
  <c r="H323" i="7"/>
  <c r="J323" i="7" s="1"/>
  <c r="H314" i="7"/>
  <c r="J314" i="7" s="1"/>
  <c r="H313" i="7"/>
  <c r="J313" i="7" s="1"/>
  <c r="H304" i="7"/>
  <c r="J304" i="7" s="1"/>
  <c r="H303" i="7"/>
  <c r="J303" i="7" s="1"/>
  <c r="H294" i="7"/>
  <c r="J294" i="7" s="1"/>
  <c r="L295" i="7" s="1"/>
  <c r="H291" i="7"/>
  <c r="J291" i="7" s="1"/>
  <c r="L292" i="7" s="1"/>
  <c r="J297" i="7" s="1"/>
  <c r="H282" i="7"/>
  <c r="J282" i="7" s="1"/>
  <c r="L283" i="7" s="1"/>
  <c r="H279" i="7"/>
  <c r="J279" i="7" s="1"/>
  <c r="H278" i="7"/>
  <c r="J278" i="7" s="1"/>
  <c r="H277" i="7"/>
  <c r="J277" i="7" s="1"/>
  <c r="H274" i="7"/>
  <c r="J274" i="7" s="1"/>
  <c r="L275" i="7" s="1"/>
  <c r="J285" i="7" s="1"/>
  <c r="H265" i="7"/>
  <c r="J265" i="7" s="1"/>
  <c r="H264" i="7"/>
  <c r="J264" i="7" s="1"/>
  <c r="H261" i="7"/>
  <c r="J261" i="7" s="1"/>
  <c r="H260" i="7"/>
  <c r="J260" i="7" s="1"/>
  <c r="H251" i="7"/>
  <c r="J251" i="7" s="1"/>
  <c r="L252" i="7" s="1"/>
  <c r="H248" i="7"/>
  <c r="J248" i="7" s="1"/>
  <c r="L249" i="7" s="1"/>
  <c r="H245" i="7"/>
  <c r="J245" i="7" s="1"/>
  <c r="H244" i="7"/>
  <c r="J244" i="7" s="1"/>
  <c r="H235" i="7"/>
  <c r="J235" i="7" s="1"/>
  <c r="L236" i="7" s="1"/>
  <c r="H232" i="7"/>
  <c r="J232" i="7" s="1"/>
  <c r="L233" i="7" s="1"/>
  <c r="H229" i="7"/>
  <c r="J229" i="7" s="1"/>
  <c r="H228" i="7"/>
  <c r="J228" i="7" s="1"/>
  <c r="H219" i="7"/>
  <c r="J219" i="7" s="1"/>
  <c r="L220" i="7" s="1"/>
  <c r="H216" i="7"/>
  <c r="J216" i="7" s="1"/>
  <c r="L217" i="7" s="1"/>
  <c r="H213" i="7"/>
  <c r="J213" i="7" s="1"/>
  <c r="H212" i="7"/>
  <c r="H203" i="7"/>
  <c r="J203" i="7" s="1"/>
  <c r="L204" i="7" s="1"/>
  <c r="H200" i="7"/>
  <c r="J200" i="7" s="1"/>
  <c r="H199" i="7"/>
  <c r="H190" i="7"/>
  <c r="J190" i="7" s="1"/>
  <c r="H189" i="7"/>
  <c r="J189" i="7" s="1"/>
  <c r="H180" i="7"/>
  <c r="J180" i="7" s="1"/>
  <c r="L181" i="7" s="1"/>
  <c r="H177" i="7"/>
  <c r="J177" i="7" s="1"/>
  <c r="L178" i="7" s="1"/>
  <c r="H174" i="7"/>
  <c r="J174" i="7" s="1"/>
  <c r="H173" i="7"/>
  <c r="J173" i="7" s="1"/>
  <c r="H164" i="7"/>
  <c r="J164" i="7" s="1"/>
  <c r="L165" i="7" s="1"/>
  <c r="H161" i="7"/>
  <c r="J161" i="7" s="1"/>
  <c r="L162" i="7" s="1"/>
  <c r="H158" i="7"/>
  <c r="J158" i="7" s="1"/>
  <c r="H157" i="7"/>
  <c r="J157" i="7" s="1"/>
  <c r="H148" i="7"/>
  <c r="J148" i="7" s="1"/>
  <c r="H147" i="7"/>
  <c r="J147" i="7" s="1"/>
  <c r="H144" i="7"/>
  <c r="J144" i="7" s="1"/>
  <c r="L145" i="7" s="1"/>
  <c r="H141" i="7"/>
  <c r="J141" i="7" s="1"/>
  <c r="H140" i="7"/>
  <c r="J140" i="7" s="1"/>
  <c r="H131" i="7"/>
  <c r="J131" i="7" s="1"/>
  <c r="L132" i="7" s="1"/>
  <c r="H128" i="7"/>
  <c r="J128" i="7" s="1"/>
  <c r="L129" i="7" s="1"/>
  <c r="H125" i="7"/>
  <c r="J125" i="7" s="1"/>
  <c r="L126" i="7" s="1"/>
  <c r="J134" i="7" s="1"/>
  <c r="H116" i="7"/>
  <c r="J116" i="7" s="1"/>
  <c r="L117" i="7" s="1"/>
  <c r="H113" i="7"/>
  <c r="H112" i="7"/>
  <c r="J112" i="7" s="1"/>
  <c r="H109" i="7"/>
  <c r="J109" i="7" s="1"/>
  <c r="H108" i="7"/>
  <c r="J108" i="7" s="1"/>
  <c r="H99" i="7"/>
  <c r="J99" i="7" s="1"/>
  <c r="L100" i="7" s="1"/>
  <c r="H96" i="7"/>
  <c r="J96" i="7" s="1"/>
  <c r="H95" i="7"/>
  <c r="J95" i="7" s="1"/>
  <c r="H92" i="7"/>
  <c r="J92" i="7" s="1"/>
  <c r="H91" i="7"/>
  <c r="J91" i="7" s="1"/>
  <c r="H82" i="7"/>
  <c r="J82" i="7" s="1"/>
  <c r="H81" i="7"/>
  <c r="J81" i="7" s="1"/>
  <c r="H80" i="7"/>
  <c r="J80" i="7" s="1"/>
  <c r="H77" i="7"/>
  <c r="J77" i="7" s="1"/>
  <c r="H76" i="7"/>
  <c r="J76" i="7" s="1"/>
  <c r="H75" i="7"/>
  <c r="J75" i="7" s="1"/>
  <c r="H72" i="7"/>
  <c r="J72" i="7" s="1"/>
  <c r="H71" i="7"/>
  <c r="J71" i="7" s="1"/>
  <c r="H62" i="7"/>
  <c r="J62" i="7" s="1"/>
  <c r="L63" i="7" s="1"/>
  <c r="H59" i="7"/>
  <c r="J59" i="7" s="1"/>
  <c r="H58" i="7"/>
  <c r="J58" i="7" s="1"/>
  <c r="H49" i="7"/>
  <c r="J49" i="7" s="1"/>
  <c r="L50" i="7" s="1"/>
  <c r="H46" i="7"/>
  <c r="J46" i="7" s="1"/>
  <c r="L47" i="7" s="1"/>
  <c r="H43" i="7"/>
  <c r="J43" i="7" s="1"/>
  <c r="H34" i="7"/>
  <c r="J34" i="7" s="1"/>
  <c r="L35" i="7" s="1"/>
  <c r="H31" i="7"/>
  <c r="H30" i="7"/>
  <c r="J30" i="7" s="1"/>
  <c r="H21" i="7"/>
  <c r="J21" i="7" s="1"/>
  <c r="L22" i="7" s="1"/>
  <c r="H18" i="7"/>
  <c r="J18" i="7" s="1"/>
  <c r="H17" i="7"/>
  <c r="J17" i="7" s="1"/>
  <c r="H14" i="7"/>
  <c r="J14" i="7" s="1"/>
  <c r="H13" i="7"/>
  <c r="J13" i="7" s="1"/>
  <c r="J31" i="7"/>
  <c r="J113" i="7"/>
  <c r="J199" i="7"/>
  <c r="J212" i="7"/>
  <c r="J383" i="7"/>
  <c r="J419" i="7"/>
  <c r="J455" i="7"/>
  <c r="J489" i="7"/>
  <c r="J508" i="7"/>
  <c r="J555" i="7"/>
  <c r="J614" i="7"/>
  <c r="L615" i="7" s="1"/>
  <c r="J621" i="7" s="1"/>
  <c r="J644" i="7"/>
  <c r="J653" i="7"/>
  <c r="L654" i="7" s="1"/>
  <c r="J660" i="7" s="1"/>
  <c r="J666" i="7"/>
  <c r="J667" i="7"/>
  <c r="J670" i="7"/>
  <c r="J689" i="7"/>
  <c r="J803" i="7"/>
  <c r="J861" i="7"/>
  <c r="L862" i="7" s="1"/>
  <c r="J873" i="7"/>
  <c r="L874" i="7" s="1"/>
  <c r="J882" i="7"/>
  <c r="J883" i="7"/>
  <c r="J901" i="7"/>
  <c r="J905" i="7"/>
  <c r="J984" i="7"/>
  <c r="J987" i="7"/>
  <c r="J988" i="7"/>
  <c r="J991" i="7"/>
  <c r="J1016" i="7"/>
  <c r="J1029" i="7"/>
  <c r="L1030" i="7" s="1"/>
  <c r="J1074" i="7"/>
  <c r="J1083" i="7"/>
  <c r="J1126" i="7"/>
  <c r="L1127" i="7" s="1"/>
  <c r="J1135" i="7"/>
  <c r="L1136" i="7" s="1"/>
  <c r="J1144" i="7" s="1"/>
  <c r="J1141" i="7"/>
  <c r="L1142" i="7" s="1"/>
  <c r="J1150" i="7"/>
  <c r="J1154" i="7"/>
  <c r="L1155" i="7" s="1"/>
  <c r="J1192" i="7"/>
  <c r="J1193" i="7"/>
  <c r="J1239" i="7"/>
  <c r="L1240" i="7" s="1"/>
  <c r="J1245" i="7" s="1"/>
  <c r="E1448" i="2" l="1"/>
  <c r="G1448" i="2" s="1"/>
  <c r="G1449" i="2" s="1"/>
  <c r="E1352" i="2"/>
  <c r="G1352" i="2" s="1"/>
  <c r="G1353" i="2" s="1"/>
  <c r="E1256" i="2"/>
  <c r="G1256" i="2" s="1"/>
  <c r="G1257" i="2" s="1"/>
  <c r="E1160" i="2"/>
  <c r="G1160" i="2" s="1"/>
  <c r="G1161" i="2" s="1"/>
  <c r="E1064" i="2"/>
  <c r="G1064" i="2" s="1"/>
  <c r="G1065" i="2" s="1"/>
  <c r="E1464" i="2"/>
  <c r="G1464" i="2" s="1"/>
  <c r="G1465" i="2" s="1"/>
  <c r="E1072" i="2"/>
  <c r="G1072" i="2" s="1"/>
  <c r="G1073" i="2" s="1"/>
  <c r="E1440" i="2"/>
  <c r="G1440" i="2" s="1"/>
  <c r="G1441" i="2" s="1"/>
  <c r="E1344" i="2"/>
  <c r="G1344" i="2" s="1"/>
  <c r="G1345" i="2" s="1"/>
  <c r="E1248" i="2"/>
  <c r="G1248" i="2" s="1"/>
  <c r="G1249" i="2" s="1"/>
  <c r="E1152" i="2"/>
  <c r="G1152" i="2" s="1"/>
  <c r="G1153" i="2" s="1"/>
  <c r="E1056" i="2"/>
  <c r="G1056" i="2" s="1"/>
  <c r="G1057" i="2" s="1"/>
  <c r="E1008" i="2"/>
  <c r="G1008" i="2" s="1"/>
  <c r="G1009" i="2" s="1"/>
  <c r="E1168" i="2"/>
  <c r="G1168" i="2" s="1"/>
  <c r="G1169" i="2" s="1"/>
  <c r="E1432" i="2"/>
  <c r="G1432" i="2" s="1"/>
  <c r="G1433" i="2" s="1"/>
  <c r="E1336" i="2"/>
  <c r="G1336" i="2" s="1"/>
  <c r="G1337" i="2" s="1"/>
  <c r="E1240" i="2"/>
  <c r="G1240" i="2" s="1"/>
  <c r="G1241" i="2" s="1"/>
  <c r="E1144" i="2"/>
  <c r="G1144" i="2" s="1"/>
  <c r="G1145" i="2" s="1"/>
  <c r="E1048" i="2"/>
  <c r="G1048" i="2" s="1"/>
  <c r="G1049" i="2" s="1"/>
  <c r="E1368" i="2"/>
  <c r="G1368" i="2" s="1"/>
  <c r="G1369" i="2" s="1"/>
  <c r="E1424" i="2"/>
  <c r="G1424" i="2" s="1"/>
  <c r="G1425" i="2" s="1"/>
  <c r="E1328" i="2"/>
  <c r="G1328" i="2" s="1"/>
  <c r="G1329" i="2" s="1"/>
  <c r="E1232" i="2"/>
  <c r="G1232" i="2" s="1"/>
  <c r="G1233" i="2" s="1"/>
  <c r="E1136" i="2"/>
  <c r="G1136" i="2" s="1"/>
  <c r="G1137" i="2" s="1"/>
  <c r="E1040" i="2"/>
  <c r="G1040" i="2" s="1"/>
  <c r="G1041" i="2" s="1"/>
  <c r="E1272" i="2"/>
  <c r="G1272" i="2" s="1"/>
  <c r="G1273" i="2" s="1"/>
  <c r="E1512" i="2"/>
  <c r="G1512" i="2" s="1"/>
  <c r="G1513" i="2" s="1"/>
  <c r="E1416" i="2"/>
  <c r="G1416" i="2" s="1"/>
  <c r="G1417" i="2" s="1"/>
  <c r="E1320" i="2"/>
  <c r="G1320" i="2" s="1"/>
  <c r="G1321" i="2" s="1"/>
  <c r="E1224" i="2"/>
  <c r="G1224" i="2" s="1"/>
  <c r="G1225" i="2" s="1"/>
  <c r="E1128" i="2"/>
  <c r="G1128" i="2" s="1"/>
  <c r="G1129" i="2" s="1"/>
  <c r="E1032" i="2"/>
  <c r="G1032" i="2" s="1"/>
  <c r="G1033" i="2" s="1"/>
  <c r="E1080" i="2"/>
  <c r="G1080" i="2" s="1"/>
  <c r="G1081" i="2" s="1"/>
  <c r="E1504" i="2"/>
  <c r="G1504" i="2" s="1"/>
  <c r="G1505" i="2" s="1"/>
  <c r="E1408" i="2"/>
  <c r="G1408" i="2" s="1"/>
  <c r="G1409" i="2" s="1"/>
  <c r="E1312" i="2"/>
  <c r="G1312" i="2" s="1"/>
  <c r="G1313" i="2" s="1"/>
  <c r="E1216" i="2"/>
  <c r="G1216" i="2" s="1"/>
  <c r="G1217" i="2" s="1"/>
  <c r="E1120" i="2"/>
  <c r="G1120" i="2" s="1"/>
  <c r="G1121" i="2" s="1"/>
  <c r="E1024" i="2"/>
  <c r="G1024" i="2" s="1"/>
  <c r="G1025" i="2" s="1"/>
  <c r="E1360" i="2"/>
  <c r="G1360" i="2" s="1"/>
  <c r="G1361" i="2" s="1"/>
  <c r="E1496" i="2"/>
  <c r="G1496" i="2" s="1"/>
  <c r="G1497" i="2" s="1"/>
  <c r="E1400" i="2"/>
  <c r="G1400" i="2" s="1"/>
  <c r="G1401" i="2" s="1"/>
  <c r="E1304" i="2"/>
  <c r="G1304" i="2" s="1"/>
  <c r="G1305" i="2" s="1"/>
  <c r="E1208" i="2"/>
  <c r="G1208" i="2" s="1"/>
  <c r="G1209" i="2" s="1"/>
  <c r="E1112" i="2"/>
  <c r="G1112" i="2" s="1"/>
  <c r="G1113" i="2" s="1"/>
  <c r="E1016" i="2"/>
  <c r="G1016" i="2" s="1"/>
  <c r="G1017" i="2" s="1"/>
  <c r="E1456" i="2"/>
  <c r="G1456" i="2" s="1"/>
  <c r="G1457" i="2" s="1"/>
  <c r="E1488" i="2"/>
  <c r="G1488" i="2" s="1"/>
  <c r="G1489" i="2" s="1"/>
  <c r="E1392" i="2"/>
  <c r="G1392" i="2" s="1"/>
  <c r="G1393" i="2" s="1"/>
  <c r="E1296" i="2"/>
  <c r="G1296" i="2" s="1"/>
  <c r="G1297" i="2" s="1"/>
  <c r="E1200" i="2"/>
  <c r="G1200" i="2" s="1"/>
  <c r="G1201" i="2" s="1"/>
  <c r="E1104" i="2"/>
  <c r="G1104" i="2" s="1"/>
  <c r="G1105" i="2" s="1"/>
  <c r="E1176" i="2"/>
  <c r="G1176" i="2" s="1"/>
  <c r="G1177" i="2" s="1"/>
  <c r="E1480" i="2"/>
  <c r="G1480" i="2" s="1"/>
  <c r="G1481" i="2" s="1"/>
  <c r="E1384" i="2"/>
  <c r="G1384" i="2" s="1"/>
  <c r="G1385" i="2" s="1"/>
  <c r="E1288" i="2"/>
  <c r="G1288" i="2" s="1"/>
  <c r="G1289" i="2" s="1"/>
  <c r="E1192" i="2"/>
  <c r="G1192" i="2" s="1"/>
  <c r="G1193" i="2" s="1"/>
  <c r="E1096" i="2"/>
  <c r="G1096" i="2" s="1"/>
  <c r="G1097" i="2" s="1"/>
  <c r="E1472" i="2"/>
  <c r="G1472" i="2" s="1"/>
  <c r="G1473" i="2" s="1"/>
  <c r="E1376" i="2"/>
  <c r="G1376" i="2" s="1"/>
  <c r="G1377" i="2" s="1"/>
  <c r="E1280" i="2"/>
  <c r="G1280" i="2" s="1"/>
  <c r="G1281" i="2" s="1"/>
  <c r="E1184" i="2"/>
  <c r="G1184" i="2" s="1"/>
  <c r="G1185" i="2" s="1"/>
  <c r="E1088" i="2"/>
  <c r="G1088" i="2" s="1"/>
  <c r="G1089" i="2" s="1"/>
  <c r="E994" i="2"/>
  <c r="G994" i="2" s="1"/>
  <c r="G995" i="2" s="1"/>
  <c r="E1264" i="2"/>
  <c r="G1264" i="2" s="1"/>
  <c r="G1265" i="2" s="1"/>
  <c r="L540" i="7"/>
  <c r="J548" i="7" s="1"/>
  <c r="L191" i="7"/>
  <c r="J193" i="7" s="1"/>
  <c r="L194" i="7" s="1"/>
  <c r="L195" i="7" s="1"/>
  <c r="L187" i="7" s="1"/>
  <c r="L749" i="7"/>
  <c r="J755" i="7" s="1"/>
  <c r="L756" i="7" s="1"/>
  <c r="L757" i="7" s="1"/>
  <c r="L745" i="7" s="1"/>
  <c r="L859" i="7"/>
  <c r="L490" i="7"/>
  <c r="J501" i="7" s="1"/>
  <c r="L502" i="7" s="1"/>
  <c r="L503" i="7" s="1"/>
  <c r="L486" i="7" s="1"/>
  <c r="L1031" i="7"/>
  <c r="L1032" i="7" s="1"/>
  <c r="L1027" i="7" s="1"/>
  <c r="E16" i="2" s="1"/>
  <c r="G16" i="2" s="1"/>
  <c r="L828" i="7"/>
  <c r="L993" i="7"/>
  <c r="L325" i="7"/>
  <c r="J334" i="7" s="1"/>
  <c r="L335" i="7" s="1"/>
  <c r="L336" i="7" s="1"/>
  <c r="L321" i="7" s="1"/>
  <c r="L1234" i="7"/>
  <c r="L1235" i="7" s="1"/>
  <c r="L1225" i="7" s="1"/>
  <c r="L1219" i="7"/>
  <c r="L1212" i="7"/>
  <c r="J1221" i="7" s="1"/>
  <c r="L1222" i="7" s="1"/>
  <c r="L1223" i="7" s="1"/>
  <c r="L1207" i="7" s="1"/>
  <c r="E25" i="2" s="1"/>
  <c r="G25" i="2" s="1"/>
  <c r="L1201" i="7"/>
  <c r="L1194" i="7"/>
  <c r="J1203" i="7" s="1"/>
  <c r="L1204" i="7" s="1"/>
  <c r="L1205" i="7" s="1"/>
  <c r="L1189" i="7" s="1"/>
  <c r="E24" i="2" s="1"/>
  <c r="G24" i="2" s="1"/>
  <c r="L1180" i="7"/>
  <c r="L1186" i="7"/>
  <c r="L1187" i="7" s="1"/>
  <c r="L1173" i="7" s="1"/>
  <c r="E35" i="2" s="1"/>
  <c r="G35" i="2" s="1"/>
  <c r="L1145" i="7"/>
  <c r="L1146" i="7" s="1"/>
  <c r="L1133" i="7" s="1"/>
  <c r="E75" i="2" s="1"/>
  <c r="G75" i="2" s="1"/>
  <c r="G76" i="2" s="1"/>
  <c r="L1059" i="7"/>
  <c r="L1042" i="7"/>
  <c r="L1021" i="7"/>
  <c r="L1003" i="7"/>
  <c r="J1009" i="7" s="1"/>
  <c r="L1010" i="7" s="1"/>
  <c r="L1011" i="7" s="1"/>
  <c r="L999" i="7" s="1"/>
  <c r="E156" i="2" s="1"/>
  <c r="G156" i="2" s="1"/>
  <c r="L985" i="7"/>
  <c r="J995" i="7" s="1"/>
  <c r="L996" i="7" s="1"/>
  <c r="L997" i="7" s="1"/>
  <c r="L981" i="7" s="1"/>
  <c r="E132" i="2" s="1"/>
  <c r="G132" i="2" s="1"/>
  <c r="L971" i="7"/>
  <c r="L954" i="7"/>
  <c r="L943" i="7"/>
  <c r="L944" i="7" s="1"/>
  <c r="L934" i="7" s="1"/>
  <c r="E123" i="2" s="1"/>
  <c r="G123" i="2" s="1"/>
  <c r="L925" i="7"/>
  <c r="L902" i="7"/>
  <c r="J912" i="7" s="1"/>
  <c r="L913" i="7" s="1"/>
  <c r="L914" i="7" s="1"/>
  <c r="L898" i="7" s="1"/>
  <c r="E122" i="2" s="1"/>
  <c r="G122" i="2" s="1"/>
  <c r="L884" i="7"/>
  <c r="J894" i="7" s="1"/>
  <c r="L895" i="7" s="1"/>
  <c r="L896" i="7" s="1"/>
  <c r="L880" i="7" s="1"/>
  <c r="L846" i="7"/>
  <c r="L838" i="7"/>
  <c r="J848" i="7" s="1"/>
  <c r="L849" i="7" s="1"/>
  <c r="L850" i="7" s="1"/>
  <c r="L834" i="7" s="1"/>
  <c r="E149" i="2" s="1"/>
  <c r="G149" i="2" s="1"/>
  <c r="G150" i="2" s="1"/>
  <c r="L824" i="7"/>
  <c r="L819" i="7"/>
  <c r="J830" i="7" s="1"/>
  <c r="L831" i="7" s="1"/>
  <c r="L832" i="7" s="1"/>
  <c r="L815" i="7" s="1"/>
  <c r="E131" i="2" s="1"/>
  <c r="G131" i="2" s="1"/>
  <c r="L809" i="7"/>
  <c r="L800" i="7"/>
  <c r="J811" i="7" s="1"/>
  <c r="L812" i="7" s="1"/>
  <c r="L813" i="7" s="1"/>
  <c r="L796" i="7" s="1"/>
  <c r="E120" i="2" s="1"/>
  <c r="G120" i="2" s="1"/>
  <c r="L790" i="7"/>
  <c r="L763" i="7"/>
  <c r="J774" i="7" s="1"/>
  <c r="L775" i="7" s="1"/>
  <c r="L776" i="7" s="1"/>
  <c r="L759" i="7" s="1"/>
  <c r="E109" i="2" s="1"/>
  <c r="G109" i="2" s="1"/>
  <c r="L739" i="7"/>
  <c r="L717" i="7"/>
  <c r="L718" i="7" s="1"/>
  <c r="L708" i="7" s="1"/>
  <c r="L690" i="7"/>
  <c r="L677" i="7"/>
  <c r="L668" i="7"/>
  <c r="J679" i="7" s="1"/>
  <c r="L680" i="7" s="1"/>
  <c r="L681" i="7" s="1"/>
  <c r="L664" i="7" s="1"/>
  <c r="L658" i="7"/>
  <c r="L641" i="7"/>
  <c r="J647" i="7" s="1"/>
  <c r="L648" i="7" s="1"/>
  <c r="L649" i="7" s="1"/>
  <c r="L638" i="7" s="1"/>
  <c r="L632" i="7"/>
  <c r="L619" i="7"/>
  <c r="L590" i="7"/>
  <c r="L573" i="7"/>
  <c r="L527" i="7"/>
  <c r="J532" i="7" s="1"/>
  <c r="L533" i="7" s="1"/>
  <c r="L534" i="7" s="1"/>
  <c r="L523" i="7" s="1"/>
  <c r="L517" i="7"/>
  <c r="L509" i="7"/>
  <c r="J519" i="7" s="1"/>
  <c r="L520" i="7" s="1"/>
  <c r="L521" i="7" s="1"/>
  <c r="L505" i="7" s="1"/>
  <c r="L499" i="7"/>
  <c r="L476" i="7"/>
  <c r="L453" i="7"/>
  <c r="J464" i="7" s="1"/>
  <c r="L465" i="7" s="1"/>
  <c r="L466" i="7" s="1"/>
  <c r="L449" i="7" s="1"/>
  <c r="L443" i="7"/>
  <c r="L402" i="7"/>
  <c r="L398" i="7"/>
  <c r="J408" i="7" s="1"/>
  <c r="L409" i="7" s="1"/>
  <c r="L410" i="7" s="1"/>
  <c r="L394" i="7" s="1"/>
  <c r="L384" i="7"/>
  <c r="L351" i="7"/>
  <c r="L342" i="7"/>
  <c r="J353" i="7" s="1"/>
  <c r="L354" i="7" s="1"/>
  <c r="L355" i="7" s="1"/>
  <c r="L338" i="7" s="1"/>
  <c r="L305" i="7"/>
  <c r="J307" i="7" s="1"/>
  <c r="L308" i="7" s="1"/>
  <c r="L309" i="7" s="1"/>
  <c r="L301" i="7" s="1"/>
  <c r="L280" i="7"/>
  <c r="L266" i="7"/>
  <c r="L246" i="7"/>
  <c r="J254" i="7" s="1"/>
  <c r="L255" i="7" s="1"/>
  <c r="L256" i="7" s="1"/>
  <c r="L242" i="7" s="1"/>
  <c r="L159" i="7"/>
  <c r="J167" i="7" s="1"/>
  <c r="L168" i="7" s="1"/>
  <c r="L169" i="7" s="1"/>
  <c r="L155" i="7" s="1"/>
  <c r="L149" i="7"/>
  <c r="L142" i="7"/>
  <c r="J151" i="7" s="1"/>
  <c r="L152" i="7" s="1"/>
  <c r="L153" i="7" s="1"/>
  <c r="L138" i="7" s="1"/>
  <c r="L110" i="7"/>
  <c r="J119" i="7" s="1"/>
  <c r="L120" i="7" s="1"/>
  <c r="L121" i="7" s="1"/>
  <c r="L106" i="7" s="1"/>
  <c r="L97" i="7"/>
  <c r="L93" i="7"/>
  <c r="J102" i="7" s="1"/>
  <c r="L103" i="7" s="1"/>
  <c r="L104" i="7" s="1"/>
  <c r="L89" i="7" s="1"/>
  <c r="L83" i="7"/>
  <c r="L73" i="7"/>
  <c r="J85" i="7" s="1"/>
  <c r="L86" i="7" s="1"/>
  <c r="L87" i="7" s="1"/>
  <c r="L69" i="7" s="1"/>
  <c r="L60" i="7"/>
  <c r="J65" i="7" s="1"/>
  <c r="L66" i="7" s="1"/>
  <c r="L67" i="7" s="1"/>
  <c r="L56" i="7" s="1"/>
  <c r="L19" i="7"/>
  <c r="L15" i="7"/>
  <c r="J24" i="7" s="1"/>
  <c r="L25" i="7" s="1"/>
  <c r="L26" i="7" s="1"/>
  <c r="L11" i="7" s="1"/>
  <c r="L1106" i="7"/>
  <c r="L1107" i="7" s="1"/>
  <c r="L1094" i="7" s="1"/>
  <c r="E83" i="2" s="1"/>
  <c r="G83" i="2" s="1"/>
  <c r="G84" i="2" s="1"/>
  <c r="L768" i="7"/>
  <c r="L361" i="7"/>
  <c r="J371" i="7" s="1"/>
  <c r="L372" i="7" s="1"/>
  <c r="L373" i="7" s="1"/>
  <c r="L357" i="7" s="1"/>
  <c r="L298" i="7"/>
  <c r="L299" i="7" s="1"/>
  <c r="L289" i="7" s="1"/>
  <c r="L1055" i="7"/>
  <c r="J1064" i="7" s="1"/>
  <c r="L1065" i="7" s="1"/>
  <c r="L1066" i="7" s="1"/>
  <c r="L1051" i="7" s="1"/>
  <c r="L989" i="7"/>
  <c r="L786" i="7"/>
  <c r="L416" i="7"/>
  <c r="J427" i="7" s="1"/>
  <c r="L428" i="7" s="1"/>
  <c r="L429" i="7" s="1"/>
  <c r="L412" i="7" s="1"/>
  <c r="L329" i="7"/>
  <c r="L661" i="7"/>
  <c r="L662" i="7" s="1"/>
  <c r="L651" i="7" s="1"/>
  <c r="L32" i="7"/>
  <c r="J37" i="7" s="1"/>
  <c r="L38" i="7" s="1"/>
  <c r="L39" i="7" s="1"/>
  <c r="L28" i="7" s="1"/>
  <c r="L406" i="7"/>
  <c r="L286" i="7"/>
  <c r="L287" i="7" s="1"/>
  <c r="L272" i="7" s="1"/>
  <c r="L975" i="7"/>
  <c r="L805" i="7"/>
  <c r="L622" i="7"/>
  <c r="L623" i="7" s="1"/>
  <c r="L612" i="7" s="1"/>
  <c r="L369" i="7"/>
  <c r="L1075" i="7"/>
  <c r="L889" i="7"/>
  <c r="L753" i="7"/>
  <c r="L439" i="7"/>
  <c r="L1078" i="7"/>
  <c r="L1079" i="7" s="1"/>
  <c r="L1068" i="7" s="1"/>
  <c r="E15" i="2" s="1"/>
  <c r="G15" i="2" s="1"/>
  <c r="L772" i="7"/>
  <c r="L315" i="7"/>
  <c r="J317" i="7" s="1"/>
  <c r="L318" i="7" s="1"/>
  <c r="L319" i="7" s="1"/>
  <c r="L311" i="7" s="1"/>
  <c r="L1017" i="7"/>
  <c r="J1023" i="7" s="1"/>
  <c r="L1024" i="7" s="1"/>
  <c r="L1025" i="7" s="1"/>
  <c r="L1013" i="7" s="1"/>
  <c r="E157" i="2" s="1"/>
  <c r="G157" i="2" s="1"/>
  <c r="L950" i="7"/>
  <c r="J959" i="7" s="1"/>
  <c r="L960" i="7" s="1"/>
  <c r="L961" i="7" s="1"/>
  <c r="L946" i="7" s="1"/>
  <c r="E110" i="2" s="1"/>
  <c r="G110" i="2" s="1"/>
  <c r="L586" i="7"/>
  <c r="J595" i="7" s="1"/>
  <c r="L596" i="7" s="1"/>
  <c r="L597" i="7" s="1"/>
  <c r="L582" i="7" s="1"/>
  <c r="L1118" i="7"/>
  <c r="L1119" i="7" s="1"/>
  <c r="L1109" i="7" s="1"/>
  <c r="E91" i="2" s="1"/>
  <c r="G91" i="2" s="1"/>
  <c r="G92" i="2" s="1"/>
  <c r="L1038" i="7"/>
  <c r="J1047" i="7" s="1"/>
  <c r="L1048" i="7" s="1"/>
  <c r="L1049" i="7" s="1"/>
  <c r="L1034" i="7" s="1"/>
  <c r="E981" i="2" s="1"/>
  <c r="L907" i="7"/>
  <c r="L673" i="7"/>
  <c r="L606" i="7"/>
  <c r="L513" i="7"/>
  <c r="L214" i="7"/>
  <c r="J222" i="7" s="1"/>
  <c r="L223" i="7" s="1"/>
  <c r="L224" i="7" s="1"/>
  <c r="L210" i="7" s="1"/>
  <c r="L114" i="7"/>
  <c r="L742" i="7"/>
  <c r="L743" i="7" s="1"/>
  <c r="L732" i="7" s="1"/>
  <c r="L569" i="7"/>
  <c r="J578" i="7" s="1"/>
  <c r="L579" i="7" s="1"/>
  <c r="L580" i="7" s="1"/>
  <c r="L565" i="7" s="1"/>
  <c r="L480" i="7"/>
  <c r="L175" i="7"/>
  <c r="J183" i="7" s="1"/>
  <c r="L184" i="7" s="1"/>
  <c r="L185" i="7" s="1"/>
  <c r="L171" i="7" s="1"/>
  <c r="L609" i="7"/>
  <c r="L610" i="7" s="1"/>
  <c r="L599" i="7" s="1"/>
  <c r="L705" i="7"/>
  <c r="L706" i="7" s="1"/>
  <c r="L696" i="7" s="1"/>
  <c r="L1130" i="7"/>
  <c r="L1131" i="7" s="1"/>
  <c r="L1121" i="7" s="1"/>
  <c r="E67" i="2" s="1"/>
  <c r="G67" i="2" s="1"/>
  <c r="G68" i="2" s="1"/>
  <c r="L1152" i="7"/>
  <c r="J1157" i="7" s="1"/>
  <c r="L1158" i="7" s="1"/>
  <c r="L1159" i="7" s="1"/>
  <c r="L1148" i="7" s="1"/>
  <c r="E33" i="2" s="1"/>
  <c r="G33" i="2" s="1"/>
  <c r="L1007" i="7"/>
  <c r="L865" i="7"/>
  <c r="L866" i="7" s="1"/>
  <c r="L852" i="7" s="1"/>
  <c r="L782" i="7"/>
  <c r="J792" i="7" s="1"/>
  <c r="L793" i="7" s="1"/>
  <c r="L794" i="7" s="1"/>
  <c r="L778" i="7" s="1"/>
  <c r="E99" i="2" s="1"/>
  <c r="G99" i="2" s="1"/>
  <c r="L645" i="7"/>
  <c r="L556" i="7"/>
  <c r="J561" i="7" s="1"/>
  <c r="L562" i="7" s="1"/>
  <c r="L563" i="7" s="1"/>
  <c r="L552" i="7" s="1"/>
  <c r="L78" i="7"/>
  <c r="L1257" i="7"/>
  <c r="L1258" i="7" s="1"/>
  <c r="L1249" i="7" s="1"/>
  <c r="L1246" i="7"/>
  <c r="L1247" i="7" s="1"/>
  <c r="L1237" i="7" s="1"/>
  <c r="L871" i="7"/>
  <c r="J876" i="7" s="1"/>
  <c r="L877" i="7" s="1"/>
  <c r="L878" i="7" s="1"/>
  <c r="L868" i="7" s="1"/>
  <c r="E525" i="2" s="1"/>
  <c r="G525" i="2" s="1"/>
  <c r="G526" i="2" s="1"/>
  <c r="L495" i="7"/>
  <c r="L472" i="7"/>
  <c r="J482" i="7" s="1"/>
  <c r="L483" i="7" s="1"/>
  <c r="L484" i="7" s="1"/>
  <c r="L468" i="7" s="1"/>
  <c r="L135" i="7"/>
  <c r="L136" i="7" s="1"/>
  <c r="L123" i="7" s="1"/>
  <c r="L635" i="7"/>
  <c r="L636" i="7" s="1"/>
  <c r="L625" i="7" s="1"/>
  <c r="L425" i="7"/>
  <c r="L379" i="7"/>
  <c r="J390" i="7" s="1"/>
  <c r="L391" i="7" s="1"/>
  <c r="L392" i="7" s="1"/>
  <c r="L375" i="7" s="1"/>
  <c r="L262" i="7"/>
  <c r="J268" i="7" s="1"/>
  <c r="L269" i="7" s="1"/>
  <c r="L270" i="7" s="1"/>
  <c r="L258" i="7" s="1"/>
  <c r="L967" i="7"/>
  <c r="J977" i="7" s="1"/>
  <c r="L978" i="7" s="1"/>
  <c r="L979" i="7" s="1"/>
  <c r="L963" i="7" s="1"/>
  <c r="E121" i="2" s="1"/>
  <c r="G121" i="2" s="1"/>
  <c r="L1170" i="7"/>
  <c r="L1171" i="7" s="1"/>
  <c r="L1161" i="7" s="1"/>
  <c r="E34" i="2" s="1"/>
  <c r="G34" i="2" s="1"/>
  <c r="L693" i="7"/>
  <c r="L694" i="7" s="1"/>
  <c r="L683" i="7" s="1"/>
  <c r="L230" i="7"/>
  <c r="J238" i="7" s="1"/>
  <c r="L239" i="7" s="1"/>
  <c r="L240" i="7" s="1"/>
  <c r="L226" i="7" s="1"/>
  <c r="L920" i="7"/>
  <c r="J930" i="7" s="1"/>
  <c r="L931" i="7" s="1"/>
  <c r="L932" i="7" s="1"/>
  <c r="L916" i="7" s="1"/>
  <c r="E133" i="2" s="1"/>
  <c r="G133" i="2" s="1"/>
  <c r="L421" i="7"/>
  <c r="L1085" i="7"/>
  <c r="J1090" i="7" s="1"/>
  <c r="L1091" i="7" s="1"/>
  <c r="L1092" i="7" s="1"/>
  <c r="L1081" i="7" s="1"/>
  <c r="E141" i="2" s="1"/>
  <c r="G141" i="2" s="1"/>
  <c r="G142" i="2" s="1"/>
  <c r="L462" i="7"/>
  <c r="L729" i="7"/>
  <c r="L730" i="7" s="1"/>
  <c r="L720" i="7" s="1"/>
  <c r="L458" i="7"/>
  <c r="L435" i="7"/>
  <c r="J445" i="7" s="1"/>
  <c r="L446" i="7" s="1"/>
  <c r="L447" i="7" s="1"/>
  <c r="L431" i="7" s="1"/>
  <c r="L201" i="7"/>
  <c r="J206" i="7" s="1"/>
  <c r="L207" i="7" s="1"/>
  <c r="L208" i="7" s="1"/>
  <c r="L197" i="7" s="1"/>
  <c r="L388" i="7"/>
  <c r="L347" i="7"/>
  <c r="L549" i="7"/>
  <c r="L550" i="7" s="1"/>
  <c r="L536" i="7" s="1"/>
  <c r="L44" i="7"/>
  <c r="J52" i="7" s="1"/>
  <c r="L53" i="7" s="1"/>
  <c r="L54" i="7" s="1"/>
  <c r="L41" i="7" s="1"/>
  <c r="G17" i="2" l="1"/>
  <c r="G36" i="2"/>
  <c r="G1515" i="2"/>
  <c r="I22" i="11" s="1"/>
  <c r="I23" i="11" s="1"/>
  <c r="I25" i="11" s="1"/>
  <c r="G158" i="2"/>
  <c r="G134" i="2"/>
  <c r="G26" i="2"/>
  <c r="G124" i="2"/>
  <c r="E805" i="2"/>
  <c r="G805" i="2" s="1"/>
  <c r="G806" i="2" s="1"/>
  <c r="E501" i="2"/>
  <c r="G501" i="2" s="1"/>
  <c r="G502" i="2" s="1"/>
  <c r="E973" i="2"/>
  <c r="G973" i="2" s="1"/>
  <c r="G974" i="2" s="1"/>
  <c r="E685" i="2"/>
  <c r="G685" i="2" s="1"/>
  <c r="G686" i="2" s="1"/>
  <c r="E589" i="2"/>
  <c r="G589" i="2" s="1"/>
  <c r="G590" i="2" s="1"/>
  <c r="E965" i="2"/>
  <c r="G965" i="2" s="1"/>
  <c r="G966" i="2" s="1"/>
  <c r="E773" i="2"/>
  <c r="G773" i="2" s="1"/>
  <c r="G774" i="2" s="1"/>
  <c r="E485" i="2"/>
  <c r="G485" i="2" s="1"/>
  <c r="G486" i="2" s="1"/>
  <c r="E669" i="2"/>
  <c r="G669" i="2" s="1"/>
  <c r="G670" i="2" s="1"/>
  <c r="E573" i="2"/>
  <c r="G573" i="2" s="1"/>
  <c r="G574" i="2" s="1"/>
  <c r="E181" i="2"/>
  <c r="G181" i="2" s="1"/>
  <c r="G182" i="2" s="1"/>
  <c r="E557" i="2"/>
  <c r="G557" i="2" s="1"/>
  <c r="G558" i="2" s="1"/>
  <c r="E461" i="2"/>
  <c r="G461" i="2" s="1"/>
  <c r="G462" i="2" s="1"/>
  <c r="E797" i="2"/>
  <c r="G797" i="2" s="1"/>
  <c r="G798" i="2" s="1"/>
  <c r="E741" i="2"/>
  <c r="G741" i="2" s="1"/>
  <c r="G742" i="2" s="1"/>
  <c r="E637" i="2"/>
  <c r="G637" i="2" s="1"/>
  <c r="G638" i="2" s="1"/>
  <c r="E541" i="2"/>
  <c r="G541" i="2" s="1"/>
  <c r="G542" i="2" s="1"/>
  <c r="E349" i="2"/>
  <c r="G349" i="2" s="1"/>
  <c r="G350" i="2" s="1"/>
  <c r="E43" i="2"/>
  <c r="G43" i="2" s="1"/>
  <c r="G44" i="2" s="1"/>
  <c r="E605" i="2"/>
  <c r="G605" i="2" s="1"/>
  <c r="G606" i="2" s="1"/>
  <c r="E437" i="2"/>
  <c r="G437" i="2" s="1"/>
  <c r="G438" i="2" s="1"/>
  <c r="E621" i="2"/>
  <c r="G621" i="2" s="1"/>
  <c r="G622" i="2" s="1"/>
  <c r="E701" i="2"/>
  <c r="G701" i="2" s="1"/>
  <c r="G702" i="2" s="1"/>
  <c r="E100" i="2"/>
  <c r="G100" i="2" s="1"/>
  <c r="E111" i="2"/>
  <c r="G111" i="2" s="1"/>
  <c r="E357" i="2"/>
  <c r="G357" i="2" s="1"/>
  <c r="G358" i="2" s="1"/>
  <c r="E51" i="2"/>
  <c r="G51" i="2" s="1"/>
  <c r="G52" i="2" s="1"/>
  <c r="E901" i="2"/>
  <c r="G901" i="2" s="1"/>
  <c r="G902" i="2" s="1"/>
  <c r="E613" i="2"/>
  <c r="G613" i="2" s="1"/>
  <c r="G614" i="2" s="1"/>
  <c r="E517" i="2"/>
  <c r="G517" i="2" s="1"/>
  <c r="G518" i="2" s="1"/>
  <c r="E317" i="2"/>
  <c r="G317" i="2" s="1"/>
  <c r="G318" i="2" s="1"/>
  <c r="E893" i="2"/>
  <c r="G893" i="2" s="1"/>
  <c r="G894" i="2" s="1"/>
  <c r="G981" i="2"/>
  <c r="G982" i="2" s="1"/>
  <c r="E885" i="2"/>
  <c r="G885" i="2" s="1"/>
  <c r="G886" i="2" s="1"/>
  <c r="E789" i="2"/>
  <c r="G789" i="2" s="1"/>
  <c r="G790" i="2" s="1"/>
  <c r="E877" i="2"/>
  <c r="G877" i="2" s="1"/>
  <c r="G878" i="2" s="1"/>
  <c r="E781" i="2"/>
  <c r="G781" i="2" s="1"/>
  <c r="G782" i="2" s="1"/>
  <c r="E301" i="2"/>
  <c r="G301" i="2" s="1"/>
  <c r="G302" i="2" s="1"/>
  <c r="E869" i="2"/>
  <c r="G869" i="2" s="1"/>
  <c r="G870" i="2" s="1"/>
  <c r="E677" i="2"/>
  <c r="G677" i="2" s="1"/>
  <c r="G678" i="2" s="1"/>
  <c r="E293" i="2"/>
  <c r="G293" i="2" s="1"/>
  <c r="G294" i="2" s="1"/>
  <c r="E957" i="2"/>
  <c r="G957" i="2" s="1"/>
  <c r="G958" i="2" s="1"/>
  <c r="E861" i="2"/>
  <c r="G861" i="2" s="1"/>
  <c r="G862" i="2" s="1"/>
  <c r="E189" i="2"/>
  <c r="G189" i="2" s="1"/>
  <c r="G190" i="2" s="1"/>
  <c r="E221" i="2"/>
  <c r="G221" i="2" s="1"/>
  <c r="G222" i="2" s="1"/>
  <c r="E853" i="2"/>
  <c r="G853" i="2" s="1"/>
  <c r="G854" i="2" s="1"/>
  <c r="E757" i="2"/>
  <c r="G757" i="2" s="1"/>
  <c r="G758" i="2" s="1"/>
  <c r="E661" i="2"/>
  <c r="G661" i="2" s="1"/>
  <c r="G662" i="2" s="1"/>
  <c r="E373" i="2"/>
  <c r="G373" i="2" s="1"/>
  <c r="G374" i="2" s="1"/>
  <c r="E941" i="2"/>
  <c r="G941" i="2" s="1"/>
  <c r="G942" i="2" s="1"/>
  <c r="E845" i="2"/>
  <c r="G845" i="2" s="1"/>
  <c r="G846" i="2" s="1"/>
  <c r="E653" i="2"/>
  <c r="G653" i="2" s="1"/>
  <c r="G654" i="2" s="1"/>
  <c r="E269" i="2"/>
  <c r="G269" i="2" s="1"/>
  <c r="G270" i="2" s="1"/>
  <c r="E837" i="2"/>
  <c r="G837" i="2" s="1"/>
  <c r="G838" i="2" s="1"/>
  <c r="E645" i="2"/>
  <c r="G645" i="2" s="1"/>
  <c r="G646" i="2" s="1"/>
  <c r="E549" i="2"/>
  <c r="G549" i="2" s="1"/>
  <c r="G550" i="2" s="1"/>
  <c r="E165" i="2"/>
  <c r="G165" i="2" s="1"/>
  <c r="G166" i="2" s="1"/>
  <c r="E925" i="2"/>
  <c r="G925" i="2" s="1"/>
  <c r="G926" i="2" s="1"/>
  <c r="E829" i="2"/>
  <c r="G829" i="2" s="1"/>
  <c r="G830" i="2" s="1"/>
  <c r="E445" i="2"/>
  <c r="G445" i="2" s="1"/>
  <c r="G446" i="2" s="1"/>
  <c r="E253" i="2"/>
  <c r="G253" i="2" s="1"/>
  <c r="G254" i="2" s="1"/>
  <c r="E917" i="2"/>
  <c r="G917" i="2" s="1"/>
  <c r="G918" i="2" s="1"/>
  <c r="E821" i="2"/>
  <c r="G821" i="2" s="1"/>
  <c r="G822" i="2" s="1"/>
  <c r="E725" i="2"/>
  <c r="G725" i="2" s="1"/>
  <c r="G726" i="2" s="1"/>
  <c r="E629" i="2"/>
  <c r="G629" i="2" s="1"/>
  <c r="G630" i="2" s="1"/>
  <c r="E533" i="2"/>
  <c r="G533" i="2" s="1"/>
  <c r="G534" i="2" s="1"/>
  <c r="E909" i="2"/>
  <c r="G909" i="2" s="1"/>
  <c r="G910" i="2" s="1"/>
  <c r="E717" i="2"/>
  <c r="G717" i="2" s="1"/>
  <c r="G718" i="2" s="1"/>
  <c r="E429" i="2"/>
  <c r="G429" i="2" s="1"/>
  <c r="G430" i="2" s="1"/>
  <c r="E333" i="2"/>
  <c r="G333" i="2" s="1"/>
  <c r="G334" i="2" s="1"/>
  <c r="E709" i="2"/>
  <c r="G709" i="2" s="1"/>
  <c r="G710" i="2" s="1"/>
  <c r="E421" i="2"/>
  <c r="G421" i="2" s="1"/>
  <c r="G422" i="2" s="1"/>
  <c r="E325" i="2"/>
  <c r="G325" i="2" s="1"/>
  <c r="G326" i="2" s="1"/>
  <c r="E229" i="2"/>
  <c r="G229" i="2" s="1"/>
  <c r="G230" i="2" s="1"/>
  <c r="E693" i="2"/>
  <c r="G693" i="2" s="1"/>
  <c r="G694" i="2" s="1"/>
  <c r="E597" i="2"/>
  <c r="G597" i="2" s="1"/>
  <c r="G598" i="2" s="1"/>
  <c r="E405" i="2"/>
  <c r="G405" i="2" s="1"/>
  <c r="G406" i="2" s="1"/>
  <c r="E309" i="2"/>
  <c r="G309" i="2" s="1"/>
  <c r="G310" i="2" s="1"/>
  <c r="E213" i="2"/>
  <c r="G213" i="2" s="1"/>
  <c r="G214" i="2" s="1"/>
  <c r="E493" i="2"/>
  <c r="G493" i="2" s="1"/>
  <c r="G494" i="2" s="1"/>
  <c r="E397" i="2"/>
  <c r="G397" i="2" s="1"/>
  <c r="G398" i="2" s="1"/>
  <c r="E205" i="2"/>
  <c r="G205" i="2" s="1"/>
  <c r="G206" i="2" s="1"/>
  <c r="E581" i="2"/>
  <c r="G581" i="2" s="1"/>
  <c r="G582" i="2" s="1"/>
  <c r="E389" i="2"/>
  <c r="G389" i="2" s="1"/>
  <c r="G390" i="2" s="1"/>
  <c r="E197" i="2"/>
  <c r="G197" i="2" s="1"/>
  <c r="G198" i="2" s="1"/>
  <c r="E765" i="2"/>
  <c r="G765" i="2" s="1"/>
  <c r="G766" i="2" s="1"/>
  <c r="E477" i="2"/>
  <c r="G477" i="2" s="1"/>
  <c r="G478" i="2" s="1"/>
  <c r="E381" i="2"/>
  <c r="G381" i="2" s="1"/>
  <c r="G382" i="2" s="1"/>
  <c r="E285" i="2"/>
  <c r="G285" i="2" s="1"/>
  <c r="G286" i="2" s="1"/>
  <c r="E949" i="2"/>
  <c r="G949" i="2" s="1"/>
  <c r="G950" i="2" s="1"/>
  <c r="E565" i="2"/>
  <c r="G565" i="2" s="1"/>
  <c r="G566" i="2" s="1"/>
  <c r="E469" i="2"/>
  <c r="G469" i="2" s="1"/>
  <c r="G470" i="2" s="1"/>
  <c r="E277" i="2"/>
  <c r="G277" i="2" s="1"/>
  <c r="G278" i="2" s="1"/>
  <c r="E413" i="2"/>
  <c r="G413" i="2" s="1"/>
  <c r="G414" i="2" s="1"/>
  <c r="E173" i="2"/>
  <c r="G173" i="2" s="1"/>
  <c r="G174" i="2" s="1"/>
  <c r="E453" i="2"/>
  <c r="G453" i="2" s="1"/>
  <c r="G454" i="2" s="1"/>
  <c r="E261" i="2"/>
  <c r="G261" i="2" s="1"/>
  <c r="G262" i="2" s="1"/>
  <c r="E733" i="2"/>
  <c r="G733" i="2" s="1"/>
  <c r="G734" i="2" s="1"/>
  <c r="E341" i="2"/>
  <c r="G341" i="2" s="1"/>
  <c r="G342" i="2" s="1"/>
  <c r="E245" i="2"/>
  <c r="G245" i="2" s="1"/>
  <c r="G246" i="2" s="1"/>
  <c r="E509" i="2"/>
  <c r="G509" i="2" s="1"/>
  <c r="G510" i="2" s="1"/>
  <c r="E813" i="2"/>
  <c r="G813" i="2" s="1"/>
  <c r="G814" i="2" s="1"/>
  <c r="E237" i="2"/>
  <c r="G237" i="2" s="1"/>
  <c r="G238" i="2" s="1"/>
  <c r="E101" i="2"/>
  <c r="G101" i="2" s="1"/>
  <c r="E112" i="2"/>
  <c r="G112" i="2" s="1"/>
  <c r="E749" i="2"/>
  <c r="G749" i="2" s="1"/>
  <c r="G750" i="2" s="1"/>
  <c r="E365" i="2"/>
  <c r="G365" i="2" s="1"/>
  <c r="G366" i="2" s="1"/>
  <c r="E59" i="2"/>
  <c r="G59" i="2" s="1"/>
  <c r="G60" i="2" s="1"/>
  <c r="E933" i="2"/>
  <c r="G933" i="2" s="1"/>
  <c r="G934" i="2" s="1"/>
  <c r="I28" i="11" l="1"/>
  <c r="I27" i="11"/>
  <c r="G113" i="2"/>
  <c r="G984" i="2" s="1"/>
  <c r="I7" i="11" s="1"/>
  <c r="I8" i="11" s="1"/>
  <c r="I10" i="11" s="1"/>
  <c r="G102" i="2"/>
  <c r="I13" i="11" l="1"/>
  <c r="I12" i="11"/>
  <c r="I29" i="11"/>
  <c r="I31" i="11" l="1"/>
  <c r="I32" i="11" s="1"/>
  <c r="I14" i="11"/>
  <c r="I16" i="11" s="1"/>
  <c r="I17" i="11" s="1"/>
  <c r="I36" i="11" l="1"/>
  <c r="I35" i="11"/>
</calcChain>
</file>

<file path=xl/sharedStrings.xml><?xml version="1.0" encoding="utf-8"?>
<sst xmlns="http://schemas.openxmlformats.org/spreadsheetml/2006/main" count="6591" uniqueCount="602">
  <si>
    <t>Manteniment de BOSCOS I ITINERARIS - LOT 9 - Ajuntament de Girona</t>
  </si>
  <si>
    <t>PRESSUPOST</t>
  </si>
  <si>
    <t>Preu</t>
  </si>
  <si>
    <t>Amidament</t>
  </si>
  <si>
    <t>Import</t>
  </si>
  <si>
    <t>Obra</t>
  </si>
  <si>
    <t>01</t>
  </si>
  <si>
    <t>PressupostMANTENIMENT BOSCOS 2024 - LOT 9</t>
  </si>
  <si>
    <t>Capítol</t>
  </si>
  <si>
    <t>S0</t>
  </si>
  <si>
    <t>GENÈRIC</t>
  </si>
  <si>
    <t>Titol 3</t>
  </si>
  <si>
    <t>00</t>
  </si>
  <si>
    <t>TREBALLS PREVIS</t>
  </si>
  <si>
    <t>Titol 4</t>
  </si>
  <si>
    <t>Cuneta seca per infiltració</t>
  </si>
  <si>
    <t>P221D-ARD1</t>
  </si>
  <si>
    <t>m3</t>
  </si>
  <si>
    <t>formació de cuneta en tall trasversal en forma de v per a recollir escórrecs, realitzada amb minicarregadora amb accessori retroexcavador i amb les terres deixades a la vora</t>
  </si>
  <si>
    <t>FRI2U055</t>
  </si>
  <si>
    <t>m²</t>
  </si>
  <si>
    <t>fresat amb tractor</t>
  </si>
  <si>
    <t>TOTAL</t>
  </si>
  <si>
    <t>A1</t>
  </si>
  <si>
    <t>Eliminació Flora exòtica invasora</t>
  </si>
  <si>
    <t>15</t>
  </si>
  <si>
    <t>Tractament injecció en entorn perillós</t>
  </si>
  <si>
    <t>PREM-INL6</t>
  </si>
  <si>
    <t>u</t>
  </si>
  <si>
    <t>mort en peu en arbres amb diàmetre a la base inferior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</si>
  <si>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PREM-INL7</t>
  </si>
  <si>
    <t>mort en peu en arbres amb diàmetre a la base superior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</si>
  <si>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16</t>
  </si>
  <si>
    <t>Retirada de rizoma amb maquinaria</t>
  </si>
  <si>
    <t>PRELZ-I7ZL</t>
  </si>
  <si>
    <t>trituració de rizoma de canya (arundo donax), en actuacions al medi natural, amb tractor amb trituradora de pedra, amb gruixos &lt; 50 cm</t>
  </si>
  <si>
    <t>PRELZ-I7ZM</t>
  </si>
  <si>
    <t>redistribució de sediments a la llera, en actuacions al medi natural, amb pala excavadora giratòria sobre cadenes de 12 a 20 t</t>
  </si>
  <si>
    <t>PRELZ-I7ZP</t>
  </si>
  <si>
    <t>transport de rizoma de canya (arundo donax), en actuacions al medi natural, amb pala excavadora giratòria sobre pneumàtics de 15 a 20 t fins a abocador</t>
  </si>
  <si>
    <t>A2</t>
  </si>
  <si>
    <t>Prats</t>
  </si>
  <si>
    <t>21</t>
  </si>
  <si>
    <t>Prat Baix</t>
  </si>
  <si>
    <t>PRH0-BAI2</t>
  </si>
  <si>
    <t>m2</t>
  </si>
  <si>
    <t>sega de prat baix, manual, amb tallagespa rotativa autopropulsada, de 66 a 90 cm d'amplària de treball, en un pendent inferior al 25 %</t>
  </si>
  <si>
    <t>22</t>
  </si>
  <si>
    <t>Prat mig</t>
  </si>
  <si>
    <t>PRH0-MIG2</t>
  </si>
  <si>
    <t>sega de prat mig, manual, amb tallagespa rotativa autopropulsada, de 66 a 90 cm d'amplària de treball, en un pendent inferior al 25 %</t>
  </si>
  <si>
    <t>23</t>
  </si>
  <si>
    <t>Prat alt</t>
  </si>
  <si>
    <t>PRH0-ALT2</t>
  </si>
  <si>
    <t>sega de prat alt, manual, amb tallagespa rotativa autopropulsada amb seient, de 66 a 90 cm d'amplària de treball, en un pendent inferior al 25 %</t>
  </si>
  <si>
    <t>A3</t>
  </si>
  <si>
    <t>Gestió Arbustives</t>
  </si>
  <si>
    <t>31</t>
  </si>
  <si>
    <t>Retall arbustives (poda visuals-finestres) 1 veg/a</t>
  </si>
  <si>
    <t>PRE91-RETV</t>
  </si>
  <si>
    <t>retall d'arbustives, amb mitjans manuals per formació de visuals, selecció de tanys i poda amb posterior retirada i trituració de restes en qualsevol tipus de forests i de condicions orogràfiques al medi natural</t>
  </si>
  <si>
    <t>32</t>
  </si>
  <si>
    <t>Tala arbustives (visuals-finestres)</t>
  </si>
  <si>
    <t>PRE91-TALV</t>
  </si>
  <si>
    <t>tala d'arbustives, amb mitjans manuals per formació de visuals, selecció de tanys i poda amb posterior retirada i trituració de restes en qualsevol tipus de forests i de condicions orogràfiques al medi natural</t>
  </si>
  <si>
    <t>33</t>
  </si>
  <si>
    <t>Buidatge per recuperació disseny inicial 1veg/5any</t>
  </si>
  <si>
    <t>PRE91-BUIV</t>
  </si>
  <si>
    <t>buidatge d'arbustives, amb mitjans manuals per formació de visuals, selecció de tanys i poda amb posterior retirada i trituració de restes en qualsevol tipus de forests i de condicions orogràfiques al medi natural</t>
  </si>
  <si>
    <t>34</t>
  </si>
  <si>
    <t>Retall arbustives en camí 1veg/2-3anys</t>
  </si>
  <si>
    <t>PRE91-RETC</t>
  </si>
  <si>
    <t>retall d'arbustives, amb mitjans manuals en camí, selecció de tanys i poda amb posterior retirada i trituració de restes en qualsevol tipus de forests i de condicions orogràfiques al medi natural</t>
  </si>
  <si>
    <t>A4</t>
  </si>
  <si>
    <t>Gestió Arbrat</t>
  </si>
  <si>
    <t>2A</t>
  </si>
  <si>
    <t>ARBRES (h &lt; 6m)</t>
  </si>
  <si>
    <t>E21R1260</t>
  </si>
  <si>
    <t>tala controlada d'arbre &lt; 6 m d'alçària, deixant la soca a la vista, aplec de la brossa generada i càrrega sobre camió grua amb pinça, i transport de la mateixa a planta de compostatge (no més lluny de 20 km)</t>
  </si>
  <si>
    <t>FRE6GI02</t>
  </si>
  <si>
    <t>poda d'arbre planif/conif., amb cistella mecànica, aplec de la brossa generada i càrrega sobre camió, i transport de la mateixa a planta de compostatge (no més lluny de 20 km.). aquesta tipologia inclou: poda per afectacions, rebrolls, etc. (6-10 m)</t>
  </si>
  <si>
    <t>FI_ARB06</t>
  </si>
  <si>
    <t>poda en verd d'arbre planif/conif., amb mitjans manuals, aplec de la brossa generada i càrrega sobre camió, i transport de la mateixa a planta de compostatge (no més lluny de 20 km.). aquesta tipologia inclou: poda per afectacions, rebrolls, etc.</t>
  </si>
  <si>
    <t>2B</t>
  </si>
  <si>
    <t>ARBRES S/ESC (h = 6 - 10m)</t>
  </si>
  <si>
    <t>E21R11A0</t>
  </si>
  <si>
    <t>tala controlada amb cistella mecànica d'arbre de 6 a 10 m d'alçària, deixant la soca a la vista, aplec de la brossa generada i càrrega sobre camió grua amb pinça, i transport de la mateixa a planta de compostatge (no més lluny de 20 km)</t>
  </si>
  <si>
    <t>FRE6GI09</t>
  </si>
  <si>
    <t>recollida d'arbres caiguts</t>
  </si>
  <si>
    <t>2C</t>
  </si>
  <si>
    <t>ARBRES S/ESC (h = 10 - 15m)</t>
  </si>
  <si>
    <t>E21R12D0</t>
  </si>
  <si>
    <t>tala controlada cistella mecànica d'arbre de 10 a 15 m d'alçària, deixant la soca a la vista, aplec de la brossa generada i càrrega sobre camió grua amb pinça, i transport de la mateixa a planta de compostatge (no més lluny de 20 km)</t>
  </si>
  <si>
    <t>FRE6GI10</t>
  </si>
  <si>
    <t>recollida d'arbres caiguts (10-15m)</t>
  </si>
  <si>
    <t>FRE6GI04</t>
  </si>
  <si>
    <t>poda d'arbre planif/conif., amb cistella mecànica, aplec de la brossa generada i càrrega sobre camió, i transport de la mateixa a planta de compostatge (no més lluny de 20 km.). aquesta tipologia inclou: poda per afectacions, rebrolls, etc. (10 &lt; 15m)</t>
  </si>
  <si>
    <t>FRE6GI07</t>
  </si>
  <si>
    <t>neteja de rebrolls</t>
  </si>
  <si>
    <t>2D</t>
  </si>
  <si>
    <t>ARBRES S/ESC (h &gt; 15m)</t>
  </si>
  <si>
    <t>E21R12F0</t>
  </si>
  <si>
    <t>tala controlada cistella mecànica d'arbre de 15 a 20 m d'alçària, deixant la soca a la vista, aplec de la brossa generada i càrrega sobre camió grua amb pinça, i transport de la mateixa a planta de compostatge (no més lluny de 20 km)</t>
  </si>
  <si>
    <t>FRE6GI11</t>
  </si>
  <si>
    <t>recollida d'arbres caiguts (&lt;15m)</t>
  </si>
  <si>
    <t>FRE6GI05</t>
  </si>
  <si>
    <t>poda d'arbre planif/conif., amb cistella mecànica, aplec de la brossa generada i càrrega sobre camió, i transport de la mateixa a planta de compostatge (no més lluny de 20 km.). aquesta tipologia inclou: poda per afectacions, rebrolls, etc. (&gt; 15m)</t>
  </si>
  <si>
    <t>A6</t>
  </si>
  <si>
    <t>Descobrir afloraments de roca i/o restes patrimoni</t>
  </si>
  <si>
    <t>61</t>
  </si>
  <si>
    <t>Eliminació de vegetació per aflorament roca</t>
  </si>
  <si>
    <t>PRE2-ARD1</t>
  </si>
  <si>
    <t>eliminació de vegetació per aflorament de roca, amb desbrossadora manual de braç amb capçal de fil o disc, en actuacions al medi natural amb mitjans manuals</t>
  </si>
  <si>
    <t>A8</t>
  </si>
  <si>
    <t>Plantacions</t>
  </si>
  <si>
    <t>84</t>
  </si>
  <si>
    <t>Plantació alèvol forestal</t>
  </si>
  <si>
    <t>FGI_612342</t>
  </si>
  <si>
    <t>ha</t>
  </si>
  <si>
    <t>plantació d'alvèol forestal en plantacions en clima mediterrani de pinus halepensis (o similar) de categoria identificada, de 15 a 20 cm d'alçària, en alvèol forestal de 300 cm3 (60 u/ha) i quercus robur (o similar) de categoria identificada, de 20 a 30 cm d'alçària, en alvèol forestal de 300 cm3 (60 u/ha) amb mitjans manuals. inclou el preu de les plantes</t>
  </si>
  <si>
    <t>A9</t>
  </si>
  <si>
    <t>Mobiliari Tronc</t>
  </si>
  <si>
    <t>FRI2U053</t>
  </si>
  <si>
    <t>mobiliari tipus tronc a partir de restes d'arbres de gran diàmetre</t>
  </si>
  <si>
    <t>FRI2U054</t>
  </si>
  <si>
    <t>pilones rústiques</t>
  </si>
  <si>
    <t>S1</t>
  </si>
  <si>
    <t>BOSCOS</t>
  </si>
  <si>
    <t>11</t>
  </si>
  <si>
    <t>Bosc Avellaneda-C/Aragó</t>
  </si>
  <si>
    <t>Desbrossada manual</t>
  </si>
  <si>
    <t>P1R2-ARD1</t>
  </si>
  <si>
    <t>esbrossada de plantes i herbes, amb mitjans manuals, per a una alçària de brossa &lt;= 150 cm i càrrega sobre camió o contenidor</t>
  </si>
  <si>
    <t>12</t>
  </si>
  <si>
    <t>Desbrossada amb ganivetes</t>
  </si>
  <si>
    <t>P1R2-ARD2</t>
  </si>
  <si>
    <t>esbrossada de plantes i herbes, amb ganivetes o desbrossadora manual de braç amb capçal de fil o disc , per a una alçària de brossa &lt;= 150 cm i càrrega sobre camió o contenidor</t>
  </si>
  <si>
    <t>Bosc Avellaneda - RENFE amb Cr. Barcelona</t>
  </si>
  <si>
    <t>13</t>
  </si>
  <si>
    <t>Bosc Font Pólvora- Franja Cementiri nou</t>
  </si>
  <si>
    <t>14</t>
  </si>
  <si>
    <t>Bosc Font Pólvora- Franja Font de la Pólvora</t>
  </si>
  <si>
    <t>Bosc Grup Sant Daniel - C. del Carme</t>
  </si>
  <si>
    <t>Bosc Montilivi - Franja puig Montilivi</t>
  </si>
  <si>
    <t>17</t>
  </si>
  <si>
    <t>Bosc Montilivi - Franja turó Rodó</t>
  </si>
  <si>
    <t>18</t>
  </si>
  <si>
    <t>Bosc Montilivi - Puigsacalm</t>
  </si>
  <si>
    <t>19</t>
  </si>
  <si>
    <t>Bosc Montjuïc - Bascanella</t>
  </si>
  <si>
    <t>20</t>
  </si>
  <si>
    <t>Bosc Montjuïc - Berenguer de Palol</t>
  </si>
  <si>
    <t>Bosc Montjuïc - C. Bellpuig</t>
  </si>
  <si>
    <t>Bosc Montjuïc - C. Pau Miranda</t>
  </si>
  <si>
    <t>Bosc Montjuïc - C. Puig d'Àguiles</t>
  </si>
  <si>
    <t>24</t>
  </si>
  <si>
    <t>Bosc Montjuïc - C. Torre de Sant Joan</t>
  </si>
  <si>
    <t>25</t>
  </si>
  <si>
    <t>Bosc Montjuïc - Cr. Angela Bivern</t>
  </si>
  <si>
    <t>26</t>
  </si>
  <si>
    <t>Bosc Montjuïc - Cr. Torre de Sant Lluís</t>
  </si>
  <si>
    <t>27</t>
  </si>
  <si>
    <t>Bosc Montjuïc - Cr. Torre de Sant Lluís 2</t>
  </si>
  <si>
    <t>28</t>
  </si>
  <si>
    <t>Bosc Montjuïc - Franja Escola Montjuïc</t>
  </si>
  <si>
    <t>29</t>
  </si>
  <si>
    <t>Bosc Montjuïc - GF Castell Montuïc</t>
  </si>
  <si>
    <t>30</t>
  </si>
  <si>
    <t>Bosc Montjuïc - Pda. Montjuïc - Barrufa</t>
  </si>
  <si>
    <t>Bosc Montjuïc - Rda. Peius Pascual i Carbó</t>
  </si>
  <si>
    <t>Bosc Montjuïc - Ronda Fort Roig</t>
  </si>
  <si>
    <t>Bosc Montjuïc - Torre de Sant Daniel</t>
  </si>
  <si>
    <t>Bosc Montjuïc - Torre Sant Narcís</t>
  </si>
  <si>
    <t>35</t>
  </si>
  <si>
    <t>Bosc Montjuïc - Torre Suchet</t>
  </si>
  <si>
    <t>36</t>
  </si>
  <si>
    <t>Bosc Montjuïc - Torre Suchet 2</t>
  </si>
  <si>
    <t>37</t>
  </si>
  <si>
    <t>Bosc Palau -  JJOO de Barcelona</t>
  </si>
  <si>
    <t>38</t>
  </si>
  <si>
    <t>Bosc Palau - Camí Vell de Fornells</t>
  </si>
  <si>
    <t>39</t>
  </si>
  <si>
    <t>Bosc Palau - Camp de Futbol Girona</t>
  </si>
  <si>
    <t>40</t>
  </si>
  <si>
    <t>Bosc Palau - Camp fútbol Torres de Palau</t>
  </si>
  <si>
    <t>41</t>
  </si>
  <si>
    <t>Bosc Palau - Carrer de l'Albera</t>
  </si>
  <si>
    <t>42</t>
  </si>
  <si>
    <t>Bosc Palau - Cr. Albí - Pujada de Palau</t>
  </si>
  <si>
    <t>43</t>
  </si>
  <si>
    <t>Bosc Palau - Cr. Albí 2 - Col·legi Pabordia</t>
  </si>
  <si>
    <t>Desbrossada Mecanitzada tractor</t>
  </si>
  <si>
    <t>FR118242</t>
  </si>
  <si>
    <t>desbrossada de terreny amb desbrossadora autopropulsada autoportant de fins a 14,7 kw (fins a 20 cv) de potència i amb una amplària de treball de 0,9 a 1,2 m, per a una alçària de brossa de més de 60 cm i un pendent inferior al 12 %, amb un mínim de dues passades de màquina, sense recollir la brossa</t>
  </si>
  <si>
    <t>44</t>
  </si>
  <si>
    <t>Bosc Palau - Església Sant Miquel</t>
  </si>
  <si>
    <t>45</t>
  </si>
  <si>
    <t>Bosc Palau - Font de l'Abella</t>
  </si>
  <si>
    <t>46</t>
  </si>
  <si>
    <t xml:space="preserve">Bosc Palau - Joan Amades
</t>
  </si>
  <si>
    <t>47</t>
  </si>
  <si>
    <t xml:space="preserve">Bosc Palau - Mas Barril
</t>
  </si>
  <si>
    <t>48</t>
  </si>
  <si>
    <t xml:space="preserve">Bosc Palau - Mas Barril 2
</t>
  </si>
  <si>
    <t>49</t>
  </si>
  <si>
    <t xml:space="preserve">Bosc Palau - Mas Carreras
</t>
  </si>
  <si>
    <t>50</t>
  </si>
  <si>
    <t xml:space="preserve">Bosc Palau - Mas Palahí_Tenis
</t>
  </si>
  <si>
    <t>51</t>
  </si>
  <si>
    <t>Bosc Palau - Pabordia</t>
  </si>
  <si>
    <t>52</t>
  </si>
  <si>
    <t xml:space="preserve">Bosc Palau - Parcel·la Alzines
</t>
  </si>
  <si>
    <t>53</t>
  </si>
  <si>
    <t>Bosc Palau - Torre Rafela - Pavelló Palau</t>
  </si>
  <si>
    <t>54</t>
  </si>
  <si>
    <t>Bosc Palau - Plaça Vella de Palau-sacosta</t>
  </si>
  <si>
    <t>55</t>
  </si>
  <si>
    <t xml:space="preserve">Bosc Palau - Residència UdG
</t>
  </si>
  <si>
    <t>57</t>
  </si>
  <si>
    <t>Bosc Pedreres - Franja Pedreres</t>
  </si>
  <si>
    <t>59</t>
  </si>
  <si>
    <t>Bosc sector Nord - Av. Josep Tarradelles</t>
  </si>
  <si>
    <t>60</t>
  </si>
  <si>
    <t>Bosc sector Nord - costat rotonda Trueta</t>
  </si>
  <si>
    <t>Bosc sector Nord - Espais GD Sant Medir</t>
  </si>
  <si>
    <t>63</t>
  </si>
  <si>
    <t>Bosc sector Nord - Puig d'en Roca</t>
  </si>
  <si>
    <t>64</t>
  </si>
  <si>
    <t>Bosc sector Nord - Riera Can Cases</t>
  </si>
  <si>
    <t>65</t>
  </si>
  <si>
    <t>Bosc sector Nord - St.Medir</t>
  </si>
  <si>
    <t>66</t>
  </si>
  <si>
    <t>Bosc sector Nord - Turó de la Bateria</t>
  </si>
  <si>
    <t>67</t>
  </si>
  <si>
    <t>Bosc St.Daniel -  Riu Galligants - Pg. Arqueològic</t>
  </si>
  <si>
    <t>68</t>
  </si>
  <si>
    <t>Bosc Font Pólvora - Polvorins</t>
  </si>
  <si>
    <t>69</t>
  </si>
  <si>
    <t>Perimetrals&amp;Camins - Bosc Avellaneda</t>
  </si>
  <si>
    <t>70</t>
  </si>
  <si>
    <t>Perimetrals&amp;Camins - Bosc Montilivi</t>
  </si>
  <si>
    <t>71</t>
  </si>
  <si>
    <t>Perimetrals&amp;Camins - Bosc Montjuïc</t>
  </si>
  <si>
    <t>72</t>
  </si>
  <si>
    <t>Perimetrals&amp;Camins - Bosc Palau</t>
  </si>
  <si>
    <t>73</t>
  </si>
  <si>
    <t>Perimetrals&amp;Camins - Bosc sector Nord</t>
  </si>
  <si>
    <t>S2</t>
  </si>
  <si>
    <t>ITINERARIS</t>
  </si>
  <si>
    <t>Camí pl.Sardanes a font dels Lleons</t>
  </si>
  <si>
    <t>Ruta Ecosistemes</t>
  </si>
  <si>
    <t>Anella Verda - St.Daniel</t>
  </si>
  <si>
    <t>Camí dels Àngels</t>
  </si>
  <si>
    <t>Ruta Fonts</t>
  </si>
  <si>
    <t>Pujada a St.Miquel</t>
  </si>
  <si>
    <t>Anella Verda - Campdorà Vell</t>
  </si>
  <si>
    <t>Pla Campdorà</t>
  </si>
  <si>
    <t>Anella verda - Muntanya de la O amb cementiri</t>
  </si>
  <si>
    <t>Pla Campdorà (límit amb bosc can Boada)</t>
  </si>
  <si>
    <t>Camí de Can Benet del Riu (Nestlè)</t>
  </si>
  <si>
    <t>Font Martina</t>
  </si>
  <si>
    <t xml:space="preserve"> Font d'en Pericot</t>
  </si>
  <si>
    <t>Font del Ferro</t>
  </si>
  <si>
    <t>Pl Sardana</t>
  </si>
  <si>
    <t>Esplanada St. Miquel</t>
  </si>
  <si>
    <t>Justificació d'elements</t>
  </si>
  <si>
    <t>Nº</t>
  </si>
  <si>
    <t>Codi</t>
  </si>
  <si>
    <t>U.A.</t>
  </si>
  <si>
    <t>Descripció</t>
  </si>
  <si>
    <t>Partida d'obra</t>
  </si>
  <si>
    <t>E21RGI02</t>
  </si>
  <si>
    <t>eliminació de soques</t>
  </si>
  <si>
    <t>Rend.:</t>
  </si>
  <si>
    <t>Mà d'obra</t>
  </si>
  <si>
    <t>A012P000</t>
  </si>
  <si>
    <t>h</t>
  </si>
  <si>
    <t>oficial 1a jardiner</t>
  </si>
  <si>
    <t>/R</t>
  </si>
  <si>
    <t>x</t>
  </si>
  <si>
    <t>=</t>
  </si>
  <si>
    <t>A013P000</t>
  </si>
  <si>
    <t>ajudant jardiner</t>
  </si>
  <si>
    <t>Subtotal mà d'obra</t>
  </si>
  <si>
    <t>Maquinària</t>
  </si>
  <si>
    <t>C1313330</t>
  </si>
  <si>
    <t>retroexcavadora sobre pneumàtics de 8 a 10 t</t>
  </si>
  <si>
    <t>C1503300</t>
  </si>
  <si>
    <t>camió grua de 3 t</t>
  </si>
  <si>
    <t>Subtotal maquinària</t>
  </si>
  <si>
    <t>Material</t>
  </si>
  <si>
    <t>B2RA9TD0</t>
  </si>
  <si>
    <t>t</t>
  </si>
  <si>
    <t>deposició controlada a planta de compostage de residus de troncs i soques no perillosos amb una densitat 0.9 t/m3, procedents de poda o sega, amb codi 200201 segons la llista europea de residus (orden mam/304/2002)</t>
  </si>
  <si>
    <t>Subtotal material</t>
  </si>
  <si>
    <t>Despeses auxiliars</t>
  </si>
  <si>
    <t>%</t>
  </si>
  <si>
    <t>Cost directe</t>
  </si>
  <si>
    <t>Total</t>
  </si>
  <si>
    <t>ER71124J</t>
  </si>
  <si>
    <t>sembra de barreja de llavors d'espècies arbustives i/o de flor segons ntj 07n, amb mitjans manuals, en un pendent &lt;30%, superfície &lt; 500m2, incloent la cobertura de la llavor amb sorra de riu rentada i el coronat posterior</t>
  </si>
  <si>
    <t>B0315600</t>
  </si>
  <si>
    <t>sorra de riu rentada de 0.1 a 0.5 mm</t>
  </si>
  <si>
    <t>FR26GI01</t>
  </si>
  <si>
    <t>entrecavat manual de l'arbrat en escocell de terra, amb eliminació de les males herbes, residus aliens i xucladors. sense tractament herbicida químic- inclosa recollida i trasllat a abocador.</t>
  </si>
  <si>
    <t>B2RA9SB0</t>
  </si>
  <si>
    <t>deposició controlada a planta de compostage de residus vegetals nets no perillosos amb una densitat 0.5 t/m3, procedents de poda o sega, amb codi 200201 segons la llista europea de residus (orden mam/304/2002)</t>
  </si>
  <si>
    <t>FR3A4010</t>
  </si>
  <si>
    <t>condicionament del sòl amb adob mineral sòlid de fons d'alliberament ràpid, formulació i dosi segons indicacions de la df, escampat amb mitjans manuals</t>
  </si>
  <si>
    <t>BR3A4000</t>
  </si>
  <si>
    <t>kg</t>
  </si>
  <si>
    <t>adob mineral sòlid de fons, d'alliberament ràpid</t>
  </si>
  <si>
    <t>FR612342</t>
  </si>
  <si>
    <t>plantació d'arbre planifoli amb pa de terra o contenidor, de 18 a 25 cm de perímetre de tronc a 1 m d'alçària (a partir del coll de l'arrel), excavació de clot de plantació de 100x100x60 cm amb mitjans mecànics, en un pendent inferior al 25 %, reblert del clot amb substitució parcial del 30% de terra de l'excavació per sorra rentada i compost (70%-30%), primer reg i càrrega de les terres sobrants a camió</t>
  </si>
  <si>
    <t>C151-002Z</t>
  </si>
  <si>
    <t>camió cisterna de 8 m3</t>
  </si>
  <si>
    <t>B0111001</t>
  </si>
  <si>
    <t>aigua</t>
  </si>
  <si>
    <t>BR341110</t>
  </si>
  <si>
    <t>compost de classe i, d'origen vegetal, segons ntj 05c, subministrat a granel</t>
  </si>
  <si>
    <t>FRE6GI01</t>
  </si>
  <si>
    <t xml:space="preserve">poda de formació d'arbre planifoli o conífera de &lt; 6 m d'alçària, amb mitjans manuals, aplec de la brossa generada i càrrega sobre camió grua amb pinça, i transport de la mateixa a planta de compostatge (no més lluny de 20 km). </t>
  </si>
  <si>
    <t>A012PPGI</t>
  </si>
  <si>
    <t>oficial 1a jardiner especialista en arboricultura</t>
  </si>
  <si>
    <t>CRE23000</t>
  </si>
  <si>
    <t>motoserra</t>
  </si>
  <si>
    <t>FRE6GI08</t>
  </si>
  <si>
    <t>u.</t>
  </si>
  <si>
    <t>recollida de branques caigudes</t>
  </si>
  <si>
    <t>FRF13195</t>
  </si>
  <si>
    <t>reg d'arbre amb mànega connectada a camió cisterna, amb una aportació mínima de 100 l, amb un recorregut fins al punt de càrrega no superior a 2 km i refent el clot de reg cada 2 regs</t>
  </si>
  <si>
    <t>FRI2U052</t>
  </si>
  <si>
    <t>m</t>
  </si>
  <si>
    <t>construcció i col·locació de feixines vives a base de material arbustiu autòcton amb capacitat de reproducció vegetativa, incloent replanteig de la feixina sobre el terreny, obertura manual de rasa de 30x30 cm, recol·lecció de les branques vives en parada vegetativa a l'entorn de la pròpia obra, trasllat fins a la zona de l'actuació, construcció de feixos d'un diàmetre mínim de 0,25 m, lligats amb filferro galvanitzat o brides plàstiques de polietilè d'alta densitat, col·locació de les feixines a la rasa i ancorat al terreny mitjançant piquetes d'acer corrugat, i posterior tapat amb uns 3 cm de gruix del mateix material extret en l'obertura de la rasa
inclou transport i subministrament a peu d'obra amb maquinaria petita</t>
  </si>
  <si>
    <t>C1505120</t>
  </si>
  <si>
    <t>dúmper d'1.5 t de càrrega útil, amb mecanisme hidràulic</t>
  </si>
  <si>
    <t>B0A14300</t>
  </si>
  <si>
    <t>filferro recuit de diàmetre 3 mm</t>
  </si>
  <si>
    <t>B0B27000</t>
  </si>
  <si>
    <t>acer en barres corrugades b400s de límit elàstic &gt;= 400 n/mm2</t>
  </si>
  <si>
    <t>FRL21013</t>
  </si>
  <si>
    <t>tractament fitosanitari amb endoteràpia</t>
  </si>
  <si>
    <t>CRL13100</t>
  </si>
  <si>
    <t>aparell de pressió localitzador a profunditat per a tractaments fitosanitaris i herbicides</t>
  </si>
  <si>
    <t>BRL21000</t>
  </si>
  <si>
    <t>producte insecticida</t>
  </si>
  <si>
    <t>FRL21GI01</t>
  </si>
  <si>
    <t>tractament fitosanitari &lt; 6m. tractament fitosanitari amb arbres en alineació, amb alçada de copa inferior a 6 m. realitzada amb equip de tractament amb broquets nebulitzadors, amb dipòsit de 600/1200 l, sobre camió. amb el producte corresponent, autoritzat per la direcció tècnica.</t>
  </si>
  <si>
    <t>CRL19100</t>
  </si>
  <si>
    <t>equip motobomba a pressió graduable per a tractaments fitosanitaris i herbicides</t>
  </si>
  <si>
    <t>FRL21GI02</t>
  </si>
  <si>
    <t>col·locació de fauna útil</t>
  </si>
  <si>
    <t>FRL21GI03</t>
  </si>
  <si>
    <t>col·locació de paranys per al control de plagues</t>
  </si>
  <si>
    <t>C150MC10</t>
  </si>
  <si>
    <t>lloguer de plataforma autopropulsada amb cistella sobre braç articulat per a una alçària de treball de 12 m , sense operari</t>
  </si>
  <si>
    <t>FRL21GI04</t>
  </si>
  <si>
    <t>eliminació de bosses de processionària</t>
  </si>
  <si>
    <t>FRL21GI05</t>
  </si>
  <si>
    <t>tractament fitosanitari &gt; 6m. tractament fitosanitari amb arbres en alineació, amb alçada de copa superior a 6 m. realitzada amb equip de tractament amb broquets nebulitzadors, amb dipòsit de 600/1200 l, sobre camió. amb el producte corresponent, autoritzat per la direcció tècnica.</t>
  </si>
  <si>
    <t>FRL21GI08</t>
  </si>
  <si>
    <t>tractament fitosanitari amb reg</t>
  </si>
  <si>
    <t>C151-0033</t>
  </si>
  <si>
    <t>camió cisterna de 6 m3</t>
  </si>
  <si>
    <t>FRZ22813</t>
  </si>
  <si>
    <t>aspratge doble d'arbre mitjançant 2 rolls de fusta de pi tractada en autoclau de secció circular, de 8 cm de diàmetre i 2 m de llargària, clavat al fons del forat de plantació 30 cm, i amb 2 abraçadores regulables de goma o cautxú</t>
  </si>
  <si>
    <t>BRZ22510</t>
  </si>
  <si>
    <t>abraçadora regulable de goma o cautxú per a aspratges</t>
  </si>
  <si>
    <t>BRZ21810</t>
  </si>
  <si>
    <t>estaca de fusta de pi tractada en autoclau, de secció circular, de 8 cm de diàmetre i 2 m de llargària</t>
  </si>
  <si>
    <t>GI_AUR01</t>
  </si>
  <si>
    <t>neteja de flotants amb mitjans mecànics</t>
  </si>
  <si>
    <t>CRE0-00C0</t>
  </si>
  <si>
    <t>C1501700</t>
  </si>
  <si>
    <t>camió per a transport de 7 t</t>
  </si>
  <si>
    <t>C1503000</t>
  </si>
  <si>
    <t>camió grua</t>
  </si>
  <si>
    <t>GI_PARET01</t>
  </si>
  <si>
    <t>CR10-005L</t>
  </si>
  <si>
    <t>desbrossadora manual de braç amb capçal de fil o disc</t>
  </si>
  <si>
    <t>GI_PONT02</t>
  </si>
  <si>
    <t>sega d'algues</t>
  </si>
  <si>
    <t>GI_PONT03</t>
  </si>
  <si>
    <t>recuperació de material caigut al riu</t>
  </si>
  <si>
    <t>GRH1GI01</t>
  </si>
  <si>
    <t>desbrossat manual de prat o sotabosc. inclosa la recollida i transport a abocador</t>
  </si>
  <si>
    <t>CR112500</t>
  </si>
  <si>
    <t>P21R0-92H0</t>
  </si>
  <si>
    <t>tala controlada mitjançant tècniques de grimpada, d'arbre de 6 a 10 m d'alçària de port mitjà, arrencant la soca, aplec de la brossa generada, càrrega sobre camió grua amb pinça i transport a planta de compostatge (no més lluny de 20 km)</t>
  </si>
  <si>
    <t>A0F-0014</t>
  </si>
  <si>
    <t>oficial 1a especialista en arboricultura i tècniques verticals</t>
  </si>
  <si>
    <t>C152-003B</t>
  </si>
  <si>
    <t>CR11-00JS</t>
  </si>
  <si>
    <t>tractor de 73,5 kw (100 cv) de potència, amb braç desbrossador</t>
  </si>
  <si>
    <t>B2RA-28U0</t>
  </si>
  <si>
    <t>disposició controlada en planta de compostage de residus vegetals nets no perillosos amb una densitat 0,5 t/m3, procedents de poda o sega, amb codi 20 02 01 segons la llista europea de residus</t>
  </si>
  <si>
    <t>B2RA-28TX</t>
  </si>
  <si>
    <t>disposició controlada en planta de compostage de residus de troncs i soques no perillosos amb una densitat 0,9 t/m3, procedents de poda o sega, amb codi 20 02 01 segons la llista europea de residus</t>
  </si>
  <si>
    <t>P21R0-92HW</t>
  </si>
  <si>
    <t>tala controlada mitjançant tècniques de grimpada, d'arbre de 6 a 10 m d'alçària de port mitjà, deixant la soca a la vista, aplec de la brossa generada, càrrega sobre camió grua amb pinça i transport a planta de compostatge (no més lluny de 20 km)</t>
  </si>
  <si>
    <t>P21R0-ARD1</t>
  </si>
  <si>
    <t>tala controlada mitjançant cistella mecànica, d'arbre de &lt; 6 m d'alçària de port petit, deixant la soca a la vista, aplec de la brossa generada, càrrega sobre camió grua amb pinça i transport a planta de compostatge (no més lluny de 20 km)</t>
  </si>
  <si>
    <t>C15I-00JY</t>
  </si>
  <si>
    <t>lloguer de plataforma autopropulsada amb cistella sobre braç articulat per a una alçària de treball de 16 m, sense operari</t>
  </si>
  <si>
    <t>P21R0-ARD2</t>
  </si>
  <si>
    <t>tala controlada mitjançant directa, d'arbre de &lt; 6 m d'alçària de port petit, deixant la soca a la vista, aplec de la brossa generada, càrrega sobre camió grua amb pinça i transport a planta de compostatge (no més lluny de 20 km)</t>
  </si>
  <si>
    <t>P21R0-ARD3</t>
  </si>
  <si>
    <t>tala controlada mitjançant cistella mecànica, d'arbre de 6 a 10 m d'alçària de port mitjà, deixant la soca a la vista, aplec de la brossa generada, càrrega sobre camió grua amb pinça i transport a planta de compostatge (no més lluny de 20 km)</t>
  </si>
  <si>
    <t>P21R0-ARD5</t>
  </si>
  <si>
    <t>tala controlada mitjançant directa, d'arbre de 6 a 10 m d'alçària de port mitjà, deixant la soca a la vista, aplec de la brossa generada, càrrega sobre camió grua amb pinça i transport a planta de compostatge (no més lluny de 20 km)</t>
  </si>
  <si>
    <t>P21R0-ARD6</t>
  </si>
  <si>
    <t>tala controlada mitjançant cistella mecànica, d'arbre de 10 a 15 m d'alçària de port mitjà, deixant la soca a la vista, aplec de la brossa generada, càrrega sobre camió grua amb pinça i transport a planta de compostatge (no més lluny de 20 km)</t>
  </si>
  <si>
    <t>P21R0-ARD7</t>
  </si>
  <si>
    <t>tala controlada mitjançant tècniques de grimpada, d'arbre de 10 a 15 m d'alçària de port mitjà, deixant la soca a la vista, aplec de la brossa generada, càrrega sobre camió grua amb pinça i transport a planta de compostatge (no més lluny de 20 km)</t>
  </si>
  <si>
    <t>P21R0-ARD8</t>
  </si>
  <si>
    <t>tala controlada mitjançant cistella mecànica, d'arbre de 15 a 20 m d'alçària de port gran, deixant la soca a la vista, aplec de la brossa generada, càrrega sobre camió grua amb pinça i transport a planta de compostatge (no més lluny de 20 km)</t>
  </si>
  <si>
    <t>C15I-00JZ</t>
  </si>
  <si>
    <t>lloguer de plataforma autopropulsada amb cistella sobre braç articulat per a una alçària de treball de 21 m, sense operari</t>
  </si>
  <si>
    <t>P21R0-ARD9</t>
  </si>
  <si>
    <t>tala controlada mitjançant tècniques de grimpada, d'arbre de 15 a 20 m d'alçària de port gran, deixant la soca a la vista, aplec de la brossa generada, càrrega sobre camió grua amb pinça i transport a planta de compostatge (no més lluny de 20 km)</t>
  </si>
  <si>
    <t>P22D1-ARD2</t>
  </si>
  <si>
    <t>esbrossada de plantes i herbes, amb maquinaria tipus bobcat (pala carregadora sobre pneumàtics de 8 a 14 t) i càrrega sobre camió o contenidor</t>
  </si>
  <si>
    <t>A0E-000A</t>
  </si>
  <si>
    <t>manobre especialista</t>
  </si>
  <si>
    <t>C138-00KR</t>
  </si>
  <si>
    <t>pala carregadora sobre pneumàtics de 8 a 14 t</t>
  </si>
  <si>
    <t>PR64-ARD1</t>
  </si>
  <si>
    <t>plantació dispersa de planta de petit port en alvèol forestal en actuacions al medi natural, en terreny no preparat, en un pendent inferior al 35 %, i amb primer reg</t>
  </si>
  <si>
    <t>B011-05ME</t>
  </si>
  <si>
    <t>PRA2-ARD1</t>
  </si>
  <si>
    <t>sembra de barreja de llavors per a gespa tipus herbàcies autòctones de baix manteniment en actuacions al medi natural, segons ntj 07n, amb mitjans manuals, en un pendent &lt; 30 %, superfície &lt; 500 m2, incloent el corronat posterior</t>
  </si>
  <si>
    <t>BR4U0-21GY</t>
  </si>
  <si>
    <t>barreja de llavors per a gespa tipus standard c4, segons ntj 07n</t>
  </si>
  <si>
    <t>PRE2-ARD2</t>
  </si>
  <si>
    <t>eliminació de vegetació sotabosc, herbacies, en actuacions al medi natural amb mitjans manuals</t>
  </si>
  <si>
    <t>PRE4-ARD1</t>
  </si>
  <si>
    <t xml:space="preserve">poda d'arbrat per refaldar a una alçada inferior a 2.50m, en actuacions al medi natural, amb mitjans manuals, aplec de la brossa generada i càrrega sobre camió grua, i transport de la mateixa a planta de compostatge (no més lluny de 20 km). </t>
  </si>
  <si>
    <t>PRE91-TLMK</t>
  </si>
  <si>
    <t>tallada selectiva, amb una densitat de vegetació elevada u/m2, amb mitjans manuals i mecànics, en actuacions al medi natural</t>
  </si>
  <si>
    <t>A0F-IAVV</t>
  </si>
  <si>
    <t>oficial 1a forestal</t>
  </si>
  <si>
    <t>CRD2-TLMG</t>
  </si>
  <si>
    <t>tractor sobre pneumàtics de 51.5 a 69.1 kw (70 a 94 cv) de potència, amb equip per a desembosc</t>
  </si>
  <si>
    <t>PRE91-TLML</t>
  </si>
  <si>
    <t>tallada selectiva, amb una densitat de vegetació normal u/m2, amb mitjans manuals i mecànics, en actuacions al medi natural</t>
  </si>
  <si>
    <t>PRE91-TLMN</t>
  </si>
  <si>
    <t>tallada disseminatòria, per a classe diamètrica (cd) d'entre 25 i 30 cm, en qualsevol tipus de forests i de condicions orogràfiques, incloent el marcatge i reducció de restes vegetals in situ, amb mitjans manuals i mecànics, en actuacions al medi natural</t>
  </si>
  <si>
    <t>A0I-I6DP</t>
  </si>
  <si>
    <t>peó especialitzat en forestal</t>
  </si>
  <si>
    <t>CR25-007Y</t>
  </si>
  <si>
    <t>tractor sobre erugues de 51.5 a 69.1 kw (70 a 94 cv) de potència amb equip despedregador tipus rampí amb aparell elevador i dos remolcs i d'una amplària de treball de més de 2,66 m</t>
  </si>
  <si>
    <t>PRE91-TLMP</t>
  </si>
  <si>
    <t>tallada disseminatòria, per a classe diamètrica (cd) de fins a 25 cm, en qualsevol tipus de forests i de condicions orogràfiques, incloent el marcatge i reducció de restes vegetals in situ, amb mitjans manuals i mecànics, en actuacions al medi natural</t>
  </si>
  <si>
    <t>PRE91-TLMQ</t>
  </si>
  <si>
    <t>tallada disseminatòria, per a classe diamètrica (cd) de més gran a 30 cm, en qualsevol tipus de forests i de condicions orogràfiques, incloent el marcatge i reducció de restes vegetals in situ, amb mitjans manuals i mecànics, en actuacions al medi natural</t>
  </si>
  <si>
    <t>PRE9A-ARD1</t>
  </si>
  <si>
    <t xml:space="preserve">tala d'arbrat per formació de visuals, en actuacions al medi natural, amb mitjans mecànics i manuals, aplec de la brossa generada i càrrega sobre camió grua, i transport de la mateixa a planta de compostatge (no més lluny de 20 km). </t>
  </si>
  <si>
    <t>PRELZ-I7ZN</t>
  </si>
  <si>
    <t>redistribució de sediments a la llera, en actuacions al medi natural, amb pala excavadora giratòria sobre cadenes de 12 a 20 t i transport dins el tram d'actuació</t>
  </si>
  <si>
    <t>C139-00LH</t>
  </si>
  <si>
    <t>pala excavadora giratòria sobre cadenes de 12 a 20 t</t>
  </si>
  <si>
    <t>C154-003K</t>
  </si>
  <si>
    <t>camió per a transport de 20 t</t>
  </si>
  <si>
    <t>PRH0-ALT1</t>
  </si>
  <si>
    <t>sega de prat alt, manual, amb tallagespa rotativa autopropulsada, de 66 a 90 cm d'amplària de treball, en un pendent inferior al 25 %</t>
  </si>
  <si>
    <t>CRH2-00C4</t>
  </si>
  <si>
    <t>tallagespa rotativa autopropulsada, de 66 a 90 cm d'amplària de treball</t>
  </si>
  <si>
    <t>PRH0-ALT3</t>
  </si>
  <si>
    <t>sega de prat alt, manual, amb tallagespa helicoïdal autopropulsada, de 66 a 90 cm d'amplària de treball, en un pendent inferior al 25 %</t>
  </si>
  <si>
    <t>CRH2-00C8</t>
  </si>
  <si>
    <t>tallagespa helicoïdal autopropulsada, de 66 a 90 cm d'amplària de treball</t>
  </si>
  <si>
    <t>PRH0-MAI1</t>
  </si>
  <si>
    <t>retall de marrons manual, fins una alçada de 40-50cm, amb tallagespa rotativa autopropulsada, de 66 a 90 cm d'amplària de treball, en un pendent inferior al 25 %</t>
  </si>
  <si>
    <t>PRH0-RTA1</t>
  </si>
  <si>
    <t>retall de prat alt, manual, per una amplada màxima de 1 m, en camins al medi natural amb tallagespa rotativa autopropulsada i/o motoserra</t>
  </si>
  <si>
    <t>PRIH-HBH5</t>
  </si>
  <si>
    <t>plantació de fragments compactes (tepes) d'espècies herbàcies i gramínies recollides a l'entorn de l'obra, amb un gruix mínim de 10 cm i amb un recobriment major o igual al 30% de l'àrea tractada, i reblert dels espais buits amb terra vegetal procedent de l'obra</t>
  </si>
  <si>
    <t>C133-00EW</t>
  </si>
  <si>
    <t>minicarregadora sobre pneumàtics de 2 a 5.9 t</t>
  </si>
  <si>
    <t>C15E-0062</t>
  </si>
  <si>
    <t>dúmper d'1,5 t de càrrega útil, amb mecanisme hidràulic</t>
  </si>
  <si>
    <t>P-1</t>
  </si>
  <si>
    <t>P-2</t>
  </si>
  <si>
    <t>P-3</t>
  </si>
  <si>
    <t>C150MC30</t>
  </si>
  <si>
    <t>lloguer de plataforma autopropulsada amb cistella sobre braç articulat per a una alçària de treball de 16 m , sense operari</t>
  </si>
  <si>
    <t>P-4</t>
  </si>
  <si>
    <t>C150MC50</t>
  </si>
  <si>
    <t>lloguer de plataforma autopropulsada amb cistella sobre braç articulat per a una alçària de treball de 21 m , sense operari</t>
  </si>
  <si>
    <t>P-5</t>
  </si>
  <si>
    <t>BR450-MI7V</t>
  </si>
  <si>
    <t>quercus robur d'alçària de 20 a 30 cm, en alvèol forestal de 300 cm3</t>
  </si>
  <si>
    <t>BR471-MI7U</t>
  </si>
  <si>
    <t>pinus halepensis d'alçària de 15 a 20 cm, en alvèol forestal de 300 cm3pinus halepensis d'alçària de 15 a 20 cm, en alvèol forestal de 300 cm3</t>
  </si>
  <si>
    <t>P-6</t>
  </si>
  <si>
    <t>CRE21100</t>
  </si>
  <si>
    <t>tisores pneumàtiques, amb part proporcional de compressor</t>
  </si>
  <si>
    <t>P-7</t>
  </si>
  <si>
    <t>CR11A869</t>
  </si>
  <si>
    <t>desbrossadora autopropulsada autoportant, de fins a 14,7 kw (fins a 20 cv) de potència, amb una amplària de treball de 0,9 a 1,2 m</t>
  </si>
  <si>
    <t>P-8</t>
  </si>
  <si>
    <t>P-9</t>
  </si>
  <si>
    <t>P-10</t>
  </si>
  <si>
    <t>P-11</t>
  </si>
  <si>
    <t>P-12</t>
  </si>
  <si>
    <t>P-13</t>
  </si>
  <si>
    <t>P-14</t>
  </si>
  <si>
    <t>P-15</t>
  </si>
  <si>
    <t>P-16</t>
  </si>
  <si>
    <t>P-17</t>
  </si>
  <si>
    <t>P-18</t>
  </si>
  <si>
    <t>P-19</t>
  </si>
  <si>
    <t>P-20</t>
  </si>
  <si>
    <t>C133-00EQ</t>
  </si>
  <si>
    <t>minicarregadora sobre pneumàtics de 2 a 5.9 t, amb accessori retroexcavador de 40 a 60 cm d'amplària</t>
  </si>
  <si>
    <t>P-21</t>
  </si>
  <si>
    <t>P-22</t>
  </si>
  <si>
    <t>P-23</t>
  </si>
  <si>
    <t>P-24</t>
  </si>
  <si>
    <t>P-25</t>
  </si>
  <si>
    <t>P-26</t>
  </si>
  <si>
    <t>CR12-IAVX</t>
  </si>
  <si>
    <t>tractor de 150 kw (200 cv), amb pneumàtics, amb trituradora de pedres</t>
  </si>
  <si>
    <t>P-27</t>
  </si>
  <si>
    <t>P-28</t>
  </si>
  <si>
    <t>C139-00LK</t>
  </si>
  <si>
    <t>pala excavadora giratòria sobre pneumàtics de 15 a 20 t</t>
  </si>
  <si>
    <t>P-29</t>
  </si>
  <si>
    <t>C20G-00DT</t>
  </si>
  <si>
    <t>màquina taladradora</t>
  </si>
  <si>
    <t>BRL1-0TY1</t>
  </si>
  <si>
    <t>l</t>
  </si>
  <si>
    <t>producte herbicida de contacte</t>
  </si>
  <si>
    <t>P-30</t>
  </si>
  <si>
    <t>P-31</t>
  </si>
  <si>
    <t>CRH2-00C6</t>
  </si>
  <si>
    <t>tallagespa rotativa autopropulsada amb seient, de 66 a 90 cm d'amplària de treball</t>
  </si>
  <si>
    <t>P-32</t>
  </si>
  <si>
    <t>P-33</t>
  </si>
  <si>
    <t>INSTRUCCIONS D'ÚS</t>
  </si>
  <si>
    <r>
      <t xml:space="preserve">Les empreses licitadores hauran de modificar </t>
    </r>
    <r>
      <rPr>
        <b/>
        <sz val="11"/>
        <color rgb="FF000000"/>
        <rFont val="Calibri"/>
        <family val="2"/>
      </rPr>
      <t xml:space="preserve">ÚNICAMENT </t>
    </r>
    <r>
      <rPr>
        <sz val="11"/>
        <color rgb="FF000000"/>
        <rFont val="Calibri"/>
        <family val="2"/>
      </rPr>
      <t>els camps que s'indiquen</t>
    </r>
  </si>
  <si>
    <r>
      <t xml:space="preserve">a continuació de la pestanya </t>
    </r>
    <r>
      <rPr>
        <b/>
        <sz val="11"/>
        <color rgb="FF000000"/>
        <rFont val="Calibri"/>
        <family val="2"/>
      </rPr>
      <t>T-SMP</t>
    </r>
  </si>
  <si>
    <r>
      <t xml:space="preserve">Els camps modificables es troben indicats en color </t>
    </r>
    <r>
      <rPr>
        <sz val="11"/>
        <color rgb="FFFF0000"/>
        <rFont val="Calibri"/>
        <family val="2"/>
      </rPr>
      <t>vermell</t>
    </r>
  </si>
  <si>
    <t>1.</t>
  </si>
  <si>
    <t>Caldrà indicar el nom de l'empresa licitadora a 'nom empresa'. D'aquesta manera</t>
  </si>
  <si>
    <t>el nom de l'empresa quedarà sempre imprès a la capçalera de tots els documents</t>
  </si>
  <si>
    <t>que l'empresa licitadora haurà de presentar</t>
  </si>
  <si>
    <t>Empresa:</t>
  </si>
  <si>
    <t>nom empresa</t>
  </si>
  <si>
    <t xml:space="preserve">2. </t>
  </si>
  <si>
    <t>Caldrà indicar el preu ofertat per a la mà d'obra (oficial de 1a, peó, etc), de la maquinària</t>
  </si>
  <si>
    <t>utilitzada (camió grua, ,motoserra, etc), i del material (sorra de riu, fungicida, etc)</t>
  </si>
  <si>
    <t>Només es podran modificar el valors de la columna PREU OFERTA</t>
  </si>
  <si>
    <t>Els valors de PREU LICITACIÓ serviran només de referència</t>
  </si>
  <si>
    <t>Tipus</t>
  </si>
  <si>
    <t>PREU OFERTA</t>
  </si>
  <si>
    <t>PREU LICITACIÓ</t>
  </si>
  <si>
    <t>Oficial 1a jardiner</t>
  </si>
  <si>
    <t>A012P200</t>
  </si>
  <si>
    <t>Oficial 2a jardiner</t>
  </si>
  <si>
    <t>Tots els preus de les feines a realitzar en aquest contracte (descrites a la pestanya PREU_FEINA)</t>
  </si>
  <si>
    <t xml:space="preserve">s'obtenen a partir dels valors introduits a la columna PREU OFERTA de la pestanya T-SMP, i és l'unic </t>
  </si>
  <si>
    <t>valor modificable per part de l'empresa licitadora</t>
  </si>
  <si>
    <t>El preu final del PRESSUPOST DE LICITACIÓ s'obté automàticament del càlculs realitzats a partir dels</t>
  </si>
  <si>
    <t>valors introduits a la casella PREU OFERTA de la pestanya T-SMP</t>
  </si>
  <si>
    <t>Les empreses licitadores hauràn d'entregar imprès (pdf) les pestanyes:</t>
  </si>
  <si>
    <t>T-SMP</t>
  </si>
  <si>
    <t>PREU_FEINA</t>
  </si>
  <si>
    <t>RESUM PRESS</t>
  </si>
  <si>
    <t>CODI</t>
  </si>
  <si>
    <t>Nom empresa</t>
  </si>
  <si>
    <t>Despeses indirectes (5%)</t>
  </si>
  <si>
    <t>Despeses generals (5%)</t>
  </si>
  <si>
    <t>Benefici industrial (6%)</t>
  </si>
  <si>
    <t>IVA (21%)</t>
  </si>
  <si>
    <t>PREU OFERTA (*)</t>
  </si>
  <si>
    <t>(*) Els preus unitaris oferts per l’empresa licitadora no poden superar els establerts en el PPT, si es donés aquest cas, quedarà exclòs.</t>
  </si>
  <si>
    <t>FR11R150</t>
  </si>
  <si>
    <t>dam2</t>
  </si>
  <si>
    <t>recollida de brossa</t>
  </si>
  <si>
    <t>FR11R1502</t>
  </si>
  <si>
    <t>neteja intensiva</t>
  </si>
  <si>
    <t>PRESSUPOST MANTENIMENT</t>
  </si>
  <si>
    <t>PRESSUPOST NETEJA</t>
  </si>
  <si>
    <t>PressupostNETEJA 2024 - LOT 9</t>
  </si>
  <si>
    <t>Recollida brossa</t>
  </si>
  <si>
    <t>Neteja intensiva</t>
  </si>
  <si>
    <t>Bosc Palau - Parcel·la els Sarriera</t>
  </si>
  <si>
    <t>58</t>
  </si>
  <si>
    <t>Bosc sector Nord -  C. d'Adri</t>
  </si>
  <si>
    <t>62</t>
  </si>
  <si>
    <t>Bosc sector Nord - Pavelló Fontajau</t>
  </si>
  <si>
    <t>Font d'en Fita</t>
  </si>
  <si>
    <t>Font de l'Abella</t>
  </si>
  <si>
    <t xml:space="preserve">IMPORT TOTAL DEL PRESSUPOST NETEJA: </t>
  </si>
  <si>
    <t xml:space="preserve">IMPORT TOTAL DEL PRESSUPOST MANTENIMENT: </t>
  </si>
  <si>
    <t>DESPESES DIRECTES</t>
  </si>
  <si>
    <t>PRESSUPOST EXECUCIÓ MATERIAL</t>
  </si>
  <si>
    <t>IVA (10%)</t>
  </si>
  <si>
    <t>PRESSUPOST EXECUCIÓ TOTAL (S/IVA)</t>
  </si>
  <si>
    <t>PRESSUPOST EXECUCIÓ TOTAL (IVA INCLÒS)</t>
  </si>
  <si>
    <t>Manteniment i Neteja de BOSCOS I ITINERARIS - LOT 9 - Ajuntament de Girona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</si>
</sst>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0"/>
    <numFmt numFmtId="165" formatCode="###,###,##0.00000"/>
  </numFmts>
  <fonts count="17"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0"/>
      <color rgb="FF000000"/>
      <name val="Calibri"/>
      <family val="2"/>
    </font>
    <font>
      <sz val="11"/>
      <color rgb="FFFF0000"/>
      <name val="Calibri"/>
      <family val="2"/>
    </font>
    <font>
      <b/>
      <sz val="11"/>
      <color rgb="FFFF0000"/>
      <name val="Calibri"/>
      <family val="2"/>
    </font>
    <font>
      <b/>
      <sz val="8"/>
      <color rgb="FF000000"/>
      <name val="Arial Narrow"/>
      <family val="2"/>
    </font>
    <font>
      <sz val="11"/>
      <color rgb="FF000000"/>
      <name val="Arial Narrow"/>
      <family val="2"/>
    </font>
    <font>
      <b/>
      <sz val="11"/>
      <color rgb="FFFF0000"/>
      <name val="Arial Narrow"/>
      <family val="2"/>
    </font>
    <font>
      <b/>
      <sz val="14"/>
      <color rgb="FFFF0000"/>
      <name val="Arial Narrow"/>
      <family val="2"/>
    </font>
    <font>
      <b/>
      <sz val="14"/>
      <color rgb="FFFF0000"/>
      <name val="Calibri"/>
      <family val="2"/>
    </font>
    <font>
      <b/>
      <sz val="12"/>
      <color rgb="FF000000"/>
      <name val="Calibri"/>
      <family val="2"/>
    </font>
    <font>
      <i/>
      <sz val="11"/>
      <color rgb="FF00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C0C0C0"/>
        <bgColor rgb="FFC0C0C0"/>
      </patternFill>
    </fill>
    <fill>
      <patternFill patternType="solid">
        <fgColor theme="0" tint="-0.14999847407452621"/>
        <bgColor indexed="64"/>
      </patternFill>
    </fill>
    <fill>
      <patternFill patternType="solid">
        <fgColor theme="9" tint="0.79998168889431442"/>
        <bgColor indexed="64"/>
      </patternFill>
    </fill>
  </fills>
  <borders count="10">
    <border>
      <left/>
      <right/>
      <top/>
      <bottom/>
      <diagonal/>
    </border>
    <border>
      <left/>
      <right/>
      <top style="thin">
        <color rgb="FF00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style="thick">
        <color rgb="FFFF0000"/>
      </bottom>
      <diagonal/>
    </border>
    <border>
      <left/>
      <right/>
      <top/>
      <bottom style="thin">
        <color indexed="64"/>
      </bottom>
      <diagonal/>
    </border>
  </borders>
  <cellStyleXfs count="2">
    <xf numFmtId="0" fontId="0" fillId="0" borderId="0" applyNumberFormat="0" applyBorder="0" applyAlignment="0"/>
    <xf numFmtId="44" fontId="5" fillId="0" borderId="0" applyFont="0" applyFill="0" applyBorder="0" applyAlignment="0" applyProtection="0"/>
  </cellStyleXfs>
  <cellXfs count="72">
    <xf numFmtId="0" fontId="0" fillId="0" borderId="0" xfId="0" applyFill="1" applyProtection="1"/>
    <xf numFmtId="0" fontId="10" fillId="4" borderId="5" xfId="0" applyFont="1" applyFill="1" applyBorder="1" applyAlignment="1" applyProtection="1">
      <alignment horizontal="center" vertical="top" wrapText="1"/>
    </xf>
    <xf numFmtId="0" fontId="10" fillId="4" borderId="0" xfId="0" applyFont="1" applyFill="1" applyAlignment="1" applyProtection="1">
      <alignment horizontal="center" vertical="top" wrapText="1"/>
    </xf>
    <xf numFmtId="0" fontId="0" fillId="5" borderId="0" xfId="0" applyFill="1" applyProtection="1"/>
    <xf numFmtId="0" fontId="4" fillId="5"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0" borderId="0" xfId="0" applyNumberFormat="1" applyFont="1" applyFill="1" applyProtection="1"/>
    <xf numFmtId="0" fontId="3" fillId="0" borderId="0" xfId="0" applyFont="1" applyFill="1" applyAlignment="1" applyProtection="1">
      <alignment wrapText="1"/>
    </xf>
    <xf numFmtId="0" fontId="4" fillId="0" borderId="0" xfId="0" applyFont="1" applyFill="1" applyProtection="1"/>
    <xf numFmtId="0" fontId="6" fillId="0" borderId="0" xfId="0" applyFont="1" applyFill="1" applyProtection="1"/>
    <xf numFmtId="0" fontId="7"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4" fontId="4" fillId="0" borderId="0" xfId="0" applyNumberFormat="1" applyFont="1" applyFill="1" applyAlignment="1" applyProtection="1">
      <alignment horizontal="center" vertical="top"/>
    </xf>
    <xf numFmtId="165" fontId="0" fillId="0" borderId="0" xfId="0" applyNumberFormat="1" applyFill="1" applyProtection="1"/>
    <xf numFmtId="0" fontId="0" fillId="0" borderId="0" xfId="0" applyFill="1" applyAlignment="1" applyProtection="1">
      <alignment horizontal="right"/>
    </xf>
    <xf numFmtId="0" fontId="11" fillId="0" borderId="0" xfId="0" applyFont="1" applyFill="1" applyProtection="1"/>
    <xf numFmtId="0" fontId="11" fillId="0" borderId="6" xfId="0" applyFont="1" applyFill="1" applyBorder="1" applyProtection="1"/>
    <xf numFmtId="44" fontId="12" fillId="6" borderId="6" xfId="1" applyFont="1" applyFill="1" applyBorder="1" applyProtection="1"/>
    <xf numFmtId="44" fontId="11" fillId="5" borderId="0" xfId="1" applyFont="1" applyFill="1" applyProtection="1"/>
    <xf numFmtId="0" fontId="3" fillId="4" borderId="0" xfId="0" applyFont="1" applyFill="1" applyAlignment="1" applyProtection="1">
      <alignment horizontal="center"/>
    </xf>
    <xf numFmtId="0" fontId="3" fillId="4" borderId="5" xfId="0" applyFont="1" applyFill="1" applyBorder="1" applyAlignment="1" applyProtection="1">
      <alignment horizontal="center"/>
    </xf>
    <xf numFmtId="44" fontId="0" fillId="0" borderId="0" xfId="1" applyFont="1" applyFill="1" applyProtection="1">
      <protection locked="0"/>
    </xf>
    <xf numFmtId="0" fontId="0" fillId="0" borderId="6" xfId="0" applyFill="1" applyBorder="1" applyProtection="1"/>
    <xf numFmtId="0" fontId="6" fillId="0" borderId="0" xfId="0" applyFont="1" applyFill="1" applyAlignment="1" applyProtection="1"/>
    <xf numFmtId="0" fontId="13" fillId="0" borderId="8" xfId="0" applyFont="1" applyFill="1" applyBorder="1" applyAlignment="1" applyProtection="1">
      <protection locked="0"/>
    </xf>
    <xf numFmtId="164" fontId="0" fillId="0" borderId="0" xfId="0" applyNumberFormat="1" applyFill="1" applyProtection="1">
      <protection locked="0"/>
    </xf>
    <xf numFmtId="165" fontId="0" fillId="0" borderId="0" xfId="0" applyNumberFormat="1" applyFill="1" applyProtection="1">
      <protection locked="0"/>
    </xf>
    <xf numFmtId="0" fontId="0" fillId="0" borderId="0" xfId="0" applyFill="1" applyProtection="1">
      <protection locked="0"/>
    </xf>
    <xf numFmtId="44" fontId="4" fillId="0" borderId="0" xfId="1" applyFont="1" applyFill="1" applyAlignment="1" applyProtection="1">
      <alignment vertical="top"/>
      <protection locked="0"/>
    </xf>
    <xf numFmtId="44" fontId="0" fillId="0" borderId="0" xfId="1" applyFont="1" applyFill="1" applyProtection="1"/>
    <xf numFmtId="44" fontId="0" fillId="0" borderId="1" xfId="1" applyFont="1" applyFill="1" applyBorder="1" applyProtection="1">
      <protection locked="0"/>
    </xf>
    <xf numFmtId="0" fontId="4" fillId="0" borderId="0" xfId="0" applyFont="1" applyFill="1" applyAlignment="1" applyProtection="1">
      <alignment vertical="top"/>
      <protection locked="0"/>
    </xf>
    <xf numFmtId="165" fontId="4" fillId="0" borderId="0" xfId="0" applyNumberFormat="1" applyFont="1" applyFill="1" applyProtection="1"/>
    <xf numFmtId="0" fontId="0" fillId="0" borderId="0" xfId="0" applyFill="1" applyAlignment="1" applyProtection="1">
      <alignment vertical="top" wrapText="1"/>
    </xf>
    <xf numFmtId="44" fontId="1" fillId="0" borderId="0" xfId="1" applyFont="1" applyFill="1" applyProtection="1"/>
    <xf numFmtId="44" fontId="3" fillId="0" borderId="0" xfId="1" applyFont="1" applyFill="1" applyProtection="1"/>
    <xf numFmtId="44" fontId="4" fillId="0" borderId="0" xfId="1" applyFont="1" applyFill="1" applyProtection="1"/>
    <xf numFmtId="44" fontId="1" fillId="0" borderId="0" xfId="1" applyFont="1" applyFill="1" applyProtection="1">
      <protection locked="0"/>
    </xf>
    <xf numFmtId="0" fontId="1" fillId="0" borderId="0" xfId="0" applyFont="1" applyFill="1" applyAlignment="1" applyProtection="1">
      <alignment wrapText="1"/>
    </xf>
    <xf numFmtId="0" fontId="15" fillId="0" borderId="0" xfId="0" applyFont="1" applyFill="1" applyAlignment="1" applyProtection="1">
      <alignment horizontal="right"/>
    </xf>
    <xf numFmtId="0" fontId="9" fillId="0" borderId="2" xfId="0" applyFont="1" applyFill="1" applyBorder="1" applyAlignment="1" applyProtection="1">
      <alignment horizontal="left"/>
    </xf>
    <xf numFmtId="0" fontId="9" fillId="0" borderId="3" xfId="0" applyFont="1" applyFill="1" applyBorder="1" applyAlignment="1" applyProtection="1">
      <alignment horizontal="left"/>
    </xf>
    <xf numFmtId="0" fontId="9" fillId="0" borderId="4" xfId="0" applyFont="1" applyFill="1" applyBorder="1" applyAlignment="1" applyProtection="1">
      <alignment horizontal="left"/>
    </xf>
    <xf numFmtId="0" fontId="6" fillId="0" borderId="0" xfId="0" applyFont="1" applyFill="1" applyProtection="1"/>
    <xf numFmtId="0" fontId="2" fillId="2" borderId="0" xfId="0" applyFont="1" applyFill="1" applyAlignment="1" applyProtection="1">
      <alignment horizontal="center"/>
    </xf>
    <xf numFmtId="0" fontId="0" fillId="0" borderId="0" xfId="0" applyFill="1" applyAlignment="1" applyProtection="1">
      <alignment horizontal="justify" vertical="top" wrapText="1"/>
    </xf>
    <xf numFmtId="0" fontId="0" fillId="0" borderId="0" xfId="0" applyFill="1" applyAlignment="1" applyProtection="1">
      <alignment vertical="top"/>
    </xf>
    <xf numFmtId="164" fontId="4" fillId="0" borderId="0" xfId="0" applyNumberFormat="1" applyFont="1" applyFill="1" applyAlignment="1" applyProtection="1">
      <alignment horizontal="left" vertical="top"/>
      <protection locked="0"/>
    </xf>
    <xf numFmtId="0" fontId="0" fillId="0" borderId="0" xfId="0" applyFill="1" applyAlignment="1" applyProtection="1">
      <alignment vertical="top"/>
      <protection locked="0"/>
    </xf>
    <xf numFmtId="0" fontId="1" fillId="0" borderId="0" xfId="0" applyFont="1" applyFill="1" applyProtection="1"/>
    <xf numFmtId="0" fontId="14" fillId="0" borderId="0" xfId="0" applyFont="1" applyFill="1" applyProtection="1"/>
    <xf numFmtId="0" fontId="16" fillId="0" borderId="0" xfId="0" applyFont="1" applyFill="1" applyAlignment="1" applyProtection="1">
      <alignment vertical="top" wrapText="1"/>
    </xf>
    <xf numFmtId="0" fontId="3" fillId="4" borderId="0" xfId="0" applyFont="1" applyFill="1" applyAlignment="1" applyProtection="1">
      <alignment horizontal="right"/>
    </xf>
    <xf numFmtId="0" fontId="4" fillId="0" borderId="9" xfId="0" applyFont="1" applyFill="1" applyBorder="1" applyAlignment="1" applyProtection="1">
      <alignment horizontal="center"/>
    </xf>
    <xf numFmtId="44" fontId="0" fillId="0" borderId="0" xfId="0" applyNumberFormat="1" applyFill="1" applyProtection="1"/>
    <xf numFmtId="0" fontId="0" fillId="0" borderId="9" xfId="0" applyFill="1" applyBorder="1" applyProtection="1"/>
    <xf numFmtId="0" fontId="0" fillId="0" borderId="9" xfId="0" applyFill="1" applyBorder="1" applyAlignment="1" applyProtection="1">
      <alignment horizontal="right"/>
    </xf>
    <xf numFmtId="44" fontId="0" fillId="0" borderId="9" xfId="1" applyFont="1" applyFill="1" applyBorder="1" applyProtection="1"/>
    <xf numFmtId="0" fontId="4" fillId="0" borderId="0" xfId="0" applyFont="1" applyFill="1" applyAlignment="1" applyProtection="1">
      <alignment horizontal="right"/>
    </xf>
    <xf numFmtId="44" fontId="15" fillId="0" borderId="0" xfId="0" applyNumberFormat="1" applyFont="1" applyFill="1" applyProtection="1"/>
    <xf numFmtId="44" fontId="0" fillId="5" borderId="0" xfId="1" applyFont="1" applyFill="1" applyProtection="1"/>
    <xf numFmtId="44" fontId="9" fillId="0" borderId="6" xfId="1" applyFont="1" applyFill="1" applyBorder="1" applyAlignment="1" applyProtection="1">
      <alignment vertical="top" wrapText="1"/>
      <protection locked="0"/>
    </xf>
    <xf numFmtId="44" fontId="9" fillId="0" borderId="7" xfId="1" applyFont="1" applyFill="1" applyBorder="1" applyAlignment="1" applyProtection="1">
      <alignment vertical="top"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3:H42"/>
  <sheetViews>
    <sheetView tabSelected="1" workbookViewId="0"/>
  </sheetViews>
  <sheetFormatPr defaultColWidth="11.42578125" defaultRowHeight="15" x14ac:dyDescent="0.25"/>
  <cols>
    <col min="1" max="1" width="5" customWidth="1"/>
    <col min="7" max="7" width="18.42578125" customWidth="1"/>
  </cols>
  <sheetData>
    <row r="3" spans="1:8" x14ac:dyDescent="0.25">
      <c r="A3" s="4" t="s">
        <v>539</v>
      </c>
      <c r="B3" s="4"/>
      <c r="C3" s="4"/>
      <c r="D3" s="4"/>
      <c r="E3" s="4"/>
      <c r="F3" s="4"/>
      <c r="G3" s="4"/>
      <c r="H3" s="3"/>
    </row>
    <row r="5" spans="1:8" x14ac:dyDescent="0.25">
      <c r="A5" t="s">
        <v>540</v>
      </c>
    </row>
    <row r="6" spans="1:8" x14ac:dyDescent="0.25">
      <c r="A6" t="s">
        <v>541</v>
      </c>
    </row>
    <row r="8" spans="1:8" x14ac:dyDescent="0.25">
      <c r="A8" t="s">
        <v>542</v>
      </c>
    </row>
    <row r="10" spans="1:8" x14ac:dyDescent="0.25">
      <c r="A10" t="s">
        <v>543</v>
      </c>
      <c r="B10" t="s">
        <v>544</v>
      </c>
    </row>
    <row r="11" spans="1:8" x14ac:dyDescent="0.25">
      <c r="B11" t="s">
        <v>545</v>
      </c>
    </row>
    <row r="12" spans="1:8" x14ac:dyDescent="0.25">
      <c r="B12" t="s">
        <v>546</v>
      </c>
    </row>
    <row r="13" spans="1:8" ht="15.75" thickBot="1" x14ac:dyDescent="0.3"/>
    <row r="14" spans="1:8" ht="16.5" thickTop="1" thickBot="1" x14ac:dyDescent="0.3">
      <c r="B14" t="s">
        <v>547</v>
      </c>
      <c r="C14" s="49" t="s">
        <v>548</v>
      </c>
      <c r="D14" s="50"/>
      <c r="E14" s="50"/>
      <c r="F14" s="51"/>
    </row>
    <row r="15" spans="1:8" ht="15.75" thickTop="1" x14ac:dyDescent="0.25"/>
    <row r="17" spans="1:8" x14ac:dyDescent="0.25">
      <c r="A17" t="s">
        <v>549</v>
      </c>
      <c r="B17" t="s">
        <v>550</v>
      </c>
    </row>
    <row r="18" spans="1:8" x14ac:dyDescent="0.25">
      <c r="B18" t="s">
        <v>551</v>
      </c>
    </row>
    <row r="20" spans="1:8" x14ac:dyDescent="0.25">
      <c r="B20" t="s">
        <v>552</v>
      </c>
    </row>
    <row r="22" spans="1:8" x14ac:dyDescent="0.25">
      <c r="B22" t="s">
        <v>553</v>
      </c>
    </row>
    <row r="23" spans="1:8" ht="15.75" thickBot="1" x14ac:dyDescent="0.3"/>
    <row r="24" spans="1:8" ht="26.25" thickTop="1" x14ac:dyDescent="0.25">
      <c r="B24" s="2" t="s">
        <v>554</v>
      </c>
      <c r="C24" s="2" t="s">
        <v>267</v>
      </c>
      <c r="D24" s="2" t="s">
        <v>268</v>
      </c>
      <c r="E24" s="2" t="s">
        <v>269</v>
      </c>
      <c r="F24" s="2" t="s">
        <v>267</v>
      </c>
      <c r="G24" s="1" t="s">
        <v>555</v>
      </c>
      <c r="H24" s="2" t="s">
        <v>556</v>
      </c>
    </row>
    <row r="25" spans="1:8" ht="16.5" x14ac:dyDescent="0.3">
      <c r="B25" s="24"/>
      <c r="C25" s="24"/>
      <c r="D25" s="24"/>
      <c r="E25" s="24"/>
      <c r="F25" s="24"/>
      <c r="G25" s="25"/>
      <c r="H25" s="24"/>
    </row>
    <row r="26" spans="1:8" ht="16.5" x14ac:dyDescent="0.3">
      <c r="B26" s="24" t="s">
        <v>274</v>
      </c>
      <c r="C26" s="24" t="s">
        <v>275</v>
      </c>
      <c r="D26" s="24" t="s">
        <v>276</v>
      </c>
      <c r="E26" s="24" t="s">
        <v>557</v>
      </c>
      <c r="F26" s="24" t="s">
        <v>275</v>
      </c>
      <c r="G26" s="26">
        <v>17.8</v>
      </c>
      <c r="H26" s="27">
        <v>17.8</v>
      </c>
    </row>
    <row r="27" spans="1:8" ht="16.5" x14ac:dyDescent="0.3">
      <c r="B27" s="24" t="s">
        <v>274</v>
      </c>
      <c r="C27" s="24" t="s">
        <v>558</v>
      </c>
      <c r="D27" s="24" t="s">
        <v>276</v>
      </c>
      <c r="E27" s="24" t="s">
        <v>559</v>
      </c>
      <c r="F27" s="24" t="s">
        <v>558</v>
      </c>
      <c r="G27" s="26">
        <v>16.09</v>
      </c>
      <c r="H27" s="27">
        <v>16.09</v>
      </c>
    </row>
    <row r="30" spans="1:8" x14ac:dyDescent="0.25">
      <c r="A30" t="s">
        <v>560</v>
      </c>
    </row>
    <row r="31" spans="1:8" x14ac:dyDescent="0.25">
      <c r="A31" t="s">
        <v>561</v>
      </c>
    </row>
    <row r="32" spans="1:8" x14ac:dyDescent="0.25">
      <c r="A32" t="s">
        <v>562</v>
      </c>
    </row>
    <row r="34" spans="1:2" x14ac:dyDescent="0.25">
      <c r="A34" t="s">
        <v>563</v>
      </c>
    </row>
    <row r="35" spans="1:2" x14ac:dyDescent="0.25">
      <c r="A35" t="s">
        <v>564</v>
      </c>
    </row>
    <row r="37" spans="1:2" x14ac:dyDescent="0.25">
      <c r="A37" t="s">
        <v>565</v>
      </c>
    </row>
    <row r="39" spans="1:2" x14ac:dyDescent="0.25">
      <c r="B39" t="s">
        <v>566</v>
      </c>
    </row>
    <row r="40" spans="1:2" x14ac:dyDescent="0.25">
      <c r="B40" t="s">
        <v>567</v>
      </c>
    </row>
    <row r="41" spans="1:2" x14ac:dyDescent="0.25">
      <c r="B41" t="s">
        <v>1</v>
      </c>
    </row>
    <row r="42" spans="1:2" x14ac:dyDescent="0.25">
      <c r="B42" t="s">
        <v>568</v>
      </c>
    </row>
  </sheetData>
  <sheetProtection password="CA14" sheet="1" objects="1" scenarios="1"/>
  <mergeCells count="1">
    <mergeCell ref="C14:F14"/>
  </mergeCell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B1" workbookViewId="0">
      <pane ySplit="8" topLeftCell="A36" activePane="bottomLeft" state="frozenSplit"/>
      <selection pane="bottomLeft" activeCell="D5" sqref="D5"/>
    </sheetView>
  </sheetViews>
  <sheetFormatPr defaultRowHeight="15" x14ac:dyDescent="0.25"/>
  <cols>
    <col min="1" max="1" width="13.5703125" customWidth="1"/>
    <col min="2" max="2" width="14.7109375" customWidth="1"/>
    <col min="3" max="3" width="6.140625" customWidth="1"/>
    <col min="4" max="4" width="65.7109375" customWidth="1"/>
    <col min="5" max="7" width="13.7109375" customWidth="1"/>
  </cols>
  <sheetData>
    <row r="1" spans="1:7" x14ac:dyDescent="0.25">
      <c r="B1" s="52" t="s">
        <v>601</v>
      </c>
      <c r="C1" s="52" t="s">
        <v>0</v>
      </c>
      <c r="D1" s="52" t="s">
        <v>0</v>
      </c>
      <c r="E1" s="52" t="s">
        <v>0</v>
      </c>
      <c r="F1" s="16"/>
      <c r="G1" s="16"/>
    </row>
    <row r="2" spans="1:7" ht="15.75" thickBot="1" x14ac:dyDescent="0.3">
      <c r="B2" s="52"/>
      <c r="C2" s="52"/>
      <c r="D2" s="52"/>
      <c r="E2" s="52"/>
      <c r="F2" s="16"/>
      <c r="G2" s="16"/>
    </row>
    <row r="3" spans="1:7" ht="19.5" thickTop="1" thickBot="1" x14ac:dyDescent="0.3">
      <c r="B3" s="32"/>
      <c r="C3" s="32"/>
      <c r="D3" s="33" t="s">
        <v>570</v>
      </c>
      <c r="E3" s="32"/>
      <c r="F3" s="16"/>
      <c r="G3" s="16"/>
    </row>
    <row r="4" spans="1:7" ht="15.75" thickTop="1" x14ac:dyDescent="0.25">
      <c r="B4" s="52"/>
      <c r="C4" s="52"/>
      <c r="D4" s="52"/>
      <c r="E4" s="52"/>
      <c r="F4" s="16"/>
      <c r="G4" s="16"/>
    </row>
    <row r="6" spans="1:7" ht="18.75" x14ac:dyDescent="0.3">
      <c r="B6" s="53" t="s">
        <v>265</v>
      </c>
      <c r="C6" s="53" t="s">
        <v>265</v>
      </c>
      <c r="D6" s="53" t="s">
        <v>265</v>
      </c>
      <c r="E6" s="53" t="s">
        <v>265</v>
      </c>
      <c r="F6" s="7"/>
      <c r="G6" s="7"/>
    </row>
    <row r="7" spans="1:7" ht="15.75" thickBot="1" x14ac:dyDescent="0.3"/>
    <row r="8" spans="1:7" ht="15.75" thickTop="1" x14ac:dyDescent="0.25">
      <c r="B8" s="18" t="s">
        <v>267</v>
      </c>
      <c r="C8" s="18" t="s">
        <v>268</v>
      </c>
      <c r="D8" s="18" t="s">
        <v>269</v>
      </c>
      <c r="E8" s="28" t="s">
        <v>569</v>
      </c>
      <c r="F8" s="29" t="s">
        <v>575</v>
      </c>
      <c r="G8" s="28" t="s">
        <v>556</v>
      </c>
    </row>
    <row r="9" spans="1:7" x14ac:dyDescent="0.25">
      <c r="F9" s="31"/>
    </row>
    <row r="10" spans="1:7" x14ac:dyDescent="0.25">
      <c r="A10" t="s">
        <v>274</v>
      </c>
      <c r="B10" t="s">
        <v>275</v>
      </c>
      <c r="C10" t="s">
        <v>276</v>
      </c>
      <c r="D10" t="s">
        <v>277</v>
      </c>
      <c r="E10" s="3" t="s">
        <v>275</v>
      </c>
      <c r="F10" s="70">
        <v>0</v>
      </c>
      <c r="G10" s="69">
        <v>18.850000000000001</v>
      </c>
    </row>
    <row r="11" spans="1:7" x14ac:dyDescent="0.25">
      <c r="A11" t="s">
        <v>274</v>
      </c>
      <c r="B11" t="s">
        <v>322</v>
      </c>
      <c r="C11" t="s">
        <v>276</v>
      </c>
      <c r="D11" t="s">
        <v>323</v>
      </c>
      <c r="E11" s="3" t="s">
        <v>322</v>
      </c>
      <c r="F11" s="70">
        <v>0</v>
      </c>
      <c r="G11" s="69">
        <v>25.86</v>
      </c>
    </row>
    <row r="12" spans="1:7" x14ac:dyDescent="0.25">
      <c r="A12" t="s">
        <v>274</v>
      </c>
      <c r="B12" t="s">
        <v>281</v>
      </c>
      <c r="C12" t="s">
        <v>276</v>
      </c>
      <c r="D12" t="s">
        <v>282</v>
      </c>
      <c r="E12" s="3" t="s">
        <v>281</v>
      </c>
      <c r="F12" s="70">
        <v>0</v>
      </c>
      <c r="G12" s="69">
        <v>17.399999999999999</v>
      </c>
    </row>
    <row r="13" spans="1:7" x14ac:dyDescent="0.25">
      <c r="A13" t="s">
        <v>274</v>
      </c>
      <c r="B13" t="s">
        <v>422</v>
      </c>
      <c r="C13" t="s">
        <v>276</v>
      </c>
      <c r="D13" t="s">
        <v>423</v>
      </c>
      <c r="E13" s="3" t="s">
        <v>422</v>
      </c>
      <c r="F13" s="70">
        <v>0</v>
      </c>
      <c r="G13" s="69">
        <v>22.47</v>
      </c>
    </row>
    <row r="14" spans="1:7" x14ac:dyDescent="0.25">
      <c r="A14" t="s">
        <v>274</v>
      </c>
      <c r="B14" t="s">
        <v>389</v>
      </c>
      <c r="C14" t="s">
        <v>276</v>
      </c>
      <c r="D14" t="s">
        <v>390</v>
      </c>
      <c r="E14" s="3" t="s">
        <v>389</v>
      </c>
      <c r="F14" s="70">
        <v>0</v>
      </c>
      <c r="G14" s="69">
        <v>59.24</v>
      </c>
    </row>
    <row r="15" spans="1:7" x14ac:dyDescent="0.25">
      <c r="A15" t="s">
        <v>274</v>
      </c>
      <c r="B15" t="s">
        <v>439</v>
      </c>
      <c r="C15" t="s">
        <v>276</v>
      </c>
      <c r="D15" t="s">
        <v>440</v>
      </c>
      <c r="E15" s="3" t="s">
        <v>439</v>
      </c>
      <c r="F15" s="70">
        <v>0</v>
      </c>
      <c r="G15" s="69">
        <v>25.51</v>
      </c>
    </row>
    <row r="16" spans="1:7" x14ac:dyDescent="0.25">
      <c r="A16" t="s">
        <v>274</v>
      </c>
      <c r="B16" t="s">
        <v>447</v>
      </c>
      <c r="C16" t="s">
        <v>276</v>
      </c>
      <c r="D16" t="s">
        <v>448</v>
      </c>
      <c r="E16" s="3" t="s">
        <v>447</v>
      </c>
      <c r="F16" s="70">
        <v>0</v>
      </c>
      <c r="G16" s="69">
        <v>26.44</v>
      </c>
    </row>
    <row r="17" spans="1:7" x14ac:dyDescent="0.25">
      <c r="A17" t="s">
        <v>284</v>
      </c>
      <c r="B17" t="s">
        <v>285</v>
      </c>
      <c r="C17" t="s">
        <v>276</v>
      </c>
      <c r="D17" t="s">
        <v>286</v>
      </c>
      <c r="E17" s="3" t="s">
        <v>285</v>
      </c>
      <c r="F17" s="70">
        <v>0</v>
      </c>
      <c r="G17" s="69">
        <v>43</v>
      </c>
    </row>
    <row r="18" spans="1:7" x14ac:dyDescent="0.25">
      <c r="A18" t="s">
        <v>284</v>
      </c>
      <c r="B18" t="s">
        <v>513</v>
      </c>
      <c r="C18" t="s">
        <v>276</v>
      </c>
      <c r="D18" t="s">
        <v>514</v>
      </c>
      <c r="E18" s="3" t="s">
        <v>513</v>
      </c>
      <c r="F18" s="70">
        <v>0</v>
      </c>
      <c r="G18" s="69">
        <v>56.59</v>
      </c>
    </row>
    <row r="19" spans="1:7" x14ac:dyDescent="0.25">
      <c r="A19" t="s">
        <v>284</v>
      </c>
      <c r="B19" t="s">
        <v>477</v>
      </c>
      <c r="C19" t="s">
        <v>276</v>
      </c>
      <c r="D19" t="s">
        <v>478</v>
      </c>
      <c r="E19" s="3" t="s">
        <v>477</v>
      </c>
      <c r="F19" s="70">
        <v>0</v>
      </c>
      <c r="G19" s="69">
        <v>52.54</v>
      </c>
    </row>
    <row r="20" spans="1:7" x14ac:dyDescent="0.25">
      <c r="A20" t="s">
        <v>284</v>
      </c>
      <c r="B20" t="s">
        <v>424</v>
      </c>
      <c r="C20" t="s">
        <v>276</v>
      </c>
      <c r="D20" t="s">
        <v>425</v>
      </c>
      <c r="E20" s="3" t="s">
        <v>424</v>
      </c>
      <c r="F20" s="70">
        <v>0</v>
      </c>
      <c r="G20" s="69">
        <v>89.1</v>
      </c>
    </row>
    <row r="21" spans="1:7" x14ac:dyDescent="0.25">
      <c r="A21" t="s">
        <v>284</v>
      </c>
      <c r="B21" t="s">
        <v>459</v>
      </c>
      <c r="C21" t="s">
        <v>276</v>
      </c>
      <c r="D21" t="s">
        <v>460</v>
      </c>
      <c r="E21" s="3" t="s">
        <v>459</v>
      </c>
      <c r="F21" s="70">
        <v>0</v>
      </c>
      <c r="G21" s="69">
        <v>112.48</v>
      </c>
    </row>
    <row r="22" spans="1:7" x14ac:dyDescent="0.25">
      <c r="A22" t="s">
        <v>284</v>
      </c>
      <c r="B22" t="s">
        <v>525</v>
      </c>
      <c r="C22" t="s">
        <v>276</v>
      </c>
      <c r="D22" t="s">
        <v>526</v>
      </c>
      <c r="E22" s="3" t="s">
        <v>525</v>
      </c>
      <c r="F22" s="70">
        <v>0</v>
      </c>
      <c r="G22" s="69">
        <v>112.48</v>
      </c>
    </row>
    <row r="23" spans="1:7" x14ac:dyDescent="0.25">
      <c r="A23" t="s">
        <v>284</v>
      </c>
      <c r="B23" t="s">
        <v>373</v>
      </c>
      <c r="C23" t="s">
        <v>276</v>
      </c>
      <c r="D23" t="s">
        <v>374</v>
      </c>
      <c r="E23" s="3" t="s">
        <v>373</v>
      </c>
      <c r="F23" s="70">
        <v>0</v>
      </c>
      <c r="G23" s="69">
        <v>37.619999999999997</v>
      </c>
    </row>
    <row r="24" spans="1:7" x14ac:dyDescent="0.25">
      <c r="A24" t="s">
        <v>284</v>
      </c>
      <c r="B24" t="s">
        <v>375</v>
      </c>
      <c r="C24" t="s">
        <v>276</v>
      </c>
      <c r="D24" t="s">
        <v>376</v>
      </c>
      <c r="E24" s="3" t="s">
        <v>375</v>
      </c>
      <c r="F24" s="70">
        <v>0</v>
      </c>
      <c r="G24" s="69">
        <v>51.73</v>
      </c>
    </row>
    <row r="25" spans="1:7" x14ac:dyDescent="0.25">
      <c r="A25" t="s">
        <v>284</v>
      </c>
      <c r="B25" t="s">
        <v>287</v>
      </c>
      <c r="C25" t="s">
        <v>276</v>
      </c>
      <c r="D25" t="s">
        <v>288</v>
      </c>
      <c r="E25" s="3" t="s">
        <v>287</v>
      </c>
      <c r="F25" s="70">
        <v>0</v>
      </c>
      <c r="G25" s="69">
        <v>30.85</v>
      </c>
    </row>
    <row r="26" spans="1:7" x14ac:dyDescent="0.25">
      <c r="A26" t="s">
        <v>284</v>
      </c>
      <c r="B26" t="s">
        <v>334</v>
      </c>
      <c r="C26" t="s">
        <v>276</v>
      </c>
      <c r="D26" t="s">
        <v>335</v>
      </c>
      <c r="E26" s="3" t="s">
        <v>334</v>
      </c>
      <c r="F26" s="70">
        <v>0</v>
      </c>
      <c r="G26" s="69">
        <v>29.14</v>
      </c>
    </row>
    <row r="27" spans="1:7" x14ac:dyDescent="0.25">
      <c r="A27" t="s">
        <v>284</v>
      </c>
      <c r="B27" t="s">
        <v>354</v>
      </c>
      <c r="C27" t="s">
        <v>276</v>
      </c>
      <c r="D27" t="s">
        <v>355</v>
      </c>
      <c r="E27" s="3" t="s">
        <v>354</v>
      </c>
      <c r="F27" s="70">
        <v>0</v>
      </c>
      <c r="G27" s="69">
        <v>10.199999999999999</v>
      </c>
    </row>
    <row r="28" spans="1:7" x14ac:dyDescent="0.25">
      <c r="A28" t="s">
        <v>284</v>
      </c>
      <c r="B28" t="s">
        <v>484</v>
      </c>
      <c r="C28" t="s">
        <v>276</v>
      </c>
      <c r="D28" t="s">
        <v>485</v>
      </c>
      <c r="E28" s="3" t="s">
        <v>484</v>
      </c>
      <c r="F28" s="70">
        <v>0</v>
      </c>
      <c r="G28" s="69">
        <v>13.77</v>
      </c>
    </row>
    <row r="29" spans="1:7" x14ac:dyDescent="0.25">
      <c r="A29" t="s">
        <v>284</v>
      </c>
      <c r="B29" t="s">
        <v>487</v>
      </c>
      <c r="C29" t="s">
        <v>276</v>
      </c>
      <c r="D29" t="s">
        <v>488</v>
      </c>
      <c r="E29" s="3" t="s">
        <v>487</v>
      </c>
      <c r="F29" s="70">
        <v>0</v>
      </c>
      <c r="G29" s="69">
        <v>22.32</v>
      </c>
    </row>
    <row r="30" spans="1:7" x14ac:dyDescent="0.25">
      <c r="A30" t="s">
        <v>284</v>
      </c>
      <c r="B30" t="s">
        <v>314</v>
      </c>
      <c r="C30" t="s">
        <v>276</v>
      </c>
      <c r="D30" t="s">
        <v>315</v>
      </c>
      <c r="E30" s="3" t="s">
        <v>314</v>
      </c>
      <c r="F30" s="70">
        <v>0</v>
      </c>
      <c r="G30" s="69">
        <v>60.09</v>
      </c>
    </row>
    <row r="31" spans="1:7" x14ac:dyDescent="0.25">
      <c r="A31" t="s">
        <v>284</v>
      </c>
      <c r="B31" t="s">
        <v>362</v>
      </c>
      <c r="C31" t="s">
        <v>276</v>
      </c>
      <c r="D31" t="s">
        <v>363</v>
      </c>
      <c r="E31" s="3" t="s">
        <v>362</v>
      </c>
      <c r="F31" s="70">
        <v>0</v>
      </c>
      <c r="G31" s="69">
        <v>32.31</v>
      </c>
    </row>
    <row r="32" spans="1:7" x14ac:dyDescent="0.25">
      <c r="A32" t="s">
        <v>284</v>
      </c>
      <c r="B32" t="s">
        <v>391</v>
      </c>
      <c r="C32" t="s">
        <v>276</v>
      </c>
      <c r="D32" t="s">
        <v>376</v>
      </c>
      <c r="E32" s="3" t="s">
        <v>391</v>
      </c>
      <c r="F32" s="70">
        <v>0</v>
      </c>
      <c r="G32" s="69">
        <v>62.76</v>
      </c>
    </row>
    <row r="33" spans="1:7" x14ac:dyDescent="0.25">
      <c r="A33" t="s">
        <v>284</v>
      </c>
      <c r="B33" t="s">
        <v>461</v>
      </c>
      <c r="C33" t="s">
        <v>276</v>
      </c>
      <c r="D33" t="s">
        <v>462</v>
      </c>
      <c r="E33" s="3" t="s">
        <v>461</v>
      </c>
      <c r="F33" s="70">
        <v>0</v>
      </c>
      <c r="G33" s="69">
        <v>68.06</v>
      </c>
    </row>
    <row r="34" spans="1:7" x14ac:dyDescent="0.25">
      <c r="A34" t="s">
        <v>284</v>
      </c>
      <c r="B34" t="s">
        <v>479</v>
      </c>
      <c r="C34" t="s">
        <v>276</v>
      </c>
      <c r="D34" t="s">
        <v>480</v>
      </c>
      <c r="E34" s="3" t="s">
        <v>479</v>
      </c>
      <c r="F34" s="70">
        <v>0</v>
      </c>
      <c r="G34" s="69">
        <v>29.14</v>
      </c>
    </row>
    <row r="35" spans="1:7" x14ac:dyDescent="0.25">
      <c r="A35" t="s">
        <v>284</v>
      </c>
      <c r="B35" t="s">
        <v>402</v>
      </c>
      <c r="C35" t="s">
        <v>276</v>
      </c>
      <c r="D35" t="s">
        <v>403</v>
      </c>
      <c r="E35" s="3" t="s">
        <v>402</v>
      </c>
      <c r="F35" s="70">
        <v>0</v>
      </c>
      <c r="G35" s="69">
        <v>15.68</v>
      </c>
    </row>
    <row r="36" spans="1:7" x14ac:dyDescent="0.25">
      <c r="A36" t="s">
        <v>284</v>
      </c>
      <c r="B36" t="s">
        <v>416</v>
      </c>
      <c r="C36" t="s">
        <v>276</v>
      </c>
      <c r="D36" t="s">
        <v>417</v>
      </c>
      <c r="E36" s="3" t="s">
        <v>416</v>
      </c>
      <c r="F36" s="70">
        <v>0</v>
      </c>
      <c r="G36" s="69">
        <v>25.42</v>
      </c>
    </row>
    <row r="37" spans="1:7" x14ac:dyDescent="0.25">
      <c r="A37" t="s">
        <v>284</v>
      </c>
      <c r="B37" t="s">
        <v>528</v>
      </c>
      <c r="C37" t="s">
        <v>276</v>
      </c>
      <c r="D37" t="s">
        <v>529</v>
      </c>
      <c r="E37" s="3" t="s">
        <v>528</v>
      </c>
      <c r="F37" s="70">
        <v>0</v>
      </c>
      <c r="G37" s="69">
        <v>4.33</v>
      </c>
    </row>
    <row r="38" spans="1:7" x14ac:dyDescent="0.25">
      <c r="A38" t="s">
        <v>284</v>
      </c>
      <c r="B38" t="s">
        <v>378</v>
      </c>
      <c r="C38" t="s">
        <v>276</v>
      </c>
      <c r="D38" t="s">
        <v>379</v>
      </c>
      <c r="E38" s="3" t="s">
        <v>378</v>
      </c>
      <c r="F38" s="70">
        <v>0</v>
      </c>
      <c r="G38" s="69">
        <v>5.8</v>
      </c>
    </row>
    <row r="39" spans="1:7" x14ac:dyDescent="0.25">
      <c r="A39" t="s">
        <v>284</v>
      </c>
      <c r="B39" t="s">
        <v>386</v>
      </c>
      <c r="C39" t="s">
        <v>276</v>
      </c>
      <c r="D39" t="s">
        <v>379</v>
      </c>
      <c r="E39" s="3" t="s">
        <v>386</v>
      </c>
      <c r="F39" s="70">
        <v>0</v>
      </c>
      <c r="G39" s="69">
        <v>4.75</v>
      </c>
    </row>
    <row r="40" spans="1:7" x14ac:dyDescent="0.25">
      <c r="A40" t="s">
        <v>284</v>
      </c>
      <c r="B40" t="s">
        <v>498</v>
      </c>
      <c r="C40" t="s">
        <v>276</v>
      </c>
      <c r="D40" t="s">
        <v>499</v>
      </c>
      <c r="E40" s="3" t="s">
        <v>498</v>
      </c>
      <c r="F40" s="70">
        <v>0</v>
      </c>
      <c r="G40" s="69">
        <v>36.74</v>
      </c>
    </row>
    <row r="41" spans="1:7" x14ac:dyDescent="0.25">
      <c r="A41" t="s">
        <v>284</v>
      </c>
      <c r="B41" t="s">
        <v>392</v>
      </c>
      <c r="C41" t="s">
        <v>276</v>
      </c>
      <c r="D41" t="s">
        <v>393</v>
      </c>
      <c r="E41" s="3" t="s">
        <v>392</v>
      </c>
      <c r="F41" s="70">
        <v>0</v>
      </c>
      <c r="G41" s="69">
        <v>54.08</v>
      </c>
    </row>
    <row r="42" spans="1:7" x14ac:dyDescent="0.25">
      <c r="A42" t="s">
        <v>284</v>
      </c>
      <c r="B42" t="s">
        <v>521</v>
      </c>
      <c r="C42" t="s">
        <v>276</v>
      </c>
      <c r="D42" t="s">
        <v>522</v>
      </c>
      <c r="E42" s="3" t="s">
        <v>521</v>
      </c>
      <c r="F42" s="70">
        <v>0</v>
      </c>
      <c r="G42" s="69">
        <v>170.85</v>
      </c>
    </row>
    <row r="43" spans="1:7" x14ac:dyDescent="0.25">
      <c r="A43" t="s">
        <v>284</v>
      </c>
      <c r="B43" t="s">
        <v>449</v>
      </c>
      <c r="C43" t="s">
        <v>276</v>
      </c>
      <c r="D43" t="s">
        <v>450</v>
      </c>
      <c r="E43" s="3" t="s">
        <v>449</v>
      </c>
      <c r="F43" s="70">
        <v>0</v>
      </c>
      <c r="G43" s="69">
        <v>68.760000000000005</v>
      </c>
    </row>
    <row r="44" spans="1:7" x14ac:dyDescent="0.25">
      <c r="A44" t="s">
        <v>284</v>
      </c>
      <c r="B44" t="s">
        <v>441</v>
      </c>
      <c r="C44" t="s">
        <v>276</v>
      </c>
      <c r="D44" t="s">
        <v>442</v>
      </c>
      <c r="E44" s="3" t="s">
        <v>441</v>
      </c>
      <c r="F44" s="70">
        <v>0</v>
      </c>
      <c r="G44" s="69">
        <v>59.8</v>
      </c>
    </row>
    <row r="45" spans="1:7" x14ac:dyDescent="0.25">
      <c r="A45" t="s">
        <v>284</v>
      </c>
      <c r="B45" t="s">
        <v>372</v>
      </c>
      <c r="C45" t="s">
        <v>276</v>
      </c>
      <c r="D45" t="s">
        <v>325</v>
      </c>
      <c r="E45" s="3" t="s">
        <v>372</v>
      </c>
      <c r="F45" s="70">
        <v>0</v>
      </c>
      <c r="G45" s="69">
        <v>3.88</v>
      </c>
    </row>
    <row r="46" spans="1:7" x14ac:dyDescent="0.25">
      <c r="A46" t="s">
        <v>284</v>
      </c>
      <c r="B46" t="s">
        <v>495</v>
      </c>
      <c r="C46" t="s">
        <v>276</v>
      </c>
      <c r="D46" t="s">
        <v>496</v>
      </c>
      <c r="E46" s="3" t="s">
        <v>495</v>
      </c>
      <c r="F46" s="70">
        <v>0</v>
      </c>
      <c r="G46" s="69">
        <v>4.5</v>
      </c>
    </row>
    <row r="47" spans="1:7" x14ac:dyDescent="0.25">
      <c r="A47" t="s">
        <v>284</v>
      </c>
      <c r="B47" t="s">
        <v>324</v>
      </c>
      <c r="C47" t="s">
        <v>276</v>
      </c>
      <c r="D47" t="s">
        <v>325</v>
      </c>
      <c r="E47" s="3" t="s">
        <v>324</v>
      </c>
      <c r="F47" s="70">
        <v>0</v>
      </c>
      <c r="G47" s="69">
        <v>3.7</v>
      </c>
    </row>
    <row r="48" spans="1:7" x14ac:dyDescent="0.25">
      <c r="A48" t="s">
        <v>284</v>
      </c>
      <c r="B48" t="s">
        <v>465</v>
      </c>
      <c r="C48" t="s">
        <v>276</v>
      </c>
      <c r="D48" t="s">
        <v>466</v>
      </c>
      <c r="E48" s="3" t="s">
        <v>465</v>
      </c>
      <c r="F48" s="70">
        <v>0</v>
      </c>
      <c r="G48" s="69">
        <v>26.77</v>
      </c>
    </row>
    <row r="49" spans="1:7" x14ac:dyDescent="0.25">
      <c r="A49" t="s">
        <v>284</v>
      </c>
      <c r="B49" t="s">
        <v>535</v>
      </c>
      <c r="C49" t="s">
        <v>276</v>
      </c>
      <c r="D49" t="s">
        <v>536</v>
      </c>
      <c r="E49" s="3" t="s">
        <v>535</v>
      </c>
      <c r="F49" s="70">
        <v>0</v>
      </c>
      <c r="G49" s="69">
        <v>26.77</v>
      </c>
    </row>
    <row r="50" spans="1:7" x14ac:dyDescent="0.25">
      <c r="A50" t="s">
        <v>284</v>
      </c>
      <c r="B50" t="s">
        <v>469</v>
      </c>
      <c r="C50" t="s">
        <v>276</v>
      </c>
      <c r="D50" t="s">
        <v>470</v>
      </c>
      <c r="E50" s="3" t="s">
        <v>469</v>
      </c>
      <c r="F50" s="70">
        <v>0</v>
      </c>
      <c r="G50" s="69">
        <v>28.82</v>
      </c>
    </row>
    <row r="51" spans="1:7" x14ac:dyDescent="0.25">
      <c r="A51" t="s">
        <v>284</v>
      </c>
      <c r="B51" t="s">
        <v>342</v>
      </c>
      <c r="C51" t="s">
        <v>276</v>
      </c>
      <c r="D51" t="s">
        <v>343</v>
      </c>
      <c r="E51" s="3" t="s">
        <v>342</v>
      </c>
      <c r="F51" s="70">
        <v>0</v>
      </c>
      <c r="G51" s="69">
        <v>27.04</v>
      </c>
    </row>
    <row r="52" spans="1:7" x14ac:dyDescent="0.25">
      <c r="A52" t="s">
        <v>284</v>
      </c>
      <c r="B52" t="s">
        <v>348</v>
      </c>
      <c r="C52" t="s">
        <v>276</v>
      </c>
      <c r="D52" t="s">
        <v>349</v>
      </c>
      <c r="E52" s="3" t="s">
        <v>348</v>
      </c>
      <c r="F52" s="70">
        <v>0</v>
      </c>
      <c r="G52" s="69">
        <v>57.29</v>
      </c>
    </row>
    <row r="53" spans="1:7" x14ac:dyDescent="0.25">
      <c r="A53" t="s">
        <v>290</v>
      </c>
      <c r="B53" t="s">
        <v>316</v>
      </c>
      <c r="C53" t="s">
        <v>17</v>
      </c>
      <c r="D53" t="s">
        <v>317</v>
      </c>
      <c r="E53" s="3" t="s">
        <v>316</v>
      </c>
      <c r="F53" s="70">
        <v>0</v>
      </c>
      <c r="G53" s="69">
        <v>0</v>
      </c>
    </row>
    <row r="54" spans="1:7" x14ac:dyDescent="0.25">
      <c r="A54" t="s">
        <v>290</v>
      </c>
      <c r="B54" t="s">
        <v>428</v>
      </c>
      <c r="C54" t="s">
        <v>17</v>
      </c>
      <c r="D54" t="s">
        <v>317</v>
      </c>
      <c r="E54" s="3" t="s">
        <v>428</v>
      </c>
      <c r="F54" s="70">
        <v>0</v>
      </c>
      <c r="G54" s="69">
        <v>1.78</v>
      </c>
    </row>
    <row r="55" spans="1:7" x14ac:dyDescent="0.25">
      <c r="A55" t="s">
        <v>290</v>
      </c>
      <c r="B55" t="s">
        <v>301</v>
      </c>
      <c r="C55" t="s">
        <v>292</v>
      </c>
      <c r="D55" t="s">
        <v>302</v>
      </c>
      <c r="E55" s="3" t="s">
        <v>301</v>
      </c>
      <c r="F55" s="70">
        <v>0</v>
      </c>
      <c r="G55" s="69">
        <v>14.6</v>
      </c>
    </row>
    <row r="56" spans="1:7" x14ac:dyDescent="0.25">
      <c r="A56" t="s">
        <v>290</v>
      </c>
      <c r="B56" t="s">
        <v>336</v>
      </c>
      <c r="C56" t="s">
        <v>310</v>
      </c>
      <c r="D56" t="s">
        <v>337</v>
      </c>
      <c r="E56" s="3" t="s">
        <v>336</v>
      </c>
      <c r="F56" s="70">
        <v>0</v>
      </c>
      <c r="G56" s="69">
        <v>2.08</v>
      </c>
    </row>
    <row r="57" spans="1:7" x14ac:dyDescent="0.25">
      <c r="A57" t="s">
        <v>290</v>
      </c>
      <c r="B57" t="s">
        <v>338</v>
      </c>
      <c r="C57" t="s">
        <v>310</v>
      </c>
      <c r="D57" t="s">
        <v>339</v>
      </c>
      <c r="E57" s="3" t="s">
        <v>338</v>
      </c>
      <c r="F57" s="70">
        <v>0</v>
      </c>
      <c r="G57" s="69">
        <v>1.18</v>
      </c>
    </row>
    <row r="58" spans="1:7" x14ac:dyDescent="0.25">
      <c r="A58" t="s">
        <v>290</v>
      </c>
      <c r="B58" t="s">
        <v>305</v>
      </c>
      <c r="C58" t="s">
        <v>292</v>
      </c>
      <c r="D58" t="s">
        <v>306</v>
      </c>
      <c r="E58" s="3" t="s">
        <v>305</v>
      </c>
      <c r="F58" s="70">
        <v>0</v>
      </c>
      <c r="G58" s="69">
        <v>16.98</v>
      </c>
    </row>
    <row r="59" spans="1:7" x14ac:dyDescent="0.25">
      <c r="A59" t="s">
        <v>290</v>
      </c>
      <c r="B59" t="s">
        <v>291</v>
      </c>
      <c r="C59" t="s">
        <v>292</v>
      </c>
      <c r="D59" t="s">
        <v>293</v>
      </c>
      <c r="E59" s="3" t="s">
        <v>291</v>
      </c>
      <c r="F59" s="70">
        <v>0</v>
      </c>
      <c r="G59" s="69">
        <v>62</v>
      </c>
    </row>
    <row r="60" spans="1:7" x14ac:dyDescent="0.25">
      <c r="A60" t="s">
        <v>290</v>
      </c>
      <c r="B60" t="s">
        <v>396</v>
      </c>
      <c r="C60" t="s">
        <v>292</v>
      </c>
      <c r="D60" t="s">
        <v>397</v>
      </c>
      <c r="E60" s="3" t="s">
        <v>396</v>
      </c>
      <c r="F60" s="70">
        <v>0</v>
      </c>
      <c r="G60" s="69">
        <v>70.680000000000007</v>
      </c>
    </row>
    <row r="61" spans="1:7" x14ac:dyDescent="0.25">
      <c r="A61" t="s">
        <v>290</v>
      </c>
      <c r="B61" t="s">
        <v>394</v>
      </c>
      <c r="C61" t="s">
        <v>292</v>
      </c>
      <c r="D61" t="s">
        <v>395</v>
      </c>
      <c r="E61" s="3" t="s">
        <v>394</v>
      </c>
      <c r="F61" s="70">
        <v>0</v>
      </c>
      <c r="G61" s="69">
        <v>24.51</v>
      </c>
    </row>
    <row r="62" spans="1:7" x14ac:dyDescent="0.25">
      <c r="A62" t="s">
        <v>290</v>
      </c>
      <c r="B62" t="s">
        <v>318</v>
      </c>
      <c r="C62" t="s">
        <v>17</v>
      </c>
      <c r="D62" t="s">
        <v>319</v>
      </c>
      <c r="E62" s="3" t="s">
        <v>318</v>
      </c>
      <c r="F62" s="70">
        <v>0</v>
      </c>
      <c r="G62" s="69">
        <v>31</v>
      </c>
    </row>
    <row r="63" spans="1:7" x14ac:dyDescent="0.25">
      <c r="A63" t="s">
        <v>290</v>
      </c>
      <c r="B63" t="s">
        <v>309</v>
      </c>
      <c r="C63" t="s">
        <v>310</v>
      </c>
      <c r="D63" t="s">
        <v>311</v>
      </c>
      <c r="E63" s="3" t="s">
        <v>309</v>
      </c>
      <c r="F63" s="70">
        <v>0</v>
      </c>
      <c r="G63" s="69">
        <v>2.1</v>
      </c>
    </row>
    <row r="64" spans="1:7" x14ac:dyDescent="0.25">
      <c r="A64" t="s">
        <v>290</v>
      </c>
      <c r="B64" t="s">
        <v>490</v>
      </c>
      <c r="C64" t="s">
        <v>28</v>
      </c>
      <c r="D64" t="s">
        <v>491</v>
      </c>
      <c r="E64" s="3" t="s">
        <v>490</v>
      </c>
      <c r="F64" s="70">
        <v>0</v>
      </c>
      <c r="G64" s="69">
        <v>0.73</v>
      </c>
    </row>
    <row r="65" spans="1:7" x14ac:dyDescent="0.25">
      <c r="A65" t="s">
        <v>290</v>
      </c>
      <c r="B65" t="s">
        <v>492</v>
      </c>
      <c r="C65" t="s">
        <v>28</v>
      </c>
      <c r="D65" t="s">
        <v>493</v>
      </c>
      <c r="E65" s="3" t="s">
        <v>492</v>
      </c>
      <c r="F65" s="70">
        <v>0</v>
      </c>
      <c r="G65" s="69">
        <v>0.5</v>
      </c>
    </row>
    <row r="66" spans="1:7" x14ac:dyDescent="0.25">
      <c r="A66" t="s">
        <v>290</v>
      </c>
      <c r="B66" t="s">
        <v>431</v>
      </c>
      <c r="C66" t="s">
        <v>310</v>
      </c>
      <c r="D66" t="s">
        <v>432</v>
      </c>
      <c r="E66" s="3" t="s">
        <v>431</v>
      </c>
      <c r="F66" s="70">
        <v>0</v>
      </c>
      <c r="G66" s="69">
        <v>6.34</v>
      </c>
    </row>
    <row r="67" spans="1:7" x14ac:dyDescent="0.25">
      <c r="A67" t="s">
        <v>290</v>
      </c>
      <c r="B67" t="s">
        <v>530</v>
      </c>
      <c r="C67" t="s">
        <v>531</v>
      </c>
      <c r="D67" t="s">
        <v>532</v>
      </c>
      <c r="E67" s="3" t="s">
        <v>530</v>
      </c>
      <c r="F67" s="70">
        <v>0</v>
      </c>
      <c r="G67" s="69">
        <v>14.15</v>
      </c>
    </row>
    <row r="68" spans="1:7" x14ac:dyDescent="0.25">
      <c r="A68" t="s">
        <v>290</v>
      </c>
      <c r="B68" t="s">
        <v>344</v>
      </c>
      <c r="C68" t="s">
        <v>310</v>
      </c>
      <c r="D68" t="s">
        <v>345</v>
      </c>
      <c r="E68" s="3" t="s">
        <v>344</v>
      </c>
      <c r="F68" s="70">
        <v>0</v>
      </c>
      <c r="G68" s="69">
        <v>31.22</v>
      </c>
    </row>
    <row r="69" spans="1:7" x14ac:dyDescent="0.25">
      <c r="A69" t="s">
        <v>290</v>
      </c>
      <c r="B69" t="s">
        <v>368</v>
      </c>
      <c r="C69" t="s">
        <v>28</v>
      </c>
      <c r="D69" t="s">
        <v>369</v>
      </c>
      <c r="E69" s="3" t="s">
        <v>368</v>
      </c>
      <c r="F69" s="70">
        <v>0</v>
      </c>
      <c r="G69" s="69">
        <v>4.8</v>
      </c>
    </row>
    <row r="70" spans="1:7" ht="15.75" thickBot="1" x14ac:dyDescent="0.3">
      <c r="A70" t="s">
        <v>290</v>
      </c>
      <c r="B70" t="s">
        <v>366</v>
      </c>
      <c r="C70" t="s">
        <v>28</v>
      </c>
      <c r="D70" t="s">
        <v>367</v>
      </c>
      <c r="E70" s="3" t="s">
        <v>366</v>
      </c>
      <c r="F70" s="71">
        <v>0</v>
      </c>
      <c r="G70" s="69">
        <v>0.47</v>
      </c>
    </row>
    <row r="71" spans="1:7" ht="15.75" thickTop="1" x14ac:dyDescent="0.25"/>
    <row r="72" spans="1:7" ht="30" x14ac:dyDescent="0.25">
      <c r="D72" s="60" t="s">
        <v>576</v>
      </c>
    </row>
  </sheetData>
  <sheetProtection algorithmName="SHA-512" hashValue="NHfUHAAPtkKKKRUFIcUN/dGLYTagjHsFPHJSTUFu3gBgQr2nQ4jiMisVr9l4NqGUbD48DTauKMbZs2ReKOU2vw==" saltValue="UozDxg3sZtQM4gaV2pZL7g==" spinCount="100000" sheet="1" objects="1" scenarios="1"/>
  <mergeCells count="4">
    <mergeCell ref="B1:E1"/>
    <mergeCell ref="B2:E2"/>
    <mergeCell ref="B4:E4"/>
    <mergeCell ref="B6:E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85"/>
  <sheetViews>
    <sheetView workbookViewId="0">
      <pane ySplit="8" topLeftCell="A9" activePane="bottomLeft" state="frozenSplit"/>
      <selection pane="bottomLeft" activeCell="D22" sqref="D22"/>
    </sheetView>
  </sheetViews>
  <sheetFormatPr defaultRowHeight="15" x14ac:dyDescent="0.25"/>
  <cols>
    <col min="1" max="1" width="6.7109375" customWidth="1"/>
    <col min="2" max="2" width="14.7109375" customWidth="1"/>
    <col min="3" max="3" width="6.140625" customWidth="1"/>
    <col min="4" max="4" width="41.42578125" customWidth="1"/>
    <col min="5" max="5" width="10.7109375" customWidth="1"/>
    <col min="6" max="6" width="3" customWidth="1"/>
    <col min="7" max="7" width="2.140625" customWidth="1"/>
    <col min="8" max="8" width="10.7109375" customWidth="1"/>
    <col min="9" max="9" width="2.140625" customWidth="1"/>
    <col min="10" max="10" width="12.85546875" customWidth="1"/>
    <col min="11" max="11" width="12.140625" style="15" customWidth="1"/>
    <col min="12" max="12" width="12" customWidth="1"/>
  </cols>
  <sheetData>
    <row r="1" spans="1:27" x14ac:dyDescent="0.25">
      <c r="A1" s="52" t="s">
        <v>601</v>
      </c>
      <c r="B1" s="52" t="s">
        <v>0</v>
      </c>
      <c r="C1" s="52" t="s">
        <v>0</v>
      </c>
      <c r="D1" s="52" t="s">
        <v>0</v>
      </c>
      <c r="E1" s="52" t="s">
        <v>0</v>
      </c>
      <c r="F1" s="52" t="s">
        <v>0</v>
      </c>
      <c r="G1" s="52" t="s">
        <v>0</v>
      </c>
      <c r="H1" s="52" t="s">
        <v>0</v>
      </c>
      <c r="I1" s="52" t="s">
        <v>0</v>
      </c>
      <c r="J1" s="52" t="s">
        <v>0</v>
      </c>
      <c r="K1" s="52"/>
      <c r="L1" s="52" t="s">
        <v>0</v>
      </c>
    </row>
    <row r="2" spans="1:27" x14ac:dyDescent="0.25">
      <c r="A2" s="52"/>
      <c r="B2" s="52"/>
      <c r="C2" s="52"/>
      <c r="D2" s="52"/>
      <c r="E2" s="52"/>
      <c r="F2" s="52"/>
      <c r="G2" s="52"/>
      <c r="H2" s="52"/>
      <c r="I2" s="52"/>
      <c r="J2" s="52"/>
      <c r="K2" s="52"/>
      <c r="L2" s="52"/>
    </row>
    <row r="3" spans="1:27" x14ac:dyDescent="0.25">
      <c r="A3" s="52"/>
      <c r="B3" s="52"/>
      <c r="C3" s="52"/>
      <c r="D3" s="52"/>
      <c r="E3" s="52"/>
      <c r="F3" s="52"/>
      <c r="G3" s="52"/>
      <c r="H3" s="52"/>
      <c r="I3" s="52"/>
      <c r="J3" s="52"/>
      <c r="K3" s="52"/>
      <c r="L3" s="52"/>
    </row>
    <row r="4" spans="1:27" x14ac:dyDescent="0.25">
      <c r="A4" s="52"/>
      <c r="B4" s="52"/>
      <c r="C4" s="52"/>
      <c r="D4" s="52"/>
      <c r="E4" s="52"/>
      <c r="F4" s="52"/>
      <c r="G4" s="52"/>
      <c r="H4" s="52"/>
      <c r="I4" s="52"/>
      <c r="J4" s="52"/>
      <c r="K4" s="52"/>
      <c r="L4" s="52"/>
    </row>
    <row r="6" spans="1:27" ht="18.75" x14ac:dyDescent="0.3">
      <c r="A6" s="53" t="s">
        <v>265</v>
      </c>
      <c r="B6" s="53" t="s">
        <v>265</v>
      </c>
      <c r="C6" s="53" t="s">
        <v>265</v>
      </c>
      <c r="D6" s="53" t="s">
        <v>265</v>
      </c>
      <c r="E6" s="53" t="s">
        <v>265</v>
      </c>
      <c r="F6" s="53" t="s">
        <v>265</v>
      </c>
      <c r="G6" s="53" t="s">
        <v>265</v>
      </c>
      <c r="H6" s="53" t="s">
        <v>265</v>
      </c>
      <c r="I6" s="53" t="s">
        <v>265</v>
      </c>
      <c r="J6" s="53" t="s">
        <v>265</v>
      </c>
      <c r="K6" s="53"/>
      <c r="L6" s="53" t="s">
        <v>265</v>
      </c>
    </row>
    <row r="8" spans="1:27" x14ac:dyDescent="0.25">
      <c r="A8" s="18" t="s">
        <v>266</v>
      </c>
      <c r="B8" s="18" t="s">
        <v>267</v>
      </c>
      <c r="C8" s="18" t="s">
        <v>268</v>
      </c>
      <c r="D8" s="18" t="s">
        <v>269</v>
      </c>
      <c r="E8" s="18"/>
      <c r="F8" s="18"/>
      <c r="G8" s="18"/>
      <c r="H8" s="18"/>
      <c r="I8" s="18"/>
      <c r="J8" s="18"/>
      <c r="K8" s="18" t="s">
        <v>267</v>
      </c>
      <c r="L8" s="18" t="s">
        <v>2</v>
      </c>
    </row>
    <row r="10" spans="1:27" x14ac:dyDescent="0.25">
      <c r="A10" s="17" t="s">
        <v>270</v>
      </c>
      <c r="B10" s="17"/>
    </row>
    <row r="11" spans="1:27" ht="45" customHeight="1" x14ac:dyDescent="0.25">
      <c r="A11" s="19"/>
      <c r="B11" s="19" t="s">
        <v>271</v>
      </c>
      <c r="C11" s="20" t="s">
        <v>28</v>
      </c>
      <c r="D11" s="54" t="s">
        <v>272</v>
      </c>
      <c r="E11" s="55"/>
      <c r="F11" s="55"/>
      <c r="G11" s="20"/>
      <c r="H11" s="21" t="s">
        <v>273</v>
      </c>
      <c r="I11" s="56">
        <v>1</v>
      </c>
      <c r="J11" s="57"/>
      <c r="K11" s="40" t="str">
        <f>+B11</f>
        <v>E21RGI02</v>
      </c>
      <c r="L11" s="37">
        <f>ROUND(L26,2)</f>
        <v>0</v>
      </c>
      <c r="M11" s="20"/>
      <c r="N11" s="20"/>
      <c r="O11" s="20"/>
      <c r="P11" s="20"/>
      <c r="Q11" s="20"/>
      <c r="R11" s="20"/>
      <c r="S11" s="20"/>
      <c r="T11" s="20"/>
      <c r="U11" s="20"/>
      <c r="V11" s="20"/>
      <c r="W11" s="20"/>
      <c r="X11" s="20"/>
      <c r="Y11" s="20"/>
      <c r="Z11" s="20"/>
      <c r="AA11" s="20"/>
    </row>
    <row r="12" spans="1:27" x14ac:dyDescent="0.25">
      <c r="B12" s="15" t="s">
        <v>274</v>
      </c>
      <c r="L12" s="38"/>
    </row>
    <row r="13" spans="1:27" x14ac:dyDescent="0.25">
      <c r="B13" t="s">
        <v>275</v>
      </c>
      <c r="C13" t="s">
        <v>276</v>
      </c>
      <c r="D13" t="s">
        <v>277</v>
      </c>
      <c r="E13" s="34">
        <v>0.1</v>
      </c>
      <c r="F13" t="s">
        <v>278</v>
      </c>
      <c r="G13" t="s">
        <v>279</v>
      </c>
      <c r="H13" s="35">
        <f>VLOOKUP(B13,'T-SMP'!$E$10:$F$70,2,0)</f>
        <v>0</v>
      </c>
      <c r="I13" t="s">
        <v>280</v>
      </c>
      <c r="J13" s="22">
        <f>ROUND(E13/I11* H13,5)</f>
        <v>0</v>
      </c>
      <c r="K13" s="41"/>
      <c r="L13" s="30"/>
    </row>
    <row r="14" spans="1:27" x14ac:dyDescent="0.25">
      <c r="B14" t="s">
        <v>281</v>
      </c>
      <c r="C14" t="s">
        <v>276</v>
      </c>
      <c r="D14" t="s">
        <v>282</v>
      </c>
      <c r="E14" s="34">
        <v>0.44</v>
      </c>
      <c r="F14" t="s">
        <v>278</v>
      </c>
      <c r="G14" t="s">
        <v>279</v>
      </c>
      <c r="H14" s="35">
        <f>VLOOKUP(B14,'T-SMP'!$E$10:$F$70,2,0)</f>
        <v>0</v>
      </c>
      <c r="I14" t="s">
        <v>280</v>
      </c>
      <c r="J14" s="22">
        <f>ROUND(E14/I11* H14,5)</f>
        <v>0</v>
      </c>
      <c r="K14" s="41"/>
      <c r="L14" s="30"/>
    </row>
    <row r="15" spans="1:27" x14ac:dyDescent="0.25">
      <c r="D15" s="23" t="s">
        <v>283</v>
      </c>
      <c r="E15" s="36"/>
      <c r="H15" s="36"/>
      <c r="L15" s="30">
        <f>SUM(J13:J14)</f>
        <v>0</v>
      </c>
    </row>
    <row r="16" spans="1:27" x14ac:dyDescent="0.25">
      <c r="B16" s="15" t="s">
        <v>284</v>
      </c>
      <c r="E16" s="36"/>
      <c r="H16" s="36"/>
      <c r="L16" s="30"/>
    </row>
    <row r="17" spans="1:27" x14ac:dyDescent="0.25">
      <c r="B17" t="s">
        <v>285</v>
      </c>
      <c r="C17" t="s">
        <v>276</v>
      </c>
      <c r="D17" t="s">
        <v>286</v>
      </c>
      <c r="E17" s="34">
        <v>0.25359999999999999</v>
      </c>
      <c r="F17" t="s">
        <v>278</v>
      </c>
      <c r="G17" t="s">
        <v>279</v>
      </c>
      <c r="H17" s="35">
        <f>VLOOKUP(B17,'T-SMP'!$E$10:$F$70,2,0)</f>
        <v>0</v>
      </c>
      <c r="I17" t="s">
        <v>280</v>
      </c>
      <c r="J17" s="22">
        <f>ROUND(E17/I11* H17,5)</f>
        <v>0</v>
      </c>
      <c r="K17" s="41"/>
      <c r="L17" s="30"/>
    </row>
    <row r="18" spans="1:27" x14ac:dyDescent="0.25">
      <c r="B18" t="s">
        <v>287</v>
      </c>
      <c r="C18" t="s">
        <v>276</v>
      </c>
      <c r="D18" t="s">
        <v>288</v>
      </c>
      <c r="E18" s="34">
        <v>0.13200000000000001</v>
      </c>
      <c r="F18" t="s">
        <v>278</v>
      </c>
      <c r="G18" t="s">
        <v>279</v>
      </c>
      <c r="H18" s="35">
        <f>VLOOKUP(B18,'T-SMP'!$E$10:$F$70,2,0)</f>
        <v>0</v>
      </c>
      <c r="I18" t="s">
        <v>280</v>
      </c>
      <c r="J18" s="22">
        <f>ROUND(E18/I11* H18,5)</f>
        <v>0</v>
      </c>
      <c r="K18" s="41"/>
      <c r="L18" s="30"/>
    </row>
    <row r="19" spans="1:27" x14ac:dyDescent="0.25">
      <c r="D19" s="23" t="s">
        <v>289</v>
      </c>
      <c r="E19" s="36"/>
      <c r="H19" s="36"/>
      <c r="L19" s="30">
        <f>SUM(J17:J18)</f>
        <v>0</v>
      </c>
    </row>
    <row r="20" spans="1:27" x14ac:dyDescent="0.25">
      <c r="B20" s="15" t="s">
        <v>290</v>
      </c>
      <c r="E20" s="36"/>
      <c r="H20" s="36"/>
      <c r="L20" s="30"/>
    </row>
    <row r="21" spans="1:27" ht="90" x14ac:dyDescent="0.25">
      <c r="B21" t="s">
        <v>291</v>
      </c>
      <c r="C21" t="s">
        <v>292</v>
      </c>
      <c r="D21" s="42" t="s">
        <v>293</v>
      </c>
      <c r="E21" s="34">
        <v>0.2</v>
      </c>
      <c r="G21" t="s">
        <v>279</v>
      </c>
      <c r="H21" s="35">
        <f>VLOOKUP(B21,'T-SMP'!$E$10:$F$70,2,0)</f>
        <v>0</v>
      </c>
      <c r="I21" t="s">
        <v>280</v>
      </c>
      <c r="J21" s="22">
        <f>ROUND(E21* H21,5)</f>
        <v>0</v>
      </c>
      <c r="K21" s="41"/>
      <c r="L21" s="30"/>
    </row>
    <row r="22" spans="1:27" x14ac:dyDescent="0.25">
      <c r="D22" s="23" t="s">
        <v>294</v>
      </c>
      <c r="E22" s="36"/>
      <c r="H22" s="36"/>
      <c r="L22" s="30">
        <f>SUM(J21:J21)</f>
        <v>0</v>
      </c>
    </row>
    <row r="23" spans="1:27" x14ac:dyDescent="0.25">
      <c r="E23" s="36"/>
      <c r="H23" s="36"/>
      <c r="L23" s="30"/>
    </row>
    <row r="24" spans="1:27" x14ac:dyDescent="0.25">
      <c r="D24" s="23" t="s">
        <v>295</v>
      </c>
      <c r="E24" s="36"/>
      <c r="H24" s="36">
        <v>1.5</v>
      </c>
      <c r="I24" t="s">
        <v>296</v>
      </c>
      <c r="J24">
        <f>ROUND(H24/100*L15,5)</f>
        <v>0</v>
      </c>
      <c r="L24" s="30"/>
    </row>
    <row r="25" spans="1:27" x14ac:dyDescent="0.25">
      <c r="D25" s="23" t="s">
        <v>297</v>
      </c>
      <c r="E25" s="36"/>
      <c r="H25" s="36"/>
      <c r="L25" s="39">
        <f>SUM(J12:J24)</f>
        <v>0</v>
      </c>
    </row>
    <row r="26" spans="1:27" x14ac:dyDescent="0.25">
      <c r="D26" s="23" t="s">
        <v>298</v>
      </c>
      <c r="E26" s="36"/>
      <c r="H26" s="36"/>
      <c r="L26" s="39">
        <f>SUM(L25:L25)</f>
        <v>0</v>
      </c>
    </row>
    <row r="27" spans="1:27" x14ac:dyDescent="0.25">
      <c r="L27" s="38"/>
    </row>
    <row r="28" spans="1:27" ht="45" customHeight="1" x14ac:dyDescent="0.25">
      <c r="A28" s="19"/>
      <c r="B28" s="19" t="s">
        <v>299</v>
      </c>
      <c r="C28" s="20" t="s">
        <v>28</v>
      </c>
      <c r="D28" s="54" t="s">
        <v>300</v>
      </c>
      <c r="E28" s="55"/>
      <c r="F28" s="55"/>
      <c r="G28" s="20"/>
      <c r="H28" s="21" t="s">
        <v>273</v>
      </c>
      <c r="I28" s="56">
        <v>1</v>
      </c>
      <c r="J28" s="57"/>
      <c r="K28" s="40" t="str">
        <f>+B28</f>
        <v>ER71124J</v>
      </c>
      <c r="L28" s="37">
        <f>ROUND(L39,2)</f>
        <v>0</v>
      </c>
      <c r="M28" s="20"/>
      <c r="N28" s="20"/>
      <c r="O28" s="20"/>
      <c r="P28" s="20"/>
      <c r="Q28" s="20"/>
      <c r="R28" s="20"/>
      <c r="S28" s="20"/>
      <c r="T28" s="20"/>
      <c r="U28" s="20"/>
      <c r="V28" s="20"/>
      <c r="W28" s="20"/>
      <c r="X28" s="20"/>
      <c r="Y28" s="20"/>
      <c r="Z28" s="20"/>
      <c r="AA28" s="20"/>
    </row>
    <row r="29" spans="1:27" x14ac:dyDescent="0.25">
      <c r="B29" s="15" t="s">
        <v>274</v>
      </c>
      <c r="L29" s="38"/>
    </row>
    <row r="30" spans="1:27" x14ac:dyDescent="0.25">
      <c r="B30" t="s">
        <v>275</v>
      </c>
      <c r="C30" t="s">
        <v>276</v>
      </c>
      <c r="D30" t="s">
        <v>277</v>
      </c>
      <c r="E30" s="34">
        <v>5.5E-2</v>
      </c>
      <c r="F30" t="s">
        <v>278</v>
      </c>
      <c r="G30" t="s">
        <v>279</v>
      </c>
      <c r="H30" s="35">
        <f>VLOOKUP(B30,'T-SMP'!$E$10:$F$70,2,0)</f>
        <v>0</v>
      </c>
      <c r="I30" t="s">
        <v>280</v>
      </c>
      <c r="J30" s="22">
        <f>ROUND(E30/I28* H30,5)</f>
        <v>0</v>
      </c>
      <c r="K30" s="41"/>
      <c r="L30" s="30"/>
    </row>
    <row r="31" spans="1:27" x14ac:dyDescent="0.25">
      <c r="B31" t="s">
        <v>281</v>
      </c>
      <c r="C31" t="s">
        <v>276</v>
      </c>
      <c r="D31" t="s">
        <v>282</v>
      </c>
      <c r="E31" s="34">
        <v>5.2999999999999999E-2</v>
      </c>
      <c r="F31" t="s">
        <v>278</v>
      </c>
      <c r="G31" t="s">
        <v>279</v>
      </c>
      <c r="H31" s="35">
        <f>VLOOKUP(B31,'T-SMP'!$E$10:$F$70,2,0)</f>
        <v>0</v>
      </c>
      <c r="I31" t="s">
        <v>280</v>
      </c>
      <c r="J31" s="22">
        <f>ROUND(E31/I28* H31,5)</f>
        <v>0</v>
      </c>
      <c r="K31" s="41"/>
      <c r="L31" s="30"/>
    </row>
    <row r="32" spans="1:27" x14ac:dyDescent="0.25">
      <c r="D32" s="23" t="s">
        <v>283</v>
      </c>
      <c r="E32" s="36"/>
      <c r="H32" s="36"/>
      <c r="L32" s="30">
        <f>SUM(J30:J31)</f>
        <v>0</v>
      </c>
    </row>
    <row r="33" spans="1:27" x14ac:dyDescent="0.25">
      <c r="B33" s="15" t="s">
        <v>290</v>
      </c>
      <c r="E33" s="36"/>
      <c r="H33" s="36"/>
      <c r="L33" s="30"/>
    </row>
    <row r="34" spans="1:27" x14ac:dyDescent="0.25">
      <c r="B34" t="s">
        <v>301</v>
      </c>
      <c r="C34" t="s">
        <v>292</v>
      </c>
      <c r="D34" t="s">
        <v>302</v>
      </c>
      <c r="E34" s="34">
        <v>0.01</v>
      </c>
      <c r="G34" t="s">
        <v>279</v>
      </c>
      <c r="H34" s="35">
        <f>VLOOKUP(B34,'T-SMP'!$E$10:$F$70,2,0)</f>
        <v>0</v>
      </c>
      <c r="I34" t="s">
        <v>280</v>
      </c>
      <c r="J34" s="22">
        <f>ROUND(E34* H34,5)</f>
        <v>0</v>
      </c>
      <c r="K34" s="41"/>
      <c r="L34" s="30"/>
    </row>
    <row r="35" spans="1:27" x14ac:dyDescent="0.25">
      <c r="D35" s="23" t="s">
        <v>294</v>
      </c>
      <c r="E35" s="36"/>
      <c r="H35" s="36"/>
      <c r="L35" s="30">
        <f>SUM(J34:J34)</f>
        <v>0</v>
      </c>
    </row>
    <row r="36" spans="1:27" x14ac:dyDescent="0.25">
      <c r="E36" s="36"/>
      <c r="H36" s="36"/>
      <c r="L36" s="30"/>
    </row>
    <row r="37" spans="1:27" x14ac:dyDescent="0.25">
      <c r="D37" s="23" t="s">
        <v>295</v>
      </c>
      <c r="E37" s="36"/>
      <c r="H37" s="36">
        <v>1.5</v>
      </c>
      <c r="I37" t="s">
        <v>296</v>
      </c>
      <c r="J37">
        <f>ROUND(H37/100*L32,5)</f>
        <v>0</v>
      </c>
      <c r="L37" s="30"/>
    </row>
    <row r="38" spans="1:27" x14ac:dyDescent="0.25">
      <c r="D38" s="23" t="s">
        <v>297</v>
      </c>
      <c r="E38" s="36"/>
      <c r="H38" s="36"/>
      <c r="L38" s="39">
        <f>SUM(J29:J37)</f>
        <v>0</v>
      </c>
    </row>
    <row r="39" spans="1:27" x14ac:dyDescent="0.25">
      <c r="D39" s="23" t="s">
        <v>298</v>
      </c>
      <c r="E39" s="36"/>
      <c r="H39" s="36"/>
      <c r="L39" s="39">
        <f>SUM(L38:L38)</f>
        <v>0</v>
      </c>
    </row>
    <row r="40" spans="1:27" x14ac:dyDescent="0.25">
      <c r="L40" s="38"/>
    </row>
    <row r="41" spans="1:27" ht="45" customHeight="1" x14ac:dyDescent="0.25">
      <c r="A41" s="19"/>
      <c r="B41" s="19" t="s">
        <v>303</v>
      </c>
      <c r="C41" s="20" t="s">
        <v>45</v>
      </c>
      <c r="D41" s="54" t="s">
        <v>304</v>
      </c>
      <c r="E41" s="55"/>
      <c r="F41" s="55"/>
      <c r="G41" s="20"/>
      <c r="H41" s="21" t="s">
        <v>273</v>
      </c>
      <c r="I41" s="56">
        <v>1</v>
      </c>
      <c r="J41" s="57"/>
      <c r="K41" s="40" t="str">
        <f>+B41</f>
        <v>FR26GI01</v>
      </c>
      <c r="L41" s="37">
        <f>ROUND(L54,2)</f>
        <v>0</v>
      </c>
      <c r="M41" s="20"/>
      <c r="N41" s="20"/>
      <c r="O41" s="20"/>
      <c r="P41" s="20"/>
      <c r="Q41" s="20"/>
      <c r="R41" s="20"/>
      <c r="S41" s="20"/>
      <c r="T41" s="20"/>
      <c r="U41" s="20"/>
      <c r="V41" s="20"/>
      <c r="W41" s="20"/>
      <c r="X41" s="20"/>
      <c r="Y41" s="20"/>
      <c r="Z41" s="20"/>
      <c r="AA41" s="20"/>
    </row>
    <row r="42" spans="1:27" x14ac:dyDescent="0.25">
      <c r="B42" s="15" t="s">
        <v>274</v>
      </c>
      <c r="L42" s="38"/>
    </row>
    <row r="43" spans="1:27" x14ac:dyDescent="0.25">
      <c r="B43" t="s">
        <v>281</v>
      </c>
      <c r="C43" t="s">
        <v>276</v>
      </c>
      <c r="D43" t="s">
        <v>282</v>
      </c>
      <c r="E43" s="34">
        <v>0.05</v>
      </c>
      <c r="F43" t="s">
        <v>278</v>
      </c>
      <c r="G43" t="s">
        <v>279</v>
      </c>
      <c r="H43" s="35">
        <f>VLOOKUP(B43,'T-SMP'!$E$10:$F$70,2,0)</f>
        <v>0</v>
      </c>
      <c r="I43" t="s">
        <v>280</v>
      </c>
      <c r="J43" s="22">
        <f>ROUND(E43/I41* H43,5)</f>
        <v>0</v>
      </c>
      <c r="K43" s="41"/>
      <c r="L43" s="30"/>
    </row>
    <row r="44" spans="1:27" x14ac:dyDescent="0.25">
      <c r="D44" s="23" t="s">
        <v>283</v>
      </c>
      <c r="E44" s="36"/>
      <c r="H44" s="36"/>
      <c r="L44" s="30">
        <f>SUM(J43:J43)</f>
        <v>0</v>
      </c>
    </row>
    <row r="45" spans="1:27" x14ac:dyDescent="0.25">
      <c r="B45" s="15" t="s">
        <v>284</v>
      </c>
      <c r="E45" s="36"/>
      <c r="H45" s="36"/>
      <c r="L45" s="30"/>
    </row>
    <row r="46" spans="1:27" x14ac:dyDescent="0.25">
      <c r="B46" t="s">
        <v>287</v>
      </c>
      <c r="C46" t="s">
        <v>276</v>
      </c>
      <c r="D46" t="s">
        <v>288</v>
      </c>
      <c r="E46" s="34">
        <v>1E-3</v>
      </c>
      <c r="F46" t="s">
        <v>278</v>
      </c>
      <c r="G46" t="s">
        <v>279</v>
      </c>
      <c r="H46" s="35">
        <f>VLOOKUP(B46,'T-SMP'!$E$10:$F$70,2,0)</f>
        <v>0</v>
      </c>
      <c r="I46" t="s">
        <v>280</v>
      </c>
      <c r="J46" s="22">
        <f>ROUND(E46/I41* H46,5)</f>
        <v>0</v>
      </c>
      <c r="K46" s="41"/>
      <c r="L46" s="30"/>
    </row>
    <row r="47" spans="1:27" x14ac:dyDescent="0.25">
      <c r="D47" s="23" t="s">
        <v>289</v>
      </c>
      <c r="E47" s="36"/>
      <c r="H47" s="36"/>
      <c r="L47" s="30">
        <f>SUM(J46:J46)</f>
        <v>0</v>
      </c>
    </row>
    <row r="48" spans="1:27" x14ac:dyDescent="0.25">
      <c r="B48" s="15" t="s">
        <v>290</v>
      </c>
      <c r="E48" s="36"/>
      <c r="H48" s="36"/>
      <c r="L48" s="30"/>
    </row>
    <row r="49" spans="1:27" ht="90" x14ac:dyDescent="0.25">
      <c r="B49" t="s">
        <v>305</v>
      </c>
      <c r="C49" t="s">
        <v>292</v>
      </c>
      <c r="D49" s="42" t="s">
        <v>306</v>
      </c>
      <c r="E49" s="34">
        <v>1E-3</v>
      </c>
      <c r="G49" t="s">
        <v>279</v>
      </c>
      <c r="H49" s="35">
        <f>VLOOKUP(B49,'T-SMP'!$E$10:$F$70,2,0)</f>
        <v>0</v>
      </c>
      <c r="I49" t="s">
        <v>280</v>
      </c>
      <c r="J49" s="22">
        <f>ROUND(E49* H49,5)</f>
        <v>0</v>
      </c>
      <c r="K49" s="41"/>
      <c r="L49" s="30"/>
    </row>
    <row r="50" spans="1:27" x14ac:dyDescent="0.25">
      <c r="D50" s="23" t="s">
        <v>294</v>
      </c>
      <c r="E50" s="36"/>
      <c r="H50" s="36"/>
      <c r="L50" s="30">
        <f>SUM(J49:J49)</f>
        <v>0</v>
      </c>
    </row>
    <row r="51" spans="1:27" x14ac:dyDescent="0.25">
      <c r="E51" s="36"/>
      <c r="H51" s="36"/>
      <c r="L51" s="30"/>
    </row>
    <row r="52" spans="1:27" x14ac:dyDescent="0.25">
      <c r="D52" s="23" t="s">
        <v>295</v>
      </c>
      <c r="E52" s="36"/>
      <c r="H52" s="36">
        <v>1.5</v>
      </c>
      <c r="I52" t="s">
        <v>296</v>
      </c>
      <c r="J52">
        <f>ROUND(H52/100*L44,5)</f>
        <v>0</v>
      </c>
      <c r="L52" s="30"/>
    </row>
    <row r="53" spans="1:27" x14ac:dyDescent="0.25">
      <c r="D53" s="23" t="s">
        <v>297</v>
      </c>
      <c r="E53" s="36"/>
      <c r="H53" s="36"/>
      <c r="L53" s="39">
        <f>SUM(J42:J52)</f>
        <v>0</v>
      </c>
    </row>
    <row r="54" spans="1:27" x14ac:dyDescent="0.25">
      <c r="D54" s="23" t="s">
        <v>298</v>
      </c>
      <c r="E54" s="36"/>
      <c r="H54" s="36"/>
      <c r="L54" s="39">
        <f>SUM(L53:L53)</f>
        <v>0</v>
      </c>
    </row>
    <row r="55" spans="1:27" x14ac:dyDescent="0.25">
      <c r="L55" s="38"/>
    </row>
    <row r="56" spans="1:27" ht="45" customHeight="1" x14ac:dyDescent="0.25">
      <c r="A56" s="19"/>
      <c r="B56" s="19" t="s">
        <v>307</v>
      </c>
      <c r="C56" s="20" t="s">
        <v>45</v>
      </c>
      <c r="D56" s="54" t="s">
        <v>308</v>
      </c>
      <c r="E56" s="55"/>
      <c r="F56" s="55"/>
      <c r="G56" s="20"/>
      <c r="H56" s="21" t="s">
        <v>273</v>
      </c>
      <c r="I56" s="56">
        <v>1</v>
      </c>
      <c r="J56" s="57"/>
      <c r="K56" s="40" t="str">
        <f>+B56</f>
        <v>FR3A4010</v>
      </c>
      <c r="L56" s="37">
        <f>ROUND(L67,2)</f>
        <v>0</v>
      </c>
      <c r="M56" s="20"/>
      <c r="N56" s="20"/>
      <c r="O56" s="20"/>
      <c r="P56" s="20"/>
      <c r="Q56" s="20"/>
      <c r="R56" s="20"/>
      <c r="S56" s="20"/>
      <c r="T56" s="20"/>
      <c r="U56" s="20"/>
      <c r="V56" s="20"/>
      <c r="W56" s="20"/>
      <c r="X56" s="20"/>
      <c r="Y56" s="20"/>
      <c r="Z56" s="20"/>
      <c r="AA56" s="20"/>
    </row>
    <row r="57" spans="1:27" x14ac:dyDescent="0.25">
      <c r="B57" s="15" t="s">
        <v>274</v>
      </c>
      <c r="L57" s="38"/>
    </row>
    <row r="58" spans="1:27" x14ac:dyDescent="0.25">
      <c r="B58" t="s">
        <v>275</v>
      </c>
      <c r="C58" t="s">
        <v>276</v>
      </c>
      <c r="D58" t="s">
        <v>277</v>
      </c>
      <c r="E58" s="34">
        <v>3.0000000000000001E-3</v>
      </c>
      <c r="F58" t="s">
        <v>278</v>
      </c>
      <c r="G58" t="s">
        <v>279</v>
      </c>
      <c r="H58" s="35">
        <f>VLOOKUP(B58,'T-SMP'!$E$10:$F$70,2,0)</f>
        <v>0</v>
      </c>
      <c r="I58" t="s">
        <v>280</v>
      </c>
      <c r="J58" s="22">
        <f>ROUND(E58/I56* H58,5)</f>
        <v>0</v>
      </c>
      <c r="K58" s="41"/>
      <c r="L58" s="30"/>
    </row>
    <row r="59" spans="1:27" x14ac:dyDescent="0.25">
      <c r="B59" t="s">
        <v>281</v>
      </c>
      <c r="C59" t="s">
        <v>276</v>
      </c>
      <c r="D59" t="s">
        <v>282</v>
      </c>
      <c r="E59" s="34">
        <v>3.0000000000000001E-3</v>
      </c>
      <c r="F59" t="s">
        <v>278</v>
      </c>
      <c r="G59" t="s">
        <v>279</v>
      </c>
      <c r="H59" s="35">
        <f>VLOOKUP(B59,'T-SMP'!$E$10:$F$70,2,0)</f>
        <v>0</v>
      </c>
      <c r="I59" t="s">
        <v>280</v>
      </c>
      <c r="J59" s="22">
        <f>ROUND(E59/I56* H59,5)</f>
        <v>0</v>
      </c>
      <c r="K59" s="41"/>
      <c r="L59" s="30"/>
    </row>
    <row r="60" spans="1:27" x14ac:dyDescent="0.25">
      <c r="D60" s="23" t="s">
        <v>283</v>
      </c>
      <c r="E60" s="36"/>
      <c r="H60" s="36"/>
      <c r="L60" s="30">
        <f>SUM(J58:J59)</f>
        <v>0</v>
      </c>
    </row>
    <row r="61" spans="1:27" x14ac:dyDescent="0.25">
      <c r="B61" s="15" t="s">
        <v>290</v>
      </c>
      <c r="E61" s="36"/>
      <c r="H61" s="36"/>
      <c r="L61" s="30"/>
    </row>
    <row r="62" spans="1:27" ht="30" x14ac:dyDescent="0.25">
      <c r="B62" t="s">
        <v>309</v>
      </c>
      <c r="C62" t="s">
        <v>310</v>
      </c>
      <c r="D62" s="42" t="s">
        <v>311</v>
      </c>
      <c r="E62" s="34">
        <v>0.05</v>
      </c>
      <c r="G62" t="s">
        <v>279</v>
      </c>
      <c r="H62" s="35">
        <f>VLOOKUP(B62,'T-SMP'!$E$10:$F$70,2,0)</f>
        <v>0</v>
      </c>
      <c r="I62" t="s">
        <v>280</v>
      </c>
      <c r="J62" s="22">
        <f>ROUND(E62* H62,5)</f>
        <v>0</v>
      </c>
      <c r="K62" s="41"/>
      <c r="L62" s="30"/>
    </row>
    <row r="63" spans="1:27" x14ac:dyDescent="0.25">
      <c r="D63" s="23" t="s">
        <v>294</v>
      </c>
      <c r="E63" s="36"/>
      <c r="H63" s="36"/>
      <c r="L63" s="30">
        <f>SUM(J62:J62)</f>
        <v>0</v>
      </c>
    </row>
    <row r="64" spans="1:27" x14ac:dyDescent="0.25">
      <c r="E64" s="36"/>
      <c r="H64" s="36"/>
      <c r="L64" s="30"/>
    </row>
    <row r="65" spans="1:27" x14ac:dyDescent="0.25">
      <c r="D65" s="23" t="s">
        <v>295</v>
      </c>
      <c r="E65" s="36"/>
      <c r="H65" s="36">
        <v>1.5</v>
      </c>
      <c r="I65" t="s">
        <v>296</v>
      </c>
      <c r="J65">
        <f>ROUND(H65/100*L60,5)</f>
        <v>0</v>
      </c>
      <c r="L65" s="30"/>
    </row>
    <row r="66" spans="1:27" x14ac:dyDescent="0.25">
      <c r="D66" s="23" t="s">
        <v>297</v>
      </c>
      <c r="E66" s="36"/>
      <c r="H66" s="36"/>
      <c r="L66" s="39">
        <f>SUM(J57:J65)</f>
        <v>0</v>
      </c>
    </row>
    <row r="67" spans="1:27" x14ac:dyDescent="0.25">
      <c r="D67" s="23" t="s">
        <v>298</v>
      </c>
      <c r="E67" s="36"/>
      <c r="H67" s="36"/>
      <c r="L67" s="39">
        <f>SUM(L66:L66)</f>
        <v>0</v>
      </c>
    </row>
    <row r="68" spans="1:27" x14ac:dyDescent="0.25">
      <c r="L68" s="38"/>
    </row>
    <row r="69" spans="1:27" ht="45" customHeight="1" x14ac:dyDescent="0.25">
      <c r="A69" s="19"/>
      <c r="B69" s="19" t="s">
        <v>312</v>
      </c>
      <c r="C69" s="20" t="s">
        <v>28</v>
      </c>
      <c r="D69" s="54" t="s">
        <v>313</v>
      </c>
      <c r="E69" s="55"/>
      <c r="F69" s="55"/>
      <c r="G69" s="20"/>
      <c r="H69" s="21" t="s">
        <v>273</v>
      </c>
      <c r="I69" s="56">
        <v>1</v>
      </c>
      <c r="J69" s="57"/>
      <c r="K69" s="40" t="str">
        <f>+B69</f>
        <v>FR612342</v>
      </c>
      <c r="L69" s="37">
        <f>ROUND(L87,2)</f>
        <v>0</v>
      </c>
      <c r="M69" s="20"/>
      <c r="N69" s="20"/>
      <c r="O69" s="20"/>
      <c r="P69" s="20"/>
      <c r="Q69" s="20"/>
      <c r="R69" s="20"/>
      <c r="S69" s="20"/>
      <c r="T69" s="20"/>
      <c r="U69" s="20"/>
      <c r="V69" s="20"/>
      <c r="W69" s="20"/>
      <c r="X69" s="20"/>
      <c r="Y69" s="20"/>
      <c r="Z69" s="20"/>
      <c r="AA69" s="20"/>
    </row>
    <row r="70" spans="1:27" x14ac:dyDescent="0.25">
      <c r="B70" s="15" t="s">
        <v>274</v>
      </c>
      <c r="L70" s="38"/>
    </row>
    <row r="71" spans="1:27" x14ac:dyDescent="0.25">
      <c r="B71" t="s">
        <v>275</v>
      </c>
      <c r="C71" t="s">
        <v>276</v>
      </c>
      <c r="D71" t="s">
        <v>277</v>
      </c>
      <c r="E71" s="34">
        <v>0.2</v>
      </c>
      <c r="F71" t="s">
        <v>278</v>
      </c>
      <c r="G71" t="s">
        <v>279</v>
      </c>
      <c r="H71" s="35">
        <f>VLOOKUP(B71,'T-SMP'!$E$10:$F$70,2,0)</f>
        <v>0</v>
      </c>
      <c r="I71" t="s">
        <v>280</v>
      </c>
      <c r="J71" s="22">
        <f>ROUND(E71/I69* H71,5)</f>
        <v>0</v>
      </c>
      <c r="K71" s="41"/>
      <c r="L71" s="30"/>
    </row>
    <row r="72" spans="1:27" x14ac:dyDescent="0.25">
      <c r="B72" t="s">
        <v>281</v>
      </c>
      <c r="C72" t="s">
        <v>276</v>
      </c>
      <c r="D72" t="s">
        <v>282</v>
      </c>
      <c r="E72" s="34">
        <v>0.4</v>
      </c>
      <c r="F72" t="s">
        <v>278</v>
      </c>
      <c r="G72" t="s">
        <v>279</v>
      </c>
      <c r="H72" s="35">
        <f>VLOOKUP(B72,'T-SMP'!$E$10:$F$70,2,0)</f>
        <v>0</v>
      </c>
      <c r="I72" t="s">
        <v>280</v>
      </c>
      <c r="J72" s="22">
        <f>ROUND(E72/I69* H72,5)</f>
        <v>0</v>
      </c>
      <c r="K72" s="41"/>
      <c r="L72" s="30"/>
    </row>
    <row r="73" spans="1:27" x14ac:dyDescent="0.25">
      <c r="D73" s="23" t="s">
        <v>283</v>
      </c>
      <c r="E73" s="36"/>
      <c r="H73" s="36"/>
      <c r="L73" s="30">
        <f>SUM(J71:J72)</f>
        <v>0</v>
      </c>
    </row>
    <row r="74" spans="1:27" x14ac:dyDescent="0.25">
      <c r="B74" s="15" t="s">
        <v>284</v>
      </c>
      <c r="E74" s="36"/>
      <c r="H74" s="36"/>
      <c r="L74" s="30"/>
    </row>
    <row r="75" spans="1:27" x14ac:dyDescent="0.25">
      <c r="B75" t="s">
        <v>287</v>
      </c>
      <c r="C75" t="s">
        <v>276</v>
      </c>
      <c r="D75" t="s">
        <v>288</v>
      </c>
      <c r="E75" s="34">
        <v>0.13200000000000001</v>
      </c>
      <c r="F75" t="s">
        <v>278</v>
      </c>
      <c r="G75" t="s">
        <v>279</v>
      </c>
      <c r="H75" s="35">
        <f>VLOOKUP(B75,'T-SMP'!$E$10:$F$70,2,0)</f>
        <v>0</v>
      </c>
      <c r="I75" t="s">
        <v>280</v>
      </c>
      <c r="J75" s="22">
        <f>ROUND(E75/I69* H75,5)</f>
        <v>0</v>
      </c>
      <c r="K75" s="41"/>
      <c r="L75" s="30"/>
    </row>
    <row r="76" spans="1:27" x14ac:dyDescent="0.25">
      <c r="B76" t="s">
        <v>285</v>
      </c>
      <c r="C76" t="s">
        <v>276</v>
      </c>
      <c r="D76" t="s">
        <v>286</v>
      </c>
      <c r="E76" s="34">
        <v>0.25359999999999999</v>
      </c>
      <c r="F76" t="s">
        <v>278</v>
      </c>
      <c r="G76" t="s">
        <v>279</v>
      </c>
      <c r="H76" s="35">
        <f>VLOOKUP(B76,'T-SMP'!$E$10:$F$70,2,0)</f>
        <v>0</v>
      </c>
      <c r="I76" t="s">
        <v>280</v>
      </c>
      <c r="J76" s="22">
        <f>ROUND(E76/I69* H76,5)</f>
        <v>0</v>
      </c>
      <c r="K76" s="41"/>
      <c r="L76" s="30"/>
    </row>
    <row r="77" spans="1:27" x14ac:dyDescent="0.25">
      <c r="B77" t="s">
        <v>314</v>
      </c>
      <c r="C77" t="s">
        <v>276</v>
      </c>
      <c r="D77" t="s">
        <v>315</v>
      </c>
      <c r="E77" s="34">
        <v>0.11</v>
      </c>
      <c r="F77" t="s">
        <v>278</v>
      </c>
      <c r="G77" t="s">
        <v>279</v>
      </c>
      <c r="H77" s="35">
        <f>VLOOKUP(B77,'T-SMP'!$E$10:$F$70,2,0)</f>
        <v>0</v>
      </c>
      <c r="I77" t="s">
        <v>280</v>
      </c>
      <c r="J77" s="22">
        <f>ROUND(E77/I69* H77,5)</f>
        <v>0</v>
      </c>
      <c r="K77" s="41"/>
      <c r="L77" s="30"/>
    </row>
    <row r="78" spans="1:27" x14ac:dyDescent="0.25">
      <c r="D78" s="23" t="s">
        <v>289</v>
      </c>
      <c r="E78" s="36"/>
      <c r="H78" s="36"/>
      <c r="L78" s="30">
        <f>SUM(J75:J77)</f>
        <v>0</v>
      </c>
    </row>
    <row r="79" spans="1:27" x14ac:dyDescent="0.25">
      <c r="B79" s="15" t="s">
        <v>290</v>
      </c>
      <c r="E79" s="36"/>
      <c r="H79" s="36"/>
      <c r="L79" s="30"/>
    </row>
    <row r="80" spans="1:27" x14ac:dyDescent="0.25">
      <c r="B80" t="s">
        <v>301</v>
      </c>
      <c r="C80" t="s">
        <v>292</v>
      </c>
      <c r="D80" t="s">
        <v>302</v>
      </c>
      <c r="E80" s="34">
        <v>0.189</v>
      </c>
      <c r="G80" t="s">
        <v>279</v>
      </c>
      <c r="H80" s="35">
        <f>VLOOKUP(B80,'T-SMP'!$E$10:$F$70,2,0)</f>
        <v>0</v>
      </c>
      <c r="I80" t="s">
        <v>280</v>
      </c>
      <c r="J80" s="22">
        <f>ROUND(E80* H80,5)</f>
        <v>0</v>
      </c>
      <c r="K80" s="41"/>
      <c r="L80" s="30"/>
    </row>
    <row r="81" spans="1:27" x14ac:dyDescent="0.25">
      <c r="B81" t="s">
        <v>316</v>
      </c>
      <c r="C81" t="s">
        <v>17</v>
      </c>
      <c r="D81" t="s">
        <v>317</v>
      </c>
      <c r="E81" s="34">
        <v>0.12</v>
      </c>
      <c r="G81" t="s">
        <v>279</v>
      </c>
      <c r="H81" s="35">
        <f>VLOOKUP(B81,'T-SMP'!$E$10:$F$70,2,0)</f>
        <v>0</v>
      </c>
      <c r="I81" t="s">
        <v>280</v>
      </c>
      <c r="J81" s="22">
        <f>ROUND(E81* H81,5)</f>
        <v>0</v>
      </c>
      <c r="K81" s="41"/>
      <c r="L81" s="30"/>
    </row>
    <row r="82" spans="1:27" ht="30" x14ac:dyDescent="0.25">
      <c r="B82" t="s">
        <v>318</v>
      </c>
      <c r="C82" t="s">
        <v>17</v>
      </c>
      <c r="D82" s="42" t="s">
        <v>319</v>
      </c>
      <c r="E82" s="34">
        <v>5.3999999999999999E-2</v>
      </c>
      <c r="G82" t="s">
        <v>279</v>
      </c>
      <c r="H82" s="35">
        <f>VLOOKUP(B82,'T-SMP'!$E$10:$F$70,2,0)</f>
        <v>0</v>
      </c>
      <c r="I82" t="s">
        <v>280</v>
      </c>
      <c r="J82" s="22">
        <f>ROUND(E82* H82,5)</f>
        <v>0</v>
      </c>
      <c r="K82" s="41"/>
      <c r="L82" s="30"/>
    </row>
    <row r="83" spans="1:27" x14ac:dyDescent="0.25">
      <c r="D83" s="23" t="s">
        <v>294</v>
      </c>
      <c r="E83" s="36"/>
      <c r="H83" s="36"/>
      <c r="L83" s="30">
        <f>SUM(J80:J82)</f>
        <v>0</v>
      </c>
    </row>
    <row r="84" spans="1:27" x14ac:dyDescent="0.25">
      <c r="E84" s="36"/>
      <c r="H84" s="36"/>
      <c r="L84" s="30"/>
    </row>
    <row r="85" spans="1:27" x14ac:dyDescent="0.25">
      <c r="D85" s="23" t="s">
        <v>295</v>
      </c>
      <c r="E85" s="36"/>
      <c r="H85" s="36">
        <v>1.5</v>
      </c>
      <c r="I85" t="s">
        <v>296</v>
      </c>
      <c r="J85">
        <f>ROUND(H85/100*L73,5)</f>
        <v>0</v>
      </c>
      <c r="L85" s="30"/>
    </row>
    <row r="86" spans="1:27" x14ac:dyDescent="0.25">
      <c r="D86" s="23" t="s">
        <v>297</v>
      </c>
      <c r="E86" s="36"/>
      <c r="H86" s="36"/>
      <c r="L86" s="39">
        <f>SUM(J70:J85)</f>
        <v>0</v>
      </c>
    </row>
    <row r="87" spans="1:27" x14ac:dyDescent="0.25">
      <c r="D87" s="23" t="s">
        <v>298</v>
      </c>
      <c r="E87" s="36"/>
      <c r="H87" s="36"/>
      <c r="L87" s="39">
        <f>SUM(L86:L86)</f>
        <v>0</v>
      </c>
    </row>
    <row r="88" spans="1:27" x14ac:dyDescent="0.25">
      <c r="L88" s="38"/>
    </row>
    <row r="89" spans="1:27" ht="45" customHeight="1" x14ac:dyDescent="0.25">
      <c r="A89" s="19"/>
      <c r="B89" s="19" t="s">
        <v>320</v>
      </c>
      <c r="C89" s="20" t="s">
        <v>28</v>
      </c>
      <c r="D89" s="54" t="s">
        <v>321</v>
      </c>
      <c r="E89" s="55"/>
      <c r="F89" s="55"/>
      <c r="G89" s="20"/>
      <c r="H89" s="21" t="s">
        <v>273</v>
      </c>
      <c r="I89" s="56">
        <v>1</v>
      </c>
      <c r="J89" s="57"/>
      <c r="K89" s="40" t="str">
        <f>+B89</f>
        <v>FRE6GI01</v>
      </c>
      <c r="L89" s="37">
        <f>ROUND(L104,2)</f>
        <v>0</v>
      </c>
      <c r="M89" s="20"/>
      <c r="N89" s="20"/>
      <c r="O89" s="20"/>
      <c r="P89" s="20"/>
      <c r="Q89" s="20"/>
      <c r="R89" s="20"/>
      <c r="S89" s="20"/>
      <c r="T89" s="20"/>
      <c r="U89" s="20"/>
      <c r="V89" s="20"/>
      <c r="W89" s="20"/>
      <c r="X89" s="20"/>
      <c r="Y89" s="20"/>
      <c r="Z89" s="20"/>
      <c r="AA89" s="20"/>
    </row>
    <row r="90" spans="1:27" x14ac:dyDescent="0.25">
      <c r="B90" s="15" t="s">
        <v>274</v>
      </c>
      <c r="L90" s="38"/>
    </row>
    <row r="91" spans="1:27" x14ac:dyDescent="0.25">
      <c r="B91" t="s">
        <v>281</v>
      </c>
      <c r="C91" t="s">
        <v>276</v>
      </c>
      <c r="D91" t="s">
        <v>282</v>
      </c>
      <c r="E91" s="34">
        <v>0.35</v>
      </c>
      <c r="F91" t="s">
        <v>278</v>
      </c>
      <c r="G91" t="s">
        <v>279</v>
      </c>
      <c r="H91" s="35">
        <f>VLOOKUP(B91,'T-SMP'!$E$10:$F$70,2,0)</f>
        <v>0</v>
      </c>
      <c r="I91" t="s">
        <v>280</v>
      </c>
      <c r="J91" s="22">
        <f>ROUND(E91/I89* H91,5)</f>
        <v>0</v>
      </c>
      <c r="K91" s="41"/>
      <c r="L91" s="30"/>
    </row>
    <row r="92" spans="1:27" x14ac:dyDescent="0.25">
      <c r="B92" t="s">
        <v>322</v>
      </c>
      <c r="C92" t="s">
        <v>276</v>
      </c>
      <c r="D92" t="s">
        <v>323</v>
      </c>
      <c r="E92" s="34">
        <v>0.35</v>
      </c>
      <c r="F92" t="s">
        <v>278</v>
      </c>
      <c r="G92" t="s">
        <v>279</v>
      </c>
      <c r="H92" s="35">
        <f>VLOOKUP(B92,'T-SMP'!$E$10:$F$70,2,0)</f>
        <v>0</v>
      </c>
      <c r="I92" t="s">
        <v>280</v>
      </c>
      <c r="J92" s="22">
        <f>ROUND(E92/I89* H92,5)</f>
        <v>0</v>
      </c>
      <c r="K92" s="41"/>
      <c r="L92" s="30"/>
    </row>
    <row r="93" spans="1:27" x14ac:dyDescent="0.25">
      <c r="D93" s="23" t="s">
        <v>283</v>
      </c>
      <c r="E93" s="36"/>
      <c r="H93" s="36"/>
      <c r="L93" s="30">
        <f>SUM(J91:J92)</f>
        <v>0</v>
      </c>
    </row>
    <row r="94" spans="1:27" x14ac:dyDescent="0.25">
      <c r="B94" s="15" t="s">
        <v>284</v>
      </c>
      <c r="E94" s="36"/>
      <c r="H94" s="36"/>
      <c r="L94" s="30"/>
    </row>
    <row r="95" spans="1:27" x14ac:dyDescent="0.25">
      <c r="B95" t="s">
        <v>324</v>
      </c>
      <c r="C95" t="s">
        <v>276</v>
      </c>
      <c r="D95" t="s">
        <v>325</v>
      </c>
      <c r="E95" s="34">
        <v>0.35</v>
      </c>
      <c r="F95" t="s">
        <v>278</v>
      </c>
      <c r="G95" t="s">
        <v>279</v>
      </c>
      <c r="H95" s="35">
        <f>VLOOKUP(B95,'T-SMP'!$E$10:$F$70,2,0)</f>
        <v>0</v>
      </c>
      <c r="I95" t="s">
        <v>280</v>
      </c>
      <c r="J95" s="22">
        <f>ROUND(E95/I89* H95,5)</f>
        <v>0</v>
      </c>
      <c r="K95" s="41"/>
      <c r="L95" s="30"/>
    </row>
    <row r="96" spans="1:27" x14ac:dyDescent="0.25">
      <c r="B96" t="s">
        <v>287</v>
      </c>
      <c r="C96" t="s">
        <v>276</v>
      </c>
      <c r="D96" t="s">
        <v>288</v>
      </c>
      <c r="E96" s="34">
        <v>0.15</v>
      </c>
      <c r="F96" t="s">
        <v>278</v>
      </c>
      <c r="G96" t="s">
        <v>279</v>
      </c>
      <c r="H96" s="35">
        <f>VLOOKUP(B96,'T-SMP'!$E$10:$F$70,2,0)</f>
        <v>0</v>
      </c>
      <c r="I96" t="s">
        <v>280</v>
      </c>
      <c r="J96" s="22">
        <f>ROUND(E96/I89* H96,5)</f>
        <v>0</v>
      </c>
      <c r="K96" s="41"/>
      <c r="L96" s="30"/>
    </row>
    <row r="97" spans="1:27" x14ac:dyDescent="0.25">
      <c r="D97" s="23" t="s">
        <v>289</v>
      </c>
      <c r="E97" s="36"/>
      <c r="H97" s="36"/>
      <c r="L97" s="30">
        <f>SUM(J95:J96)</f>
        <v>0</v>
      </c>
    </row>
    <row r="98" spans="1:27" x14ac:dyDescent="0.25">
      <c r="B98" s="15" t="s">
        <v>290</v>
      </c>
      <c r="E98" s="36"/>
      <c r="H98" s="36"/>
      <c r="L98" s="30"/>
    </row>
    <row r="99" spans="1:27" ht="90" x14ac:dyDescent="0.25">
      <c r="B99" t="s">
        <v>305</v>
      </c>
      <c r="C99" t="s">
        <v>292</v>
      </c>
      <c r="D99" s="42" t="s">
        <v>306</v>
      </c>
      <c r="E99" s="34">
        <v>0.02</v>
      </c>
      <c r="G99" t="s">
        <v>279</v>
      </c>
      <c r="H99" s="35">
        <f>VLOOKUP(B99,'T-SMP'!$E$10:$F$70,2,0)</f>
        <v>0</v>
      </c>
      <c r="I99" t="s">
        <v>280</v>
      </c>
      <c r="J99" s="22">
        <f>ROUND(E99* H99,5)</f>
        <v>0</v>
      </c>
      <c r="K99" s="41"/>
      <c r="L99" s="30"/>
    </row>
    <row r="100" spans="1:27" x14ac:dyDescent="0.25">
      <c r="D100" s="23" t="s">
        <v>294</v>
      </c>
      <c r="E100" s="36"/>
      <c r="H100" s="36"/>
      <c r="L100" s="30">
        <f>SUM(J99:J99)</f>
        <v>0</v>
      </c>
    </row>
    <row r="101" spans="1:27" x14ac:dyDescent="0.25">
      <c r="E101" s="36"/>
      <c r="H101" s="36"/>
      <c r="L101" s="30"/>
    </row>
    <row r="102" spans="1:27" x14ac:dyDescent="0.25">
      <c r="D102" s="23" t="s">
        <v>295</v>
      </c>
      <c r="E102" s="36"/>
      <c r="H102" s="36">
        <v>1.5</v>
      </c>
      <c r="I102" t="s">
        <v>296</v>
      </c>
      <c r="J102">
        <f>ROUND(H102/100*L93,5)</f>
        <v>0</v>
      </c>
      <c r="L102" s="30"/>
    </row>
    <row r="103" spans="1:27" x14ac:dyDescent="0.25">
      <c r="D103" s="23" t="s">
        <v>297</v>
      </c>
      <c r="E103" s="36"/>
      <c r="H103" s="36"/>
      <c r="L103" s="39">
        <f>SUM(J90:J102)</f>
        <v>0</v>
      </c>
    </row>
    <row r="104" spans="1:27" x14ac:dyDescent="0.25">
      <c r="D104" s="23" t="s">
        <v>298</v>
      </c>
      <c r="E104" s="36"/>
      <c r="H104" s="36"/>
      <c r="L104" s="39">
        <f>SUM(L103:L103)</f>
        <v>0</v>
      </c>
    </row>
    <row r="105" spans="1:27" x14ac:dyDescent="0.25">
      <c r="L105" s="38"/>
    </row>
    <row r="106" spans="1:27" ht="45" customHeight="1" x14ac:dyDescent="0.25">
      <c r="A106" s="19"/>
      <c r="B106" s="19" t="s">
        <v>326</v>
      </c>
      <c r="C106" s="20" t="s">
        <v>327</v>
      </c>
      <c r="D106" s="54" t="s">
        <v>328</v>
      </c>
      <c r="E106" s="55"/>
      <c r="F106" s="55"/>
      <c r="G106" s="20"/>
      <c r="H106" s="21" t="s">
        <v>273</v>
      </c>
      <c r="I106" s="56">
        <v>1</v>
      </c>
      <c r="J106" s="57"/>
      <c r="K106" s="40" t="str">
        <f>+B106</f>
        <v>FRE6GI08</v>
      </c>
      <c r="L106" s="37">
        <f>ROUND(L121,2)</f>
        <v>0</v>
      </c>
      <c r="M106" s="20"/>
      <c r="N106" s="20"/>
      <c r="O106" s="20"/>
      <c r="P106" s="20"/>
      <c r="Q106" s="20"/>
      <c r="R106" s="20"/>
      <c r="S106" s="20"/>
      <c r="T106" s="20"/>
      <c r="U106" s="20"/>
      <c r="V106" s="20"/>
      <c r="W106" s="20"/>
      <c r="X106" s="20"/>
      <c r="Y106" s="20"/>
      <c r="Z106" s="20"/>
      <c r="AA106" s="20"/>
    </row>
    <row r="107" spans="1:27" x14ac:dyDescent="0.25">
      <c r="B107" s="15" t="s">
        <v>274</v>
      </c>
      <c r="L107" s="38"/>
    </row>
    <row r="108" spans="1:27" x14ac:dyDescent="0.25">
      <c r="B108" t="s">
        <v>275</v>
      </c>
      <c r="C108" t="s">
        <v>276</v>
      </c>
      <c r="D108" t="s">
        <v>277</v>
      </c>
      <c r="E108" s="34">
        <v>0.2</v>
      </c>
      <c r="F108" t="s">
        <v>278</v>
      </c>
      <c r="G108" t="s">
        <v>279</v>
      </c>
      <c r="H108" s="35">
        <f>VLOOKUP(B108,'T-SMP'!$E$10:$F$70,2,0)</f>
        <v>0</v>
      </c>
      <c r="I108" t="s">
        <v>280</v>
      </c>
      <c r="J108" s="22">
        <f>ROUND(E108/I106* H108,5)</f>
        <v>0</v>
      </c>
      <c r="K108" s="41"/>
      <c r="L108" s="30"/>
    </row>
    <row r="109" spans="1:27" x14ac:dyDescent="0.25">
      <c r="B109" t="s">
        <v>281</v>
      </c>
      <c r="C109" t="s">
        <v>276</v>
      </c>
      <c r="D109" t="s">
        <v>282</v>
      </c>
      <c r="E109" s="34">
        <v>0.4</v>
      </c>
      <c r="F109" t="s">
        <v>278</v>
      </c>
      <c r="G109" t="s">
        <v>279</v>
      </c>
      <c r="H109" s="35">
        <f>VLOOKUP(B109,'T-SMP'!$E$10:$F$70,2,0)</f>
        <v>0</v>
      </c>
      <c r="I109" t="s">
        <v>280</v>
      </c>
      <c r="J109" s="22">
        <f>ROUND(E109/I106* H109,5)</f>
        <v>0</v>
      </c>
      <c r="K109" s="41"/>
      <c r="L109" s="30"/>
    </row>
    <row r="110" spans="1:27" x14ac:dyDescent="0.25">
      <c r="D110" s="23" t="s">
        <v>283</v>
      </c>
      <c r="E110" s="36"/>
      <c r="H110" s="36"/>
      <c r="L110" s="30">
        <f>SUM(J108:J109)</f>
        <v>0</v>
      </c>
    </row>
    <row r="111" spans="1:27" x14ac:dyDescent="0.25">
      <c r="B111" s="15" t="s">
        <v>284</v>
      </c>
      <c r="E111" s="36"/>
      <c r="H111" s="36"/>
      <c r="L111" s="30"/>
    </row>
    <row r="112" spans="1:27" x14ac:dyDescent="0.25">
      <c r="B112" t="s">
        <v>324</v>
      </c>
      <c r="C112" t="s">
        <v>276</v>
      </c>
      <c r="D112" t="s">
        <v>325</v>
      </c>
      <c r="E112" s="34">
        <v>0.4</v>
      </c>
      <c r="F112" t="s">
        <v>278</v>
      </c>
      <c r="G112" t="s">
        <v>279</v>
      </c>
      <c r="H112" s="35">
        <f>VLOOKUP(B112,'T-SMP'!$E$10:$F$70,2,0)</f>
        <v>0</v>
      </c>
      <c r="I112" t="s">
        <v>280</v>
      </c>
      <c r="J112" s="22">
        <f>ROUND(E112/I106* H112,5)</f>
        <v>0</v>
      </c>
      <c r="K112" s="41"/>
      <c r="L112" s="30"/>
    </row>
    <row r="113" spans="1:27" x14ac:dyDescent="0.25">
      <c r="B113" t="s">
        <v>287</v>
      </c>
      <c r="C113" t="s">
        <v>276</v>
      </c>
      <c r="D113" t="s">
        <v>288</v>
      </c>
      <c r="E113" s="34">
        <v>0.1</v>
      </c>
      <c r="F113" t="s">
        <v>278</v>
      </c>
      <c r="G113" t="s">
        <v>279</v>
      </c>
      <c r="H113" s="35">
        <f>VLOOKUP(B113,'T-SMP'!$E$10:$F$70,2,0)</f>
        <v>0</v>
      </c>
      <c r="I113" t="s">
        <v>280</v>
      </c>
      <c r="J113" s="22">
        <f>ROUND(E113/I106* H113,5)</f>
        <v>0</v>
      </c>
      <c r="K113" s="41"/>
      <c r="L113" s="30"/>
    </row>
    <row r="114" spans="1:27" x14ac:dyDescent="0.25">
      <c r="D114" s="23" t="s">
        <v>289</v>
      </c>
      <c r="E114" s="36"/>
      <c r="H114" s="36"/>
      <c r="L114" s="30">
        <f>SUM(J112:J113)</f>
        <v>0</v>
      </c>
    </row>
    <row r="115" spans="1:27" x14ac:dyDescent="0.25">
      <c r="B115" s="15" t="s">
        <v>290</v>
      </c>
      <c r="E115" s="36"/>
      <c r="H115" s="36"/>
      <c r="L115" s="30"/>
    </row>
    <row r="116" spans="1:27" ht="90" x14ac:dyDescent="0.25">
      <c r="B116" t="s">
        <v>305</v>
      </c>
      <c r="C116" t="s">
        <v>292</v>
      </c>
      <c r="D116" s="42" t="s">
        <v>306</v>
      </c>
      <c r="E116" s="34">
        <v>0.01</v>
      </c>
      <c r="G116" t="s">
        <v>279</v>
      </c>
      <c r="H116" s="35">
        <f>VLOOKUP(B116,'T-SMP'!$E$10:$F$70,2,0)</f>
        <v>0</v>
      </c>
      <c r="I116" t="s">
        <v>280</v>
      </c>
      <c r="J116" s="22">
        <f>ROUND(E116* H116,5)</f>
        <v>0</v>
      </c>
      <c r="K116" s="41"/>
      <c r="L116" s="30"/>
    </row>
    <row r="117" spans="1:27" x14ac:dyDescent="0.25">
      <c r="D117" s="23" t="s">
        <v>294</v>
      </c>
      <c r="E117" s="36"/>
      <c r="H117" s="36"/>
      <c r="L117" s="30">
        <f>SUM(J116:J116)</f>
        <v>0</v>
      </c>
    </row>
    <row r="118" spans="1:27" x14ac:dyDescent="0.25">
      <c r="E118" s="36"/>
      <c r="H118" s="36"/>
      <c r="L118" s="30"/>
    </row>
    <row r="119" spans="1:27" x14ac:dyDescent="0.25">
      <c r="D119" s="23" t="s">
        <v>295</v>
      </c>
      <c r="E119" s="36"/>
      <c r="H119" s="36">
        <v>1.5</v>
      </c>
      <c r="I119" t="s">
        <v>296</v>
      </c>
      <c r="J119">
        <f>ROUND(H119/100*L110,5)</f>
        <v>0</v>
      </c>
      <c r="L119" s="30"/>
    </row>
    <row r="120" spans="1:27" x14ac:dyDescent="0.25">
      <c r="D120" s="23" t="s">
        <v>297</v>
      </c>
      <c r="E120" s="36"/>
      <c r="H120" s="36"/>
      <c r="L120" s="39">
        <f>SUM(J107:J119)</f>
        <v>0</v>
      </c>
    </row>
    <row r="121" spans="1:27" x14ac:dyDescent="0.25">
      <c r="D121" s="23" t="s">
        <v>298</v>
      </c>
      <c r="E121" s="36"/>
      <c r="H121" s="36"/>
      <c r="L121" s="39">
        <f>SUM(L120:L120)</f>
        <v>0</v>
      </c>
    </row>
    <row r="122" spans="1:27" x14ac:dyDescent="0.25">
      <c r="L122" s="38"/>
    </row>
    <row r="123" spans="1:27" ht="45" customHeight="1" x14ac:dyDescent="0.25">
      <c r="A123" s="19"/>
      <c r="B123" s="19" t="s">
        <v>329</v>
      </c>
      <c r="C123" s="20" t="s">
        <v>28</v>
      </c>
      <c r="D123" s="54" t="s">
        <v>330</v>
      </c>
      <c r="E123" s="55"/>
      <c r="F123" s="55"/>
      <c r="G123" s="20"/>
      <c r="H123" s="21" t="s">
        <v>273</v>
      </c>
      <c r="I123" s="56">
        <v>1</v>
      </c>
      <c r="J123" s="57"/>
      <c r="K123" s="40" t="str">
        <f>+B123</f>
        <v>FRF13195</v>
      </c>
      <c r="L123" s="37">
        <f>ROUND(L136,2)</f>
        <v>0</v>
      </c>
      <c r="M123" s="20"/>
      <c r="N123" s="20"/>
      <c r="O123" s="20"/>
      <c r="P123" s="20"/>
      <c r="Q123" s="20"/>
      <c r="R123" s="20"/>
      <c r="S123" s="20"/>
      <c r="T123" s="20"/>
      <c r="U123" s="20"/>
      <c r="V123" s="20"/>
      <c r="W123" s="20"/>
      <c r="X123" s="20"/>
      <c r="Y123" s="20"/>
      <c r="Z123" s="20"/>
      <c r="AA123" s="20"/>
    </row>
    <row r="124" spans="1:27" x14ac:dyDescent="0.25">
      <c r="B124" s="15" t="s">
        <v>274</v>
      </c>
      <c r="L124" s="38"/>
    </row>
    <row r="125" spans="1:27" x14ac:dyDescent="0.25">
      <c r="B125" t="s">
        <v>281</v>
      </c>
      <c r="C125" t="s">
        <v>276</v>
      </c>
      <c r="D125" t="s">
        <v>282</v>
      </c>
      <c r="E125" s="34">
        <v>0.03</v>
      </c>
      <c r="F125" t="s">
        <v>278</v>
      </c>
      <c r="G125" t="s">
        <v>279</v>
      </c>
      <c r="H125" s="35">
        <f>VLOOKUP(B125,'T-SMP'!$E$10:$F$70,2,0)</f>
        <v>0</v>
      </c>
      <c r="I125" t="s">
        <v>280</v>
      </c>
      <c r="J125" s="22">
        <f>ROUND(E125/I123* H125,5)</f>
        <v>0</v>
      </c>
      <c r="K125" s="41"/>
      <c r="L125" s="30"/>
    </row>
    <row r="126" spans="1:27" x14ac:dyDescent="0.25">
      <c r="D126" s="23" t="s">
        <v>283</v>
      </c>
      <c r="E126" s="36"/>
      <c r="H126" s="36"/>
      <c r="L126" s="30">
        <f>SUM(J125:J125)</f>
        <v>0</v>
      </c>
    </row>
    <row r="127" spans="1:27" x14ac:dyDescent="0.25">
      <c r="B127" s="15" t="s">
        <v>284</v>
      </c>
      <c r="E127" s="36"/>
      <c r="H127" s="36"/>
      <c r="L127" s="30"/>
    </row>
    <row r="128" spans="1:27" x14ac:dyDescent="0.25">
      <c r="B128" t="s">
        <v>314</v>
      </c>
      <c r="C128" t="s">
        <v>276</v>
      </c>
      <c r="D128" t="s">
        <v>315</v>
      </c>
      <c r="E128" s="34">
        <v>0.03</v>
      </c>
      <c r="F128" t="s">
        <v>278</v>
      </c>
      <c r="G128" t="s">
        <v>279</v>
      </c>
      <c r="H128" s="35">
        <f>VLOOKUP(B128,'T-SMP'!$E$10:$F$70,2,0)</f>
        <v>0</v>
      </c>
      <c r="I128" t="s">
        <v>280</v>
      </c>
      <c r="J128" s="22">
        <f>ROUND(E128/I123* H128,5)</f>
        <v>0</v>
      </c>
      <c r="K128" s="41"/>
      <c r="L128" s="30"/>
    </row>
    <row r="129" spans="1:27" x14ac:dyDescent="0.25">
      <c r="D129" s="23" t="s">
        <v>289</v>
      </c>
      <c r="E129" s="36"/>
      <c r="H129" s="36"/>
      <c r="L129" s="30">
        <f>SUM(J128:J128)</f>
        <v>0</v>
      </c>
    </row>
    <row r="130" spans="1:27" x14ac:dyDescent="0.25">
      <c r="B130" s="15" t="s">
        <v>290</v>
      </c>
      <c r="E130" s="36"/>
      <c r="H130" s="36"/>
      <c r="L130" s="30"/>
    </row>
    <row r="131" spans="1:27" x14ac:dyDescent="0.25">
      <c r="B131" t="s">
        <v>316</v>
      </c>
      <c r="C131" t="s">
        <v>17</v>
      </c>
      <c r="D131" t="s">
        <v>317</v>
      </c>
      <c r="E131" s="34">
        <v>0.03</v>
      </c>
      <c r="G131" t="s">
        <v>279</v>
      </c>
      <c r="H131" s="35">
        <f>VLOOKUP(B131,'T-SMP'!$E$10:$F$70,2,0)</f>
        <v>0</v>
      </c>
      <c r="I131" t="s">
        <v>280</v>
      </c>
      <c r="J131" s="22">
        <f>ROUND(E131* H131,5)</f>
        <v>0</v>
      </c>
      <c r="K131" s="41"/>
      <c r="L131" s="30"/>
    </row>
    <row r="132" spans="1:27" x14ac:dyDescent="0.25">
      <c r="D132" s="23" t="s">
        <v>294</v>
      </c>
      <c r="E132" s="36"/>
      <c r="H132" s="36"/>
      <c r="L132" s="30">
        <f>SUM(J131:J131)</f>
        <v>0</v>
      </c>
    </row>
    <row r="133" spans="1:27" x14ac:dyDescent="0.25">
      <c r="E133" s="36"/>
      <c r="H133" s="36"/>
      <c r="L133" s="30"/>
    </row>
    <row r="134" spans="1:27" x14ac:dyDescent="0.25">
      <c r="D134" s="23" t="s">
        <v>295</v>
      </c>
      <c r="E134" s="36"/>
      <c r="H134" s="36">
        <v>1.5</v>
      </c>
      <c r="I134" t="s">
        <v>296</v>
      </c>
      <c r="J134">
        <f>ROUND(H134/100*L126,5)</f>
        <v>0</v>
      </c>
      <c r="L134" s="30"/>
    </row>
    <row r="135" spans="1:27" x14ac:dyDescent="0.25">
      <c r="D135" s="23" t="s">
        <v>297</v>
      </c>
      <c r="E135" s="36"/>
      <c r="H135" s="36"/>
      <c r="L135" s="39">
        <f>SUM(J124:J134)</f>
        <v>0</v>
      </c>
    </row>
    <row r="136" spans="1:27" x14ac:dyDescent="0.25">
      <c r="D136" s="23" t="s">
        <v>298</v>
      </c>
      <c r="E136" s="36"/>
      <c r="H136" s="36"/>
      <c r="L136" s="39">
        <f>SUM(L135:L135)</f>
        <v>0</v>
      </c>
    </row>
    <row r="137" spans="1:27" x14ac:dyDescent="0.25">
      <c r="L137" s="38"/>
    </row>
    <row r="138" spans="1:27" ht="45" customHeight="1" x14ac:dyDescent="0.25">
      <c r="A138" s="19"/>
      <c r="B138" s="19" t="s">
        <v>331</v>
      </c>
      <c r="C138" s="20" t="s">
        <v>332</v>
      </c>
      <c r="D138" s="54" t="s">
        <v>333</v>
      </c>
      <c r="E138" s="55"/>
      <c r="F138" s="55"/>
      <c r="G138" s="20"/>
      <c r="H138" s="21" t="s">
        <v>273</v>
      </c>
      <c r="I138" s="56">
        <v>1</v>
      </c>
      <c r="J138" s="57"/>
      <c r="K138" s="40" t="str">
        <f>+B138</f>
        <v>FRI2U052</v>
      </c>
      <c r="L138" s="37">
        <f>ROUND(L153,2)</f>
        <v>0</v>
      </c>
      <c r="M138" s="20"/>
      <c r="N138" s="20"/>
      <c r="O138" s="20"/>
      <c r="P138" s="20"/>
      <c r="Q138" s="20"/>
      <c r="R138" s="20"/>
      <c r="S138" s="20"/>
      <c r="T138" s="20"/>
      <c r="U138" s="20"/>
      <c r="V138" s="20"/>
      <c r="W138" s="20"/>
      <c r="X138" s="20"/>
      <c r="Y138" s="20"/>
      <c r="Z138" s="20"/>
      <c r="AA138" s="20"/>
    </row>
    <row r="139" spans="1:27" x14ac:dyDescent="0.25">
      <c r="B139" s="15" t="s">
        <v>274</v>
      </c>
      <c r="L139" s="38"/>
    </row>
    <row r="140" spans="1:27" x14ac:dyDescent="0.25">
      <c r="B140" t="s">
        <v>275</v>
      </c>
      <c r="C140" t="s">
        <v>276</v>
      </c>
      <c r="D140" t="s">
        <v>277</v>
      </c>
      <c r="E140" s="34">
        <v>0.3</v>
      </c>
      <c r="F140" t="s">
        <v>278</v>
      </c>
      <c r="G140" t="s">
        <v>279</v>
      </c>
      <c r="H140" s="35">
        <f>VLOOKUP(B140,'T-SMP'!$E$10:$F$70,2,0)</f>
        <v>0</v>
      </c>
      <c r="I140" t="s">
        <v>280</v>
      </c>
      <c r="J140" s="22">
        <f>ROUND(E140/I138* H140,5)</f>
        <v>0</v>
      </c>
      <c r="K140" s="41"/>
      <c r="L140" s="30"/>
    </row>
    <row r="141" spans="1:27" x14ac:dyDescent="0.25">
      <c r="B141" t="s">
        <v>281</v>
      </c>
      <c r="C141" t="s">
        <v>276</v>
      </c>
      <c r="D141" t="s">
        <v>282</v>
      </c>
      <c r="E141" s="34">
        <v>1</v>
      </c>
      <c r="F141" t="s">
        <v>278</v>
      </c>
      <c r="G141" t="s">
        <v>279</v>
      </c>
      <c r="H141" s="35">
        <f>VLOOKUP(B141,'T-SMP'!$E$10:$F$70,2,0)</f>
        <v>0</v>
      </c>
      <c r="I141" t="s">
        <v>280</v>
      </c>
      <c r="J141" s="22">
        <f>ROUND(E141/I138* H141,5)</f>
        <v>0</v>
      </c>
      <c r="K141" s="41"/>
      <c r="L141" s="30"/>
    </row>
    <row r="142" spans="1:27" x14ac:dyDescent="0.25">
      <c r="D142" s="23" t="s">
        <v>283</v>
      </c>
      <c r="E142" s="36"/>
      <c r="H142" s="36"/>
      <c r="L142" s="30">
        <f>SUM(J140:J141)</f>
        <v>0</v>
      </c>
    </row>
    <row r="143" spans="1:27" x14ac:dyDescent="0.25">
      <c r="B143" s="15" t="s">
        <v>284</v>
      </c>
      <c r="E143" s="36"/>
      <c r="H143" s="36"/>
      <c r="L143" s="30"/>
    </row>
    <row r="144" spans="1:27" ht="30" x14ac:dyDescent="0.25">
      <c r="B144" t="s">
        <v>334</v>
      </c>
      <c r="C144" t="s">
        <v>276</v>
      </c>
      <c r="D144" s="42" t="s">
        <v>335</v>
      </c>
      <c r="E144" s="34">
        <v>0.2</v>
      </c>
      <c r="F144" t="s">
        <v>278</v>
      </c>
      <c r="G144" t="s">
        <v>279</v>
      </c>
      <c r="H144" s="35">
        <f>VLOOKUP(B144,'T-SMP'!$E$10:$F$70,2,0)</f>
        <v>0</v>
      </c>
      <c r="I144" t="s">
        <v>280</v>
      </c>
      <c r="J144" s="22">
        <f>ROUND(E144/I138* H144,5)</f>
        <v>0</v>
      </c>
      <c r="K144" s="41"/>
      <c r="L144" s="30"/>
    </row>
    <row r="145" spans="1:27" x14ac:dyDescent="0.25">
      <c r="D145" s="23" t="s">
        <v>289</v>
      </c>
      <c r="E145" s="36"/>
      <c r="H145" s="36"/>
      <c r="L145" s="30">
        <f>SUM(J144:J144)</f>
        <v>0</v>
      </c>
    </row>
    <row r="146" spans="1:27" x14ac:dyDescent="0.25">
      <c r="B146" s="15" t="s">
        <v>290</v>
      </c>
      <c r="E146" s="36"/>
      <c r="H146" s="36"/>
      <c r="L146" s="30"/>
    </row>
    <row r="147" spans="1:27" x14ac:dyDescent="0.25">
      <c r="B147" t="s">
        <v>336</v>
      </c>
      <c r="C147" t="s">
        <v>310</v>
      </c>
      <c r="D147" t="s">
        <v>337</v>
      </c>
      <c r="E147" s="34">
        <v>0.2</v>
      </c>
      <c r="G147" t="s">
        <v>279</v>
      </c>
      <c r="H147" s="35">
        <f>VLOOKUP(B147,'T-SMP'!$E$10:$F$70,2,0)</f>
        <v>0</v>
      </c>
      <c r="I147" t="s">
        <v>280</v>
      </c>
      <c r="J147" s="22">
        <f>ROUND(E147* H147,5)</f>
        <v>0</v>
      </c>
      <c r="K147" s="41"/>
      <c r="L147" s="30"/>
    </row>
    <row r="148" spans="1:27" ht="30" x14ac:dyDescent="0.25">
      <c r="B148" t="s">
        <v>338</v>
      </c>
      <c r="C148" t="s">
        <v>310</v>
      </c>
      <c r="D148" s="42" t="s">
        <v>339</v>
      </c>
      <c r="E148" s="34">
        <v>0.6</v>
      </c>
      <c r="G148" t="s">
        <v>279</v>
      </c>
      <c r="H148" s="35">
        <f>VLOOKUP(B148,'T-SMP'!$E$10:$F$70,2,0)</f>
        <v>0</v>
      </c>
      <c r="I148" t="s">
        <v>280</v>
      </c>
      <c r="J148" s="22">
        <f>ROUND(E148* H148,5)</f>
        <v>0</v>
      </c>
      <c r="K148" s="41"/>
      <c r="L148" s="30"/>
    </row>
    <row r="149" spans="1:27" x14ac:dyDescent="0.25">
      <c r="D149" s="23" t="s">
        <v>294</v>
      </c>
      <c r="E149" s="36"/>
      <c r="H149" s="36"/>
      <c r="L149" s="30">
        <f>SUM(J147:J148)</f>
        <v>0</v>
      </c>
    </row>
    <row r="150" spans="1:27" x14ac:dyDescent="0.25">
      <c r="E150" s="36"/>
      <c r="H150" s="36"/>
      <c r="L150" s="30"/>
    </row>
    <row r="151" spans="1:27" x14ac:dyDescent="0.25">
      <c r="D151" s="23" t="s">
        <v>295</v>
      </c>
      <c r="E151" s="36"/>
      <c r="H151" s="36">
        <v>1.5</v>
      </c>
      <c r="I151" t="s">
        <v>296</v>
      </c>
      <c r="J151">
        <f>ROUND(H151/100*L142,5)</f>
        <v>0</v>
      </c>
      <c r="L151" s="30"/>
    </row>
    <row r="152" spans="1:27" x14ac:dyDescent="0.25">
      <c r="D152" s="23" t="s">
        <v>297</v>
      </c>
      <c r="E152" s="36"/>
      <c r="H152" s="36"/>
      <c r="L152" s="39">
        <f>SUM(J139:J151)</f>
        <v>0</v>
      </c>
    </row>
    <row r="153" spans="1:27" x14ac:dyDescent="0.25">
      <c r="D153" s="23" t="s">
        <v>298</v>
      </c>
      <c r="E153" s="36"/>
      <c r="H153" s="36"/>
      <c r="L153" s="39">
        <f>SUM(L152:L152)</f>
        <v>0</v>
      </c>
    </row>
    <row r="154" spans="1:27" x14ac:dyDescent="0.25">
      <c r="L154" s="38"/>
    </row>
    <row r="155" spans="1:27" ht="45" customHeight="1" x14ac:dyDescent="0.25">
      <c r="A155" s="19"/>
      <c r="B155" s="19" t="s">
        <v>340</v>
      </c>
      <c r="C155" s="20" t="s">
        <v>28</v>
      </c>
      <c r="D155" s="54" t="s">
        <v>341</v>
      </c>
      <c r="E155" s="55"/>
      <c r="F155" s="55"/>
      <c r="G155" s="20"/>
      <c r="H155" s="21" t="s">
        <v>273</v>
      </c>
      <c r="I155" s="56">
        <v>1</v>
      </c>
      <c r="J155" s="57"/>
      <c r="K155" s="40" t="str">
        <f>+B155</f>
        <v>FRL21013</v>
      </c>
      <c r="L155" s="37">
        <f>ROUND(L169,2)</f>
        <v>0</v>
      </c>
      <c r="M155" s="20"/>
      <c r="N155" s="20"/>
      <c r="O155" s="20"/>
      <c r="P155" s="20"/>
      <c r="Q155" s="20"/>
      <c r="R155" s="20"/>
      <c r="S155" s="20"/>
      <c r="T155" s="20"/>
      <c r="U155" s="20"/>
      <c r="V155" s="20"/>
      <c r="W155" s="20"/>
      <c r="X155" s="20"/>
      <c r="Y155" s="20"/>
      <c r="Z155" s="20"/>
      <c r="AA155" s="20"/>
    </row>
    <row r="156" spans="1:27" x14ac:dyDescent="0.25">
      <c r="B156" s="15" t="s">
        <v>274</v>
      </c>
      <c r="L156" s="38"/>
    </row>
    <row r="157" spans="1:27" x14ac:dyDescent="0.25">
      <c r="B157" t="s">
        <v>275</v>
      </c>
      <c r="C157" t="s">
        <v>276</v>
      </c>
      <c r="D157" t="s">
        <v>277</v>
      </c>
      <c r="E157" s="34">
        <v>0.1</v>
      </c>
      <c r="F157" t="s">
        <v>278</v>
      </c>
      <c r="G157" t="s">
        <v>279</v>
      </c>
      <c r="H157" s="35">
        <f>VLOOKUP(B157,'T-SMP'!$E$10:$F$70,2,0)</f>
        <v>0</v>
      </c>
      <c r="I157" t="s">
        <v>280</v>
      </c>
      <c r="J157" s="22">
        <f>ROUND(E157/I155* H157,5)</f>
        <v>0</v>
      </c>
      <c r="K157" s="41"/>
      <c r="L157" s="30"/>
    </row>
    <row r="158" spans="1:27" x14ac:dyDescent="0.25">
      <c r="B158" t="s">
        <v>281</v>
      </c>
      <c r="C158" t="s">
        <v>276</v>
      </c>
      <c r="D158" t="s">
        <v>282</v>
      </c>
      <c r="E158" s="34">
        <v>0.2</v>
      </c>
      <c r="F158" t="s">
        <v>278</v>
      </c>
      <c r="G158" t="s">
        <v>279</v>
      </c>
      <c r="H158" s="35">
        <f>VLOOKUP(B158,'T-SMP'!$E$10:$F$70,2,0)</f>
        <v>0</v>
      </c>
      <c r="I158" t="s">
        <v>280</v>
      </c>
      <c r="J158" s="22">
        <f>ROUND(E158/I155* H158,5)</f>
        <v>0</v>
      </c>
      <c r="K158" s="41"/>
      <c r="L158" s="30"/>
    </row>
    <row r="159" spans="1:27" x14ac:dyDescent="0.25">
      <c r="D159" s="23" t="s">
        <v>283</v>
      </c>
      <c r="E159" s="36"/>
      <c r="H159" s="36"/>
      <c r="L159" s="30">
        <f>SUM(J157:J158)</f>
        <v>0</v>
      </c>
    </row>
    <row r="160" spans="1:27" x14ac:dyDescent="0.25">
      <c r="B160" s="15" t="s">
        <v>284</v>
      </c>
      <c r="E160" s="36"/>
      <c r="H160" s="36"/>
      <c r="L160" s="30"/>
    </row>
    <row r="161" spans="1:27" ht="30" x14ac:dyDescent="0.25">
      <c r="B161" t="s">
        <v>342</v>
      </c>
      <c r="C161" t="s">
        <v>276</v>
      </c>
      <c r="D161" s="42" t="s">
        <v>343</v>
      </c>
      <c r="E161" s="34">
        <v>0.2</v>
      </c>
      <c r="F161" t="s">
        <v>278</v>
      </c>
      <c r="G161" t="s">
        <v>279</v>
      </c>
      <c r="H161" s="35">
        <f>VLOOKUP(B161,'T-SMP'!$E$10:$F$70,2,0)</f>
        <v>0</v>
      </c>
      <c r="I161" t="s">
        <v>280</v>
      </c>
      <c r="J161" s="22">
        <f>ROUND(E161/I155* H161,5)</f>
        <v>0</v>
      </c>
      <c r="K161" s="41"/>
      <c r="L161" s="30"/>
    </row>
    <row r="162" spans="1:27" x14ac:dyDescent="0.25">
      <c r="D162" s="23" t="s">
        <v>289</v>
      </c>
      <c r="E162" s="36"/>
      <c r="H162" s="36"/>
      <c r="L162" s="30">
        <f>SUM(J161:J161)</f>
        <v>0</v>
      </c>
    </row>
    <row r="163" spans="1:27" x14ac:dyDescent="0.25">
      <c r="B163" s="15" t="s">
        <v>290</v>
      </c>
      <c r="E163" s="36"/>
      <c r="H163" s="36"/>
      <c r="L163" s="30"/>
    </row>
    <row r="164" spans="1:27" x14ac:dyDescent="0.25">
      <c r="B164" t="s">
        <v>344</v>
      </c>
      <c r="C164" t="s">
        <v>310</v>
      </c>
      <c r="D164" t="s">
        <v>345</v>
      </c>
      <c r="E164" s="34">
        <v>0.25</v>
      </c>
      <c r="G164" t="s">
        <v>279</v>
      </c>
      <c r="H164" s="35">
        <f>VLOOKUP(B164,'T-SMP'!$E$10:$F$70,2,0)</f>
        <v>0</v>
      </c>
      <c r="I164" t="s">
        <v>280</v>
      </c>
      <c r="J164" s="22">
        <f>ROUND(E164* H164,5)</f>
        <v>0</v>
      </c>
      <c r="K164" s="41"/>
      <c r="L164" s="30"/>
    </row>
    <row r="165" spans="1:27" x14ac:dyDescent="0.25">
      <c r="D165" s="23" t="s">
        <v>294</v>
      </c>
      <c r="E165" s="36"/>
      <c r="H165" s="36"/>
      <c r="L165" s="30">
        <f>SUM(J164:J164)</f>
        <v>0</v>
      </c>
    </row>
    <row r="166" spans="1:27" x14ac:dyDescent="0.25">
      <c r="E166" s="36"/>
      <c r="H166" s="36"/>
      <c r="L166" s="30"/>
    </row>
    <row r="167" spans="1:27" x14ac:dyDescent="0.25">
      <c r="D167" s="23" t="s">
        <v>295</v>
      </c>
      <c r="E167" s="36"/>
      <c r="H167" s="36">
        <v>1.5</v>
      </c>
      <c r="I167" t="s">
        <v>296</v>
      </c>
      <c r="J167">
        <f>ROUND(H167/100*L159,5)</f>
        <v>0</v>
      </c>
      <c r="L167" s="30"/>
    </row>
    <row r="168" spans="1:27" x14ac:dyDescent="0.25">
      <c r="D168" s="23" t="s">
        <v>297</v>
      </c>
      <c r="E168" s="36"/>
      <c r="H168" s="36"/>
      <c r="L168" s="39">
        <f>SUM(J156:J167)</f>
        <v>0</v>
      </c>
    </row>
    <row r="169" spans="1:27" x14ac:dyDescent="0.25">
      <c r="D169" s="23" t="s">
        <v>298</v>
      </c>
      <c r="E169" s="36"/>
      <c r="H169" s="36"/>
      <c r="L169" s="39">
        <f>SUM(L168:L168)</f>
        <v>0</v>
      </c>
    </row>
    <row r="170" spans="1:27" x14ac:dyDescent="0.25">
      <c r="L170" s="38"/>
    </row>
    <row r="171" spans="1:27" ht="45" customHeight="1" x14ac:dyDescent="0.25">
      <c r="A171" s="19"/>
      <c r="B171" s="19" t="s">
        <v>346</v>
      </c>
      <c r="C171" s="20" t="s">
        <v>28</v>
      </c>
      <c r="D171" s="54" t="s">
        <v>347</v>
      </c>
      <c r="E171" s="55"/>
      <c r="F171" s="55"/>
      <c r="G171" s="20"/>
      <c r="H171" s="21" t="s">
        <v>273</v>
      </c>
      <c r="I171" s="56">
        <v>1</v>
      </c>
      <c r="J171" s="57"/>
      <c r="K171" s="40" t="str">
        <f>+B171</f>
        <v>FRL21GI01</v>
      </c>
      <c r="L171" s="37">
        <f>ROUND(L185,2)</f>
        <v>0</v>
      </c>
      <c r="M171" s="20"/>
      <c r="N171" s="20"/>
      <c r="O171" s="20"/>
      <c r="P171" s="20"/>
      <c r="Q171" s="20"/>
      <c r="R171" s="20"/>
      <c r="S171" s="20"/>
      <c r="T171" s="20"/>
      <c r="U171" s="20"/>
      <c r="V171" s="20"/>
      <c r="W171" s="20"/>
      <c r="X171" s="20"/>
      <c r="Y171" s="20"/>
      <c r="Z171" s="20"/>
      <c r="AA171" s="20"/>
    </row>
    <row r="172" spans="1:27" x14ac:dyDescent="0.25">
      <c r="B172" s="15" t="s">
        <v>274</v>
      </c>
      <c r="L172" s="38"/>
    </row>
    <row r="173" spans="1:27" x14ac:dyDescent="0.25">
      <c r="B173" t="s">
        <v>275</v>
      </c>
      <c r="C173" t="s">
        <v>276</v>
      </c>
      <c r="D173" t="s">
        <v>277</v>
      </c>
      <c r="E173" s="34">
        <v>0.05</v>
      </c>
      <c r="F173" t="s">
        <v>278</v>
      </c>
      <c r="G173" t="s">
        <v>279</v>
      </c>
      <c r="H173" s="35">
        <f>VLOOKUP(B173,'T-SMP'!$E$10:$F$70,2,0)</f>
        <v>0</v>
      </c>
      <c r="I173" t="s">
        <v>280</v>
      </c>
      <c r="J173" s="22">
        <f>ROUND(E173/I171* H173,5)</f>
        <v>0</v>
      </c>
      <c r="K173" s="41"/>
      <c r="L173" s="30"/>
    </row>
    <row r="174" spans="1:27" x14ac:dyDescent="0.25">
      <c r="B174" t="s">
        <v>281</v>
      </c>
      <c r="C174" t="s">
        <v>276</v>
      </c>
      <c r="D174" t="s">
        <v>282</v>
      </c>
      <c r="E174" s="34">
        <v>0.05</v>
      </c>
      <c r="F174" t="s">
        <v>278</v>
      </c>
      <c r="G174" t="s">
        <v>279</v>
      </c>
      <c r="H174" s="35">
        <f>VLOOKUP(B174,'T-SMP'!$E$10:$F$70,2,0)</f>
        <v>0</v>
      </c>
      <c r="I174" t="s">
        <v>280</v>
      </c>
      <c r="J174" s="22">
        <f>ROUND(E174/I171* H174,5)</f>
        <v>0</v>
      </c>
      <c r="K174" s="41"/>
      <c r="L174" s="30"/>
    </row>
    <row r="175" spans="1:27" x14ac:dyDescent="0.25">
      <c r="D175" s="23" t="s">
        <v>283</v>
      </c>
      <c r="E175" s="36"/>
      <c r="H175" s="36"/>
      <c r="L175" s="30">
        <f>SUM(J173:J174)</f>
        <v>0</v>
      </c>
    </row>
    <row r="176" spans="1:27" x14ac:dyDescent="0.25">
      <c r="B176" s="15" t="s">
        <v>284</v>
      </c>
      <c r="E176" s="36"/>
      <c r="H176" s="36"/>
      <c r="L176" s="30"/>
    </row>
    <row r="177" spans="1:27" ht="30" x14ac:dyDescent="0.25">
      <c r="B177" t="s">
        <v>348</v>
      </c>
      <c r="C177" t="s">
        <v>276</v>
      </c>
      <c r="D177" s="42" t="s">
        <v>349</v>
      </c>
      <c r="E177" s="34">
        <v>2.5000000000000001E-2</v>
      </c>
      <c r="F177" t="s">
        <v>278</v>
      </c>
      <c r="G177" t="s">
        <v>279</v>
      </c>
      <c r="H177" s="35">
        <f>VLOOKUP(B177,'T-SMP'!$E$10:$F$70,2,0)</f>
        <v>0</v>
      </c>
      <c r="I177" t="s">
        <v>280</v>
      </c>
      <c r="J177" s="22">
        <f>ROUND(E177/I171* H177,5)</f>
        <v>0</v>
      </c>
      <c r="K177" s="41"/>
      <c r="L177" s="30"/>
    </row>
    <row r="178" spans="1:27" x14ac:dyDescent="0.25">
      <c r="D178" s="23" t="s">
        <v>289</v>
      </c>
      <c r="E178" s="36"/>
      <c r="H178" s="36"/>
      <c r="L178" s="30">
        <f>SUM(J177:J177)</f>
        <v>0</v>
      </c>
    </row>
    <row r="179" spans="1:27" x14ac:dyDescent="0.25">
      <c r="B179" s="15" t="s">
        <v>290</v>
      </c>
      <c r="E179" s="36"/>
      <c r="H179" s="36"/>
      <c r="L179" s="30"/>
    </row>
    <row r="180" spans="1:27" x14ac:dyDescent="0.25">
      <c r="B180" t="s">
        <v>344</v>
      </c>
      <c r="C180" t="s">
        <v>310</v>
      </c>
      <c r="D180" t="s">
        <v>345</v>
      </c>
      <c r="E180" s="34">
        <v>1E-3</v>
      </c>
      <c r="G180" t="s">
        <v>279</v>
      </c>
      <c r="H180" s="35">
        <f>VLOOKUP(B180,'T-SMP'!$E$10:$F$70,2,0)</f>
        <v>0</v>
      </c>
      <c r="I180" t="s">
        <v>280</v>
      </c>
      <c r="J180" s="22">
        <f>ROUND(E180* H180,5)</f>
        <v>0</v>
      </c>
      <c r="K180" s="41"/>
      <c r="L180" s="30"/>
    </row>
    <row r="181" spans="1:27" x14ac:dyDescent="0.25">
      <c r="D181" s="23" t="s">
        <v>294</v>
      </c>
      <c r="E181" s="36"/>
      <c r="H181" s="36"/>
      <c r="L181" s="30">
        <f>SUM(J180:J180)</f>
        <v>0</v>
      </c>
    </row>
    <row r="182" spans="1:27" x14ac:dyDescent="0.25">
      <c r="E182" s="36"/>
      <c r="H182" s="36"/>
      <c r="L182" s="30"/>
    </row>
    <row r="183" spans="1:27" x14ac:dyDescent="0.25">
      <c r="D183" s="23" t="s">
        <v>295</v>
      </c>
      <c r="E183" s="36"/>
      <c r="H183" s="36">
        <v>1.5</v>
      </c>
      <c r="I183" t="s">
        <v>296</v>
      </c>
      <c r="J183">
        <f>ROUND(H183/100*L175,5)</f>
        <v>0</v>
      </c>
      <c r="L183" s="30"/>
    </row>
    <row r="184" spans="1:27" x14ac:dyDescent="0.25">
      <c r="D184" s="23" t="s">
        <v>297</v>
      </c>
      <c r="E184" s="36"/>
      <c r="H184" s="36"/>
      <c r="L184" s="39">
        <f>SUM(J172:J183)</f>
        <v>0</v>
      </c>
    </row>
    <row r="185" spans="1:27" x14ac:dyDescent="0.25">
      <c r="D185" s="23" t="s">
        <v>298</v>
      </c>
      <c r="E185" s="36"/>
      <c r="H185" s="36"/>
      <c r="L185" s="39">
        <f>SUM(L184:L184)</f>
        <v>0</v>
      </c>
    </row>
    <row r="186" spans="1:27" x14ac:dyDescent="0.25">
      <c r="L186" s="38"/>
    </row>
    <row r="187" spans="1:27" ht="45" customHeight="1" x14ac:dyDescent="0.25">
      <c r="A187" s="19"/>
      <c r="B187" s="19" t="s">
        <v>350</v>
      </c>
      <c r="C187" s="20" t="s">
        <v>28</v>
      </c>
      <c r="D187" s="54" t="s">
        <v>351</v>
      </c>
      <c r="E187" s="55"/>
      <c r="F187" s="55"/>
      <c r="G187" s="20"/>
      <c r="H187" s="21" t="s">
        <v>273</v>
      </c>
      <c r="I187" s="56">
        <v>1</v>
      </c>
      <c r="J187" s="57"/>
      <c r="K187" s="40" t="str">
        <f>+B187</f>
        <v>FRL21GI02</v>
      </c>
      <c r="L187" s="37">
        <f>ROUND(L195,2)</f>
        <v>0</v>
      </c>
      <c r="M187" s="20"/>
      <c r="N187" s="20"/>
      <c r="O187" s="20"/>
      <c r="P187" s="20"/>
      <c r="Q187" s="20"/>
      <c r="R187" s="20"/>
      <c r="S187" s="20"/>
      <c r="T187" s="20"/>
      <c r="U187" s="20"/>
      <c r="V187" s="20"/>
      <c r="W187" s="20"/>
      <c r="X187" s="20"/>
      <c r="Y187" s="20"/>
      <c r="Z187" s="20"/>
      <c r="AA187" s="20"/>
    </row>
    <row r="188" spans="1:27" x14ac:dyDescent="0.25">
      <c r="B188" s="15" t="s">
        <v>274</v>
      </c>
      <c r="L188" s="38"/>
    </row>
    <row r="189" spans="1:27" x14ac:dyDescent="0.25">
      <c r="B189" t="s">
        <v>281</v>
      </c>
      <c r="C189" t="s">
        <v>276</v>
      </c>
      <c r="D189" t="s">
        <v>282</v>
      </c>
      <c r="E189" s="34">
        <v>0.1</v>
      </c>
      <c r="F189" t="s">
        <v>278</v>
      </c>
      <c r="G189" t="s">
        <v>279</v>
      </c>
      <c r="H189" s="35">
        <f>VLOOKUP(B189,'T-SMP'!$E$10:$F$70,2,0)</f>
        <v>0</v>
      </c>
      <c r="I189" t="s">
        <v>280</v>
      </c>
      <c r="J189" s="22">
        <f>ROUND(E189/I187* H189,5)</f>
        <v>0</v>
      </c>
      <c r="K189" s="41"/>
      <c r="L189" s="30"/>
    </row>
    <row r="190" spans="1:27" x14ac:dyDescent="0.25">
      <c r="B190" t="s">
        <v>275</v>
      </c>
      <c r="C190" t="s">
        <v>276</v>
      </c>
      <c r="D190" t="s">
        <v>277</v>
      </c>
      <c r="E190" s="34">
        <v>0.15</v>
      </c>
      <c r="F190" t="s">
        <v>278</v>
      </c>
      <c r="G190" t="s">
        <v>279</v>
      </c>
      <c r="H190" s="35">
        <f>VLOOKUP(B190,'T-SMP'!$E$10:$F$70,2,0)</f>
        <v>0</v>
      </c>
      <c r="I190" t="s">
        <v>280</v>
      </c>
      <c r="J190" s="22">
        <f>ROUND(E190/I187* H190,5)</f>
        <v>0</v>
      </c>
      <c r="K190" s="41"/>
      <c r="L190" s="30"/>
    </row>
    <row r="191" spans="1:27" x14ac:dyDescent="0.25">
      <c r="D191" s="23" t="s">
        <v>283</v>
      </c>
      <c r="E191" s="36"/>
      <c r="H191" s="36"/>
      <c r="L191" s="30">
        <f>SUM(J189:J190)</f>
        <v>0</v>
      </c>
    </row>
    <row r="192" spans="1:27" x14ac:dyDescent="0.25">
      <c r="E192" s="36"/>
      <c r="H192" s="36"/>
      <c r="L192" s="30"/>
    </row>
    <row r="193" spans="1:27" x14ac:dyDescent="0.25">
      <c r="D193" s="23" t="s">
        <v>295</v>
      </c>
      <c r="E193" s="36"/>
      <c r="H193" s="36">
        <v>1.5</v>
      </c>
      <c r="I193" t="s">
        <v>296</v>
      </c>
      <c r="J193">
        <f>ROUND(H193/100*L191,5)</f>
        <v>0</v>
      </c>
      <c r="L193" s="30"/>
    </row>
    <row r="194" spans="1:27" x14ac:dyDescent="0.25">
      <c r="D194" s="23" t="s">
        <v>297</v>
      </c>
      <c r="E194" s="36"/>
      <c r="H194" s="36"/>
      <c r="L194" s="39">
        <f>SUM(J188:J193)</f>
        <v>0</v>
      </c>
    </row>
    <row r="195" spans="1:27" x14ac:dyDescent="0.25">
      <c r="D195" s="23" t="s">
        <v>298</v>
      </c>
      <c r="E195" s="36"/>
      <c r="H195" s="36"/>
      <c r="L195" s="39">
        <f>SUM(L194:L194)</f>
        <v>0</v>
      </c>
    </row>
    <row r="196" spans="1:27" x14ac:dyDescent="0.25">
      <c r="L196" s="38"/>
    </row>
    <row r="197" spans="1:27" ht="45" customHeight="1" x14ac:dyDescent="0.25">
      <c r="A197" s="19"/>
      <c r="B197" s="19" t="s">
        <v>352</v>
      </c>
      <c r="C197" s="20" t="s">
        <v>28</v>
      </c>
      <c r="D197" s="54" t="s">
        <v>353</v>
      </c>
      <c r="E197" s="55"/>
      <c r="F197" s="55"/>
      <c r="G197" s="20"/>
      <c r="H197" s="21" t="s">
        <v>273</v>
      </c>
      <c r="I197" s="56">
        <v>1</v>
      </c>
      <c r="J197" s="57"/>
      <c r="K197" s="40" t="str">
        <f>+B197</f>
        <v>FRL21GI03</v>
      </c>
      <c r="L197" s="37">
        <f>ROUND(L208,2)</f>
        <v>0</v>
      </c>
      <c r="M197" s="20"/>
      <c r="N197" s="20"/>
      <c r="O197" s="20"/>
      <c r="P197" s="20"/>
      <c r="Q197" s="20"/>
      <c r="R197" s="20"/>
      <c r="S197" s="20"/>
      <c r="T197" s="20"/>
      <c r="U197" s="20"/>
      <c r="V197" s="20"/>
      <c r="W197" s="20"/>
      <c r="X197" s="20"/>
      <c r="Y197" s="20"/>
      <c r="Z197" s="20"/>
      <c r="AA197" s="20"/>
    </row>
    <row r="198" spans="1:27" x14ac:dyDescent="0.25">
      <c r="B198" s="15" t="s">
        <v>274</v>
      </c>
      <c r="L198" s="38"/>
    </row>
    <row r="199" spans="1:27" x14ac:dyDescent="0.25">
      <c r="B199" t="s">
        <v>275</v>
      </c>
      <c r="C199" t="s">
        <v>276</v>
      </c>
      <c r="D199" t="s">
        <v>277</v>
      </c>
      <c r="E199" s="34">
        <v>0.15</v>
      </c>
      <c r="F199" t="s">
        <v>278</v>
      </c>
      <c r="G199" t="s">
        <v>279</v>
      </c>
      <c r="H199" s="35">
        <f>VLOOKUP(B199,'T-SMP'!$E$10:$F$70,2,0)</f>
        <v>0</v>
      </c>
      <c r="I199" t="s">
        <v>280</v>
      </c>
      <c r="J199" s="22">
        <f>ROUND(E199/I197* H199,5)</f>
        <v>0</v>
      </c>
      <c r="K199" s="41"/>
      <c r="L199" s="30"/>
    </row>
    <row r="200" spans="1:27" x14ac:dyDescent="0.25">
      <c r="B200" t="s">
        <v>281</v>
      </c>
      <c r="C200" t="s">
        <v>276</v>
      </c>
      <c r="D200" t="s">
        <v>282</v>
      </c>
      <c r="E200" s="34">
        <v>0.15</v>
      </c>
      <c r="F200" t="s">
        <v>278</v>
      </c>
      <c r="G200" t="s">
        <v>279</v>
      </c>
      <c r="H200" s="35">
        <f>VLOOKUP(B200,'T-SMP'!$E$10:$F$70,2,0)</f>
        <v>0</v>
      </c>
      <c r="I200" t="s">
        <v>280</v>
      </c>
      <c r="J200" s="22">
        <f>ROUND(E200/I197* H200,5)</f>
        <v>0</v>
      </c>
      <c r="K200" s="41"/>
      <c r="L200" s="30"/>
    </row>
    <row r="201" spans="1:27" x14ac:dyDescent="0.25">
      <c r="D201" s="23" t="s">
        <v>283</v>
      </c>
      <c r="E201" s="36"/>
      <c r="H201" s="36"/>
      <c r="L201" s="30">
        <f>SUM(J199:J200)</f>
        <v>0</v>
      </c>
    </row>
    <row r="202" spans="1:27" x14ac:dyDescent="0.25">
      <c r="B202" s="15" t="s">
        <v>284</v>
      </c>
      <c r="E202" s="36"/>
      <c r="H202" s="36"/>
      <c r="L202" s="30"/>
    </row>
    <row r="203" spans="1:27" ht="45" x14ac:dyDescent="0.25">
      <c r="B203" t="s">
        <v>354</v>
      </c>
      <c r="C203" t="s">
        <v>276</v>
      </c>
      <c r="D203" s="42" t="s">
        <v>355</v>
      </c>
      <c r="E203" s="34">
        <v>0.25</v>
      </c>
      <c r="F203" t="s">
        <v>278</v>
      </c>
      <c r="G203" t="s">
        <v>279</v>
      </c>
      <c r="H203" s="35">
        <f>VLOOKUP(B203,'T-SMP'!$E$10:$F$70,2,0)</f>
        <v>0</v>
      </c>
      <c r="I203" t="s">
        <v>280</v>
      </c>
      <c r="J203" s="22">
        <f>ROUND(E203/I197* H203,5)</f>
        <v>0</v>
      </c>
      <c r="K203" s="41"/>
      <c r="L203" s="30"/>
    </row>
    <row r="204" spans="1:27" x14ac:dyDescent="0.25">
      <c r="D204" s="23" t="s">
        <v>289</v>
      </c>
      <c r="E204" s="36"/>
      <c r="H204" s="36"/>
      <c r="L204" s="30">
        <f>SUM(J203:J203)</f>
        <v>0</v>
      </c>
    </row>
    <row r="205" spans="1:27" x14ac:dyDescent="0.25">
      <c r="E205" s="36"/>
      <c r="H205" s="36"/>
      <c r="L205" s="30"/>
    </row>
    <row r="206" spans="1:27" x14ac:dyDescent="0.25">
      <c r="D206" s="23" t="s">
        <v>295</v>
      </c>
      <c r="E206" s="36"/>
      <c r="H206" s="36">
        <v>1.5</v>
      </c>
      <c r="I206" t="s">
        <v>296</v>
      </c>
      <c r="J206">
        <f>ROUND(H206/100*L201,5)</f>
        <v>0</v>
      </c>
      <c r="L206" s="30"/>
    </row>
    <row r="207" spans="1:27" x14ac:dyDescent="0.25">
      <c r="D207" s="23" t="s">
        <v>297</v>
      </c>
      <c r="E207" s="36"/>
      <c r="H207" s="36"/>
      <c r="L207" s="39">
        <f>SUM(J198:J206)</f>
        <v>0</v>
      </c>
    </row>
    <row r="208" spans="1:27" x14ac:dyDescent="0.25">
      <c r="D208" s="23" t="s">
        <v>298</v>
      </c>
      <c r="E208" s="36"/>
      <c r="H208" s="36"/>
      <c r="L208" s="39">
        <f>SUM(L207:L207)</f>
        <v>0</v>
      </c>
    </row>
    <row r="209" spans="1:27" x14ac:dyDescent="0.25">
      <c r="L209" s="38"/>
    </row>
    <row r="210" spans="1:27" ht="45" customHeight="1" x14ac:dyDescent="0.25">
      <c r="A210" s="19"/>
      <c r="B210" s="19" t="s">
        <v>356</v>
      </c>
      <c r="C210" s="20" t="s">
        <v>28</v>
      </c>
      <c r="D210" s="54" t="s">
        <v>357</v>
      </c>
      <c r="E210" s="55"/>
      <c r="F210" s="55"/>
      <c r="G210" s="20"/>
      <c r="H210" s="21" t="s">
        <v>273</v>
      </c>
      <c r="I210" s="56">
        <v>1</v>
      </c>
      <c r="J210" s="57"/>
      <c r="K210" s="40" t="str">
        <f>+B210</f>
        <v>FRL21GI04</v>
      </c>
      <c r="L210" s="37">
        <f>ROUND(L224,2)</f>
        <v>0</v>
      </c>
      <c r="M210" s="20"/>
      <c r="N210" s="20"/>
      <c r="O210" s="20"/>
      <c r="P210" s="20"/>
      <c r="Q210" s="20"/>
      <c r="R210" s="20"/>
      <c r="S210" s="20"/>
      <c r="T210" s="20"/>
      <c r="U210" s="20"/>
      <c r="V210" s="20"/>
      <c r="W210" s="20"/>
      <c r="X210" s="20"/>
      <c r="Y210" s="20"/>
      <c r="Z210" s="20"/>
      <c r="AA210" s="20"/>
    </row>
    <row r="211" spans="1:27" x14ac:dyDescent="0.25">
      <c r="B211" s="15" t="s">
        <v>274</v>
      </c>
      <c r="L211" s="38"/>
    </row>
    <row r="212" spans="1:27" x14ac:dyDescent="0.25">
      <c r="B212" t="s">
        <v>281</v>
      </c>
      <c r="C212" t="s">
        <v>276</v>
      </c>
      <c r="D212" t="s">
        <v>282</v>
      </c>
      <c r="E212" s="34">
        <v>0.15</v>
      </c>
      <c r="F212" t="s">
        <v>278</v>
      </c>
      <c r="G212" t="s">
        <v>279</v>
      </c>
      <c r="H212" s="35">
        <f>VLOOKUP(B212,'T-SMP'!$E$10:$F$70,2,0)</f>
        <v>0</v>
      </c>
      <c r="I212" t="s">
        <v>280</v>
      </c>
      <c r="J212" s="22">
        <f>ROUND(E212/I210* H212,5)</f>
        <v>0</v>
      </c>
      <c r="K212" s="41"/>
      <c r="L212" s="30"/>
    </row>
    <row r="213" spans="1:27" x14ac:dyDescent="0.25">
      <c r="B213" t="s">
        <v>275</v>
      </c>
      <c r="C213" t="s">
        <v>276</v>
      </c>
      <c r="D213" t="s">
        <v>277</v>
      </c>
      <c r="E213" s="34">
        <v>0.15</v>
      </c>
      <c r="F213" t="s">
        <v>278</v>
      </c>
      <c r="G213" t="s">
        <v>279</v>
      </c>
      <c r="H213" s="35">
        <f>VLOOKUP(B213,'T-SMP'!$E$10:$F$70,2,0)</f>
        <v>0</v>
      </c>
      <c r="I213" t="s">
        <v>280</v>
      </c>
      <c r="J213" s="22">
        <f>ROUND(E213/I210* H213,5)</f>
        <v>0</v>
      </c>
      <c r="K213" s="41"/>
      <c r="L213" s="30"/>
    </row>
    <row r="214" spans="1:27" x14ac:dyDescent="0.25">
      <c r="D214" s="23" t="s">
        <v>283</v>
      </c>
      <c r="E214" s="36"/>
      <c r="H214" s="36"/>
      <c r="L214" s="30">
        <f>SUM(J212:J213)</f>
        <v>0</v>
      </c>
    </row>
    <row r="215" spans="1:27" x14ac:dyDescent="0.25">
      <c r="B215" s="15" t="s">
        <v>284</v>
      </c>
      <c r="E215" s="36"/>
      <c r="H215" s="36"/>
      <c r="L215" s="30"/>
    </row>
    <row r="216" spans="1:27" ht="45" x14ac:dyDescent="0.25">
      <c r="B216" t="s">
        <v>354</v>
      </c>
      <c r="C216" t="s">
        <v>276</v>
      </c>
      <c r="D216" s="42" t="s">
        <v>355</v>
      </c>
      <c r="E216" s="34">
        <v>0.35</v>
      </c>
      <c r="F216" t="s">
        <v>278</v>
      </c>
      <c r="G216" t="s">
        <v>279</v>
      </c>
      <c r="H216" s="35">
        <f>VLOOKUP(B216,'T-SMP'!$E$10:$F$70,2,0)</f>
        <v>0</v>
      </c>
      <c r="I216" t="s">
        <v>280</v>
      </c>
      <c r="J216" s="22">
        <f>ROUND(E216/I210* H216,5)</f>
        <v>0</v>
      </c>
      <c r="K216" s="41"/>
      <c r="L216" s="30"/>
    </row>
    <row r="217" spans="1:27" x14ac:dyDescent="0.25">
      <c r="D217" s="23" t="s">
        <v>289</v>
      </c>
      <c r="E217" s="36"/>
      <c r="H217" s="36"/>
      <c r="L217" s="30">
        <f>SUM(J216:J216)</f>
        <v>0</v>
      </c>
    </row>
    <row r="218" spans="1:27" x14ac:dyDescent="0.25">
      <c r="B218" s="15" t="s">
        <v>290</v>
      </c>
      <c r="E218" s="36"/>
      <c r="H218" s="36"/>
      <c r="L218" s="30"/>
    </row>
    <row r="219" spans="1:27" ht="90" x14ac:dyDescent="0.25">
      <c r="B219" t="s">
        <v>305</v>
      </c>
      <c r="C219" t="s">
        <v>292</v>
      </c>
      <c r="D219" s="42" t="s">
        <v>306</v>
      </c>
      <c r="E219" s="34">
        <v>0.01</v>
      </c>
      <c r="G219" t="s">
        <v>279</v>
      </c>
      <c r="H219" s="35">
        <f>VLOOKUP(B219,'T-SMP'!$E$10:$F$70,2,0)</f>
        <v>0</v>
      </c>
      <c r="I219" t="s">
        <v>280</v>
      </c>
      <c r="J219" s="22">
        <f>ROUND(E219* H219,5)</f>
        <v>0</v>
      </c>
      <c r="K219" s="41"/>
      <c r="L219" s="30"/>
    </row>
    <row r="220" spans="1:27" x14ac:dyDescent="0.25">
      <c r="D220" s="23" t="s">
        <v>294</v>
      </c>
      <c r="E220" s="36"/>
      <c r="H220" s="36"/>
      <c r="L220" s="30">
        <f>SUM(J219:J219)</f>
        <v>0</v>
      </c>
    </row>
    <row r="221" spans="1:27" x14ac:dyDescent="0.25">
      <c r="E221" s="36"/>
      <c r="H221" s="36"/>
      <c r="L221" s="30"/>
    </row>
    <row r="222" spans="1:27" x14ac:dyDescent="0.25">
      <c r="D222" s="23" t="s">
        <v>295</v>
      </c>
      <c r="E222" s="36"/>
      <c r="H222" s="36">
        <v>1.5</v>
      </c>
      <c r="I222" t="s">
        <v>296</v>
      </c>
      <c r="J222">
        <f>ROUND(H222/100*L214,5)</f>
        <v>0</v>
      </c>
      <c r="L222" s="30"/>
    </row>
    <row r="223" spans="1:27" x14ac:dyDescent="0.25">
      <c r="D223" s="23" t="s">
        <v>297</v>
      </c>
      <c r="E223" s="36"/>
      <c r="H223" s="36"/>
      <c r="L223" s="39">
        <f>SUM(J211:J222)</f>
        <v>0</v>
      </c>
    </row>
    <row r="224" spans="1:27" x14ac:dyDescent="0.25">
      <c r="D224" s="23" t="s">
        <v>298</v>
      </c>
      <c r="E224" s="36"/>
      <c r="H224" s="36"/>
      <c r="L224" s="39">
        <f>SUM(L223:L223)</f>
        <v>0</v>
      </c>
    </row>
    <row r="225" spans="1:27" x14ac:dyDescent="0.25">
      <c r="L225" s="38"/>
    </row>
    <row r="226" spans="1:27" ht="45" customHeight="1" x14ac:dyDescent="0.25">
      <c r="A226" s="19"/>
      <c r="B226" s="19" t="s">
        <v>358</v>
      </c>
      <c r="C226" s="20" t="s">
        <v>28</v>
      </c>
      <c r="D226" s="54" t="s">
        <v>359</v>
      </c>
      <c r="E226" s="55"/>
      <c r="F226" s="55"/>
      <c r="G226" s="20"/>
      <c r="H226" s="21" t="s">
        <v>273</v>
      </c>
      <c r="I226" s="56">
        <v>1</v>
      </c>
      <c r="J226" s="57"/>
      <c r="K226" s="40" t="str">
        <f>+B226</f>
        <v>FRL21GI05</v>
      </c>
      <c r="L226" s="37">
        <f>ROUND(L240,2)</f>
        <v>0</v>
      </c>
      <c r="M226" s="20"/>
      <c r="N226" s="20"/>
      <c r="O226" s="20"/>
      <c r="P226" s="20"/>
      <c r="Q226" s="20"/>
      <c r="R226" s="20"/>
      <c r="S226" s="20"/>
      <c r="T226" s="20"/>
      <c r="U226" s="20"/>
      <c r="V226" s="20"/>
      <c r="W226" s="20"/>
      <c r="X226" s="20"/>
      <c r="Y226" s="20"/>
      <c r="Z226" s="20"/>
      <c r="AA226" s="20"/>
    </row>
    <row r="227" spans="1:27" x14ac:dyDescent="0.25">
      <c r="B227" s="15" t="s">
        <v>274</v>
      </c>
      <c r="L227" s="38"/>
    </row>
    <row r="228" spans="1:27" x14ac:dyDescent="0.25">
      <c r="B228" t="s">
        <v>275</v>
      </c>
      <c r="C228" t="s">
        <v>276</v>
      </c>
      <c r="D228" t="s">
        <v>277</v>
      </c>
      <c r="E228" s="34">
        <v>7.0000000000000007E-2</v>
      </c>
      <c r="F228" t="s">
        <v>278</v>
      </c>
      <c r="G228" t="s">
        <v>279</v>
      </c>
      <c r="H228" s="35">
        <f>VLOOKUP(B228,'T-SMP'!$E$10:$F$70,2,0)</f>
        <v>0</v>
      </c>
      <c r="I228" t="s">
        <v>280</v>
      </c>
      <c r="J228" s="22">
        <f>ROUND(E228/I226* H228,5)</f>
        <v>0</v>
      </c>
      <c r="K228" s="41"/>
      <c r="L228" s="30"/>
    </row>
    <row r="229" spans="1:27" x14ac:dyDescent="0.25">
      <c r="B229" t="s">
        <v>281</v>
      </c>
      <c r="C229" t="s">
        <v>276</v>
      </c>
      <c r="D229" t="s">
        <v>282</v>
      </c>
      <c r="E229" s="34">
        <v>7.0000000000000007E-2</v>
      </c>
      <c r="F229" t="s">
        <v>278</v>
      </c>
      <c r="G229" t="s">
        <v>279</v>
      </c>
      <c r="H229" s="35">
        <f>VLOOKUP(B229,'T-SMP'!$E$10:$F$70,2,0)</f>
        <v>0</v>
      </c>
      <c r="I229" t="s">
        <v>280</v>
      </c>
      <c r="J229" s="22">
        <f>ROUND(E229/I226* H229,5)</f>
        <v>0</v>
      </c>
      <c r="K229" s="41"/>
      <c r="L229" s="30"/>
    </row>
    <row r="230" spans="1:27" x14ac:dyDescent="0.25">
      <c r="D230" s="23" t="s">
        <v>283</v>
      </c>
      <c r="E230" s="36"/>
      <c r="H230" s="36"/>
      <c r="L230" s="30">
        <f>SUM(J228:J229)</f>
        <v>0</v>
      </c>
    </row>
    <row r="231" spans="1:27" x14ac:dyDescent="0.25">
      <c r="B231" s="15" t="s">
        <v>284</v>
      </c>
      <c r="E231" s="36"/>
      <c r="H231" s="36"/>
      <c r="L231" s="30"/>
    </row>
    <row r="232" spans="1:27" ht="30" x14ac:dyDescent="0.25">
      <c r="B232" t="s">
        <v>348</v>
      </c>
      <c r="C232" t="s">
        <v>276</v>
      </c>
      <c r="D232" s="42" t="s">
        <v>349</v>
      </c>
      <c r="E232" s="34">
        <v>0.02</v>
      </c>
      <c r="F232" t="s">
        <v>278</v>
      </c>
      <c r="G232" t="s">
        <v>279</v>
      </c>
      <c r="H232" s="35">
        <f>VLOOKUP(B232,'T-SMP'!$E$10:$F$70,2,0)</f>
        <v>0</v>
      </c>
      <c r="I232" t="s">
        <v>280</v>
      </c>
      <c r="J232" s="22">
        <f>ROUND(E232/I226* H232,5)</f>
        <v>0</v>
      </c>
      <c r="K232" s="41"/>
      <c r="L232" s="30"/>
    </row>
    <row r="233" spans="1:27" x14ac:dyDescent="0.25">
      <c r="D233" s="23" t="s">
        <v>289</v>
      </c>
      <c r="E233" s="36"/>
      <c r="H233" s="36"/>
      <c r="L233" s="30">
        <f>SUM(J232:J232)</f>
        <v>0</v>
      </c>
    </row>
    <row r="234" spans="1:27" x14ac:dyDescent="0.25">
      <c r="B234" s="15" t="s">
        <v>290</v>
      </c>
      <c r="E234" s="36"/>
      <c r="H234" s="36"/>
      <c r="L234" s="30"/>
    </row>
    <row r="235" spans="1:27" x14ac:dyDescent="0.25">
      <c r="B235" t="s">
        <v>344</v>
      </c>
      <c r="C235" t="s">
        <v>310</v>
      </c>
      <c r="D235" t="s">
        <v>345</v>
      </c>
      <c r="E235" s="34">
        <v>2E-3</v>
      </c>
      <c r="G235" t="s">
        <v>279</v>
      </c>
      <c r="H235" s="35">
        <f>VLOOKUP(B235,'T-SMP'!$E$10:$F$70,2,0)</f>
        <v>0</v>
      </c>
      <c r="I235" t="s">
        <v>280</v>
      </c>
      <c r="J235" s="22">
        <f>ROUND(E235* H235,5)</f>
        <v>0</v>
      </c>
      <c r="K235" s="41"/>
      <c r="L235" s="30"/>
    </row>
    <row r="236" spans="1:27" x14ac:dyDescent="0.25">
      <c r="D236" s="23" t="s">
        <v>294</v>
      </c>
      <c r="E236" s="36"/>
      <c r="H236" s="36"/>
      <c r="L236" s="30">
        <f>SUM(J235:J235)</f>
        <v>0</v>
      </c>
    </row>
    <row r="237" spans="1:27" x14ac:dyDescent="0.25">
      <c r="E237" s="36"/>
      <c r="H237" s="36"/>
      <c r="L237" s="30"/>
    </row>
    <row r="238" spans="1:27" x14ac:dyDescent="0.25">
      <c r="D238" s="23" t="s">
        <v>295</v>
      </c>
      <c r="E238" s="36"/>
      <c r="H238" s="36">
        <v>1.5</v>
      </c>
      <c r="I238" t="s">
        <v>296</v>
      </c>
      <c r="J238">
        <f>ROUND(H238/100*L230,5)</f>
        <v>0</v>
      </c>
      <c r="L238" s="30"/>
    </row>
    <row r="239" spans="1:27" x14ac:dyDescent="0.25">
      <c r="D239" s="23" t="s">
        <v>297</v>
      </c>
      <c r="E239" s="36"/>
      <c r="H239" s="36"/>
      <c r="L239" s="39">
        <f>SUM(J227:J238)</f>
        <v>0</v>
      </c>
    </row>
    <row r="240" spans="1:27" x14ac:dyDescent="0.25">
      <c r="D240" s="23" t="s">
        <v>298</v>
      </c>
      <c r="E240" s="36"/>
      <c r="H240" s="36"/>
      <c r="L240" s="39">
        <f>SUM(L239:L239)</f>
        <v>0</v>
      </c>
    </row>
    <row r="241" spans="1:27" x14ac:dyDescent="0.25">
      <c r="L241" s="38"/>
    </row>
    <row r="242" spans="1:27" ht="45" customHeight="1" x14ac:dyDescent="0.25">
      <c r="A242" s="19"/>
      <c r="B242" s="19" t="s">
        <v>360</v>
      </c>
      <c r="C242" s="20" t="s">
        <v>28</v>
      </c>
      <c r="D242" s="54" t="s">
        <v>361</v>
      </c>
      <c r="E242" s="55"/>
      <c r="F242" s="55"/>
      <c r="G242" s="20"/>
      <c r="H242" s="21" t="s">
        <v>273</v>
      </c>
      <c r="I242" s="56">
        <v>1</v>
      </c>
      <c r="J242" s="57"/>
      <c r="K242" s="40" t="str">
        <f>+B242</f>
        <v>FRL21GI08</v>
      </c>
      <c r="L242" s="37">
        <f>ROUND(L256,2)</f>
        <v>0</v>
      </c>
      <c r="M242" s="20"/>
      <c r="N242" s="20"/>
      <c r="O242" s="20"/>
      <c r="P242" s="20"/>
      <c r="Q242" s="20"/>
      <c r="R242" s="20"/>
      <c r="S242" s="20"/>
      <c r="T242" s="20"/>
      <c r="U242" s="20"/>
      <c r="V242" s="20"/>
      <c r="W242" s="20"/>
      <c r="X242" s="20"/>
      <c r="Y242" s="20"/>
      <c r="Z242" s="20"/>
      <c r="AA242" s="20"/>
    </row>
    <row r="243" spans="1:27" x14ac:dyDescent="0.25">
      <c r="B243" s="15" t="s">
        <v>274</v>
      </c>
      <c r="L243" s="38"/>
    </row>
    <row r="244" spans="1:27" x14ac:dyDescent="0.25">
      <c r="B244" t="s">
        <v>275</v>
      </c>
      <c r="C244" t="s">
        <v>276</v>
      </c>
      <c r="D244" t="s">
        <v>277</v>
      </c>
      <c r="E244" s="34">
        <v>7.0000000000000007E-2</v>
      </c>
      <c r="F244" t="s">
        <v>278</v>
      </c>
      <c r="G244" t="s">
        <v>279</v>
      </c>
      <c r="H244" s="35">
        <f>VLOOKUP(B244,'T-SMP'!$E$10:$F$70,2,0)</f>
        <v>0</v>
      </c>
      <c r="I244" t="s">
        <v>280</v>
      </c>
      <c r="J244" s="22">
        <f>ROUND(E244/I242* H244,5)</f>
        <v>0</v>
      </c>
      <c r="K244" s="41"/>
      <c r="L244" s="30"/>
    </row>
    <row r="245" spans="1:27" x14ac:dyDescent="0.25">
      <c r="B245" t="s">
        <v>281</v>
      </c>
      <c r="C245" t="s">
        <v>276</v>
      </c>
      <c r="D245" t="s">
        <v>282</v>
      </c>
      <c r="E245" s="34">
        <v>7.0000000000000007E-2</v>
      </c>
      <c r="F245" t="s">
        <v>278</v>
      </c>
      <c r="G245" t="s">
        <v>279</v>
      </c>
      <c r="H245" s="35">
        <f>VLOOKUP(B245,'T-SMP'!$E$10:$F$70,2,0)</f>
        <v>0</v>
      </c>
      <c r="I245" t="s">
        <v>280</v>
      </c>
      <c r="J245" s="22">
        <f>ROUND(E245/I242* H245,5)</f>
        <v>0</v>
      </c>
      <c r="K245" s="41"/>
      <c r="L245" s="30"/>
    </row>
    <row r="246" spans="1:27" x14ac:dyDescent="0.25">
      <c r="D246" s="23" t="s">
        <v>283</v>
      </c>
      <c r="E246" s="36"/>
      <c r="H246" s="36"/>
      <c r="L246" s="30">
        <f>SUM(J244:J245)</f>
        <v>0</v>
      </c>
    </row>
    <row r="247" spans="1:27" x14ac:dyDescent="0.25">
      <c r="B247" s="15" t="s">
        <v>284</v>
      </c>
      <c r="E247" s="36"/>
      <c r="H247" s="36"/>
      <c r="L247" s="30"/>
    </row>
    <row r="248" spans="1:27" x14ac:dyDescent="0.25">
      <c r="B248" t="s">
        <v>362</v>
      </c>
      <c r="C248" t="s">
        <v>276</v>
      </c>
      <c r="D248" t="s">
        <v>363</v>
      </c>
      <c r="E248" s="34">
        <v>3.5000000000000003E-2</v>
      </c>
      <c r="F248" t="s">
        <v>278</v>
      </c>
      <c r="G248" t="s">
        <v>279</v>
      </c>
      <c r="H248" s="35">
        <f>VLOOKUP(B248,'T-SMP'!$E$10:$F$70,2,0)</f>
        <v>0</v>
      </c>
      <c r="I248" t="s">
        <v>280</v>
      </c>
      <c r="J248" s="22">
        <f>ROUND(E248/I242* H248,5)</f>
        <v>0</v>
      </c>
      <c r="K248" s="41"/>
      <c r="L248" s="30"/>
    </row>
    <row r="249" spans="1:27" x14ac:dyDescent="0.25">
      <c r="D249" s="23" t="s">
        <v>289</v>
      </c>
      <c r="E249" s="36"/>
      <c r="H249" s="36"/>
      <c r="L249" s="30">
        <f>SUM(J248:J248)</f>
        <v>0</v>
      </c>
    </row>
    <row r="250" spans="1:27" x14ac:dyDescent="0.25">
      <c r="B250" s="15" t="s">
        <v>290</v>
      </c>
      <c r="E250" s="36"/>
      <c r="H250" s="36"/>
      <c r="L250" s="30"/>
    </row>
    <row r="251" spans="1:27" x14ac:dyDescent="0.25">
      <c r="B251" t="s">
        <v>344</v>
      </c>
      <c r="C251" t="s">
        <v>310</v>
      </c>
      <c r="D251" t="s">
        <v>345</v>
      </c>
      <c r="E251" s="34">
        <v>2E-3</v>
      </c>
      <c r="G251" t="s">
        <v>279</v>
      </c>
      <c r="H251" s="35">
        <f>VLOOKUP(B251,'T-SMP'!$E$10:$F$70,2,0)</f>
        <v>0</v>
      </c>
      <c r="I251" t="s">
        <v>280</v>
      </c>
      <c r="J251" s="22">
        <f>ROUND(E251* H251,5)</f>
        <v>0</v>
      </c>
      <c r="K251" s="41"/>
      <c r="L251" s="30"/>
    </row>
    <row r="252" spans="1:27" x14ac:dyDescent="0.25">
      <c r="D252" s="23" t="s">
        <v>294</v>
      </c>
      <c r="E252" s="36"/>
      <c r="H252" s="36"/>
      <c r="L252" s="30">
        <f>SUM(J251:J251)</f>
        <v>0</v>
      </c>
    </row>
    <row r="253" spans="1:27" x14ac:dyDescent="0.25">
      <c r="E253" s="36"/>
      <c r="H253" s="36"/>
      <c r="L253" s="30"/>
    </row>
    <row r="254" spans="1:27" x14ac:dyDescent="0.25">
      <c r="D254" s="23" t="s">
        <v>295</v>
      </c>
      <c r="E254" s="36"/>
      <c r="H254" s="36">
        <v>1.5</v>
      </c>
      <c r="I254" t="s">
        <v>296</v>
      </c>
      <c r="J254">
        <f>ROUND(H254/100*L246,5)</f>
        <v>0</v>
      </c>
      <c r="L254" s="30"/>
    </row>
    <row r="255" spans="1:27" x14ac:dyDescent="0.25">
      <c r="D255" s="23" t="s">
        <v>297</v>
      </c>
      <c r="E255" s="36"/>
      <c r="H255" s="36"/>
      <c r="L255" s="39">
        <f>SUM(J243:J254)</f>
        <v>0</v>
      </c>
    </row>
    <row r="256" spans="1:27" x14ac:dyDescent="0.25">
      <c r="D256" s="23" t="s">
        <v>298</v>
      </c>
      <c r="E256" s="36"/>
      <c r="H256" s="36"/>
      <c r="L256" s="39">
        <f>SUM(L255:L255)</f>
        <v>0</v>
      </c>
    </row>
    <row r="257" spans="1:27" x14ac:dyDescent="0.25">
      <c r="L257" s="38"/>
    </row>
    <row r="258" spans="1:27" ht="45" customHeight="1" x14ac:dyDescent="0.25">
      <c r="A258" s="19"/>
      <c r="B258" s="19" t="s">
        <v>364</v>
      </c>
      <c r="C258" s="20" t="s">
        <v>28</v>
      </c>
      <c r="D258" s="54" t="s">
        <v>365</v>
      </c>
      <c r="E258" s="55"/>
      <c r="F258" s="55"/>
      <c r="G258" s="20"/>
      <c r="H258" s="21" t="s">
        <v>273</v>
      </c>
      <c r="I258" s="56">
        <v>1</v>
      </c>
      <c r="J258" s="57"/>
      <c r="K258" s="40" t="str">
        <f>+B258</f>
        <v>FRZ22813</v>
      </c>
      <c r="L258" s="37">
        <f>ROUND(L270,2)</f>
        <v>0</v>
      </c>
      <c r="M258" s="20"/>
      <c r="N258" s="20"/>
      <c r="O258" s="20"/>
      <c r="P258" s="20"/>
      <c r="Q258" s="20"/>
      <c r="R258" s="20"/>
      <c r="S258" s="20"/>
      <c r="T258" s="20"/>
      <c r="U258" s="20"/>
      <c r="V258" s="20"/>
      <c r="W258" s="20"/>
      <c r="X258" s="20"/>
      <c r="Y258" s="20"/>
      <c r="Z258" s="20"/>
      <c r="AA258" s="20"/>
    </row>
    <row r="259" spans="1:27" x14ac:dyDescent="0.25">
      <c r="B259" s="15" t="s">
        <v>274</v>
      </c>
      <c r="L259" s="38"/>
    </row>
    <row r="260" spans="1:27" x14ac:dyDescent="0.25">
      <c r="B260" t="s">
        <v>275</v>
      </c>
      <c r="C260" t="s">
        <v>276</v>
      </c>
      <c r="D260" t="s">
        <v>277</v>
      </c>
      <c r="E260" s="34">
        <v>0.22800000000000001</v>
      </c>
      <c r="F260" t="s">
        <v>278</v>
      </c>
      <c r="G260" t="s">
        <v>279</v>
      </c>
      <c r="H260" s="35">
        <f>VLOOKUP(B260,'T-SMP'!$E$10:$F$70,2,0)</f>
        <v>0</v>
      </c>
      <c r="I260" t="s">
        <v>280</v>
      </c>
      <c r="J260" s="22">
        <f>ROUND(E260/I258* H260,5)</f>
        <v>0</v>
      </c>
      <c r="K260" s="41"/>
      <c r="L260" s="30"/>
    </row>
    <row r="261" spans="1:27" x14ac:dyDescent="0.25">
      <c r="B261" t="s">
        <v>281</v>
      </c>
      <c r="C261" t="s">
        <v>276</v>
      </c>
      <c r="D261" t="s">
        <v>282</v>
      </c>
      <c r="E261" s="34">
        <v>0.22800000000000001</v>
      </c>
      <c r="F261" t="s">
        <v>278</v>
      </c>
      <c r="G261" t="s">
        <v>279</v>
      </c>
      <c r="H261" s="35">
        <f>VLOOKUP(B261,'T-SMP'!$E$10:$F$70,2,0)</f>
        <v>0</v>
      </c>
      <c r="I261" t="s">
        <v>280</v>
      </c>
      <c r="J261" s="22">
        <f>ROUND(E261/I258* H261,5)</f>
        <v>0</v>
      </c>
      <c r="K261" s="41"/>
      <c r="L261" s="30"/>
    </row>
    <row r="262" spans="1:27" x14ac:dyDescent="0.25">
      <c r="D262" s="23" t="s">
        <v>283</v>
      </c>
      <c r="E262" s="36"/>
      <c r="H262" s="36"/>
      <c r="L262" s="30">
        <f>SUM(J260:J261)</f>
        <v>0</v>
      </c>
    </row>
    <row r="263" spans="1:27" x14ac:dyDescent="0.25">
      <c r="B263" s="15" t="s">
        <v>290</v>
      </c>
      <c r="E263" s="36"/>
      <c r="H263" s="36"/>
      <c r="L263" s="30"/>
    </row>
    <row r="264" spans="1:27" ht="30" x14ac:dyDescent="0.25">
      <c r="B264" t="s">
        <v>366</v>
      </c>
      <c r="C264" t="s">
        <v>28</v>
      </c>
      <c r="D264" s="42" t="s">
        <v>367</v>
      </c>
      <c r="E264" s="34">
        <v>2</v>
      </c>
      <c r="G264" t="s">
        <v>279</v>
      </c>
      <c r="H264" s="35">
        <f>VLOOKUP(B264,'T-SMP'!$E$10:$F$70,2,0)</f>
        <v>0</v>
      </c>
      <c r="I264" t="s">
        <v>280</v>
      </c>
      <c r="J264" s="22">
        <f>ROUND(E264* H264,5)</f>
        <v>0</v>
      </c>
      <c r="K264" s="41"/>
      <c r="L264" s="30"/>
    </row>
    <row r="265" spans="1:27" ht="45" x14ac:dyDescent="0.25">
      <c r="B265" t="s">
        <v>368</v>
      </c>
      <c r="C265" t="s">
        <v>28</v>
      </c>
      <c r="D265" s="42" t="s">
        <v>369</v>
      </c>
      <c r="E265" s="34">
        <v>2</v>
      </c>
      <c r="G265" t="s">
        <v>279</v>
      </c>
      <c r="H265" s="35">
        <f>VLOOKUP(B265,'T-SMP'!$E$10:$F$70,2,0)</f>
        <v>0</v>
      </c>
      <c r="I265" t="s">
        <v>280</v>
      </c>
      <c r="J265" s="22">
        <f>ROUND(E265* H265,5)</f>
        <v>0</v>
      </c>
      <c r="K265" s="41"/>
      <c r="L265" s="30"/>
    </row>
    <row r="266" spans="1:27" x14ac:dyDescent="0.25">
      <c r="D266" s="23" t="s">
        <v>294</v>
      </c>
      <c r="E266" s="36"/>
      <c r="H266" s="36"/>
      <c r="L266" s="30">
        <f>SUM(J264:J265)</f>
        <v>0</v>
      </c>
    </row>
    <row r="267" spans="1:27" x14ac:dyDescent="0.25">
      <c r="E267" s="36"/>
      <c r="H267" s="36"/>
      <c r="L267" s="30"/>
    </row>
    <row r="268" spans="1:27" x14ac:dyDescent="0.25">
      <c r="D268" s="23" t="s">
        <v>295</v>
      </c>
      <c r="E268" s="36"/>
      <c r="H268" s="36">
        <v>1.5</v>
      </c>
      <c r="I268" t="s">
        <v>296</v>
      </c>
      <c r="J268">
        <f>ROUND(H268/100*L262,5)</f>
        <v>0</v>
      </c>
      <c r="L268" s="30"/>
    </row>
    <row r="269" spans="1:27" x14ac:dyDescent="0.25">
      <c r="D269" s="23" t="s">
        <v>297</v>
      </c>
      <c r="E269" s="36"/>
      <c r="H269" s="36"/>
      <c r="L269" s="39">
        <f>SUM(J259:J268)</f>
        <v>0</v>
      </c>
    </row>
    <row r="270" spans="1:27" x14ac:dyDescent="0.25">
      <c r="D270" s="23" t="s">
        <v>298</v>
      </c>
      <c r="E270" s="36"/>
      <c r="H270" s="36"/>
      <c r="L270" s="39">
        <f>SUM(L269:L269)</f>
        <v>0</v>
      </c>
    </row>
    <row r="271" spans="1:27" x14ac:dyDescent="0.25">
      <c r="L271" s="38"/>
    </row>
    <row r="272" spans="1:27" ht="45" customHeight="1" x14ac:dyDescent="0.25">
      <c r="A272" s="19"/>
      <c r="B272" s="19" t="s">
        <v>370</v>
      </c>
      <c r="C272" s="20" t="s">
        <v>276</v>
      </c>
      <c r="D272" s="54" t="s">
        <v>371</v>
      </c>
      <c r="E272" s="55"/>
      <c r="F272" s="55"/>
      <c r="G272" s="20"/>
      <c r="H272" s="21" t="s">
        <v>273</v>
      </c>
      <c r="I272" s="56">
        <v>1</v>
      </c>
      <c r="J272" s="57"/>
      <c r="K272" s="40" t="str">
        <f>+B272</f>
        <v>GI_AUR01</v>
      </c>
      <c r="L272" s="37">
        <f>ROUND(L287,2)</f>
        <v>0</v>
      </c>
      <c r="M272" s="20"/>
      <c r="N272" s="20"/>
      <c r="O272" s="20"/>
      <c r="P272" s="20"/>
      <c r="Q272" s="20"/>
      <c r="R272" s="20"/>
      <c r="S272" s="20"/>
      <c r="T272" s="20"/>
      <c r="U272" s="20"/>
      <c r="V272" s="20"/>
      <c r="W272" s="20"/>
      <c r="X272" s="20"/>
      <c r="Y272" s="20"/>
      <c r="Z272" s="20"/>
      <c r="AA272" s="20"/>
    </row>
    <row r="273" spans="2:12" x14ac:dyDescent="0.25">
      <c r="B273" s="15" t="s">
        <v>274</v>
      </c>
      <c r="L273" s="38"/>
    </row>
    <row r="274" spans="2:12" x14ac:dyDescent="0.25">
      <c r="B274" t="s">
        <v>281</v>
      </c>
      <c r="C274" t="s">
        <v>276</v>
      </c>
      <c r="D274" t="s">
        <v>282</v>
      </c>
      <c r="E274" s="34">
        <v>1</v>
      </c>
      <c r="F274" t="s">
        <v>278</v>
      </c>
      <c r="G274" t="s">
        <v>279</v>
      </c>
      <c r="H274" s="35">
        <f>VLOOKUP(B274,'T-SMP'!$E$10:$F$70,2,0)</f>
        <v>0</v>
      </c>
      <c r="I274" t="s">
        <v>280</v>
      </c>
      <c r="J274" s="22">
        <f>ROUND(E274/I272* H274,5)</f>
        <v>0</v>
      </c>
      <c r="K274" s="41"/>
      <c r="L274" s="30"/>
    </row>
    <row r="275" spans="2:12" x14ac:dyDescent="0.25">
      <c r="D275" s="23" t="s">
        <v>283</v>
      </c>
      <c r="E275" s="36"/>
      <c r="H275" s="36"/>
      <c r="L275" s="30">
        <f>SUM(J274:J274)</f>
        <v>0</v>
      </c>
    </row>
    <row r="276" spans="2:12" x14ac:dyDescent="0.25">
      <c r="B276" s="15" t="s">
        <v>284</v>
      </c>
      <c r="E276" s="36"/>
      <c r="H276" s="36"/>
      <c r="L276" s="30"/>
    </row>
    <row r="277" spans="2:12" x14ac:dyDescent="0.25">
      <c r="B277" t="s">
        <v>372</v>
      </c>
      <c r="C277" t="s">
        <v>276</v>
      </c>
      <c r="D277" t="s">
        <v>325</v>
      </c>
      <c r="E277" s="34">
        <v>0.1</v>
      </c>
      <c r="F277" t="s">
        <v>278</v>
      </c>
      <c r="G277" t="s">
        <v>279</v>
      </c>
      <c r="H277" s="35">
        <f>VLOOKUP(B277,'T-SMP'!$E$10:$F$70,2,0)</f>
        <v>0</v>
      </c>
      <c r="I277" t="s">
        <v>280</v>
      </c>
      <c r="J277" s="22">
        <f>ROUND(E277/I272* H277,5)</f>
        <v>0</v>
      </c>
      <c r="K277" s="41"/>
      <c r="L277" s="30"/>
    </row>
    <row r="278" spans="2:12" x14ac:dyDescent="0.25">
      <c r="B278" t="s">
        <v>373</v>
      </c>
      <c r="C278" t="s">
        <v>276</v>
      </c>
      <c r="D278" t="s">
        <v>374</v>
      </c>
      <c r="E278" s="34">
        <v>1</v>
      </c>
      <c r="F278" t="s">
        <v>278</v>
      </c>
      <c r="G278" t="s">
        <v>279</v>
      </c>
      <c r="H278" s="35">
        <f>VLOOKUP(B278,'T-SMP'!$E$10:$F$70,2,0)</f>
        <v>0</v>
      </c>
      <c r="I278" t="s">
        <v>280</v>
      </c>
      <c r="J278" s="22">
        <f>ROUND(E278/I272* H278,5)</f>
        <v>0</v>
      </c>
      <c r="K278" s="41"/>
      <c r="L278" s="30"/>
    </row>
    <row r="279" spans="2:12" x14ac:dyDescent="0.25">
      <c r="B279" t="s">
        <v>375</v>
      </c>
      <c r="C279" t="s">
        <v>276</v>
      </c>
      <c r="D279" t="s">
        <v>376</v>
      </c>
      <c r="E279" s="34">
        <v>1</v>
      </c>
      <c r="F279" t="s">
        <v>278</v>
      </c>
      <c r="G279" t="s">
        <v>279</v>
      </c>
      <c r="H279" s="35">
        <f>VLOOKUP(B279,'T-SMP'!$E$10:$F$70,2,0)</f>
        <v>0</v>
      </c>
      <c r="I279" t="s">
        <v>280</v>
      </c>
      <c r="J279" s="22">
        <f>ROUND(E279/I272* H279,5)</f>
        <v>0</v>
      </c>
      <c r="K279" s="41"/>
      <c r="L279" s="30"/>
    </row>
    <row r="280" spans="2:12" x14ac:dyDescent="0.25">
      <c r="D280" s="23" t="s">
        <v>289</v>
      </c>
      <c r="E280" s="36"/>
      <c r="H280" s="36"/>
      <c r="L280" s="30">
        <f>SUM(J277:J279)</f>
        <v>0</v>
      </c>
    </row>
    <row r="281" spans="2:12" x14ac:dyDescent="0.25">
      <c r="B281" s="15" t="s">
        <v>290</v>
      </c>
      <c r="E281" s="36"/>
      <c r="H281" s="36"/>
      <c r="L281" s="30"/>
    </row>
    <row r="282" spans="2:12" ht="90" x14ac:dyDescent="0.25">
      <c r="B282" t="s">
        <v>305</v>
      </c>
      <c r="C282" t="s">
        <v>292</v>
      </c>
      <c r="D282" s="42" t="s">
        <v>306</v>
      </c>
      <c r="E282" s="34">
        <v>1</v>
      </c>
      <c r="G282" t="s">
        <v>279</v>
      </c>
      <c r="H282" s="35">
        <f>VLOOKUP(B282,'T-SMP'!$E$10:$F$70,2,0)</f>
        <v>0</v>
      </c>
      <c r="I282" t="s">
        <v>280</v>
      </c>
      <c r="J282" s="22">
        <f>ROUND(E282* H282,5)</f>
        <v>0</v>
      </c>
      <c r="K282" s="41"/>
      <c r="L282" s="30"/>
    </row>
    <row r="283" spans="2:12" x14ac:dyDescent="0.25">
      <c r="D283" s="23" t="s">
        <v>294</v>
      </c>
      <c r="E283" s="36"/>
      <c r="H283" s="36"/>
      <c r="L283" s="30">
        <f>SUM(J282:J282)</f>
        <v>0</v>
      </c>
    </row>
    <row r="284" spans="2:12" x14ac:dyDescent="0.25">
      <c r="E284" s="36"/>
      <c r="H284" s="36"/>
      <c r="L284" s="30"/>
    </row>
    <row r="285" spans="2:12" x14ac:dyDescent="0.25">
      <c r="D285" s="23" t="s">
        <v>295</v>
      </c>
      <c r="E285" s="36"/>
      <c r="H285" s="36">
        <v>1.5</v>
      </c>
      <c r="I285" t="s">
        <v>296</v>
      </c>
      <c r="J285">
        <f>ROUND(H285/100*L275,5)</f>
        <v>0</v>
      </c>
      <c r="L285" s="30"/>
    </row>
    <row r="286" spans="2:12" x14ac:dyDescent="0.25">
      <c r="D286" s="23" t="s">
        <v>297</v>
      </c>
      <c r="E286" s="36"/>
      <c r="H286" s="36"/>
      <c r="L286" s="39">
        <f>SUM(J273:J285)</f>
        <v>0</v>
      </c>
    </row>
    <row r="287" spans="2:12" x14ac:dyDescent="0.25">
      <c r="D287" s="23" t="s">
        <v>298</v>
      </c>
      <c r="E287" s="36"/>
      <c r="H287" s="36"/>
      <c r="L287" s="39">
        <f>SUM(L286:L286)</f>
        <v>0</v>
      </c>
    </row>
    <row r="288" spans="2:12" x14ac:dyDescent="0.25">
      <c r="L288" s="38"/>
    </row>
    <row r="289" spans="1:27" ht="45" customHeight="1" x14ac:dyDescent="0.25">
      <c r="A289" s="19"/>
      <c r="B289" s="19" t="s">
        <v>377</v>
      </c>
      <c r="C289" s="20" t="s">
        <v>45</v>
      </c>
      <c r="D289" s="54" t="s">
        <v>46</v>
      </c>
      <c r="E289" s="55"/>
      <c r="F289" s="55"/>
      <c r="G289" s="20"/>
      <c r="H289" s="21" t="s">
        <v>273</v>
      </c>
      <c r="I289" s="56">
        <v>1</v>
      </c>
      <c r="J289" s="57"/>
      <c r="K289" s="40" t="str">
        <f>+B289</f>
        <v>GI_PARET01</v>
      </c>
      <c r="L289" s="37">
        <f>ROUND(L299,2)</f>
        <v>0</v>
      </c>
      <c r="M289" s="20"/>
      <c r="N289" s="20"/>
      <c r="O289" s="20"/>
      <c r="P289" s="20"/>
      <c r="Q289" s="20"/>
      <c r="R289" s="20"/>
      <c r="S289" s="20"/>
      <c r="T289" s="20"/>
      <c r="U289" s="20"/>
      <c r="V289" s="20"/>
      <c r="W289" s="20"/>
      <c r="X289" s="20"/>
      <c r="Y289" s="20"/>
      <c r="Z289" s="20"/>
      <c r="AA289" s="20"/>
    </row>
    <row r="290" spans="1:27" x14ac:dyDescent="0.25">
      <c r="B290" s="15" t="s">
        <v>274</v>
      </c>
      <c r="L290" s="38"/>
    </row>
    <row r="291" spans="1:27" x14ac:dyDescent="0.25">
      <c r="B291" t="s">
        <v>281</v>
      </c>
      <c r="C291" t="s">
        <v>276</v>
      </c>
      <c r="D291" t="s">
        <v>282</v>
      </c>
      <c r="E291" s="34">
        <v>0.01</v>
      </c>
      <c r="F291" t="s">
        <v>278</v>
      </c>
      <c r="G291" t="s">
        <v>279</v>
      </c>
      <c r="H291" s="35">
        <f>VLOOKUP(B291,'T-SMP'!$E$10:$F$70,2,0)</f>
        <v>0</v>
      </c>
      <c r="I291" t="s">
        <v>280</v>
      </c>
      <c r="J291" s="22">
        <f>ROUND(E291/I289* H291,5)</f>
        <v>0</v>
      </c>
      <c r="K291" s="41"/>
      <c r="L291" s="30"/>
    </row>
    <row r="292" spans="1:27" x14ac:dyDescent="0.25">
      <c r="D292" s="23" t="s">
        <v>283</v>
      </c>
      <c r="E292" s="36"/>
      <c r="H292" s="36"/>
      <c r="L292" s="30">
        <f>SUM(J291:J291)</f>
        <v>0</v>
      </c>
    </row>
    <row r="293" spans="1:27" x14ac:dyDescent="0.25">
      <c r="B293" s="15" t="s">
        <v>284</v>
      </c>
      <c r="E293" s="36"/>
      <c r="H293" s="36"/>
      <c r="L293" s="30"/>
    </row>
    <row r="294" spans="1:27" ht="30" x14ac:dyDescent="0.25">
      <c r="B294" t="s">
        <v>378</v>
      </c>
      <c r="C294" t="s">
        <v>276</v>
      </c>
      <c r="D294" s="42" t="s">
        <v>379</v>
      </c>
      <c r="E294" s="34">
        <v>0.01</v>
      </c>
      <c r="F294" t="s">
        <v>278</v>
      </c>
      <c r="G294" t="s">
        <v>279</v>
      </c>
      <c r="H294" s="35">
        <f>VLOOKUP(B294,'T-SMP'!$E$10:$F$70,2,0)</f>
        <v>0</v>
      </c>
      <c r="I294" t="s">
        <v>280</v>
      </c>
      <c r="J294" s="22">
        <f>ROUND(E294/I289* H294,5)</f>
        <v>0</v>
      </c>
      <c r="K294" s="41"/>
      <c r="L294" s="30"/>
    </row>
    <row r="295" spans="1:27" x14ac:dyDescent="0.25">
      <c r="D295" s="23" t="s">
        <v>289</v>
      </c>
      <c r="E295" s="36"/>
      <c r="H295" s="36"/>
      <c r="L295" s="30">
        <f>SUM(J294:J294)</f>
        <v>0</v>
      </c>
    </row>
    <row r="296" spans="1:27" x14ac:dyDescent="0.25">
      <c r="E296" s="36"/>
      <c r="H296" s="36"/>
      <c r="L296" s="30"/>
    </row>
    <row r="297" spans="1:27" x14ac:dyDescent="0.25">
      <c r="D297" s="23" t="s">
        <v>295</v>
      </c>
      <c r="E297" s="36"/>
      <c r="H297" s="36">
        <v>1.5</v>
      </c>
      <c r="I297" t="s">
        <v>296</v>
      </c>
      <c r="J297">
        <f>ROUND(H297/100*L292,5)</f>
        <v>0</v>
      </c>
      <c r="L297" s="30"/>
    </row>
    <row r="298" spans="1:27" x14ac:dyDescent="0.25">
      <c r="D298" s="23" t="s">
        <v>297</v>
      </c>
      <c r="E298" s="36"/>
      <c r="H298" s="36"/>
      <c r="L298" s="39">
        <f>SUM(J290:J297)</f>
        <v>0</v>
      </c>
    </row>
    <row r="299" spans="1:27" x14ac:dyDescent="0.25">
      <c r="D299" s="23" t="s">
        <v>298</v>
      </c>
      <c r="E299" s="36"/>
      <c r="H299" s="36"/>
      <c r="L299" s="39">
        <f>SUM(L298:L298)</f>
        <v>0</v>
      </c>
    </row>
    <row r="300" spans="1:27" x14ac:dyDescent="0.25">
      <c r="L300" s="38"/>
    </row>
    <row r="301" spans="1:27" ht="45" customHeight="1" x14ac:dyDescent="0.25">
      <c r="A301" s="19"/>
      <c r="B301" s="19" t="s">
        <v>380</v>
      </c>
      <c r="C301" s="20" t="s">
        <v>276</v>
      </c>
      <c r="D301" s="54" t="s">
        <v>381</v>
      </c>
      <c r="E301" s="55"/>
      <c r="F301" s="55"/>
      <c r="G301" s="20"/>
      <c r="H301" s="21" t="s">
        <v>273</v>
      </c>
      <c r="I301" s="56">
        <v>1</v>
      </c>
      <c r="J301" s="57"/>
      <c r="K301" s="40" t="str">
        <f>+B301</f>
        <v>GI_PONT02</v>
      </c>
      <c r="L301" s="37">
        <f>ROUND(L309,2)</f>
        <v>0</v>
      </c>
      <c r="M301" s="20"/>
      <c r="N301" s="20"/>
      <c r="O301" s="20"/>
      <c r="P301" s="20"/>
      <c r="Q301" s="20"/>
      <c r="R301" s="20"/>
      <c r="S301" s="20"/>
      <c r="T301" s="20"/>
      <c r="U301" s="20"/>
      <c r="V301" s="20"/>
      <c r="W301" s="20"/>
      <c r="X301" s="20"/>
      <c r="Y301" s="20"/>
      <c r="Z301" s="20"/>
      <c r="AA301" s="20"/>
    </row>
    <row r="302" spans="1:27" x14ac:dyDescent="0.25">
      <c r="B302" s="15" t="s">
        <v>274</v>
      </c>
      <c r="L302" s="38"/>
    </row>
    <row r="303" spans="1:27" x14ac:dyDescent="0.25">
      <c r="B303" t="s">
        <v>275</v>
      </c>
      <c r="C303" t="s">
        <v>276</v>
      </c>
      <c r="D303" t="s">
        <v>277</v>
      </c>
      <c r="E303" s="34">
        <v>1</v>
      </c>
      <c r="F303" t="s">
        <v>278</v>
      </c>
      <c r="G303" t="s">
        <v>279</v>
      </c>
      <c r="H303" s="35">
        <f>VLOOKUP(B303,'T-SMP'!$E$10:$F$70,2,0)</f>
        <v>0</v>
      </c>
      <c r="I303" t="s">
        <v>280</v>
      </c>
      <c r="J303" s="22">
        <f>ROUND(E303/I301* H303,5)</f>
        <v>0</v>
      </c>
      <c r="K303" s="41"/>
      <c r="L303" s="30"/>
    </row>
    <row r="304" spans="1:27" x14ac:dyDescent="0.25">
      <c r="B304" t="s">
        <v>281</v>
      </c>
      <c r="C304" t="s">
        <v>276</v>
      </c>
      <c r="D304" t="s">
        <v>282</v>
      </c>
      <c r="E304" s="34">
        <v>1</v>
      </c>
      <c r="F304" t="s">
        <v>278</v>
      </c>
      <c r="G304" t="s">
        <v>279</v>
      </c>
      <c r="H304" s="35">
        <f>VLOOKUP(B304,'T-SMP'!$E$10:$F$70,2,0)</f>
        <v>0</v>
      </c>
      <c r="I304" t="s">
        <v>280</v>
      </c>
      <c r="J304" s="22">
        <f>ROUND(E304/I301* H304,5)</f>
        <v>0</v>
      </c>
      <c r="K304" s="41"/>
      <c r="L304" s="30"/>
    </row>
    <row r="305" spans="1:27" x14ac:dyDescent="0.25">
      <c r="D305" s="23" t="s">
        <v>283</v>
      </c>
      <c r="E305" s="36"/>
      <c r="H305" s="36"/>
      <c r="L305" s="30">
        <f>SUM(J303:J304)</f>
        <v>0</v>
      </c>
    </row>
    <row r="306" spans="1:27" x14ac:dyDescent="0.25">
      <c r="E306" s="36"/>
      <c r="H306" s="36"/>
      <c r="L306" s="30"/>
    </row>
    <row r="307" spans="1:27" x14ac:dyDescent="0.25">
      <c r="D307" s="23" t="s">
        <v>295</v>
      </c>
      <c r="E307" s="36"/>
      <c r="H307" s="36">
        <v>1.5</v>
      </c>
      <c r="I307" t="s">
        <v>296</v>
      </c>
      <c r="J307">
        <f>ROUND(H307/100*L305,5)</f>
        <v>0</v>
      </c>
      <c r="L307" s="30"/>
    </row>
    <row r="308" spans="1:27" x14ac:dyDescent="0.25">
      <c r="D308" s="23" t="s">
        <v>297</v>
      </c>
      <c r="E308" s="36"/>
      <c r="H308" s="36"/>
      <c r="L308" s="39">
        <f>SUM(J302:J307)</f>
        <v>0</v>
      </c>
    </row>
    <row r="309" spans="1:27" x14ac:dyDescent="0.25">
      <c r="D309" s="23" t="s">
        <v>298</v>
      </c>
      <c r="E309" s="36"/>
      <c r="H309" s="36"/>
      <c r="L309" s="39">
        <f>SUM(L308:L308)</f>
        <v>0</v>
      </c>
    </row>
    <row r="310" spans="1:27" x14ac:dyDescent="0.25">
      <c r="L310" s="38"/>
    </row>
    <row r="311" spans="1:27" ht="45" customHeight="1" x14ac:dyDescent="0.25">
      <c r="A311" s="19"/>
      <c r="B311" s="19" t="s">
        <v>382</v>
      </c>
      <c r="C311" s="20" t="s">
        <v>276</v>
      </c>
      <c r="D311" s="54" t="s">
        <v>383</v>
      </c>
      <c r="E311" s="55"/>
      <c r="F311" s="55"/>
      <c r="G311" s="20"/>
      <c r="H311" s="21" t="s">
        <v>273</v>
      </c>
      <c r="I311" s="56">
        <v>1</v>
      </c>
      <c r="J311" s="57"/>
      <c r="K311" s="40" t="str">
        <f>+B311</f>
        <v>GI_PONT03</v>
      </c>
      <c r="L311" s="37">
        <f>ROUND(L319,2)</f>
        <v>0</v>
      </c>
      <c r="M311" s="20"/>
      <c r="N311" s="20"/>
      <c r="O311" s="20"/>
      <c r="P311" s="20"/>
      <c r="Q311" s="20"/>
      <c r="R311" s="20"/>
      <c r="S311" s="20"/>
      <c r="T311" s="20"/>
      <c r="U311" s="20"/>
      <c r="V311" s="20"/>
      <c r="W311" s="20"/>
      <c r="X311" s="20"/>
      <c r="Y311" s="20"/>
      <c r="Z311" s="20"/>
      <c r="AA311" s="20"/>
    </row>
    <row r="312" spans="1:27" x14ac:dyDescent="0.25">
      <c r="B312" s="15" t="s">
        <v>274</v>
      </c>
      <c r="L312" s="38"/>
    </row>
    <row r="313" spans="1:27" x14ac:dyDescent="0.25">
      <c r="B313" t="s">
        <v>281</v>
      </c>
      <c r="C313" t="s">
        <v>276</v>
      </c>
      <c r="D313" t="s">
        <v>282</v>
      </c>
      <c r="E313" s="34">
        <v>0.5</v>
      </c>
      <c r="F313" t="s">
        <v>278</v>
      </c>
      <c r="G313" t="s">
        <v>279</v>
      </c>
      <c r="H313" s="35">
        <f>VLOOKUP(B313,'T-SMP'!$E$10:$F$70,2,0)</f>
        <v>0</v>
      </c>
      <c r="I313" t="s">
        <v>280</v>
      </c>
      <c r="J313" s="22">
        <f>ROUND(E313/I311* H313,5)</f>
        <v>0</v>
      </c>
      <c r="K313" s="41"/>
      <c r="L313" s="30"/>
    </row>
    <row r="314" spans="1:27" x14ac:dyDescent="0.25">
      <c r="B314" t="s">
        <v>275</v>
      </c>
      <c r="C314" t="s">
        <v>276</v>
      </c>
      <c r="D314" t="s">
        <v>277</v>
      </c>
      <c r="E314" s="34">
        <v>0.5</v>
      </c>
      <c r="F314" t="s">
        <v>278</v>
      </c>
      <c r="G314" t="s">
        <v>279</v>
      </c>
      <c r="H314" s="35">
        <f>VLOOKUP(B314,'T-SMP'!$E$10:$F$70,2,0)</f>
        <v>0</v>
      </c>
      <c r="I314" t="s">
        <v>280</v>
      </c>
      <c r="J314" s="22">
        <f>ROUND(E314/I311* H314,5)</f>
        <v>0</v>
      </c>
      <c r="K314" s="41"/>
      <c r="L314" s="30"/>
    </row>
    <row r="315" spans="1:27" x14ac:dyDescent="0.25">
      <c r="D315" s="23" t="s">
        <v>283</v>
      </c>
      <c r="E315" s="36"/>
      <c r="H315" s="36"/>
      <c r="L315" s="30">
        <f>SUM(J313:J314)</f>
        <v>0</v>
      </c>
    </row>
    <row r="316" spans="1:27" x14ac:dyDescent="0.25">
      <c r="E316" s="36"/>
      <c r="H316" s="36"/>
      <c r="L316" s="30"/>
    </row>
    <row r="317" spans="1:27" x14ac:dyDescent="0.25">
      <c r="D317" s="23" t="s">
        <v>295</v>
      </c>
      <c r="E317" s="36"/>
      <c r="H317" s="36">
        <v>1.5</v>
      </c>
      <c r="I317" t="s">
        <v>296</v>
      </c>
      <c r="J317">
        <f>ROUND(H317/100*L315,5)</f>
        <v>0</v>
      </c>
      <c r="L317" s="30"/>
    </row>
    <row r="318" spans="1:27" x14ac:dyDescent="0.25">
      <c r="D318" s="23" t="s">
        <v>297</v>
      </c>
      <c r="E318" s="36"/>
      <c r="H318" s="36"/>
      <c r="L318" s="39">
        <f>SUM(J312:J317)</f>
        <v>0</v>
      </c>
    </row>
    <row r="319" spans="1:27" x14ac:dyDescent="0.25">
      <c r="D319" s="23" t="s">
        <v>298</v>
      </c>
      <c r="E319" s="36"/>
      <c r="H319" s="36"/>
      <c r="L319" s="39">
        <f>SUM(L318:L318)</f>
        <v>0</v>
      </c>
    </row>
    <row r="320" spans="1:27" x14ac:dyDescent="0.25">
      <c r="L320" s="38"/>
    </row>
    <row r="321" spans="1:27" ht="45" customHeight="1" x14ac:dyDescent="0.25">
      <c r="A321" s="19"/>
      <c r="B321" s="19" t="s">
        <v>384</v>
      </c>
      <c r="C321" s="20" t="s">
        <v>45</v>
      </c>
      <c r="D321" s="54" t="s">
        <v>385</v>
      </c>
      <c r="E321" s="55"/>
      <c r="F321" s="55"/>
      <c r="G321" s="20"/>
      <c r="H321" s="21" t="s">
        <v>273</v>
      </c>
      <c r="I321" s="56">
        <v>2.1680000000000001</v>
      </c>
      <c r="J321" s="57"/>
      <c r="K321" s="40" t="str">
        <f>+B321</f>
        <v>GRH1GI01</v>
      </c>
      <c r="L321" s="37">
        <f>ROUND(L336,2)</f>
        <v>0</v>
      </c>
      <c r="M321" s="20"/>
      <c r="N321" s="20"/>
      <c r="O321" s="20"/>
      <c r="P321" s="20"/>
      <c r="Q321" s="20"/>
      <c r="R321" s="20"/>
      <c r="S321" s="20"/>
      <c r="T321" s="20"/>
      <c r="U321" s="20"/>
      <c r="V321" s="20"/>
      <c r="W321" s="20"/>
      <c r="X321" s="20"/>
      <c r="Y321" s="20"/>
      <c r="Z321" s="20"/>
      <c r="AA321" s="20"/>
    </row>
    <row r="322" spans="1:27" x14ac:dyDescent="0.25">
      <c r="B322" s="15" t="s">
        <v>274</v>
      </c>
      <c r="L322" s="38"/>
    </row>
    <row r="323" spans="1:27" x14ac:dyDescent="0.25">
      <c r="B323" t="s">
        <v>275</v>
      </c>
      <c r="C323" t="s">
        <v>276</v>
      </c>
      <c r="D323" t="s">
        <v>277</v>
      </c>
      <c r="E323" s="34">
        <v>3.0000000000000001E-3</v>
      </c>
      <c r="F323" t="s">
        <v>278</v>
      </c>
      <c r="G323" t="s">
        <v>279</v>
      </c>
      <c r="H323" s="35">
        <f>VLOOKUP(B323,'T-SMP'!$E$10:$F$70,2,0)</f>
        <v>0</v>
      </c>
      <c r="I323" t="s">
        <v>280</v>
      </c>
      <c r="J323" s="22">
        <f>ROUND(E323/I321* H323,5)</f>
        <v>0</v>
      </c>
      <c r="K323" s="41"/>
      <c r="L323" s="30"/>
    </row>
    <row r="324" spans="1:27" x14ac:dyDescent="0.25">
      <c r="B324" t="s">
        <v>281</v>
      </c>
      <c r="C324" t="s">
        <v>276</v>
      </c>
      <c r="D324" t="s">
        <v>282</v>
      </c>
      <c r="E324" s="34">
        <v>3.0000000000000001E-3</v>
      </c>
      <c r="F324" t="s">
        <v>278</v>
      </c>
      <c r="G324" t="s">
        <v>279</v>
      </c>
      <c r="H324" s="35">
        <f>VLOOKUP(B324,'T-SMP'!$E$10:$F$70,2,0)</f>
        <v>0</v>
      </c>
      <c r="I324" t="s">
        <v>280</v>
      </c>
      <c r="J324" s="22">
        <f>ROUND(E324/I321* H324,5)</f>
        <v>0</v>
      </c>
      <c r="K324" s="41"/>
      <c r="L324" s="30"/>
    </row>
    <row r="325" spans="1:27" x14ac:dyDescent="0.25">
      <c r="D325" s="23" t="s">
        <v>283</v>
      </c>
      <c r="E325" s="36"/>
      <c r="H325" s="36"/>
      <c r="L325" s="30">
        <f>SUM(J323:J324)</f>
        <v>0</v>
      </c>
    </row>
    <row r="326" spans="1:27" x14ac:dyDescent="0.25">
      <c r="B326" s="15" t="s">
        <v>284</v>
      </c>
      <c r="E326" s="36"/>
      <c r="H326" s="36"/>
      <c r="L326" s="30"/>
    </row>
    <row r="327" spans="1:27" x14ac:dyDescent="0.25">
      <c r="B327" t="s">
        <v>287</v>
      </c>
      <c r="C327" t="s">
        <v>276</v>
      </c>
      <c r="D327" t="s">
        <v>288</v>
      </c>
      <c r="E327" s="34">
        <v>1E-3</v>
      </c>
      <c r="F327" t="s">
        <v>278</v>
      </c>
      <c r="G327" t="s">
        <v>279</v>
      </c>
      <c r="H327" s="35">
        <f>VLOOKUP(B327,'T-SMP'!$E$10:$F$70,2,0)</f>
        <v>0</v>
      </c>
      <c r="I327" t="s">
        <v>280</v>
      </c>
      <c r="J327" s="22">
        <f>ROUND(E327/I321* H327,5)</f>
        <v>0</v>
      </c>
      <c r="K327" s="41"/>
      <c r="L327" s="30"/>
    </row>
    <row r="328" spans="1:27" ht="30" x14ac:dyDescent="0.25">
      <c r="B328" t="s">
        <v>386</v>
      </c>
      <c r="C328" t="s">
        <v>276</v>
      </c>
      <c r="D328" s="42" t="s">
        <v>379</v>
      </c>
      <c r="E328" s="34">
        <v>5.0000000000000001E-3</v>
      </c>
      <c r="F328" t="s">
        <v>278</v>
      </c>
      <c r="G328" t="s">
        <v>279</v>
      </c>
      <c r="H328" s="35">
        <f>VLOOKUP(B328,'T-SMP'!$E$10:$F$70,2,0)</f>
        <v>0</v>
      </c>
      <c r="I328" t="s">
        <v>280</v>
      </c>
      <c r="J328" s="22">
        <f>ROUND(E328/I321* H328,5)</f>
        <v>0</v>
      </c>
      <c r="K328" s="41"/>
      <c r="L328" s="30"/>
    </row>
    <row r="329" spans="1:27" x14ac:dyDescent="0.25">
      <c r="D329" s="23" t="s">
        <v>289</v>
      </c>
      <c r="E329" s="36"/>
      <c r="H329" s="36"/>
      <c r="L329" s="30">
        <f>SUM(J327:J328)</f>
        <v>0</v>
      </c>
    </row>
    <row r="330" spans="1:27" x14ac:dyDescent="0.25">
      <c r="B330" s="15" t="s">
        <v>290</v>
      </c>
      <c r="E330" s="36"/>
      <c r="H330" s="36"/>
      <c r="L330" s="30"/>
    </row>
    <row r="331" spans="1:27" x14ac:dyDescent="0.25">
      <c r="B331" t="s">
        <v>305</v>
      </c>
      <c r="C331" t="s">
        <v>292</v>
      </c>
      <c r="D331" t="s">
        <v>306</v>
      </c>
      <c r="E331" s="34">
        <v>1E-4</v>
      </c>
      <c r="G331" t="s">
        <v>279</v>
      </c>
      <c r="H331" s="35">
        <f>VLOOKUP(B331,'T-SMP'!$E$10:$F$70,2,0)</f>
        <v>0</v>
      </c>
      <c r="I331" t="s">
        <v>280</v>
      </c>
      <c r="J331" s="22">
        <f>ROUND(E331* H331,5)</f>
        <v>0</v>
      </c>
      <c r="K331" s="41"/>
      <c r="L331" s="30"/>
    </row>
    <row r="332" spans="1:27" x14ac:dyDescent="0.25">
      <c r="D332" s="23" t="s">
        <v>294</v>
      </c>
      <c r="E332" s="36"/>
      <c r="H332" s="36"/>
      <c r="L332" s="30">
        <f>SUM(J331:J331)</f>
        <v>0</v>
      </c>
    </row>
    <row r="333" spans="1:27" x14ac:dyDescent="0.25">
      <c r="E333" s="36"/>
      <c r="H333" s="36"/>
      <c r="L333" s="30"/>
    </row>
    <row r="334" spans="1:27" x14ac:dyDescent="0.25">
      <c r="D334" s="23" t="s">
        <v>295</v>
      </c>
      <c r="E334" s="36"/>
      <c r="H334" s="36">
        <v>1.5</v>
      </c>
      <c r="I334" t="s">
        <v>296</v>
      </c>
      <c r="J334">
        <f>ROUND(H334/100*L325,5)</f>
        <v>0</v>
      </c>
      <c r="L334" s="30"/>
    </row>
    <row r="335" spans="1:27" x14ac:dyDescent="0.25">
      <c r="D335" s="23" t="s">
        <v>297</v>
      </c>
      <c r="E335" s="36"/>
      <c r="H335" s="36"/>
      <c r="L335" s="39">
        <f>SUM(J322:J334)</f>
        <v>0</v>
      </c>
    </row>
    <row r="336" spans="1:27" x14ac:dyDescent="0.25">
      <c r="D336" s="23" t="s">
        <v>298</v>
      </c>
      <c r="E336" s="36"/>
      <c r="H336" s="36"/>
      <c r="L336" s="39">
        <f>SUM(L335:L335)</f>
        <v>0</v>
      </c>
    </row>
    <row r="337" spans="1:27" x14ac:dyDescent="0.25">
      <c r="L337" s="38"/>
    </row>
    <row r="338" spans="1:27" ht="45" customHeight="1" x14ac:dyDescent="0.25">
      <c r="A338" s="19"/>
      <c r="B338" s="19" t="s">
        <v>387</v>
      </c>
      <c r="C338" s="20" t="s">
        <v>28</v>
      </c>
      <c r="D338" s="54" t="s">
        <v>388</v>
      </c>
      <c r="E338" s="55"/>
      <c r="F338" s="55"/>
      <c r="G338" s="20"/>
      <c r="H338" s="21" t="s">
        <v>273</v>
      </c>
      <c r="I338" s="56">
        <v>1</v>
      </c>
      <c r="J338" s="57"/>
      <c r="K338" s="40" t="str">
        <f>+B338</f>
        <v>P21R0-92H0</v>
      </c>
      <c r="L338" s="37">
        <f>ROUND(L355,2)</f>
        <v>0</v>
      </c>
      <c r="M338" s="20"/>
      <c r="N338" s="20"/>
      <c r="O338" s="20"/>
      <c r="P338" s="20"/>
      <c r="Q338" s="20"/>
      <c r="R338" s="20"/>
      <c r="S338" s="20"/>
      <c r="T338" s="20"/>
      <c r="U338" s="20"/>
      <c r="V338" s="20"/>
      <c r="W338" s="20"/>
      <c r="X338" s="20"/>
      <c r="Y338" s="20"/>
      <c r="Z338" s="20"/>
      <c r="AA338" s="20"/>
    </row>
    <row r="339" spans="1:27" x14ac:dyDescent="0.25">
      <c r="B339" s="15" t="s">
        <v>274</v>
      </c>
      <c r="L339" s="38"/>
    </row>
    <row r="340" spans="1:27" ht="30" x14ac:dyDescent="0.25">
      <c r="B340" t="s">
        <v>389</v>
      </c>
      <c r="C340" t="s">
        <v>276</v>
      </c>
      <c r="D340" s="42" t="s">
        <v>390</v>
      </c>
      <c r="E340" s="34">
        <v>2</v>
      </c>
      <c r="F340" t="s">
        <v>278</v>
      </c>
      <c r="G340" t="s">
        <v>279</v>
      </c>
      <c r="H340" s="35">
        <f>VLOOKUP(B340,'T-SMP'!$E$10:$F$70,2,0)</f>
        <v>0</v>
      </c>
      <c r="I340" t="s">
        <v>280</v>
      </c>
      <c r="J340" s="22">
        <f>ROUND(E340/I338* H340,5)</f>
        <v>0</v>
      </c>
      <c r="K340" s="41"/>
      <c r="L340" s="30"/>
    </row>
    <row r="341" spans="1:27" x14ac:dyDescent="0.25">
      <c r="B341" t="s">
        <v>281</v>
      </c>
      <c r="C341" t="s">
        <v>276</v>
      </c>
      <c r="D341" t="s">
        <v>282</v>
      </c>
      <c r="E341" s="34">
        <v>1</v>
      </c>
      <c r="F341" t="s">
        <v>278</v>
      </c>
      <c r="G341" t="s">
        <v>279</v>
      </c>
      <c r="H341" s="35">
        <f>VLOOKUP(B341,'T-SMP'!$E$10:$F$70,2,0)</f>
        <v>0</v>
      </c>
      <c r="I341" t="s">
        <v>280</v>
      </c>
      <c r="J341" s="22">
        <f>ROUND(E341/I338* H341,5)</f>
        <v>0</v>
      </c>
      <c r="K341" s="41"/>
      <c r="L341" s="30"/>
    </row>
    <row r="342" spans="1:27" x14ac:dyDescent="0.25">
      <c r="D342" s="23" t="s">
        <v>283</v>
      </c>
      <c r="E342" s="36"/>
      <c r="H342" s="36"/>
      <c r="L342" s="30">
        <f>SUM(J340:J341)</f>
        <v>0</v>
      </c>
    </row>
    <row r="343" spans="1:27" x14ac:dyDescent="0.25">
      <c r="B343" s="15" t="s">
        <v>284</v>
      </c>
      <c r="E343" s="36"/>
      <c r="H343" s="36"/>
      <c r="L343" s="30"/>
    </row>
    <row r="344" spans="1:27" x14ac:dyDescent="0.25">
      <c r="B344" t="s">
        <v>391</v>
      </c>
      <c r="C344" t="s">
        <v>276</v>
      </c>
      <c r="D344" t="s">
        <v>376</v>
      </c>
      <c r="E344" s="34">
        <v>1.1000000000000001</v>
      </c>
      <c r="F344" t="s">
        <v>278</v>
      </c>
      <c r="G344" t="s">
        <v>279</v>
      </c>
      <c r="H344" s="35">
        <f>VLOOKUP(B344,'T-SMP'!$E$10:$F$70,2,0)</f>
        <v>0</v>
      </c>
      <c r="I344" t="s">
        <v>280</v>
      </c>
      <c r="J344" s="22">
        <f>ROUND(E344/I338* H344,5)</f>
        <v>0</v>
      </c>
      <c r="K344" s="41"/>
      <c r="L344" s="30"/>
    </row>
    <row r="345" spans="1:27" x14ac:dyDescent="0.25">
      <c r="B345" t="s">
        <v>372</v>
      </c>
      <c r="C345" t="s">
        <v>276</v>
      </c>
      <c r="D345" t="s">
        <v>325</v>
      </c>
      <c r="E345" s="34">
        <v>2</v>
      </c>
      <c r="F345" t="s">
        <v>278</v>
      </c>
      <c r="G345" t="s">
        <v>279</v>
      </c>
      <c r="H345" s="35">
        <f>VLOOKUP(B345,'T-SMP'!$E$10:$F$70,2,0)</f>
        <v>0</v>
      </c>
      <c r="I345" t="s">
        <v>280</v>
      </c>
      <c r="J345" s="22">
        <f>ROUND(E345/I338* H345,5)</f>
        <v>0</v>
      </c>
      <c r="K345" s="41"/>
      <c r="L345" s="30"/>
    </row>
    <row r="346" spans="1:27" x14ac:dyDescent="0.25">
      <c r="B346" t="s">
        <v>392</v>
      </c>
      <c r="C346" t="s">
        <v>276</v>
      </c>
      <c r="D346" t="s">
        <v>393</v>
      </c>
      <c r="E346" s="34">
        <v>1.05</v>
      </c>
      <c r="F346" t="s">
        <v>278</v>
      </c>
      <c r="G346" t="s">
        <v>279</v>
      </c>
      <c r="H346" s="35">
        <f>VLOOKUP(B346,'T-SMP'!$E$10:$F$70,2,0)</f>
        <v>0</v>
      </c>
      <c r="I346" t="s">
        <v>280</v>
      </c>
      <c r="J346" s="22">
        <f>ROUND(E346/I338* H346,5)</f>
        <v>0</v>
      </c>
      <c r="K346" s="41"/>
      <c r="L346" s="30"/>
    </row>
    <row r="347" spans="1:27" x14ac:dyDescent="0.25">
      <c r="D347" s="23" t="s">
        <v>289</v>
      </c>
      <c r="E347" s="36"/>
      <c r="H347" s="36"/>
      <c r="L347" s="30">
        <f>SUM(J344:J346)</f>
        <v>0</v>
      </c>
    </row>
    <row r="348" spans="1:27" x14ac:dyDescent="0.25">
      <c r="B348" s="15" t="s">
        <v>290</v>
      </c>
      <c r="E348" s="36"/>
      <c r="H348" s="36"/>
      <c r="L348" s="30"/>
    </row>
    <row r="349" spans="1:27" ht="75" x14ac:dyDescent="0.25">
      <c r="B349" t="s">
        <v>394</v>
      </c>
      <c r="C349" t="s">
        <v>292</v>
      </c>
      <c r="D349" s="42" t="s">
        <v>395</v>
      </c>
      <c r="E349" s="34">
        <v>0.15</v>
      </c>
      <c r="G349" t="s">
        <v>279</v>
      </c>
      <c r="H349" s="35">
        <f>VLOOKUP(B349,'T-SMP'!$E$10:$F$70,2,0)</f>
        <v>0</v>
      </c>
      <c r="I349" t="s">
        <v>280</v>
      </c>
      <c r="J349" s="22">
        <f>ROUND(E349* H349,5)</f>
        <v>0</v>
      </c>
      <c r="K349" s="41"/>
      <c r="L349" s="30"/>
    </row>
    <row r="350" spans="1:27" ht="75" x14ac:dyDescent="0.25">
      <c r="B350" t="s">
        <v>396</v>
      </c>
      <c r="C350" t="s">
        <v>292</v>
      </c>
      <c r="D350" s="42" t="s">
        <v>397</v>
      </c>
      <c r="E350" s="34">
        <v>0.43</v>
      </c>
      <c r="G350" t="s">
        <v>279</v>
      </c>
      <c r="H350" s="35">
        <f>VLOOKUP(B350,'T-SMP'!$E$10:$F$70,2,0)</f>
        <v>0</v>
      </c>
      <c r="I350" t="s">
        <v>280</v>
      </c>
      <c r="J350" s="22">
        <f>ROUND(E350* H350,5)</f>
        <v>0</v>
      </c>
      <c r="K350" s="41"/>
      <c r="L350" s="30"/>
    </row>
    <row r="351" spans="1:27" x14ac:dyDescent="0.25">
      <c r="D351" s="23" t="s">
        <v>294</v>
      </c>
      <c r="E351" s="36"/>
      <c r="H351" s="36"/>
      <c r="L351" s="30">
        <f>SUM(J349:J350)</f>
        <v>0</v>
      </c>
    </row>
    <row r="352" spans="1:27" x14ac:dyDescent="0.25">
      <c r="E352" s="36"/>
      <c r="H352" s="36"/>
      <c r="L352" s="30"/>
    </row>
    <row r="353" spans="1:27" x14ac:dyDescent="0.25">
      <c r="D353" s="23" t="s">
        <v>295</v>
      </c>
      <c r="E353" s="36"/>
      <c r="H353" s="36">
        <v>1.5</v>
      </c>
      <c r="I353" t="s">
        <v>296</v>
      </c>
      <c r="J353">
        <f>ROUND(H353/100*L342,5)</f>
        <v>0</v>
      </c>
      <c r="L353" s="30"/>
    </row>
    <row r="354" spans="1:27" x14ac:dyDescent="0.25">
      <c r="D354" s="23" t="s">
        <v>297</v>
      </c>
      <c r="E354" s="36"/>
      <c r="H354" s="36"/>
      <c r="L354" s="39">
        <f>SUM(J339:J353)</f>
        <v>0</v>
      </c>
    </row>
    <row r="355" spans="1:27" x14ac:dyDescent="0.25">
      <c r="D355" s="23" t="s">
        <v>298</v>
      </c>
      <c r="E355" s="36"/>
      <c r="H355" s="36"/>
      <c r="L355" s="39">
        <f>SUM(L354:L354)</f>
        <v>0</v>
      </c>
    </row>
    <row r="356" spans="1:27" x14ac:dyDescent="0.25">
      <c r="L356" s="38"/>
    </row>
    <row r="357" spans="1:27" ht="45" customHeight="1" x14ac:dyDescent="0.25">
      <c r="A357" s="19"/>
      <c r="B357" s="19" t="s">
        <v>398</v>
      </c>
      <c r="C357" s="20" t="s">
        <v>28</v>
      </c>
      <c r="D357" s="54" t="s">
        <v>399</v>
      </c>
      <c r="E357" s="55"/>
      <c r="F357" s="55"/>
      <c r="G357" s="20"/>
      <c r="H357" s="21" t="s">
        <v>273</v>
      </c>
      <c r="I357" s="56">
        <v>1</v>
      </c>
      <c r="J357" s="57"/>
      <c r="K357" s="40" t="str">
        <f>+B357</f>
        <v>P21R0-92HW</v>
      </c>
      <c r="L357" s="37">
        <f>ROUND(L373,2)</f>
        <v>0</v>
      </c>
      <c r="M357" s="20"/>
      <c r="N357" s="20"/>
      <c r="O357" s="20"/>
      <c r="P357" s="20"/>
      <c r="Q357" s="20"/>
      <c r="R357" s="20"/>
      <c r="S357" s="20"/>
      <c r="T357" s="20"/>
      <c r="U357" s="20"/>
      <c r="V357" s="20"/>
      <c r="W357" s="20"/>
      <c r="X357" s="20"/>
      <c r="Y357" s="20"/>
      <c r="Z357" s="20"/>
      <c r="AA357" s="20"/>
    </row>
    <row r="358" spans="1:27" x14ac:dyDescent="0.25">
      <c r="B358" s="15" t="s">
        <v>274</v>
      </c>
      <c r="L358" s="38"/>
    </row>
    <row r="359" spans="1:27" ht="30" x14ac:dyDescent="0.25">
      <c r="B359" t="s">
        <v>389</v>
      </c>
      <c r="C359" t="s">
        <v>276</v>
      </c>
      <c r="D359" s="42" t="s">
        <v>390</v>
      </c>
      <c r="E359" s="34">
        <v>2</v>
      </c>
      <c r="F359" t="s">
        <v>278</v>
      </c>
      <c r="G359" t="s">
        <v>279</v>
      </c>
      <c r="H359" s="35">
        <f>VLOOKUP(B359,'T-SMP'!$E$10:$F$70,2,0)</f>
        <v>0</v>
      </c>
      <c r="I359" t="s">
        <v>280</v>
      </c>
      <c r="J359" s="22">
        <f>ROUND(E359/I357* H359,5)</f>
        <v>0</v>
      </c>
      <c r="K359" s="41"/>
      <c r="L359" s="30"/>
    </row>
    <row r="360" spans="1:27" x14ac:dyDescent="0.25">
      <c r="B360" t="s">
        <v>281</v>
      </c>
      <c r="C360" t="s">
        <v>276</v>
      </c>
      <c r="D360" t="s">
        <v>282</v>
      </c>
      <c r="E360" s="34">
        <v>1</v>
      </c>
      <c r="F360" t="s">
        <v>278</v>
      </c>
      <c r="G360" t="s">
        <v>279</v>
      </c>
      <c r="H360" s="35">
        <f>VLOOKUP(B360,'T-SMP'!$E$10:$F$70,2,0)</f>
        <v>0</v>
      </c>
      <c r="I360" t="s">
        <v>280</v>
      </c>
      <c r="J360" s="22">
        <f>ROUND(E360/I357* H360,5)</f>
        <v>0</v>
      </c>
      <c r="K360" s="41"/>
      <c r="L360" s="30"/>
    </row>
    <row r="361" spans="1:27" x14ac:dyDescent="0.25">
      <c r="D361" s="23" t="s">
        <v>283</v>
      </c>
      <c r="E361" s="36"/>
      <c r="H361" s="36"/>
      <c r="L361" s="30">
        <f>SUM(J359:J360)</f>
        <v>0</v>
      </c>
    </row>
    <row r="362" spans="1:27" x14ac:dyDescent="0.25">
      <c r="B362" s="15" t="s">
        <v>284</v>
      </c>
      <c r="E362" s="36"/>
      <c r="H362" s="36"/>
      <c r="L362" s="30"/>
    </row>
    <row r="363" spans="1:27" x14ac:dyDescent="0.25">
      <c r="B363" t="s">
        <v>391</v>
      </c>
      <c r="C363" t="s">
        <v>276</v>
      </c>
      <c r="D363" t="s">
        <v>376</v>
      </c>
      <c r="E363" s="34">
        <v>1</v>
      </c>
      <c r="F363" t="s">
        <v>278</v>
      </c>
      <c r="G363" t="s">
        <v>279</v>
      </c>
      <c r="H363" s="35">
        <f>VLOOKUP(B363,'T-SMP'!$E$10:$F$70,2,0)</f>
        <v>0</v>
      </c>
      <c r="I363" t="s">
        <v>280</v>
      </c>
      <c r="J363" s="22">
        <f>ROUND(E363/I357* H363,5)</f>
        <v>0</v>
      </c>
      <c r="K363" s="41"/>
      <c r="L363" s="30"/>
    </row>
    <row r="364" spans="1:27" x14ac:dyDescent="0.25">
      <c r="B364" t="s">
        <v>372</v>
      </c>
      <c r="C364" t="s">
        <v>276</v>
      </c>
      <c r="D364" t="s">
        <v>325</v>
      </c>
      <c r="E364" s="34">
        <v>2</v>
      </c>
      <c r="F364" t="s">
        <v>278</v>
      </c>
      <c r="G364" t="s">
        <v>279</v>
      </c>
      <c r="H364" s="35">
        <f>VLOOKUP(B364,'T-SMP'!$E$10:$F$70,2,0)</f>
        <v>0</v>
      </c>
      <c r="I364" t="s">
        <v>280</v>
      </c>
      <c r="J364" s="22">
        <f>ROUND(E364/I357* H364,5)</f>
        <v>0</v>
      </c>
      <c r="K364" s="41"/>
      <c r="L364" s="30"/>
    </row>
    <row r="365" spans="1:27" x14ac:dyDescent="0.25">
      <c r="D365" s="23" t="s">
        <v>289</v>
      </c>
      <c r="E365" s="36"/>
      <c r="H365" s="36"/>
      <c r="L365" s="30">
        <f>SUM(J363:J364)</f>
        <v>0</v>
      </c>
    </row>
    <row r="366" spans="1:27" x14ac:dyDescent="0.25">
      <c r="B366" s="15" t="s">
        <v>290</v>
      </c>
      <c r="E366" s="36"/>
      <c r="H366" s="36"/>
      <c r="L366" s="30"/>
    </row>
    <row r="367" spans="1:27" ht="75" x14ac:dyDescent="0.25">
      <c r="B367" t="s">
        <v>394</v>
      </c>
      <c r="C367" t="s">
        <v>292</v>
      </c>
      <c r="D367" s="42" t="s">
        <v>395</v>
      </c>
      <c r="E367" s="34">
        <v>0.15</v>
      </c>
      <c r="G367" t="s">
        <v>279</v>
      </c>
      <c r="H367" s="35">
        <f>VLOOKUP(B367,'T-SMP'!$E$10:$F$70,2,0)</f>
        <v>0</v>
      </c>
      <c r="I367" t="s">
        <v>280</v>
      </c>
      <c r="J367" s="22">
        <f>ROUND(E367* H367,5)</f>
        <v>0</v>
      </c>
      <c r="K367" s="41"/>
      <c r="L367" s="30"/>
    </row>
    <row r="368" spans="1:27" ht="75" x14ac:dyDescent="0.25">
      <c r="B368" t="s">
        <v>396</v>
      </c>
      <c r="C368" t="s">
        <v>292</v>
      </c>
      <c r="D368" s="42" t="s">
        <v>397</v>
      </c>
      <c r="E368" s="34">
        <v>0.36</v>
      </c>
      <c r="G368" t="s">
        <v>279</v>
      </c>
      <c r="H368" s="35">
        <f>VLOOKUP(B368,'T-SMP'!$E$10:$F$70,2,0)</f>
        <v>0</v>
      </c>
      <c r="I368" t="s">
        <v>280</v>
      </c>
      <c r="J368" s="22">
        <f>ROUND(E368* H368,5)</f>
        <v>0</v>
      </c>
      <c r="K368" s="41"/>
      <c r="L368" s="30"/>
    </row>
    <row r="369" spans="1:27" x14ac:dyDescent="0.25">
      <c r="D369" s="23" t="s">
        <v>294</v>
      </c>
      <c r="E369" s="36"/>
      <c r="H369" s="36"/>
      <c r="L369" s="30">
        <f>SUM(J367:J368)</f>
        <v>0</v>
      </c>
    </row>
    <row r="370" spans="1:27" x14ac:dyDescent="0.25">
      <c r="E370" s="36"/>
      <c r="H370" s="36"/>
      <c r="L370" s="30"/>
    </row>
    <row r="371" spans="1:27" x14ac:dyDescent="0.25">
      <c r="D371" s="23" t="s">
        <v>295</v>
      </c>
      <c r="E371" s="36"/>
      <c r="H371" s="36">
        <v>1.5</v>
      </c>
      <c r="I371" t="s">
        <v>296</v>
      </c>
      <c r="J371">
        <f>ROUND(H371/100*L361,5)</f>
        <v>0</v>
      </c>
      <c r="L371" s="30"/>
    </row>
    <row r="372" spans="1:27" x14ac:dyDescent="0.25">
      <c r="D372" s="23" t="s">
        <v>297</v>
      </c>
      <c r="E372" s="36"/>
      <c r="H372" s="36"/>
      <c r="L372" s="39">
        <f>SUM(J358:J371)</f>
        <v>0</v>
      </c>
    </row>
    <row r="373" spans="1:27" x14ac:dyDescent="0.25">
      <c r="D373" s="23" t="s">
        <v>298</v>
      </c>
      <c r="E373" s="36"/>
      <c r="H373" s="36"/>
      <c r="L373" s="39">
        <f>SUM(L372:L372)</f>
        <v>0</v>
      </c>
    </row>
    <row r="374" spans="1:27" x14ac:dyDescent="0.25">
      <c r="L374" s="38"/>
    </row>
    <row r="375" spans="1:27" ht="45" customHeight="1" x14ac:dyDescent="0.25">
      <c r="A375" s="19"/>
      <c r="B375" s="19" t="s">
        <v>400</v>
      </c>
      <c r="C375" s="20" t="s">
        <v>28</v>
      </c>
      <c r="D375" s="54" t="s">
        <v>401</v>
      </c>
      <c r="E375" s="55"/>
      <c r="F375" s="55"/>
      <c r="G375" s="20"/>
      <c r="H375" s="21" t="s">
        <v>273</v>
      </c>
      <c r="I375" s="56">
        <v>1</v>
      </c>
      <c r="J375" s="57"/>
      <c r="K375" s="40" t="str">
        <f>+B375</f>
        <v>P21R0-ARD1</v>
      </c>
      <c r="L375" s="37">
        <f>ROUND(L392,2)</f>
        <v>0</v>
      </c>
      <c r="M375" s="20"/>
      <c r="N375" s="20"/>
      <c r="O375" s="20"/>
      <c r="P375" s="20"/>
      <c r="Q375" s="20"/>
      <c r="R375" s="20"/>
      <c r="S375" s="20"/>
      <c r="T375" s="20"/>
      <c r="U375" s="20"/>
      <c r="V375" s="20"/>
      <c r="W375" s="20"/>
      <c r="X375" s="20"/>
      <c r="Y375" s="20"/>
      <c r="Z375" s="20"/>
      <c r="AA375" s="20"/>
    </row>
    <row r="376" spans="1:27" x14ac:dyDescent="0.25">
      <c r="B376" s="15" t="s">
        <v>274</v>
      </c>
      <c r="L376" s="38"/>
    </row>
    <row r="377" spans="1:27" x14ac:dyDescent="0.25">
      <c r="B377" t="s">
        <v>281</v>
      </c>
      <c r="C377" t="s">
        <v>276</v>
      </c>
      <c r="D377" t="s">
        <v>282</v>
      </c>
      <c r="E377" s="34">
        <v>0.60299999999999998</v>
      </c>
      <c r="F377" t="s">
        <v>278</v>
      </c>
      <c r="G377" t="s">
        <v>279</v>
      </c>
      <c r="H377" s="35">
        <f>VLOOKUP(B377,'T-SMP'!$E$10:$F$70,2,0)</f>
        <v>0</v>
      </c>
      <c r="I377" t="s">
        <v>280</v>
      </c>
      <c r="J377" s="22">
        <f>ROUND(E377/I375* H377,5)</f>
        <v>0</v>
      </c>
      <c r="K377" s="41"/>
      <c r="L377" s="30"/>
    </row>
    <row r="378" spans="1:27" x14ac:dyDescent="0.25">
      <c r="B378" t="s">
        <v>275</v>
      </c>
      <c r="C378" t="s">
        <v>276</v>
      </c>
      <c r="D378" t="s">
        <v>277</v>
      </c>
      <c r="E378" s="34">
        <v>0.30599999999999999</v>
      </c>
      <c r="F378" t="s">
        <v>278</v>
      </c>
      <c r="G378" t="s">
        <v>279</v>
      </c>
      <c r="H378" s="35">
        <f>VLOOKUP(B378,'T-SMP'!$E$10:$F$70,2,0)</f>
        <v>0</v>
      </c>
      <c r="I378" t="s">
        <v>280</v>
      </c>
      <c r="J378" s="22">
        <f>ROUND(E378/I375* H378,5)</f>
        <v>0</v>
      </c>
      <c r="K378" s="41"/>
      <c r="L378" s="30"/>
    </row>
    <row r="379" spans="1:27" x14ac:dyDescent="0.25">
      <c r="D379" s="23" t="s">
        <v>283</v>
      </c>
      <c r="E379" s="36"/>
      <c r="H379" s="36"/>
      <c r="L379" s="30">
        <f>SUM(J377:J378)</f>
        <v>0</v>
      </c>
    </row>
    <row r="380" spans="1:27" x14ac:dyDescent="0.25">
      <c r="B380" s="15" t="s">
        <v>284</v>
      </c>
      <c r="E380" s="36"/>
      <c r="H380" s="36"/>
      <c r="L380" s="30"/>
    </row>
    <row r="381" spans="1:27" x14ac:dyDescent="0.25">
      <c r="B381" t="s">
        <v>391</v>
      </c>
      <c r="C381" t="s">
        <v>276</v>
      </c>
      <c r="D381" t="s">
        <v>376</v>
      </c>
      <c r="E381" s="34">
        <v>0.3</v>
      </c>
      <c r="F381" t="s">
        <v>278</v>
      </c>
      <c r="G381" t="s">
        <v>279</v>
      </c>
      <c r="H381" s="35">
        <f>VLOOKUP(B381,'T-SMP'!$E$10:$F$70,2,0)</f>
        <v>0</v>
      </c>
      <c r="I381" t="s">
        <v>280</v>
      </c>
      <c r="J381" s="22">
        <f>ROUND(E381/I375* H381,5)</f>
        <v>0</v>
      </c>
      <c r="K381" s="41"/>
      <c r="L381" s="30"/>
    </row>
    <row r="382" spans="1:27" x14ac:dyDescent="0.25">
      <c r="B382" t="s">
        <v>372</v>
      </c>
      <c r="C382" t="s">
        <v>276</v>
      </c>
      <c r="D382" t="s">
        <v>325</v>
      </c>
      <c r="E382" s="34">
        <v>0.23400000000000001</v>
      </c>
      <c r="F382" t="s">
        <v>278</v>
      </c>
      <c r="G382" t="s">
        <v>279</v>
      </c>
      <c r="H382" s="35">
        <f>VLOOKUP(B382,'T-SMP'!$E$10:$F$70,2,0)</f>
        <v>0</v>
      </c>
      <c r="I382" t="s">
        <v>280</v>
      </c>
      <c r="J382" s="22">
        <f>ROUND(E382/I375* H382,5)</f>
        <v>0</v>
      </c>
      <c r="K382" s="41"/>
      <c r="L382" s="30"/>
    </row>
    <row r="383" spans="1:27" ht="45" x14ac:dyDescent="0.25">
      <c r="B383" t="s">
        <v>402</v>
      </c>
      <c r="C383" t="s">
        <v>276</v>
      </c>
      <c r="D383" s="42" t="s">
        <v>403</v>
      </c>
      <c r="E383" s="34">
        <v>0.3</v>
      </c>
      <c r="F383" t="s">
        <v>278</v>
      </c>
      <c r="G383" t="s">
        <v>279</v>
      </c>
      <c r="H383" s="35">
        <f>VLOOKUP(B383,'T-SMP'!$E$10:$F$70,2,0)</f>
        <v>0</v>
      </c>
      <c r="I383" t="s">
        <v>280</v>
      </c>
      <c r="J383" s="22">
        <f>ROUND(E383/I375* H383,5)</f>
        <v>0</v>
      </c>
      <c r="K383" s="41"/>
      <c r="L383" s="30"/>
    </row>
    <row r="384" spans="1:27" x14ac:dyDescent="0.25">
      <c r="D384" s="23" t="s">
        <v>289</v>
      </c>
      <c r="E384" s="36"/>
      <c r="H384" s="36"/>
      <c r="L384" s="30">
        <f>SUM(J381:J383)</f>
        <v>0</v>
      </c>
    </row>
    <row r="385" spans="1:27" x14ac:dyDescent="0.25">
      <c r="B385" s="15" t="s">
        <v>290</v>
      </c>
      <c r="E385" s="36"/>
      <c r="H385" s="36"/>
      <c r="L385" s="30"/>
    </row>
    <row r="386" spans="1:27" ht="75" x14ac:dyDescent="0.25">
      <c r="B386" t="s">
        <v>396</v>
      </c>
      <c r="C386" t="s">
        <v>292</v>
      </c>
      <c r="D386" s="42" t="s">
        <v>397</v>
      </c>
      <c r="E386" s="34">
        <v>0.02</v>
      </c>
      <c r="G386" t="s">
        <v>279</v>
      </c>
      <c r="H386" s="35">
        <f>VLOOKUP(B386,'T-SMP'!$E$10:$F$70,2,0)</f>
        <v>0</v>
      </c>
      <c r="I386" t="s">
        <v>280</v>
      </c>
      <c r="J386" s="22">
        <f>ROUND(E386* H386,5)</f>
        <v>0</v>
      </c>
      <c r="K386" s="41"/>
      <c r="L386" s="30"/>
    </row>
    <row r="387" spans="1:27" ht="75" x14ac:dyDescent="0.25">
      <c r="B387" t="s">
        <v>394</v>
      </c>
      <c r="C387" t="s">
        <v>292</v>
      </c>
      <c r="D387" s="42" t="s">
        <v>395</v>
      </c>
      <c r="E387" s="34">
        <v>0.1</v>
      </c>
      <c r="G387" t="s">
        <v>279</v>
      </c>
      <c r="H387" s="35">
        <f>VLOOKUP(B387,'T-SMP'!$E$10:$F$70,2,0)</f>
        <v>0</v>
      </c>
      <c r="I387" t="s">
        <v>280</v>
      </c>
      <c r="J387" s="22">
        <f>ROUND(E387* H387,5)</f>
        <v>0</v>
      </c>
      <c r="K387" s="41"/>
      <c r="L387" s="30"/>
    </row>
    <row r="388" spans="1:27" x14ac:dyDescent="0.25">
      <c r="D388" s="23" t="s">
        <v>294</v>
      </c>
      <c r="E388" s="36"/>
      <c r="H388" s="36"/>
      <c r="L388" s="30">
        <f>SUM(J386:J387)</f>
        <v>0</v>
      </c>
    </row>
    <row r="389" spans="1:27" x14ac:dyDescent="0.25">
      <c r="E389" s="36"/>
      <c r="H389" s="36"/>
      <c r="L389" s="30"/>
    </row>
    <row r="390" spans="1:27" x14ac:dyDescent="0.25">
      <c r="D390" s="23" t="s">
        <v>295</v>
      </c>
      <c r="E390" s="36"/>
      <c r="H390" s="36">
        <v>1.5</v>
      </c>
      <c r="I390" t="s">
        <v>296</v>
      </c>
      <c r="J390">
        <f>ROUND(H390/100*L379,5)</f>
        <v>0</v>
      </c>
      <c r="L390" s="30"/>
    </row>
    <row r="391" spans="1:27" x14ac:dyDescent="0.25">
      <c r="D391" s="23" t="s">
        <v>297</v>
      </c>
      <c r="E391" s="36"/>
      <c r="H391" s="36"/>
      <c r="L391" s="39">
        <f>SUM(J376:J390)</f>
        <v>0</v>
      </c>
    </row>
    <row r="392" spans="1:27" x14ac:dyDescent="0.25">
      <c r="D392" s="23" t="s">
        <v>298</v>
      </c>
      <c r="E392" s="36"/>
      <c r="H392" s="36"/>
      <c r="L392" s="39">
        <f>SUM(L391:L391)</f>
        <v>0</v>
      </c>
    </row>
    <row r="393" spans="1:27" x14ac:dyDescent="0.25">
      <c r="L393" s="38"/>
    </row>
    <row r="394" spans="1:27" ht="45" customHeight="1" x14ac:dyDescent="0.25">
      <c r="A394" s="19"/>
      <c r="B394" s="19" t="s">
        <v>404</v>
      </c>
      <c r="C394" s="20" t="s">
        <v>28</v>
      </c>
      <c r="D394" s="54" t="s">
        <v>405</v>
      </c>
      <c r="E394" s="55"/>
      <c r="F394" s="55"/>
      <c r="G394" s="20"/>
      <c r="H394" s="21" t="s">
        <v>273</v>
      </c>
      <c r="I394" s="56">
        <v>1</v>
      </c>
      <c r="J394" s="57"/>
      <c r="K394" s="40" t="str">
        <f>+B394</f>
        <v>P21R0-ARD2</v>
      </c>
      <c r="L394" s="37">
        <f>ROUND(L410,2)</f>
        <v>0</v>
      </c>
      <c r="M394" s="20"/>
      <c r="N394" s="20"/>
      <c r="O394" s="20"/>
      <c r="P394" s="20"/>
      <c r="Q394" s="20"/>
      <c r="R394" s="20"/>
      <c r="S394" s="20"/>
      <c r="T394" s="20"/>
      <c r="U394" s="20"/>
      <c r="V394" s="20"/>
      <c r="W394" s="20"/>
      <c r="X394" s="20"/>
      <c r="Y394" s="20"/>
      <c r="Z394" s="20"/>
      <c r="AA394" s="20"/>
    </row>
    <row r="395" spans="1:27" x14ac:dyDescent="0.25">
      <c r="B395" s="15" t="s">
        <v>274</v>
      </c>
      <c r="L395" s="38"/>
    </row>
    <row r="396" spans="1:27" x14ac:dyDescent="0.25">
      <c r="B396" t="s">
        <v>275</v>
      </c>
      <c r="C396" t="s">
        <v>276</v>
      </c>
      <c r="D396" t="s">
        <v>277</v>
      </c>
      <c r="E396" s="34">
        <v>0.30599999999999999</v>
      </c>
      <c r="F396" t="s">
        <v>278</v>
      </c>
      <c r="G396" t="s">
        <v>279</v>
      </c>
      <c r="H396" s="35">
        <f>VLOOKUP(B396,'T-SMP'!$E$10:$F$70,2,0)</f>
        <v>0</v>
      </c>
      <c r="I396" t="s">
        <v>280</v>
      </c>
      <c r="J396" s="22">
        <f>ROUND(E396/I394* H396,5)</f>
        <v>0</v>
      </c>
      <c r="K396" s="41"/>
      <c r="L396" s="30"/>
    </row>
    <row r="397" spans="1:27" x14ac:dyDescent="0.25">
      <c r="B397" t="s">
        <v>281</v>
      </c>
      <c r="C397" t="s">
        <v>276</v>
      </c>
      <c r="D397" t="s">
        <v>282</v>
      </c>
      <c r="E397" s="34">
        <v>0.60299999999999998</v>
      </c>
      <c r="F397" t="s">
        <v>278</v>
      </c>
      <c r="G397" t="s">
        <v>279</v>
      </c>
      <c r="H397" s="35">
        <f>VLOOKUP(B397,'T-SMP'!$E$10:$F$70,2,0)</f>
        <v>0</v>
      </c>
      <c r="I397" t="s">
        <v>280</v>
      </c>
      <c r="J397" s="22">
        <f>ROUND(E397/I394* H397,5)</f>
        <v>0</v>
      </c>
      <c r="K397" s="41"/>
      <c r="L397" s="30"/>
    </row>
    <row r="398" spans="1:27" x14ac:dyDescent="0.25">
      <c r="D398" s="23" t="s">
        <v>283</v>
      </c>
      <c r="E398" s="36"/>
      <c r="H398" s="36"/>
      <c r="L398" s="30">
        <f>SUM(J396:J397)</f>
        <v>0</v>
      </c>
    </row>
    <row r="399" spans="1:27" x14ac:dyDescent="0.25">
      <c r="B399" s="15" t="s">
        <v>284</v>
      </c>
      <c r="E399" s="36"/>
      <c r="H399" s="36"/>
      <c r="L399" s="30"/>
    </row>
    <row r="400" spans="1:27" x14ac:dyDescent="0.25">
      <c r="B400" t="s">
        <v>391</v>
      </c>
      <c r="C400" t="s">
        <v>276</v>
      </c>
      <c r="D400" t="s">
        <v>376</v>
      </c>
      <c r="E400" s="34">
        <v>0.3</v>
      </c>
      <c r="F400" t="s">
        <v>278</v>
      </c>
      <c r="G400" t="s">
        <v>279</v>
      </c>
      <c r="H400" s="35">
        <f>VLOOKUP(B400,'T-SMP'!$E$10:$F$70,2,0)</f>
        <v>0</v>
      </c>
      <c r="I400" t="s">
        <v>280</v>
      </c>
      <c r="J400" s="22">
        <f>ROUND(E400/I394* H400,5)</f>
        <v>0</v>
      </c>
      <c r="K400" s="41"/>
      <c r="L400" s="30"/>
    </row>
    <row r="401" spans="1:27" x14ac:dyDescent="0.25">
      <c r="B401" t="s">
        <v>372</v>
      </c>
      <c r="C401" t="s">
        <v>276</v>
      </c>
      <c r="D401" t="s">
        <v>325</v>
      </c>
      <c r="E401" s="34">
        <v>0.23400000000000001</v>
      </c>
      <c r="F401" t="s">
        <v>278</v>
      </c>
      <c r="G401" t="s">
        <v>279</v>
      </c>
      <c r="H401" s="35">
        <f>VLOOKUP(B401,'T-SMP'!$E$10:$F$70,2,0)</f>
        <v>0</v>
      </c>
      <c r="I401" t="s">
        <v>280</v>
      </c>
      <c r="J401" s="22">
        <f>ROUND(E401/I394* H401,5)</f>
        <v>0</v>
      </c>
      <c r="K401" s="41"/>
      <c r="L401" s="30"/>
    </row>
    <row r="402" spans="1:27" x14ac:dyDescent="0.25">
      <c r="D402" s="23" t="s">
        <v>289</v>
      </c>
      <c r="E402" s="36"/>
      <c r="H402" s="36"/>
      <c r="L402" s="30">
        <f>SUM(J400:J401)</f>
        <v>0</v>
      </c>
    </row>
    <row r="403" spans="1:27" x14ac:dyDescent="0.25">
      <c r="B403" s="15" t="s">
        <v>290</v>
      </c>
      <c r="E403" s="36"/>
      <c r="H403" s="36"/>
      <c r="L403" s="30"/>
    </row>
    <row r="404" spans="1:27" ht="75" x14ac:dyDescent="0.25">
      <c r="B404" t="s">
        <v>394</v>
      </c>
      <c r="C404" t="s">
        <v>292</v>
      </c>
      <c r="D404" s="42" t="s">
        <v>395</v>
      </c>
      <c r="E404" s="34">
        <v>0.1</v>
      </c>
      <c r="G404" t="s">
        <v>279</v>
      </c>
      <c r="H404" s="35">
        <f>VLOOKUP(B404,'T-SMP'!$E$10:$F$70,2,0)</f>
        <v>0</v>
      </c>
      <c r="I404" t="s">
        <v>280</v>
      </c>
      <c r="J404" s="22">
        <f>ROUND(E404* H404,5)</f>
        <v>0</v>
      </c>
      <c r="K404" s="41"/>
      <c r="L404" s="30"/>
    </row>
    <row r="405" spans="1:27" ht="75" x14ac:dyDescent="0.25">
      <c r="B405" t="s">
        <v>396</v>
      </c>
      <c r="C405" t="s">
        <v>292</v>
      </c>
      <c r="D405" s="42" t="s">
        <v>397</v>
      </c>
      <c r="E405" s="34">
        <v>0.02</v>
      </c>
      <c r="G405" t="s">
        <v>279</v>
      </c>
      <c r="H405" s="35">
        <f>VLOOKUP(B405,'T-SMP'!$E$10:$F$70,2,0)</f>
        <v>0</v>
      </c>
      <c r="I405" t="s">
        <v>280</v>
      </c>
      <c r="J405" s="22">
        <f>ROUND(E405* H405,5)</f>
        <v>0</v>
      </c>
      <c r="K405" s="41"/>
      <c r="L405" s="30"/>
    </row>
    <row r="406" spans="1:27" x14ac:dyDescent="0.25">
      <c r="D406" s="23" t="s">
        <v>294</v>
      </c>
      <c r="E406" s="36"/>
      <c r="H406" s="36"/>
      <c r="L406" s="30">
        <f>SUM(J404:J405)</f>
        <v>0</v>
      </c>
    </row>
    <row r="407" spans="1:27" x14ac:dyDescent="0.25">
      <c r="E407" s="36"/>
      <c r="H407" s="36"/>
      <c r="L407" s="30"/>
    </row>
    <row r="408" spans="1:27" x14ac:dyDescent="0.25">
      <c r="D408" s="23" t="s">
        <v>295</v>
      </c>
      <c r="E408" s="36"/>
      <c r="H408" s="36">
        <v>1.5</v>
      </c>
      <c r="I408" t="s">
        <v>296</v>
      </c>
      <c r="J408">
        <f>ROUND(H408/100*L398,5)</f>
        <v>0</v>
      </c>
      <c r="L408" s="30"/>
    </row>
    <row r="409" spans="1:27" x14ac:dyDescent="0.25">
      <c r="D409" s="23" t="s">
        <v>297</v>
      </c>
      <c r="E409" s="36"/>
      <c r="H409" s="36"/>
      <c r="L409" s="39">
        <f>SUM(J395:J408)</f>
        <v>0</v>
      </c>
    </row>
    <row r="410" spans="1:27" x14ac:dyDescent="0.25">
      <c r="D410" s="23" t="s">
        <v>298</v>
      </c>
      <c r="E410" s="36"/>
      <c r="H410" s="36"/>
      <c r="L410" s="39">
        <f>SUM(L409:L409)</f>
        <v>0</v>
      </c>
    </row>
    <row r="411" spans="1:27" x14ac:dyDescent="0.25">
      <c r="L411" s="38"/>
    </row>
    <row r="412" spans="1:27" ht="45" customHeight="1" x14ac:dyDescent="0.25">
      <c r="A412" s="19"/>
      <c r="B412" s="19" t="s">
        <v>406</v>
      </c>
      <c r="C412" s="20" t="s">
        <v>28</v>
      </c>
      <c r="D412" s="54" t="s">
        <v>407</v>
      </c>
      <c r="E412" s="55"/>
      <c r="F412" s="55"/>
      <c r="G412" s="20"/>
      <c r="H412" s="21" t="s">
        <v>273</v>
      </c>
      <c r="I412" s="56">
        <v>1</v>
      </c>
      <c r="J412" s="57"/>
      <c r="K412" s="40" t="str">
        <f>+B412</f>
        <v>P21R0-ARD3</v>
      </c>
      <c r="L412" s="37">
        <f>ROUND(L429,2)</f>
        <v>0</v>
      </c>
      <c r="M412" s="20"/>
      <c r="N412" s="20"/>
      <c r="O412" s="20"/>
      <c r="P412" s="20"/>
      <c r="Q412" s="20"/>
      <c r="R412" s="20"/>
      <c r="S412" s="20"/>
      <c r="T412" s="20"/>
      <c r="U412" s="20"/>
      <c r="V412" s="20"/>
      <c r="W412" s="20"/>
      <c r="X412" s="20"/>
      <c r="Y412" s="20"/>
      <c r="Z412" s="20"/>
      <c r="AA412" s="20"/>
    </row>
    <row r="413" spans="1:27" x14ac:dyDescent="0.25">
      <c r="B413" s="15" t="s">
        <v>274</v>
      </c>
      <c r="L413" s="38"/>
    </row>
    <row r="414" spans="1:27" x14ac:dyDescent="0.25">
      <c r="B414" t="s">
        <v>275</v>
      </c>
      <c r="C414" t="s">
        <v>276</v>
      </c>
      <c r="D414" t="s">
        <v>277</v>
      </c>
      <c r="E414" s="34">
        <v>0.37</v>
      </c>
      <c r="F414" t="s">
        <v>278</v>
      </c>
      <c r="G414" t="s">
        <v>279</v>
      </c>
      <c r="H414" s="35">
        <f>VLOOKUP(B414,'T-SMP'!$E$10:$F$70,2,0)</f>
        <v>0</v>
      </c>
      <c r="I414" t="s">
        <v>280</v>
      </c>
      <c r="J414" s="22">
        <f>ROUND(E414/I412* H414,5)</f>
        <v>0</v>
      </c>
      <c r="K414" s="41"/>
      <c r="L414" s="30"/>
    </row>
    <row r="415" spans="1:27" x14ac:dyDescent="0.25">
      <c r="B415" t="s">
        <v>281</v>
      </c>
      <c r="C415" t="s">
        <v>276</v>
      </c>
      <c r="D415" t="s">
        <v>282</v>
      </c>
      <c r="E415" s="34">
        <v>0.60299999999999998</v>
      </c>
      <c r="F415" t="s">
        <v>278</v>
      </c>
      <c r="G415" t="s">
        <v>279</v>
      </c>
      <c r="H415" s="35">
        <f>VLOOKUP(B415,'T-SMP'!$E$10:$F$70,2,0)</f>
        <v>0</v>
      </c>
      <c r="I415" t="s">
        <v>280</v>
      </c>
      <c r="J415" s="22">
        <f>ROUND(E415/I412* H415,5)</f>
        <v>0</v>
      </c>
      <c r="K415" s="41"/>
      <c r="L415" s="30"/>
    </row>
    <row r="416" spans="1:27" x14ac:dyDescent="0.25">
      <c r="D416" s="23" t="s">
        <v>283</v>
      </c>
      <c r="E416" s="36"/>
      <c r="H416" s="36"/>
      <c r="L416" s="30">
        <f>SUM(J414:J415)</f>
        <v>0</v>
      </c>
    </row>
    <row r="417" spans="1:27" x14ac:dyDescent="0.25">
      <c r="B417" s="15" t="s">
        <v>284</v>
      </c>
      <c r="E417" s="36"/>
      <c r="H417" s="36"/>
      <c r="L417" s="30"/>
    </row>
    <row r="418" spans="1:27" x14ac:dyDescent="0.25">
      <c r="B418" t="s">
        <v>372</v>
      </c>
      <c r="C418" t="s">
        <v>276</v>
      </c>
      <c r="D418" t="s">
        <v>325</v>
      </c>
      <c r="E418" s="34">
        <v>0.44</v>
      </c>
      <c r="F418" t="s">
        <v>278</v>
      </c>
      <c r="G418" t="s">
        <v>279</v>
      </c>
      <c r="H418" s="35">
        <f>VLOOKUP(B418,'T-SMP'!$E$10:$F$70,2,0)</f>
        <v>0</v>
      </c>
      <c r="I418" t="s">
        <v>280</v>
      </c>
      <c r="J418" s="22">
        <f>ROUND(E418/I412* H418,5)</f>
        <v>0</v>
      </c>
      <c r="K418" s="41"/>
      <c r="L418" s="30"/>
    </row>
    <row r="419" spans="1:27" ht="45" x14ac:dyDescent="0.25">
      <c r="B419" t="s">
        <v>402</v>
      </c>
      <c r="C419" t="s">
        <v>276</v>
      </c>
      <c r="D419" s="42" t="s">
        <v>403</v>
      </c>
      <c r="E419" s="34">
        <v>0.4</v>
      </c>
      <c r="F419" t="s">
        <v>278</v>
      </c>
      <c r="G419" t="s">
        <v>279</v>
      </c>
      <c r="H419" s="35">
        <f>VLOOKUP(B419,'T-SMP'!$E$10:$F$70,2,0)</f>
        <v>0</v>
      </c>
      <c r="I419" t="s">
        <v>280</v>
      </c>
      <c r="J419" s="22">
        <f>ROUND(E419/I412* H419,5)</f>
        <v>0</v>
      </c>
      <c r="K419" s="41"/>
      <c r="L419" s="30"/>
    </row>
    <row r="420" spans="1:27" x14ac:dyDescent="0.25">
      <c r="B420" t="s">
        <v>391</v>
      </c>
      <c r="C420" t="s">
        <v>276</v>
      </c>
      <c r="D420" t="s">
        <v>376</v>
      </c>
      <c r="E420" s="34">
        <v>0.3</v>
      </c>
      <c r="F420" t="s">
        <v>278</v>
      </c>
      <c r="G420" t="s">
        <v>279</v>
      </c>
      <c r="H420" s="35">
        <f>VLOOKUP(B420,'T-SMP'!$E$10:$F$70,2,0)</f>
        <v>0</v>
      </c>
      <c r="I420" t="s">
        <v>280</v>
      </c>
      <c r="J420" s="22">
        <f>ROUND(E420/I412* H420,5)</f>
        <v>0</v>
      </c>
      <c r="K420" s="41"/>
      <c r="L420" s="30"/>
    </row>
    <row r="421" spans="1:27" x14ac:dyDescent="0.25">
      <c r="D421" s="23" t="s">
        <v>289</v>
      </c>
      <c r="E421" s="36"/>
      <c r="H421" s="36"/>
      <c r="L421" s="30">
        <f>SUM(J418:J420)</f>
        <v>0</v>
      </c>
    </row>
    <row r="422" spans="1:27" x14ac:dyDescent="0.25">
      <c r="B422" s="15" t="s">
        <v>290</v>
      </c>
      <c r="E422" s="36"/>
      <c r="H422" s="36"/>
      <c r="L422" s="30"/>
    </row>
    <row r="423" spans="1:27" ht="75" x14ac:dyDescent="0.25">
      <c r="B423" t="s">
        <v>394</v>
      </c>
      <c r="C423" t="s">
        <v>292</v>
      </c>
      <c r="D423" s="42" t="s">
        <v>395</v>
      </c>
      <c r="E423" s="34">
        <v>0.15</v>
      </c>
      <c r="G423" t="s">
        <v>279</v>
      </c>
      <c r="H423" s="35">
        <f>VLOOKUP(B423,'T-SMP'!$E$10:$F$70,2,0)</f>
        <v>0</v>
      </c>
      <c r="I423" t="s">
        <v>280</v>
      </c>
      <c r="J423" s="22">
        <f>ROUND(E423* H423,5)</f>
        <v>0</v>
      </c>
      <c r="K423" s="41"/>
      <c r="L423" s="30"/>
    </row>
    <row r="424" spans="1:27" ht="75" x14ac:dyDescent="0.25">
      <c r="B424" t="s">
        <v>396</v>
      </c>
      <c r="C424" t="s">
        <v>292</v>
      </c>
      <c r="D424" s="42" t="s">
        <v>397</v>
      </c>
      <c r="E424" s="34">
        <v>3.5999999999999997E-2</v>
      </c>
      <c r="G424" t="s">
        <v>279</v>
      </c>
      <c r="H424" s="35">
        <f>VLOOKUP(B424,'T-SMP'!$E$10:$F$70,2,0)</f>
        <v>0</v>
      </c>
      <c r="I424" t="s">
        <v>280</v>
      </c>
      <c r="J424" s="22">
        <f>ROUND(E424* H424,5)</f>
        <v>0</v>
      </c>
      <c r="K424" s="41"/>
      <c r="L424" s="30"/>
    </row>
    <row r="425" spans="1:27" x14ac:dyDescent="0.25">
      <c r="D425" s="23" t="s">
        <v>294</v>
      </c>
      <c r="E425" s="36"/>
      <c r="H425" s="36"/>
      <c r="L425" s="30">
        <f>SUM(J423:J424)</f>
        <v>0</v>
      </c>
    </row>
    <row r="426" spans="1:27" x14ac:dyDescent="0.25">
      <c r="E426" s="36"/>
      <c r="H426" s="36"/>
      <c r="L426" s="30"/>
    </row>
    <row r="427" spans="1:27" x14ac:dyDescent="0.25">
      <c r="D427" s="23" t="s">
        <v>295</v>
      </c>
      <c r="E427" s="36"/>
      <c r="H427" s="36">
        <v>1.5</v>
      </c>
      <c r="I427" t="s">
        <v>296</v>
      </c>
      <c r="J427">
        <f>ROUND(H427/100*L416,5)</f>
        <v>0</v>
      </c>
      <c r="L427" s="30"/>
    </row>
    <row r="428" spans="1:27" x14ac:dyDescent="0.25">
      <c r="D428" s="23" t="s">
        <v>297</v>
      </c>
      <c r="E428" s="36"/>
      <c r="H428" s="36"/>
      <c r="L428" s="39">
        <f>SUM(J413:J427)</f>
        <v>0</v>
      </c>
    </row>
    <row r="429" spans="1:27" x14ac:dyDescent="0.25">
      <c r="D429" s="23" t="s">
        <v>298</v>
      </c>
      <c r="E429" s="36"/>
      <c r="H429" s="36"/>
      <c r="L429" s="39">
        <f>SUM(L428:L428)</f>
        <v>0</v>
      </c>
    </row>
    <row r="430" spans="1:27" x14ac:dyDescent="0.25">
      <c r="L430" s="38"/>
    </row>
    <row r="431" spans="1:27" ht="45" customHeight="1" x14ac:dyDescent="0.25">
      <c r="A431" s="19"/>
      <c r="B431" s="19" t="s">
        <v>408</v>
      </c>
      <c r="C431" s="20" t="s">
        <v>28</v>
      </c>
      <c r="D431" s="54" t="s">
        <v>409</v>
      </c>
      <c r="E431" s="55"/>
      <c r="F431" s="55"/>
      <c r="G431" s="20"/>
      <c r="H431" s="21" t="s">
        <v>273</v>
      </c>
      <c r="I431" s="56">
        <v>1</v>
      </c>
      <c r="J431" s="57"/>
      <c r="K431" s="40" t="str">
        <f>+B431</f>
        <v>P21R0-ARD5</v>
      </c>
      <c r="L431" s="37">
        <f>ROUND(L447,2)</f>
        <v>0</v>
      </c>
      <c r="M431" s="20"/>
      <c r="N431" s="20"/>
      <c r="O431" s="20"/>
      <c r="P431" s="20"/>
      <c r="Q431" s="20"/>
      <c r="R431" s="20"/>
      <c r="S431" s="20"/>
      <c r="T431" s="20"/>
      <c r="U431" s="20"/>
      <c r="V431" s="20"/>
      <c r="W431" s="20"/>
      <c r="X431" s="20"/>
      <c r="Y431" s="20"/>
      <c r="Z431" s="20"/>
      <c r="AA431" s="20"/>
    </row>
    <row r="432" spans="1:27" x14ac:dyDescent="0.25">
      <c r="B432" s="15" t="s">
        <v>274</v>
      </c>
      <c r="L432" s="38"/>
    </row>
    <row r="433" spans="2:12" x14ac:dyDescent="0.25">
      <c r="B433" t="s">
        <v>281</v>
      </c>
      <c r="C433" t="s">
        <v>276</v>
      </c>
      <c r="D433" t="s">
        <v>282</v>
      </c>
      <c r="E433" s="34">
        <v>0.60299999999999998</v>
      </c>
      <c r="F433" t="s">
        <v>278</v>
      </c>
      <c r="G433" t="s">
        <v>279</v>
      </c>
      <c r="H433" s="35">
        <f>VLOOKUP(B433,'T-SMP'!$E$10:$F$70,2,0)</f>
        <v>0</v>
      </c>
      <c r="I433" t="s">
        <v>280</v>
      </c>
      <c r="J433" s="22">
        <f>ROUND(E433/I431* H433,5)</f>
        <v>0</v>
      </c>
      <c r="K433" s="41"/>
      <c r="L433" s="30"/>
    </row>
    <row r="434" spans="2:12" x14ac:dyDescent="0.25">
      <c r="B434" t="s">
        <v>275</v>
      </c>
      <c r="C434" t="s">
        <v>276</v>
      </c>
      <c r="D434" t="s">
        <v>277</v>
      </c>
      <c r="E434" s="34">
        <v>0.37</v>
      </c>
      <c r="F434" t="s">
        <v>278</v>
      </c>
      <c r="G434" t="s">
        <v>279</v>
      </c>
      <c r="H434" s="35">
        <f>VLOOKUP(B434,'T-SMP'!$E$10:$F$70,2,0)</f>
        <v>0</v>
      </c>
      <c r="I434" t="s">
        <v>280</v>
      </c>
      <c r="J434" s="22">
        <f>ROUND(E434/I431* H434,5)</f>
        <v>0</v>
      </c>
      <c r="K434" s="41"/>
      <c r="L434" s="30"/>
    </row>
    <row r="435" spans="2:12" x14ac:dyDescent="0.25">
      <c r="D435" s="23" t="s">
        <v>283</v>
      </c>
      <c r="E435" s="36"/>
      <c r="H435" s="36"/>
      <c r="L435" s="30">
        <f>SUM(J433:J434)</f>
        <v>0</v>
      </c>
    </row>
    <row r="436" spans="2:12" x14ac:dyDescent="0.25">
      <c r="B436" s="15" t="s">
        <v>284</v>
      </c>
      <c r="E436" s="36"/>
      <c r="H436" s="36"/>
      <c r="L436" s="30"/>
    </row>
    <row r="437" spans="2:12" x14ac:dyDescent="0.25">
      <c r="B437" t="s">
        <v>391</v>
      </c>
      <c r="C437" t="s">
        <v>276</v>
      </c>
      <c r="D437" t="s">
        <v>376</v>
      </c>
      <c r="E437" s="34">
        <v>0.3</v>
      </c>
      <c r="F437" t="s">
        <v>278</v>
      </c>
      <c r="G437" t="s">
        <v>279</v>
      </c>
      <c r="H437" s="35">
        <f>VLOOKUP(B437,'T-SMP'!$E$10:$F$70,2,0)</f>
        <v>0</v>
      </c>
      <c r="I437" t="s">
        <v>280</v>
      </c>
      <c r="J437" s="22">
        <f>ROUND(E437/I431* H437,5)</f>
        <v>0</v>
      </c>
      <c r="K437" s="41"/>
      <c r="L437" s="30"/>
    </row>
    <row r="438" spans="2:12" x14ac:dyDescent="0.25">
      <c r="B438" t="s">
        <v>372</v>
      </c>
      <c r="C438" t="s">
        <v>276</v>
      </c>
      <c r="D438" t="s">
        <v>325</v>
      </c>
      <c r="E438" s="34">
        <v>0.44</v>
      </c>
      <c r="F438" t="s">
        <v>278</v>
      </c>
      <c r="G438" t="s">
        <v>279</v>
      </c>
      <c r="H438" s="35">
        <f>VLOOKUP(B438,'T-SMP'!$E$10:$F$70,2,0)</f>
        <v>0</v>
      </c>
      <c r="I438" t="s">
        <v>280</v>
      </c>
      <c r="J438" s="22">
        <f>ROUND(E438/I431* H438,5)</f>
        <v>0</v>
      </c>
      <c r="K438" s="41"/>
      <c r="L438" s="30"/>
    </row>
    <row r="439" spans="2:12" x14ac:dyDescent="0.25">
      <c r="D439" s="23" t="s">
        <v>289</v>
      </c>
      <c r="E439" s="36"/>
      <c r="H439" s="36"/>
      <c r="L439" s="30">
        <f>SUM(J437:J438)</f>
        <v>0</v>
      </c>
    </row>
    <row r="440" spans="2:12" x14ac:dyDescent="0.25">
      <c r="B440" s="15" t="s">
        <v>290</v>
      </c>
      <c r="E440" s="36"/>
      <c r="H440" s="36"/>
      <c r="L440" s="30"/>
    </row>
    <row r="441" spans="2:12" ht="75" x14ac:dyDescent="0.25">
      <c r="B441" t="s">
        <v>396</v>
      </c>
      <c r="C441" t="s">
        <v>292</v>
      </c>
      <c r="D441" s="42" t="s">
        <v>397</v>
      </c>
      <c r="E441" s="34">
        <v>3.5999999999999997E-2</v>
      </c>
      <c r="G441" t="s">
        <v>279</v>
      </c>
      <c r="H441" s="35">
        <f>VLOOKUP(B441,'T-SMP'!$E$10:$F$70,2,0)</f>
        <v>0</v>
      </c>
      <c r="I441" t="s">
        <v>280</v>
      </c>
      <c r="J441" s="22">
        <f>ROUND(E441* H441,5)</f>
        <v>0</v>
      </c>
      <c r="K441" s="41"/>
      <c r="L441" s="30"/>
    </row>
    <row r="442" spans="2:12" ht="75" x14ac:dyDescent="0.25">
      <c r="B442" t="s">
        <v>394</v>
      </c>
      <c r="C442" t="s">
        <v>292</v>
      </c>
      <c r="D442" s="42" t="s">
        <v>395</v>
      </c>
      <c r="E442" s="34">
        <v>0.15</v>
      </c>
      <c r="G442" t="s">
        <v>279</v>
      </c>
      <c r="H442" s="35">
        <f>VLOOKUP(B442,'T-SMP'!$E$10:$F$70,2,0)</f>
        <v>0</v>
      </c>
      <c r="I442" t="s">
        <v>280</v>
      </c>
      <c r="J442" s="22">
        <f>ROUND(E442* H442,5)</f>
        <v>0</v>
      </c>
      <c r="K442" s="41"/>
      <c r="L442" s="30"/>
    </row>
    <row r="443" spans="2:12" x14ac:dyDescent="0.25">
      <c r="D443" s="23" t="s">
        <v>294</v>
      </c>
      <c r="E443" s="36"/>
      <c r="H443" s="36"/>
      <c r="L443" s="30">
        <f>SUM(J441:J442)</f>
        <v>0</v>
      </c>
    </row>
    <row r="444" spans="2:12" x14ac:dyDescent="0.25">
      <c r="E444" s="36"/>
      <c r="H444" s="36"/>
      <c r="L444" s="30"/>
    </row>
    <row r="445" spans="2:12" x14ac:dyDescent="0.25">
      <c r="D445" s="23" t="s">
        <v>295</v>
      </c>
      <c r="E445" s="36"/>
      <c r="H445" s="36">
        <v>1.5</v>
      </c>
      <c r="I445" t="s">
        <v>296</v>
      </c>
      <c r="J445">
        <f>ROUND(H445/100*L435,5)</f>
        <v>0</v>
      </c>
      <c r="L445" s="30"/>
    </row>
    <row r="446" spans="2:12" x14ac:dyDescent="0.25">
      <c r="D446" s="23" t="s">
        <v>297</v>
      </c>
      <c r="E446" s="36"/>
      <c r="H446" s="36"/>
      <c r="L446" s="39">
        <f>SUM(J432:J445)</f>
        <v>0</v>
      </c>
    </row>
    <row r="447" spans="2:12" x14ac:dyDescent="0.25">
      <c r="D447" s="23" t="s">
        <v>298</v>
      </c>
      <c r="E447" s="36"/>
      <c r="H447" s="36"/>
      <c r="L447" s="39">
        <f>SUM(L446:L446)</f>
        <v>0</v>
      </c>
    </row>
    <row r="448" spans="2:12" x14ac:dyDescent="0.25">
      <c r="L448" s="38"/>
    </row>
    <row r="449" spans="1:27" ht="45" customHeight="1" x14ac:dyDescent="0.25">
      <c r="A449" s="19"/>
      <c r="B449" s="19" t="s">
        <v>410</v>
      </c>
      <c r="C449" s="20" t="s">
        <v>28</v>
      </c>
      <c r="D449" s="54" t="s">
        <v>411</v>
      </c>
      <c r="E449" s="55"/>
      <c r="F449" s="55"/>
      <c r="G449" s="20"/>
      <c r="H449" s="21" t="s">
        <v>273</v>
      </c>
      <c r="I449" s="56">
        <v>1</v>
      </c>
      <c r="J449" s="57"/>
      <c r="K449" s="40" t="str">
        <f>+B449</f>
        <v>P21R0-ARD6</v>
      </c>
      <c r="L449" s="37">
        <f>ROUND(L466,2)</f>
        <v>0</v>
      </c>
      <c r="M449" s="20"/>
      <c r="N449" s="20"/>
      <c r="O449" s="20"/>
      <c r="P449" s="20"/>
      <c r="Q449" s="20"/>
      <c r="R449" s="20"/>
      <c r="S449" s="20"/>
      <c r="T449" s="20"/>
      <c r="U449" s="20"/>
      <c r="V449" s="20"/>
      <c r="W449" s="20"/>
      <c r="X449" s="20"/>
      <c r="Y449" s="20"/>
      <c r="Z449" s="20"/>
      <c r="AA449" s="20"/>
    </row>
    <row r="450" spans="1:27" x14ac:dyDescent="0.25">
      <c r="B450" s="15" t="s">
        <v>274</v>
      </c>
      <c r="L450" s="38"/>
    </row>
    <row r="451" spans="1:27" x14ac:dyDescent="0.25">
      <c r="B451" t="s">
        <v>281</v>
      </c>
      <c r="C451" t="s">
        <v>276</v>
      </c>
      <c r="D451" t="s">
        <v>282</v>
      </c>
      <c r="E451" s="34">
        <v>0.96</v>
      </c>
      <c r="F451" t="s">
        <v>278</v>
      </c>
      <c r="G451" t="s">
        <v>279</v>
      </c>
      <c r="H451" s="35">
        <f>VLOOKUP(B451,'T-SMP'!$E$10:$F$70,2,0)</f>
        <v>0</v>
      </c>
      <c r="I451" t="s">
        <v>280</v>
      </c>
      <c r="J451" s="22">
        <f>ROUND(E451/I449* H451,5)</f>
        <v>0</v>
      </c>
      <c r="K451" s="41"/>
      <c r="L451" s="30"/>
    </row>
    <row r="452" spans="1:27" x14ac:dyDescent="0.25">
      <c r="B452" t="s">
        <v>275</v>
      </c>
      <c r="C452" t="s">
        <v>276</v>
      </c>
      <c r="D452" t="s">
        <v>277</v>
      </c>
      <c r="E452" s="34">
        <v>0.48</v>
      </c>
      <c r="F452" t="s">
        <v>278</v>
      </c>
      <c r="G452" t="s">
        <v>279</v>
      </c>
      <c r="H452" s="35">
        <f>VLOOKUP(B452,'T-SMP'!$E$10:$F$70,2,0)</f>
        <v>0</v>
      </c>
      <c r="I452" t="s">
        <v>280</v>
      </c>
      <c r="J452" s="22">
        <f>ROUND(E452/I449* H452,5)</f>
        <v>0</v>
      </c>
      <c r="K452" s="41"/>
      <c r="L452" s="30"/>
    </row>
    <row r="453" spans="1:27" x14ac:dyDescent="0.25">
      <c r="D453" s="23" t="s">
        <v>283</v>
      </c>
      <c r="E453" s="36"/>
      <c r="H453" s="36"/>
      <c r="L453" s="30">
        <f>SUM(J451:J452)</f>
        <v>0</v>
      </c>
    </row>
    <row r="454" spans="1:27" x14ac:dyDescent="0.25">
      <c r="B454" s="15" t="s">
        <v>284</v>
      </c>
      <c r="E454" s="36"/>
      <c r="H454" s="36"/>
      <c r="L454" s="30"/>
    </row>
    <row r="455" spans="1:27" x14ac:dyDescent="0.25">
      <c r="B455" t="s">
        <v>372</v>
      </c>
      <c r="C455" t="s">
        <v>276</v>
      </c>
      <c r="D455" t="s">
        <v>325</v>
      </c>
      <c r="E455" s="34">
        <v>2.4</v>
      </c>
      <c r="F455" t="s">
        <v>278</v>
      </c>
      <c r="G455" t="s">
        <v>279</v>
      </c>
      <c r="H455" s="35">
        <f>VLOOKUP(B455,'T-SMP'!$E$10:$F$70,2,0)</f>
        <v>0</v>
      </c>
      <c r="I455" t="s">
        <v>280</v>
      </c>
      <c r="J455" s="22">
        <f>ROUND(E455/I449* H455,5)</f>
        <v>0</v>
      </c>
      <c r="K455" s="41"/>
      <c r="L455" s="30"/>
    </row>
    <row r="456" spans="1:27" x14ac:dyDescent="0.25">
      <c r="B456" t="s">
        <v>391</v>
      </c>
      <c r="C456" t="s">
        <v>276</v>
      </c>
      <c r="D456" t="s">
        <v>376</v>
      </c>
      <c r="E456" s="34">
        <v>0.2</v>
      </c>
      <c r="F456" t="s">
        <v>278</v>
      </c>
      <c r="G456" t="s">
        <v>279</v>
      </c>
      <c r="H456" s="35">
        <f>VLOOKUP(B456,'T-SMP'!$E$10:$F$70,2,0)</f>
        <v>0</v>
      </c>
      <c r="I456" t="s">
        <v>280</v>
      </c>
      <c r="J456" s="22">
        <f>ROUND(E456/I449* H456,5)</f>
        <v>0</v>
      </c>
      <c r="K456" s="41"/>
      <c r="L456" s="30"/>
    </row>
    <row r="457" spans="1:27" ht="45" x14ac:dyDescent="0.25">
      <c r="B457" t="s">
        <v>402</v>
      </c>
      <c r="C457" t="s">
        <v>276</v>
      </c>
      <c r="D457" s="42" t="s">
        <v>403</v>
      </c>
      <c r="E457" s="34">
        <v>0.9</v>
      </c>
      <c r="F457" t="s">
        <v>278</v>
      </c>
      <c r="G457" t="s">
        <v>279</v>
      </c>
      <c r="H457" s="35">
        <f>VLOOKUP(B457,'T-SMP'!$E$10:$F$70,2,0)</f>
        <v>0</v>
      </c>
      <c r="I457" t="s">
        <v>280</v>
      </c>
      <c r="J457" s="22">
        <f>ROUND(E457/I449* H457,5)</f>
        <v>0</v>
      </c>
      <c r="K457" s="41"/>
      <c r="L457" s="30"/>
    </row>
    <row r="458" spans="1:27" x14ac:dyDescent="0.25">
      <c r="D458" s="23" t="s">
        <v>289</v>
      </c>
      <c r="E458" s="36"/>
      <c r="H458" s="36"/>
      <c r="L458" s="30">
        <f>SUM(J455:J457)</f>
        <v>0</v>
      </c>
    </row>
    <row r="459" spans="1:27" x14ac:dyDescent="0.25">
      <c r="B459" s="15" t="s">
        <v>290</v>
      </c>
      <c r="E459" s="36"/>
      <c r="H459" s="36"/>
      <c r="L459" s="30"/>
    </row>
    <row r="460" spans="1:27" ht="75" x14ac:dyDescent="0.25">
      <c r="B460" t="s">
        <v>394</v>
      </c>
      <c r="C460" t="s">
        <v>292</v>
      </c>
      <c r="D460" s="42" t="s">
        <v>395</v>
      </c>
      <c r="E460" s="34">
        <v>0.5</v>
      </c>
      <c r="G460" t="s">
        <v>279</v>
      </c>
      <c r="H460" s="35">
        <f>VLOOKUP(B460,'T-SMP'!$E$10:$F$70,2,0)</f>
        <v>0</v>
      </c>
      <c r="I460" t="s">
        <v>280</v>
      </c>
      <c r="J460" s="22">
        <f>ROUND(E460* H460,5)</f>
        <v>0</v>
      </c>
      <c r="K460" s="41"/>
      <c r="L460" s="30"/>
    </row>
    <row r="461" spans="1:27" ht="75" x14ac:dyDescent="0.25">
      <c r="B461" t="s">
        <v>396</v>
      </c>
      <c r="C461" t="s">
        <v>292</v>
      </c>
      <c r="D461" s="42" t="s">
        <v>397</v>
      </c>
      <c r="E461" s="34">
        <v>0.9</v>
      </c>
      <c r="G461" t="s">
        <v>279</v>
      </c>
      <c r="H461" s="35">
        <f>VLOOKUP(B461,'T-SMP'!$E$10:$F$70,2,0)</f>
        <v>0</v>
      </c>
      <c r="I461" t="s">
        <v>280</v>
      </c>
      <c r="J461" s="22">
        <f>ROUND(E461* H461,5)</f>
        <v>0</v>
      </c>
      <c r="K461" s="41"/>
      <c r="L461" s="30"/>
    </row>
    <row r="462" spans="1:27" x14ac:dyDescent="0.25">
      <c r="D462" s="23" t="s">
        <v>294</v>
      </c>
      <c r="E462" s="36"/>
      <c r="H462" s="36"/>
      <c r="L462" s="30">
        <f>SUM(J460:J461)</f>
        <v>0</v>
      </c>
    </row>
    <row r="463" spans="1:27" x14ac:dyDescent="0.25">
      <c r="E463" s="36"/>
      <c r="H463" s="36"/>
      <c r="L463" s="30"/>
    </row>
    <row r="464" spans="1:27" x14ac:dyDescent="0.25">
      <c r="D464" s="23" t="s">
        <v>295</v>
      </c>
      <c r="E464" s="36"/>
      <c r="H464" s="36">
        <v>1.5</v>
      </c>
      <c r="I464" t="s">
        <v>296</v>
      </c>
      <c r="J464">
        <f>ROUND(H464/100*L453,5)</f>
        <v>0</v>
      </c>
      <c r="L464" s="30"/>
    </row>
    <row r="465" spans="1:27" x14ac:dyDescent="0.25">
      <c r="D465" s="23" t="s">
        <v>297</v>
      </c>
      <c r="E465" s="36"/>
      <c r="H465" s="36"/>
      <c r="L465" s="39">
        <f>SUM(J450:J464)</f>
        <v>0</v>
      </c>
    </row>
    <row r="466" spans="1:27" x14ac:dyDescent="0.25">
      <c r="D466" s="23" t="s">
        <v>298</v>
      </c>
      <c r="E466" s="36"/>
      <c r="H466" s="36"/>
      <c r="L466" s="39">
        <f>SUM(L465:L465)</f>
        <v>0</v>
      </c>
    </row>
    <row r="467" spans="1:27" x14ac:dyDescent="0.25">
      <c r="L467" s="38"/>
    </row>
    <row r="468" spans="1:27" ht="45" customHeight="1" x14ac:dyDescent="0.25">
      <c r="A468" s="19"/>
      <c r="B468" s="19" t="s">
        <v>412</v>
      </c>
      <c r="C468" s="20" t="s">
        <v>28</v>
      </c>
      <c r="D468" s="54" t="s">
        <v>413</v>
      </c>
      <c r="E468" s="55"/>
      <c r="F468" s="55"/>
      <c r="G468" s="20"/>
      <c r="H468" s="21" t="s">
        <v>273</v>
      </c>
      <c r="I468" s="56">
        <v>1</v>
      </c>
      <c r="J468" s="57"/>
      <c r="K468" s="40" t="str">
        <f>+B468</f>
        <v>P21R0-ARD7</v>
      </c>
      <c r="L468" s="37">
        <f>ROUND(L484,2)</f>
        <v>0</v>
      </c>
      <c r="M468" s="20"/>
      <c r="N468" s="20"/>
      <c r="O468" s="20"/>
      <c r="P468" s="20"/>
      <c r="Q468" s="20"/>
      <c r="R468" s="20"/>
      <c r="S468" s="20"/>
      <c r="T468" s="20"/>
      <c r="U468" s="20"/>
      <c r="V468" s="20"/>
      <c r="W468" s="20"/>
      <c r="X468" s="20"/>
      <c r="Y468" s="20"/>
      <c r="Z468" s="20"/>
      <c r="AA468" s="20"/>
    </row>
    <row r="469" spans="1:27" x14ac:dyDescent="0.25">
      <c r="B469" s="15" t="s">
        <v>274</v>
      </c>
      <c r="L469" s="38"/>
    </row>
    <row r="470" spans="1:27" x14ac:dyDescent="0.25">
      <c r="B470" t="s">
        <v>281</v>
      </c>
      <c r="C470" t="s">
        <v>276</v>
      </c>
      <c r="D470" t="s">
        <v>282</v>
      </c>
      <c r="E470" s="34">
        <v>0.96</v>
      </c>
      <c r="F470" t="s">
        <v>278</v>
      </c>
      <c r="G470" t="s">
        <v>279</v>
      </c>
      <c r="H470" s="35">
        <f>VLOOKUP(B470,'T-SMP'!$E$10:$F$70,2,0)</f>
        <v>0</v>
      </c>
      <c r="I470" t="s">
        <v>280</v>
      </c>
      <c r="J470" s="22">
        <f>ROUND(E470/I468* H470,5)</f>
        <v>0</v>
      </c>
      <c r="K470" s="41"/>
      <c r="L470" s="30"/>
    </row>
    <row r="471" spans="1:27" ht="30" x14ac:dyDescent="0.25">
      <c r="B471" t="s">
        <v>389</v>
      </c>
      <c r="C471" t="s">
        <v>276</v>
      </c>
      <c r="D471" s="42" t="s">
        <v>390</v>
      </c>
      <c r="E471" s="34">
        <v>0.48</v>
      </c>
      <c r="F471" t="s">
        <v>278</v>
      </c>
      <c r="G471" t="s">
        <v>279</v>
      </c>
      <c r="H471" s="35">
        <f>VLOOKUP(B471,'T-SMP'!$E$10:$F$70,2,0)</f>
        <v>0</v>
      </c>
      <c r="I471" t="s">
        <v>280</v>
      </c>
      <c r="J471" s="22">
        <f>ROUND(E471/I468* H471,5)</f>
        <v>0</v>
      </c>
      <c r="K471" s="41"/>
      <c r="L471" s="30"/>
    </row>
    <row r="472" spans="1:27" x14ac:dyDescent="0.25">
      <c r="D472" s="23" t="s">
        <v>283</v>
      </c>
      <c r="E472" s="36"/>
      <c r="H472" s="36"/>
      <c r="L472" s="30">
        <f>SUM(J470:J471)</f>
        <v>0</v>
      </c>
    </row>
    <row r="473" spans="1:27" x14ac:dyDescent="0.25">
      <c r="B473" s="15" t="s">
        <v>284</v>
      </c>
      <c r="E473" s="36"/>
      <c r="H473" s="36"/>
      <c r="L473" s="30"/>
    </row>
    <row r="474" spans="1:27" x14ac:dyDescent="0.25">
      <c r="B474" t="s">
        <v>391</v>
      </c>
      <c r="C474" t="s">
        <v>276</v>
      </c>
      <c r="D474" t="s">
        <v>376</v>
      </c>
      <c r="E474" s="34">
        <v>0.2</v>
      </c>
      <c r="F474" t="s">
        <v>278</v>
      </c>
      <c r="G474" t="s">
        <v>279</v>
      </c>
      <c r="H474" s="35">
        <f>VLOOKUP(B474,'T-SMP'!$E$10:$F$70,2,0)</f>
        <v>0</v>
      </c>
      <c r="I474" t="s">
        <v>280</v>
      </c>
      <c r="J474" s="22">
        <f>ROUND(E474/I468* H474,5)</f>
        <v>0</v>
      </c>
      <c r="K474" s="41"/>
      <c r="L474" s="30"/>
    </row>
    <row r="475" spans="1:27" x14ac:dyDescent="0.25">
      <c r="B475" t="s">
        <v>372</v>
      </c>
      <c r="C475" t="s">
        <v>276</v>
      </c>
      <c r="D475" t="s">
        <v>325</v>
      </c>
      <c r="E475" s="34">
        <v>2.4</v>
      </c>
      <c r="F475" t="s">
        <v>278</v>
      </c>
      <c r="G475" t="s">
        <v>279</v>
      </c>
      <c r="H475" s="35">
        <f>VLOOKUP(B475,'T-SMP'!$E$10:$F$70,2,0)</f>
        <v>0</v>
      </c>
      <c r="I475" t="s">
        <v>280</v>
      </c>
      <c r="J475" s="22">
        <f>ROUND(E475/I468* H475,5)</f>
        <v>0</v>
      </c>
      <c r="K475" s="41"/>
      <c r="L475" s="30"/>
    </row>
    <row r="476" spans="1:27" x14ac:dyDescent="0.25">
      <c r="D476" s="23" t="s">
        <v>289</v>
      </c>
      <c r="E476" s="36"/>
      <c r="H476" s="36"/>
      <c r="L476" s="30">
        <f>SUM(J474:J475)</f>
        <v>0</v>
      </c>
    </row>
    <row r="477" spans="1:27" x14ac:dyDescent="0.25">
      <c r="B477" s="15" t="s">
        <v>290</v>
      </c>
      <c r="E477" s="36"/>
      <c r="H477" s="36"/>
      <c r="L477" s="30"/>
    </row>
    <row r="478" spans="1:27" ht="75" x14ac:dyDescent="0.25">
      <c r="B478" t="s">
        <v>394</v>
      </c>
      <c r="C478" t="s">
        <v>292</v>
      </c>
      <c r="D478" s="42" t="s">
        <v>395</v>
      </c>
      <c r="E478" s="34">
        <v>0.5</v>
      </c>
      <c r="G478" t="s">
        <v>279</v>
      </c>
      <c r="H478" s="35">
        <f>VLOOKUP(B478,'T-SMP'!$E$10:$F$70,2,0)</f>
        <v>0</v>
      </c>
      <c r="I478" t="s">
        <v>280</v>
      </c>
      <c r="J478" s="22">
        <f>ROUND(E478* H478,5)</f>
        <v>0</v>
      </c>
      <c r="K478" s="41"/>
      <c r="L478" s="30"/>
    </row>
    <row r="479" spans="1:27" ht="75" x14ac:dyDescent="0.25">
      <c r="B479" t="s">
        <v>396</v>
      </c>
      <c r="C479" t="s">
        <v>292</v>
      </c>
      <c r="D479" s="42" t="s">
        <v>397</v>
      </c>
      <c r="E479" s="34">
        <v>0.9</v>
      </c>
      <c r="G479" t="s">
        <v>279</v>
      </c>
      <c r="H479" s="35">
        <f>VLOOKUP(B479,'T-SMP'!$E$10:$F$70,2,0)</f>
        <v>0</v>
      </c>
      <c r="I479" t="s">
        <v>280</v>
      </c>
      <c r="J479" s="22">
        <f>ROUND(E479* H479,5)</f>
        <v>0</v>
      </c>
      <c r="K479" s="41"/>
      <c r="L479" s="30"/>
    </row>
    <row r="480" spans="1:27" x14ac:dyDescent="0.25">
      <c r="D480" s="23" t="s">
        <v>294</v>
      </c>
      <c r="E480" s="36"/>
      <c r="H480" s="36"/>
      <c r="L480" s="30">
        <f>SUM(J478:J479)</f>
        <v>0</v>
      </c>
    </row>
    <row r="481" spans="1:27" x14ac:dyDescent="0.25">
      <c r="E481" s="36"/>
      <c r="H481" s="36"/>
      <c r="L481" s="30"/>
    </row>
    <row r="482" spans="1:27" x14ac:dyDescent="0.25">
      <c r="D482" s="23" t="s">
        <v>295</v>
      </c>
      <c r="E482" s="36"/>
      <c r="H482" s="36">
        <v>1.5</v>
      </c>
      <c r="I482" t="s">
        <v>296</v>
      </c>
      <c r="J482">
        <f>ROUND(H482/100*L472,5)</f>
        <v>0</v>
      </c>
      <c r="L482" s="30"/>
    </row>
    <row r="483" spans="1:27" x14ac:dyDescent="0.25">
      <c r="D483" s="23" t="s">
        <v>297</v>
      </c>
      <c r="E483" s="36"/>
      <c r="H483" s="36"/>
      <c r="L483" s="39">
        <f>SUM(J469:J482)</f>
        <v>0</v>
      </c>
    </row>
    <row r="484" spans="1:27" x14ac:dyDescent="0.25">
      <c r="D484" s="23" t="s">
        <v>298</v>
      </c>
      <c r="E484" s="36"/>
      <c r="H484" s="36"/>
      <c r="L484" s="39">
        <f>SUM(L483:L483)</f>
        <v>0</v>
      </c>
    </row>
    <row r="485" spans="1:27" x14ac:dyDescent="0.25">
      <c r="L485" s="38"/>
    </row>
    <row r="486" spans="1:27" ht="45" customHeight="1" x14ac:dyDescent="0.25">
      <c r="A486" s="19"/>
      <c r="B486" s="19" t="s">
        <v>414</v>
      </c>
      <c r="C486" s="20" t="s">
        <v>28</v>
      </c>
      <c r="D486" s="54" t="s">
        <v>415</v>
      </c>
      <c r="E486" s="55"/>
      <c r="F486" s="55"/>
      <c r="G486" s="20"/>
      <c r="H486" s="21" t="s">
        <v>273</v>
      </c>
      <c r="I486" s="56">
        <v>1</v>
      </c>
      <c r="J486" s="57"/>
      <c r="K486" s="40" t="str">
        <f>+B486</f>
        <v>P21R0-ARD8</v>
      </c>
      <c r="L486" s="37">
        <f>ROUND(L503,2)</f>
        <v>0</v>
      </c>
      <c r="M486" s="20"/>
      <c r="N486" s="20"/>
      <c r="O486" s="20"/>
      <c r="P486" s="20"/>
      <c r="Q486" s="20"/>
      <c r="R486" s="20"/>
      <c r="S486" s="20"/>
      <c r="T486" s="20"/>
      <c r="U486" s="20"/>
      <c r="V486" s="20"/>
      <c r="W486" s="20"/>
      <c r="X486" s="20"/>
      <c r="Y486" s="20"/>
      <c r="Z486" s="20"/>
      <c r="AA486" s="20"/>
    </row>
    <row r="487" spans="1:27" x14ac:dyDescent="0.25">
      <c r="B487" s="15" t="s">
        <v>274</v>
      </c>
      <c r="L487" s="38"/>
    </row>
    <row r="488" spans="1:27" x14ac:dyDescent="0.25">
      <c r="B488" t="s">
        <v>275</v>
      </c>
      <c r="C488" t="s">
        <v>276</v>
      </c>
      <c r="D488" t="s">
        <v>277</v>
      </c>
      <c r="E488" s="34">
        <v>1.8</v>
      </c>
      <c r="F488" t="s">
        <v>278</v>
      </c>
      <c r="G488" t="s">
        <v>279</v>
      </c>
      <c r="H488" s="35">
        <f>VLOOKUP(B488,'T-SMP'!$E$10:$F$70,2,0)</f>
        <v>0</v>
      </c>
      <c r="I488" t="s">
        <v>280</v>
      </c>
      <c r="J488" s="22">
        <f>ROUND(E488/I486* H488,5)</f>
        <v>0</v>
      </c>
      <c r="K488" s="41"/>
      <c r="L488" s="30"/>
    </row>
    <row r="489" spans="1:27" x14ac:dyDescent="0.25">
      <c r="B489" t="s">
        <v>281</v>
      </c>
      <c r="C489" t="s">
        <v>276</v>
      </c>
      <c r="D489" t="s">
        <v>282</v>
      </c>
      <c r="E489" s="34">
        <v>2.66</v>
      </c>
      <c r="F489" t="s">
        <v>278</v>
      </c>
      <c r="G489" t="s">
        <v>279</v>
      </c>
      <c r="H489" s="35">
        <f>VLOOKUP(B489,'T-SMP'!$E$10:$F$70,2,0)</f>
        <v>0</v>
      </c>
      <c r="I489" t="s">
        <v>280</v>
      </c>
      <c r="J489" s="22">
        <f>ROUND(E489/I486* H489,5)</f>
        <v>0</v>
      </c>
      <c r="K489" s="41"/>
      <c r="L489" s="30"/>
    </row>
    <row r="490" spans="1:27" x14ac:dyDescent="0.25">
      <c r="D490" s="23" t="s">
        <v>283</v>
      </c>
      <c r="E490" s="36"/>
      <c r="H490" s="36"/>
      <c r="L490" s="30">
        <f>SUM(J488:J489)</f>
        <v>0</v>
      </c>
    </row>
    <row r="491" spans="1:27" x14ac:dyDescent="0.25">
      <c r="B491" s="15" t="s">
        <v>284</v>
      </c>
      <c r="E491" s="36"/>
      <c r="H491" s="36"/>
      <c r="L491" s="30"/>
    </row>
    <row r="492" spans="1:27" x14ac:dyDescent="0.25">
      <c r="B492" t="s">
        <v>372</v>
      </c>
      <c r="C492" t="s">
        <v>276</v>
      </c>
      <c r="D492" t="s">
        <v>325</v>
      </c>
      <c r="E492" s="34">
        <v>10.7</v>
      </c>
      <c r="F492" t="s">
        <v>278</v>
      </c>
      <c r="G492" t="s">
        <v>279</v>
      </c>
      <c r="H492" s="35">
        <f>VLOOKUP(B492,'T-SMP'!$E$10:$F$70,2,0)</f>
        <v>0</v>
      </c>
      <c r="I492" t="s">
        <v>280</v>
      </c>
      <c r="J492" s="22">
        <f>ROUND(E492/I486* H492,5)</f>
        <v>0</v>
      </c>
      <c r="K492" s="41"/>
      <c r="L492" s="30"/>
    </row>
    <row r="493" spans="1:27" ht="45" x14ac:dyDescent="0.25">
      <c r="B493" t="s">
        <v>416</v>
      </c>
      <c r="C493" t="s">
        <v>276</v>
      </c>
      <c r="D493" s="42" t="s">
        <v>417</v>
      </c>
      <c r="E493" s="34">
        <v>4</v>
      </c>
      <c r="F493" t="s">
        <v>278</v>
      </c>
      <c r="G493" t="s">
        <v>279</v>
      </c>
      <c r="H493" s="35">
        <f>VLOOKUP(B493,'T-SMP'!$E$10:$F$70,2,0)</f>
        <v>0</v>
      </c>
      <c r="I493" t="s">
        <v>280</v>
      </c>
      <c r="J493" s="22">
        <f>ROUND(E493/I486* H493,5)</f>
        <v>0</v>
      </c>
      <c r="K493" s="41"/>
      <c r="L493" s="30"/>
    </row>
    <row r="494" spans="1:27" x14ac:dyDescent="0.25">
      <c r="B494" t="s">
        <v>391</v>
      </c>
      <c r="C494" t="s">
        <v>276</v>
      </c>
      <c r="D494" t="s">
        <v>376</v>
      </c>
      <c r="E494" s="34">
        <v>0.3</v>
      </c>
      <c r="F494" t="s">
        <v>278</v>
      </c>
      <c r="G494" t="s">
        <v>279</v>
      </c>
      <c r="H494" s="35">
        <f>VLOOKUP(B494,'T-SMP'!$E$10:$F$70,2,0)</f>
        <v>0</v>
      </c>
      <c r="I494" t="s">
        <v>280</v>
      </c>
      <c r="J494" s="22">
        <f>ROUND(E494/I486* H494,5)</f>
        <v>0</v>
      </c>
      <c r="K494" s="41"/>
      <c r="L494" s="30"/>
    </row>
    <row r="495" spans="1:27" x14ac:dyDescent="0.25">
      <c r="D495" s="23" t="s">
        <v>289</v>
      </c>
      <c r="E495" s="36"/>
      <c r="H495" s="36"/>
      <c r="L495" s="30">
        <f>SUM(J492:J494)</f>
        <v>0</v>
      </c>
    </row>
    <row r="496" spans="1:27" x14ac:dyDescent="0.25">
      <c r="B496" s="15" t="s">
        <v>290</v>
      </c>
      <c r="E496" s="36"/>
      <c r="H496" s="36"/>
      <c r="L496" s="30"/>
    </row>
    <row r="497" spans="1:27" ht="75" x14ac:dyDescent="0.25">
      <c r="B497" t="s">
        <v>396</v>
      </c>
      <c r="C497" t="s">
        <v>292</v>
      </c>
      <c r="D497" s="42" t="s">
        <v>397</v>
      </c>
      <c r="E497" s="34">
        <v>1.2</v>
      </c>
      <c r="G497" t="s">
        <v>279</v>
      </c>
      <c r="H497" s="35">
        <f>VLOOKUP(B497,'T-SMP'!$E$10:$F$70,2,0)</f>
        <v>0</v>
      </c>
      <c r="I497" t="s">
        <v>280</v>
      </c>
      <c r="J497" s="22">
        <f>ROUND(E497* H497,5)</f>
        <v>0</v>
      </c>
      <c r="K497" s="41"/>
      <c r="L497" s="30"/>
    </row>
    <row r="498" spans="1:27" ht="75" x14ac:dyDescent="0.25">
      <c r="B498" t="s">
        <v>394</v>
      </c>
      <c r="C498" t="s">
        <v>292</v>
      </c>
      <c r="D498" s="42" t="s">
        <v>395</v>
      </c>
      <c r="E498" s="34">
        <v>1</v>
      </c>
      <c r="G498" t="s">
        <v>279</v>
      </c>
      <c r="H498" s="35">
        <f>VLOOKUP(B498,'T-SMP'!$E$10:$F$70,2,0)</f>
        <v>0</v>
      </c>
      <c r="I498" t="s">
        <v>280</v>
      </c>
      <c r="J498" s="22">
        <f>ROUND(E498* H498,5)</f>
        <v>0</v>
      </c>
      <c r="K498" s="41"/>
      <c r="L498" s="30"/>
    </row>
    <row r="499" spans="1:27" x14ac:dyDescent="0.25">
      <c r="D499" s="23" t="s">
        <v>294</v>
      </c>
      <c r="E499" s="36"/>
      <c r="H499" s="36"/>
      <c r="L499" s="30">
        <f>SUM(J497:J498)</f>
        <v>0</v>
      </c>
    </row>
    <row r="500" spans="1:27" x14ac:dyDescent="0.25">
      <c r="E500" s="36"/>
      <c r="H500" s="36"/>
      <c r="L500" s="30"/>
    </row>
    <row r="501" spans="1:27" x14ac:dyDescent="0.25">
      <c r="D501" s="23" t="s">
        <v>295</v>
      </c>
      <c r="E501" s="36"/>
      <c r="H501" s="36">
        <v>1.5</v>
      </c>
      <c r="I501" t="s">
        <v>296</v>
      </c>
      <c r="J501">
        <f>ROUND(H501/100*L490,5)</f>
        <v>0</v>
      </c>
      <c r="L501" s="30"/>
    </row>
    <row r="502" spans="1:27" x14ac:dyDescent="0.25">
      <c r="D502" s="23" t="s">
        <v>297</v>
      </c>
      <c r="E502" s="36"/>
      <c r="H502" s="36"/>
      <c r="L502" s="39">
        <f>SUM(J487:J501)</f>
        <v>0</v>
      </c>
    </row>
    <row r="503" spans="1:27" x14ac:dyDescent="0.25">
      <c r="D503" s="23" t="s">
        <v>298</v>
      </c>
      <c r="E503" s="36"/>
      <c r="H503" s="36"/>
      <c r="L503" s="39">
        <f>SUM(L502:L502)</f>
        <v>0</v>
      </c>
    </row>
    <row r="504" spans="1:27" x14ac:dyDescent="0.25">
      <c r="L504" s="38"/>
    </row>
    <row r="505" spans="1:27" ht="45" customHeight="1" x14ac:dyDescent="0.25">
      <c r="A505" s="19"/>
      <c r="B505" s="19" t="s">
        <v>418</v>
      </c>
      <c r="C505" s="20" t="s">
        <v>28</v>
      </c>
      <c r="D505" s="54" t="s">
        <v>419</v>
      </c>
      <c r="E505" s="55"/>
      <c r="F505" s="55"/>
      <c r="G505" s="20"/>
      <c r="H505" s="21" t="s">
        <v>273</v>
      </c>
      <c r="I505" s="56">
        <v>1</v>
      </c>
      <c r="J505" s="57"/>
      <c r="K505" s="40" t="str">
        <f>+B505</f>
        <v>P21R0-ARD9</v>
      </c>
      <c r="L505" s="37">
        <f>ROUND(L521,2)</f>
        <v>0</v>
      </c>
      <c r="M505" s="20"/>
      <c r="N505" s="20"/>
      <c r="O505" s="20"/>
      <c r="P505" s="20"/>
      <c r="Q505" s="20"/>
      <c r="R505" s="20"/>
      <c r="S505" s="20"/>
      <c r="T505" s="20"/>
      <c r="U505" s="20"/>
      <c r="V505" s="20"/>
      <c r="W505" s="20"/>
      <c r="X505" s="20"/>
      <c r="Y505" s="20"/>
      <c r="Z505" s="20"/>
      <c r="AA505" s="20"/>
    </row>
    <row r="506" spans="1:27" x14ac:dyDescent="0.25">
      <c r="B506" s="15" t="s">
        <v>274</v>
      </c>
      <c r="L506" s="38"/>
    </row>
    <row r="507" spans="1:27" x14ac:dyDescent="0.25">
      <c r="B507" t="s">
        <v>275</v>
      </c>
      <c r="C507" t="s">
        <v>276</v>
      </c>
      <c r="D507" t="s">
        <v>277</v>
      </c>
      <c r="E507" s="34">
        <v>1.8</v>
      </c>
      <c r="F507" t="s">
        <v>278</v>
      </c>
      <c r="G507" t="s">
        <v>279</v>
      </c>
      <c r="H507" s="35">
        <f>VLOOKUP(B507,'T-SMP'!$E$10:$F$70,2,0)</f>
        <v>0</v>
      </c>
      <c r="I507" t="s">
        <v>280</v>
      </c>
      <c r="J507" s="22">
        <f>ROUND(E507/I505* H507,5)</f>
        <v>0</v>
      </c>
      <c r="K507" s="41"/>
      <c r="L507" s="30"/>
    </row>
    <row r="508" spans="1:27" x14ac:dyDescent="0.25">
      <c r="B508" t="s">
        <v>281</v>
      </c>
      <c r="C508" t="s">
        <v>276</v>
      </c>
      <c r="D508" t="s">
        <v>282</v>
      </c>
      <c r="E508" s="34">
        <v>2.66</v>
      </c>
      <c r="F508" t="s">
        <v>278</v>
      </c>
      <c r="G508" t="s">
        <v>279</v>
      </c>
      <c r="H508" s="35">
        <f>VLOOKUP(B508,'T-SMP'!$E$10:$F$70,2,0)</f>
        <v>0</v>
      </c>
      <c r="I508" t="s">
        <v>280</v>
      </c>
      <c r="J508" s="22">
        <f>ROUND(E508/I505* H508,5)</f>
        <v>0</v>
      </c>
      <c r="K508" s="41"/>
      <c r="L508" s="30"/>
    </row>
    <row r="509" spans="1:27" x14ac:dyDescent="0.25">
      <c r="D509" s="23" t="s">
        <v>283</v>
      </c>
      <c r="E509" s="36"/>
      <c r="H509" s="36"/>
      <c r="L509" s="30">
        <f>SUM(J507:J508)</f>
        <v>0</v>
      </c>
    </row>
    <row r="510" spans="1:27" x14ac:dyDescent="0.25">
      <c r="B510" s="15" t="s">
        <v>284</v>
      </c>
      <c r="E510" s="36"/>
      <c r="H510" s="36"/>
      <c r="L510" s="30"/>
    </row>
    <row r="511" spans="1:27" x14ac:dyDescent="0.25">
      <c r="B511" t="s">
        <v>372</v>
      </c>
      <c r="C511" t="s">
        <v>276</v>
      </c>
      <c r="D511" t="s">
        <v>325</v>
      </c>
      <c r="E511" s="34">
        <v>10.7</v>
      </c>
      <c r="F511" t="s">
        <v>278</v>
      </c>
      <c r="G511" t="s">
        <v>279</v>
      </c>
      <c r="H511" s="35">
        <f>VLOOKUP(B511,'T-SMP'!$E$10:$F$70,2,0)</f>
        <v>0</v>
      </c>
      <c r="I511" t="s">
        <v>280</v>
      </c>
      <c r="J511" s="22">
        <f>ROUND(E511/I505* H511,5)</f>
        <v>0</v>
      </c>
      <c r="K511" s="41"/>
      <c r="L511" s="30"/>
    </row>
    <row r="512" spans="1:27" x14ac:dyDescent="0.25">
      <c r="B512" t="s">
        <v>391</v>
      </c>
      <c r="C512" t="s">
        <v>276</v>
      </c>
      <c r="D512" t="s">
        <v>376</v>
      </c>
      <c r="E512" s="34">
        <v>0.3</v>
      </c>
      <c r="F512" t="s">
        <v>278</v>
      </c>
      <c r="G512" t="s">
        <v>279</v>
      </c>
      <c r="H512" s="35">
        <f>VLOOKUP(B512,'T-SMP'!$E$10:$F$70,2,0)</f>
        <v>0</v>
      </c>
      <c r="I512" t="s">
        <v>280</v>
      </c>
      <c r="J512" s="22">
        <f>ROUND(E512/I505* H512,5)</f>
        <v>0</v>
      </c>
      <c r="K512" s="41"/>
      <c r="L512" s="30"/>
    </row>
    <row r="513" spans="1:27" x14ac:dyDescent="0.25">
      <c r="D513" s="23" t="s">
        <v>289</v>
      </c>
      <c r="E513" s="36"/>
      <c r="H513" s="36"/>
      <c r="L513" s="30">
        <f>SUM(J511:J512)</f>
        <v>0</v>
      </c>
    </row>
    <row r="514" spans="1:27" x14ac:dyDescent="0.25">
      <c r="B514" s="15" t="s">
        <v>290</v>
      </c>
      <c r="E514" s="36"/>
      <c r="H514" s="36"/>
      <c r="L514" s="30"/>
    </row>
    <row r="515" spans="1:27" ht="75" x14ac:dyDescent="0.25">
      <c r="B515" t="s">
        <v>396</v>
      </c>
      <c r="C515" t="s">
        <v>292</v>
      </c>
      <c r="D515" s="42" t="s">
        <v>397</v>
      </c>
      <c r="E515" s="34">
        <v>1.2</v>
      </c>
      <c r="G515" t="s">
        <v>279</v>
      </c>
      <c r="H515" s="35">
        <f>VLOOKUP(B515,'T-SMP'!$E$10:$F$70,2,0)</f>
        <v>0</v>
      </c>
      <c r="I515" t="s">
        <v>280</v>
      </c>
      <c r="J515" s="22">
        <f>ROUND(E515* H515,5)</f>
        <v>0</v>
      </c>
      <c r="K515" s="41"/>
      <c r="L515" s="30"/>
    </row>
    <row r="516" spans="1:27" ht="75" x14ac:dyDescent="0.25">
      <c r="B516" t="s">
        <v>394</v>
      </c>
      <c r="C516" t="s">
        <v>292</v>
      </c>
      <c r="D516" s="42" t="s">
        <v>395</v>
      </c>
      <c r="E516" s="34">
        <v>1</v>
      </c>
      <c r="G516" t="s">
        <v>279</v>
      </c>
      <c r="H516" s="35">
        <f>VLOOKUP(B516,'T-SMP'!$E$10:$F$70,2,0)</f>
        <v>0</v>
      </c>
      <c r="I516" t="s">
        <v>280</v>
      </c>
      <c r="J516" s="22">
        <f>ROUND(E516* H516,5)</f>
        <v>0</v>
      </c>
      <c r="K516" s="41"/>
      <c r="L516" s="30"/>
    </row>
    <row r="517" spans="1:27" x14ac:dyDescent="0.25">
      <c r="D517" s="23" t="s">
        <v>294</v>
      </c>
      <c r="E517" s="36"/>
      <c r="H517" s="36"/>
      <c r="L517" s="30">
        <f>SUM(J515:J516)</f>
        <v>0</v>
      </c>
    </row>
    <row r="518" spans="1:27" x14ac:dyDescent="0.25">
      <c r="E518" s="36"/>
      <c r="H518" s="36"/>
      <c r="L518" s="30"/>
    </row>
    <row r="519" spans="1:27" x14ac:dyDescent="0.25">
      <c r="D519" s="23" t="s">
        <v>295</v>
      </c>
      <c r="E519" s="36"/>
      <c r="H519" s="36">
        <v>1.5</v>
      </c>
      <c r="I519" t="s">
        <v>296</v>
      </c>
      <c r="J519">
        <f>ROUND(H519/100*L509,5)</f>
        <v>0</v>
      </c>
      <c r="L519" s="30"/>
    </row>
    <row r="520" spans="1:27" x14ac:dyDescent="0.25">
      <c r="D520" s="23" t="s">
        <v>297</v>
      </c>
      <c r="E520" s="36"/>
      <c r="H520" s="36"/>
      <c r="L520" s="39">
        <f>SUM(J506:J519)</f>
        <v>0</v>
      </c>
    </row>
    <row r="521" spans="1:27" x14ac:dyDescent="0.25">
      <c r="D521" s="23" t="s">
        <v>298</v>
      </c>
      <c r="E521" s="36"/>
      <c r="H521" s="36"/>
      <c r="L521" s="39">
        <f>SUM(L520:L520)</f>
        <v>0</v>
      </c>
    </row>
    <row r="522" spans="1:27" x14ac:dyDescent="0.25">
      <c r="L522" s="38"/>
    </row>
    <row r="523" spans="1:27" ht="45" customHeight="1" x14ac:dyDescent="0.25">
      <c r="A523" s="19"/>
      <c r="B523" s="19" t="s">
        <v>420</v>
      </c>
      <c r="C523" s="20" t="s">
        <v>45</v>
      </c>
      <c r="D523" s="54" t="s">
        <v>421</v>
      </c>
      <c r="E523" s="55"/>
      <c r="F523" s="55"/>
      <c r="G523" s="20"/>
      <c r="H523" s="21" t="s">
        <v>273</v>
      </c>
      <c r="I523" s="56">
        <v>1</v>
      </c>
      <c r="J523" s="57"/>
      <c r="K523" s="40" t="str">
        <f>+B523</f>
        <v>P22D1-ARD2</v>
      </c>
      <c r="L523" s="37">
        <f>ROUND(L534,2)</f>
        <v>0</v>
      </c>
      <c r="M523" s="20"/>
      <c r="N523" s="20"/>
      <c r="O523" s="20"/>
      <c r="P523" s="20"/>
      <c r="Q523" s="20"/>
      <c r="R523" s="20"/>
      <c r="S523" s="20"/>
      <c r="T523" s="20"/>
      <c r="U523" s="20"/>
      <c r="V523" s="20"/>
      <c r="W523" s="20"/>
      <c r="X523" s="20"/>
      <c r="Y523" s="20"/>
      <c r="Z523" s="20"/>
      <c r="AA523" s="20"/>
    </row>
    <row r="524" spans="1:27" x14ac:dyDescent="0.25">
      <c r="B524" s="15" t="s">
        <v>274</v>
      </c>
      <c r="L524" s="38"/>
    </row>
    <row r="525" spans="1:27" x14ac:dyDescent="0.25">
      <c r="B525" t="s">
        <v>281</v>
      </c>
      <c r="C525" t="s">
        <v>276</v>
      </c>
      <c r="D525" t="s">
        <v>282</v>
      </c>
      <c r="E525" s="34">
        <v>6.0000000000000001E-3</v>
      </c>
      <c r="F525" t="s">
        <v>278</v>
      </c>
      <c r="G525" t="s">
        <v>279</v>
      </c>
      <c r="H525" s="35">
        <f>VLOOKUP(B525,'T-SMP'!$E$10:$F$70,2,0)</f>
        <v>0</v>
      </c>
      <c r="I525" t="s">
        <v>280</v>
      </c>
      <c r="J525" s="22">
        <f>ROUND(E525/I523* H525,5)</f>
        <v>0</v>
      </c>
      <c r="K525" s="41"/>
      <c r="L525" s="30"/>
    </row>
    <row r="526" spans="1:27" x14ac:dyDescent="0.25">
      <c r="B526" t="s">
        <v>422</v>
      </c>
      <c r="C526" t="s">
        <v>276</v>
      </c>
      <c r="D526" t="s">
        <v>423</v>
      </c>
      <c r="E526" s="34">
        <v>6.0000000000000001E-3</v>
      </c>
      <c r="F526" t="s">
        <v>278</v>
      </c>
      <c r="G526" t="s">
        <v>279</v>
      </c>
      <c r="H526" s="35">
        <f>VLOOKUP(B526,'T-SMP'!$E$10:$F$70,2,0)</f>
        <v>0</v>
      </c>
      <c r="I526" t="s">
        <v>280</v>
      </c>
      <c r="J526" s="22">
        <f>ROUND(E526/I523* H526,5)</f>
        <v>0</v>
      </c>
      <c r="K526" s="41"/>
      <c r="L526" s="30"/>
    </row>
    <row r="527" spans="1:27" x14ac:dyDescent="0.25">
      <c r="D527" s="23" t="s">
        <v>283</v>
      </c>
      <c r="E527" s="36"/>
      <c r="H527" s="36"/>
      <c r="L527" s="30">
        <f>SUM(J525:J526)</f>
        <v>0</v>
      </c>
    </row>
    <row r="528" spans="1:27" x14ac:dyDescent="0.25">
      <c r="B528" s="15" t="s">
        <v>284</v>
      </c>
      <c r="E528" s="36"/>
      <c r="H528" s="36"/>
      <c r="L528" s="30"/>
    </row>
    <row r="529" spans="1:27" ht="17.25" customHeight="1" x14ac:dyDescent="0.25">
      <c r="B529" t="s">
        <v>424</v>
      </c>
      <c r="C529" t="s">
        <v>276</v>
      </c>
      <c r="D529" s="42" t="s">
        <v>425</v>
      </c>
      <c r="E529" s="34">
        <v>6.0000000000000001E-3</v>
      </c>
      <c r="F529" t="s">
        <v>278</v>
      </c>
      <c r="G529" t="s">
        <v>279</v>
      </c>
      <c r="H529" s="35">
        <f>VLOOKUP(B529,'T-SMP'!$E$10:$F$70,2,0)</f>
        <v>0</v>
      </c>
      <c r="I529" t="s">
        <v>280</v>
      </c>
      <c r="J529" s="22">
        <f>ROUND(E529/I523* H529,5)</f>
        <v>0</v>
      </c>
      <c r="K529" s="41"/>
      <c r="L529" s="30"/>
    </row>
    <row r="530" spans="1:27" x14ac:dyDescent="0.25">
      <c r="D530" s="23" t="s">
        <v>289</v>
      </c>
      <c r="E530" s="36"/>
      <c r="H530" s="36"/>
      <c r="L530" s="30">
        <f>SUM(J529:J529)</f>
        <v>0</v>
      </c>
    </row>
    <row r="531" spans="1:27" x14ac:dyDescent="0.25">
      <c r="E531" s="36"/>
      <c r="H531" s="36"/>
      <c r="L531" s="30"/>
    </row>
    <row r="532" spans="1:27" x14ac:dyDescent="0.25">
      <c r="D532" s="23" t="s">
        <v>295</v>
      </c>
      <c r="E532" s="36"/>
      <c r="H532" s="36">
        <v>1.5</v>
      </c>
      <c r="I532" t="s">
        <v>296</v>
      </c>
      <c r="J532">
        <f>ROUND(H532/100*L527,5)</f>
        <v>0</v>
      </c>
      <c r="L532" s="30"/>
    </row>
    <row r="533" spans="1:27" x14ac:dyDescent="0.25">
      <c r="D533" s="23" t="s">
        <v>297</v>
      </c>
      <c r="E533" s="36"/>
      <c r="H533" s="36"/>
      <c r="L533" s="39">
        <f>SUM(J524:J532)</f>
        <v>0</v>
      </c>
    </row>
    <row r="534" spans="1:27" x14ac:dyDescent="0.25">
      <c r="D534" s="23" t="s">
        <v>298</v>
      </c>
      <c r="E534" s="36"/>
      <c r="H534" s="36"/>
      <c r="L534" s="39">
        <f>SUM(L533:L533)</f>
        <v>0</v>
      </c>
    </row>
    <row r="535" spans="1:27" x14ac:dyDescent="0.25">
      <c r="L535" s="38"/>
    </row>
    <row r="536" spans="1:27" ht="45" customHeight="1" x14ac:dyDescent="0.25">
      <c r="A536" s="19"/>
      <c r="B536" s="19" t="s">
        <v>426</v>
      </c>
      <c r="C536" s="20" t="s">
        <v>28</v>
      </c>
      <c r="D536" s="54" t="s">
        <v>427</v>
      </c>
      <c r="E536" s="55"/>
      <c r="F536" s="55"/>
      <c r="G536" s="20"/>
      <c r="H536" s="21" t="s">
        <v>273</v>
      </c>
      <c r="I536" s="56">
        <v>1</v>
      </c>
      <c r="J536" s="57"/>
      <c r="K536" s="40" t="str">
        <f>+B536</f>
        <v>PR64-ARD1</v>
      </c>
      <c r="L536" s="37">
        <f>ROUND(L550,2)</f>
        <v>0</v>
      </c>
      <c r="M536" s="20"/>
      <c r="N536" s="20"/>
      <c r="O536" s="20"/>
      <c r="P536" s="20"/>
      <c r="Q536" s="20"/>
      <c r="R536" s="20"/>
      <c r="S536" s="20"/>
      <c r="T536" s="20"/>
      <c r="U536" s="20"/>
      <c r="V536" s="20"/>
      <c r="W536" s="20"/>
      <c r="X536" s="20"/>
      <c r="Y536" s="20"/>
      <c r="Z536" s="20"/>
      <c r="AA536" s="20"/>
    </row>
    <row r="537" spans="1:27" x14ac:dyDescent="0.25">
      <c r="B537" s="15" t="s">
        <v>274</v>
      </c>
      <c r="L537" s="38"/>
    </row>
    <row r="538" spans="1:27" x14ac:dyDescent="0.25">
      <c r="B538" t="s">
        <v>281</v>
      </c>
      <c r="C538" t="s">
        <v>276</v>
      </c>
      <c r="D538" t="s">
        <v>282</v>
      </c>
      <c r="E538" s="34">
        <v>1.6E-2</v>
      </c>
      <c r="F538" t="s">
        <v>278</v>
      </c>
      <c r="G538" t="s">
        <v>279</v>
      </c>
      <c r="H538" s="35">
        <f>VLOOKUP(B538,'T-SMP'!$E$10:$F$70,2,0)</f>
        <v>0</v>
      </c>
      <c r="I538" t="s">
        <v>280</v>
      </c>
      <c r="J538" s="22">
        <f>ROUND(E538/I536* H538,5)</f>
        <v>0</v>
      </c>
      <c r="K538" s="41"/>
      <c r="L538" s="30"/>
    </row>
    <row r="539" spans="1:27" x14ac:dyDescent="0.25">
      <c r="B539" t="s">
        <v>275</v>
      </c>
      <c r="C539" t="s">
        <v>276</v>
      </c>
      <c r="D539" t="s">
        <v>277</v>
      </c>
      <c r="E539" s="34">
        <v>0.128</v>
      </c>
      <c r="F539" t="s">
        <v>278</v>
      </c>
      <c r="G539" t="s">
        <v>279</v>
      </c>
      <c r="H539" s="35">
        <f>VLOOKUP(B539,'T-SMP'!$E$10:$F$70,2,0)</f>
        <v>0</v>
      </c>
      <c r="I539" t="s">
        <v>280</v>
      </c>
      <c r="J539" s="22">
        <f>ROUND(E539/I536* H539,5)</f>
        <v>0</v>
      </c>
      <c r="K539" s="41"/>
      <c r="L539" s="30"/>
    </row>
    <row r="540" spans="1:27" x14ac:dyDescent="0.25">
      <c r="D540" s="23" t="s">
        <v>283</v>
      </c>
      <c r="E540" s="36"/>
      <c r="H540" s="36"/>
      <c r="L540" s="30">
        <f>SUM(J538:J539)</f>
        <v>0</v>
      </c>
    </row>
    <row r="541" spans="1:27" x14ac:dyDescent="0.25">
      <c r="B541" s="15" t="s">
        <v>284</v>
      </c>
      <c r="E541" s="36"/>
      <c r="H541" s="36"/>
      <c r="L541" s="30"/>
    </row>
    <row r="542" spans="1:27" x14ac:dyDescent="0.25">
      <c r="B542" t="s">
        <v>314</v>
      </c>
      <c r="C542" t="s">
        <v>276</v>
      </c>
      <c r="D542" t="s">
        <v>315</v>
      </c>
      <c r="E542" s="34">
        <v>2E-3</v>
      </c>
      <c r="F542" t="s">
        <v>278</v>
      </c>
      <c r="G542" t="s">
        <v>279</v>
      </c>
      <c r="H542" s="35">
        <f>VLOOKUP(B542,'T-SMP'!$E$10:$F$70,2,0)</f>
        <v>0</v>
      </c>
      <c r="I542" t="s">
        <v>280</v>
      </c>
      <c r="J542" s="22">
        <f>ROUND(E542/I536* H542,5)</f>
        <v>0</v>
      </c>
      <c r="K542" s="41"/>
      <c r="L542" s="30"/>
    </row>
    <row r="543" spans="1:27" x14ac:dyDescent="0.25">
      <c r="D543" s="23" t="s">
        <v>289</v>
      </c>
      <c r="E543" s="36"/>
      <c r="H543" s="36"/>
      <c r="L543" s="30">
        <f>SUM(J542:J542)</f>
        <v>0</v>
      </c>
    </row>
    <row r="544" spans="1:27" x14ac:dyDescent="0.25">
      <c r="B544" s="15" t="s">
        <v>290</v>
      </c>
      <c r="E544" s="36"/>
      <c r="H544" s="36"/>
      <c r="L544" s="30"/>
    </row>
    <row r="545" spans="1:27" x14ac:dyDescent="0.25">
      <c r="B545" t="s">
        <v>428</v>
      </c>
      <c r="C545" t="s">
        <v>17</v>
      </c>
      <c r="D545" t="s">
        <v>317</v>
      </c>
      <c r="E545" s="34">
        <v>5.0000000000000001E-3</v>
      </c>
      <c r="G545" t="s">
        <v>279</v>
      </c>
      <c r="H545" s="35">
        <f>VLOOKUP(B545,'T-SMP'!$E$10:$F$70,2,0)</f>
        <v>0</v>
      </c>
      <c r="I545" t="s">
        <v>280</v>
      </c>
      <c r="J545" s="22">
        <f>ROUND(E545* H545,5)</f>
        <v>0</v>
      </c>
      <c r="K545" s="41"/>
      <c r="L545" s="30"/>
    </row>
    <row r="546" spans="1:27" x14ac:dyDescent="0.25">
      <c r="D546" s="23" t="s">
        <v>294</v>
      </c>
      <c r="E546" s="36"/>
      <c r="H546" s="36"/>
      <c r="L546" s="30">
        <f>SUM(J545:J545)</f>
        <v>0</v>
      </c>
    </row>
    <row r="547" spans="1:27" x14ac:dyDescent="0.25">
      <c r="E547" s="36"/>
      <c r="H547" s="36"/>
      <c r="L547" s="30"/>
    </row>
    <row r="548" spans="1:27" x14ac:dyDescent="0.25">
      <c r="D548" s="23" t="s">
        <v>295</v>
      </c>
      <c r="E548" s="36"/>
      <c r="H548" s="36">
        <v>1.5</v>
      </c>
      <c r="I548" t="s">
        <v>296</v>
      </c>
      <c r="J548">
        <f>ROUND(H548/100*L540,5)</f>
        <v>0</v>
      </c>
      <c r="L548" s="30"/>
    </row>
    <row r="549" spans="1:27" x14ac:dyDescent="0.25">
      <c r="D549" s="23" t="s">
        <v>297</v>
      </c>
      <c r="E549" s="36"/>
      <c r="H549" s="36"/>
      <c r="L549" s="39">
        <f>SUM(J537:J548)</f>
        <v>0</v>
      </c>
    </row>
    <row r="550" spans="1:27" x14ac:dyDescent="0.25">
      <c r="D550" s="23" t="s">
        <v>298</v>
      </c>
      <c r="E550" s="36"/>
      <c r="H550" s="36"/>
      <c r="L550" s="39">
        <f>SUM(L549:L549)</f>
        <v>0</v>
      </c>
    </row>
    <row r="551" spans="1:27" x14ac:dyDescent="0.25">
      <c r="L551" s="38"/>
    </row>
    <row r="552" spans="1:27" ht="45" customHeight="1" x14ac:dyDescent="0.25">
      <c r="A552" s="19"/>
      <c r="B552" s="19" t="s">
        <v>429</v>
      </c>
      <c r="C552" s="20" t="s">
        <v>45</v>
      </c>
      <c r="D552" s="54" t="s">
        <v>430</v>
      </c>
      <c r="E552" s="55"/>
      <c r="F552" s="55"/>
      <c r="G552" s="20"/>
      <c r="H552" s="21" t="s">
        <v>273</v>
      </c>
      <c r="I552" s="56">
        <v>1</v>
      </c>
      <c r="J552" s="57"/>
      <c r="K552" s="40" t="str">
        <f>+B552</f>
        <v>PRA2-ARD1</v>
      </c>
      <c r="L552" s="37">
        <f>ROUND(L563,2)</f>
        <v>0</v>
      </c>
      <c r="M552" s="20"/>
      <c r="N552" s="20"/>
      <c r="O552" s="20"/>
      <c r="P552" s="20"/>
      <c r="Q552" s="20"/>
      <c r="R552" s="20"/>
      <c r="S552" s="20"/>
      <c r="T552" s="20"/>
      <c r="U552" s="20"/>
      <c r="V552" s="20"/>
      <c r="W552" s="20"/>
      <c r="X552" s="20"/>
      <c r="Y552" s="20"/>
      <c r="Z552" s="20"/>
      <c r="AA552" s="20"/>
    </row>
    <row r="553" spans="1:27" x14ac:dyDescent="0.25">
      <c r="B553" s="15" t="s">
        <v>274</v>
      </c>
      <c r="L553" s="38"/>
    </row>
    <row r="554" spans="1:27" x14ac:dyDescent="0.25">
      <c r="B554" t="s">
        <v>281</v>
      </c>
      <c r="C554" t="s">
        <v>276</v>
      </c>
      <c r="D554" t="s">
        <v>282</v>
      </c>
      <c r="E554" s="34">
        <v>7.0000000000000001E-3</v>
      </c>
      <c r="F554" t="s">
        <v>278</v>
      </c>
      <c r="G554" t="s">
        <v>279</v>
      </c>
      <c r="H554" s="35">
        <f>VLOOKUP(B554,'T-SMP'!$E$10:$F$70,2,0)</f>
        <v>0</v>
      </c>
      <c r="I554" t="s">
        <v>280</v>
      </c>
      <c r="J554" s="22">
        <f>ROUND(E554/I552* H554,5)</f>
        <v>0</v>
      </c>
      <c r="K554" s="41"/>
      <c r="L554" s="30"/>
    </row>
    <row r="555" spans="1:27" x14ac:dyDescent="0.25">
      <c r="B555" t="s">
        <v>275</v>
      </c>
      <c r="C555" t="s">
        <v>276</v>
      </c>
      <c r="D555" t="s">
        <v>277</v>
      </c>
      <c r="E555" s="34">
        <v>5.8000000000000003E-2</v>
      </c>
      <c r="F555" t="s">
        <v>278</v>
      </c>
      <c r="G555" t="s">
        <v>279</v>
      </c>
      <c r="H555" s="35">
        <f>VLOOKUP(B555,'T-SMP'!$E$10:$F$70,2,0)</f>
        <v>0</v>
      </c>
      <c r="I555" t="s">
        <v>280</v>
      </c>
      <c r="J555" s="22">
        <f>ROUND(E555/I552* H555,5)</f>
        <v>0</v>
      </c>
      <c r="K555" s="41"/>
      <c r="L555" s="30"/>
    </row>
    <row r="556" spans="1:27" x14ac:dyDescent="0.25">
      <c r="D556" s="23" t="s">
        <v>283</v>
      </c>
      <c r="E556" s="36"/>
      <c r="H556" s="36"/>
      <c r="L556" s="30">
        <f>SUM(J554:J555)</f>
        <v>0</v>
      </c>
    </row>
    <row r="557" spans="1:27" x14ac:dyDescent="0.25">
      <c r="B557" s="15" t="s">
        <v>290</v>
      </c>
      <c r="E557" s="36"/>
      <c r="H557" s="36"/>
      <c r="L557" s="30"/>
    </row>
    <row r="558" spans="1:27" ht="30" x14ac:dyDescent="0.25">
      <c r="B558" t="s">
        <v>431</v>
      </c>
      <c r="C558" t="s">
        <v>310</v>
      </c>
      <c r="D558" s="42" t="s">
        <v>432</v>
      </c>
      <c r="E558" s="34">
        <v>0.01</v>
      </c>
      <c r="G558" t="s">
        <v>279</v>
      </c>
      <c r="H558" s="35">
        <f>VLOOKUP(B558,'T-SMP'!$E$10:$F$70,2,0)</f>
        <v>0</v>
      </c>
      <c r="I558" t="s">
        <v>280</v>
      </c>
      <c r="J558" s="22">
        <f>ROUND(E558* H558,5)</f>
        <v>0</v>
      </c>
      <c r="K558" s="41"/>
      <c r="L558" s="30"/>
    </row>
    <row r="559" spans="1:27" x14ac:dyDescent="0.25">
      <c r="D559" s="23" t="s">
        <v>294</v>
      </c>
      <c r="E559" s="36"/>
      <c r="H559" s="36"/>
      <c r="L559" s="30">
        <f>SUM(J558:J558)</f>
        <v>0</v>
      </c>
    </row>
    <row r="560" spans="1:27" x14ac:dyDescent="0.25">
      <c r="E560" s="36"/>
      <c r="H560" s="36"/>
      <c r="L560" s="30"/>
    </row>
    <row r="561" spans="1:27" x14ac:dyDescent="0.25">
      <c r="D561" s="23" t="s">
        <v>295</v>
      </c>
      <c r="E561" s="36"/>
      <c r="H561" s="36">
        <v>1.5</v>
      </c>
      <c r="I561" t="s">
        <v>296</v>
      </c>
      <c r="J561">
        <f>ROUND(H561/100*L556,5)</f>
        <v>0</v>
      </c>
      <c r="L561" s="30"/>
    </row>
    <row r="562" spans="1:27" x14ac:dyDescent="0.25">
      <c r="D562" s="23" t="s">
        <v>297</v>
      </c>
      <c r="E562" s="36"/>
      <c r="H562" s="36"/>
      <c r="L562" s="39">
        <f>SUM(J553:J561)</f>
        <v>0</v>
      </c>
    </row>
    <row r="563" spans="1:27" x14ac:dyDescent="0.25">
      <c r="D563" s="23" t="s">
        <v>298</v>
      </c>
      <c r="E563" s="36"/>
      <c r="H563" s="36"/>
      <c r="L563" s="39">
        <f>SUM(L562:L562)</f>
        <v>0</v>
      </c>
    </row>
    <row r="564" spans="1:27" x14ac:dyDescent="0.25">
      <c r="L564" s="38"/>
    </row>
    <row r="565" spans="1:27" ht="45" customHeight="1" x14ac:dyDescent="0.25">
      <c r="A565" s="19"/>
      <c r="B565" s="19" t="s">
        <v>433</v>
      </c>
      <c r="C565" s="20" t="s">
        <v>45</v>
      </c>
      <c r="D565" s="54" t="s">
        <v>434</v>
      </c>
      <c r="E565" s="55"/>
      <c r="F565" s="55"/>
      <c r="G565" s="20"/>
      <c r="H565" s="21" t="s">
        <v>273</v>
      </c>
      <c r="I565" s="56">
        <v>2.1680000000000001</v>
      </c>
      <c r="J565" s="57"/>
      <c r="K565" s="40" t="str">
        <f>+B565</f>
        <v>PRE2-ARD2</v>
      </c>
      <c r="L565" s="37">
        <f>ROUND(L580,2)</f>
        <v>0</v>
      </c>
      <c r="M565" s="20"/>
      <c r="N565" s="20"/>
      <c r="O565" s="20"/>
      <c r="P565" s="20"/>
      <c r="Q565" s="20"/>
      <c r="R565" s="20"/>
      <c r="S565" s="20"/>
      <c r="T565" s="20"/>
      <c r="U565" s="20"/>
      <c r="V565" s="20"/>
      <c r="W565" s="20"/>
      <c r="X565" s="20"/>
      <c r="Y565" s="20"/>
      <c r="Z565" s="20"/>
      <c r="AA565" s="20"/>
    </row>
    <row r="566" spans="1:27" x14ac:dyDescent="0.25">
      <c r="B566" s="15" t="s">
        <v>274</v>
      </c>
      <c r="L566" s="38"/>
    </row>
    <row r="567" spans="1:27" x14ac:dyDescent="0.25">
      <c r="B567" t="s">
        <v>275</v>
      </c>
      <c r="C567" t="s">
        <v>276</v>
      </c>
      <c r="D567" t="s">
        <v>277</v>
      </c>
      <c r="E567" s="34">
        <v>3.0000000000000001E-3</v>
      </c>
      <c r="F567" t="s">
        <v>278</v>
      </c>
      <c r="G567" t="s">
        <v>279</v>
      </c>
      <c r="H567" s="35">
        <f>VLOOKUP(B567,'T-SMP'!$E$10:$F$70,2,0)</f>
        <v>0</v>
      </c>
      <c r="I567" t="s">
        <v>280</v>
      </c>
      <c r="J567" s="22">
        <f>ROUND(E567/I565* H567,5)</f>
        <v>0</v>
      </c>
      <c r="K567" s="41"/>
      <c r="L567" s="30"/>
    </row>
    <row r="568" spans="1:27" x14ac:dyDescent="0.25">
      <c r="B568" t="s">
        <v>281</v>
      </c>
      <c r="C568" t="s">
        <v>276</v>
      </c>
      <c r="D568" t="s">
        <v>282</v>
      </c>
      <c r="E568" s="34">
        <v>3.0000000000000001E-3</v>
      </c>
      <c r="F568" t="s">
        <v>278</v>
      </c>
      <c r="G568" t="s">
        <v>279</v>
      </c>
      <c r="H568" s="35">
        <f>VLOOKUP(B568,'T-SMP'!$E$10:$F$70,2,0)</f>
        <v>0</v>
      </c>
      <c r="I568" t="s">
        <v>280</v>
      </c>
      <c r="J568" s="22">
        <f>ROUND(E568/I565* H568,5)</f>
        <v>0</v>
      </c>
      <c r="K568" s="41"/>
      <c r="L568" s="30"/>
    </row>
    <row r="569" spans="1:27" x14ac:dyDescent="0.25">
      <c r="D569" s="23" t="s">
        <v>283</v>
      </c>
      <c r="E569" s="36"/>
      <c r="H569" s="36"/>
      <c r="L569" s="30">
        <f>SUM(J567:J568)</f>
        <v>0</v>
      </c>
    </row>
    <row r="570" spans="1:27" x14ac:dyDescent="0.25">
      <c r="B570" s="15" t="s">
        <v>284</v>
      </c>
      <c r="E570" s="36"/>
      <c r="H570" s="36"/>
      <c r="L570" s="30"/>
    </row>
    <row r="571" spans="1:27" x14ac:dyDescent="0.25">
      <c r="B571" t="s">
        <v>287</v>
      </c>
      <c r="C571" t="s">
        <v>276</v>
      </c>
      <c r="D571" t="s">
        <v>288</v>
      </c>
      <c r="E571" s="34">
        <v>1E-3</v>
      </c>
      <c r="F571" t="s">
        <v>278</v>
      </c>
      <c r="G571" t="s">
        <v>279</v>
      </c>
      <c r="H571" s="35">
        <f>VLOOKUP(B571,'T-SMP'!$E$10:$F$70,2,0)</f>
        <v>0</v>
      </c>
      <c r="I571" t="s">
        <v>280</v>
      </c>
      <c r="J571" s="22">
        <f>ROUND(E571/I565* H571,5)</f>
        <v>0</v>
      </c>
      <c r="K571" s="41"/>
      <c r="L571" s="30"/>
    </row>
    <row r="572" spans="1:27" ht="30" x14ac:dyDescent="0.25">
      <c r="B572" t="s">
        <v>386</v>
      </c>
      <c r="C572" t="s">
        <v>276</v>
      </c>
      <c r="D572" s="42" t="s">
        <v>379</v>
      </c>
      <c r="E572" s="34">
        <v>5.0000000000000001E-3</v>
      </c>
      <c r="F572" t="s">
        <v>278</v>
      </c>
      <c r="G572" t="s">
        <v>279</v>
      </c>
      <c r="H572" s="35">
        <f>VLOOKUP(B572,'T-SMP'!$E$10:$F$70,2,0)</f>
        <v>0</v>
      </c>
      <c r="I572" t="s">
        <v>280</v>
      </c>
      <c r="J572" s="22">
        <f>ROUND(E572/I565* H572,5)</f>
        <v>0</v>
      </c>
      <c r="K572" s="41"/>
      <c r="L572" s="30"/>
    </row>
    <row r="573" spans="1:27" x14ac:dyDescent="0.25">
      <c r="D573" s="23" t="s">
        <v>289</v>
      </c>
      <c r="E573" s="36"/>
      <c r="H573" s="36"/>
      <c r="L573" s="30">
        <f>SUM(J571:J572)</f>
        <v>0</v>
      </c>
    </row>
    <row r="574" spans="1:27" x14ac:dyDescent="0.25">
      <c r="B574" s="15" t="s">
        <v>290</v>
      </c>
      <c r="E574" s="36"/>
      <c r="H574" s="36"/>
      <c r="L574" s="30"/>
    </row>
    <row r="575" spans="1:27" ht="90" x14ac:dyDescent="0.25">
      <c r="B575" t="s">
        <v>305</v>
      </c>
      <c r="C575" t="s">
        <v>292</v>
      </c>
      <c r="D575" s="42" t="s">
        <v>306</v>
      </c>
      <c r="E575" s="34">
        <v>1E-4</v>
      </c>
      <c r="G575" t="s">
        <v>279</v>
      </c>
      <c r="H575" s="35">
        <f>VLOOKUP(B575,'T-SMP'!$E$10:$F$70,2,0)</f>
        <v>0</v>
      </c>
      <c r="I575" t="s">
        <v>280</v>
      </c>
      <c r="J575" s="22">
        <f>ROUND(E575* H575,5)</f>
        <v>0</v>
      </c>
      <c r="K575" s="41"/>
      <c r="L575" s="30"/>
    </row>
    <row r="576" spans="1:27" x14ac:dyDescent="0.25">
      <c r="D576" s="23" t="s">
        <v>294</v>
      </c>
      <c r="E576" s="36"/>
      <c r="H576" s="36"/>
      <c r="L576" s="30">
        <f>SUM(J575:J575)</f>
        <v>0</v>
      </c>
    </row>
    <row r="577" spans="1:27" x14ac:dyDescent="0.25">
      <c r="E577" s="36"/>
      <c r="H577" s="36"/>
      <c r="L577" s="30"/>
    </row>
    <row r="578" spans="1:27" x14ac:dyDescent="0.25">
      <c r="D578" s="23" t="s">
        <v>295</v>
      </c>
      <c r="E578" s="36"/>
      <c r="H578" s="36">
        <v>1.5</v>
      </c>
      <c r="I578" t="s">
        <v>296</v>
      </c>
      <c r="J578">
        <f>ROUND(H578/100*L569,5)</f>
        <v>0</v>
      </c>
      <c r="L578" s="30"/>
    </row>
    <row r="579" spans="1:27" x14ac:dyDescent="0.25">
      <c r="D579" s="23" t="s">
        <v>297</v>
      </c>
      <c r="E579" s="36"/>
      <c r="H579" s="36"/>
      <c r="L579" s="39">
        <f>SUM(J566:J578)</f>
        <v>0</v>
      </c>
    </row>
    <row r="580" spans="1:27" x14ac:dyDescent="0.25">
      <c r="D580" s="23" t="s">
        <v>298</v>
      </c>
      <c r="E580" s="36"/>
      <c r="H580" s="36"/>
      <c r="L580" s="39">
        <f>SUM(L579:L579)</f>
        <v>0</v>
      </c>
    </row>
    <row r="581" spans="1:27" x14ac:dyDescent="0.25">
      <c r="L581" s="38"/>
    </row>
    <row r="582" spans="1:27" ht="45" customHeight="1" x14ac:dyDescent="0.25">
      <c r="A582" s="19"/>
      <c r="B582" s="19" t="s">
        <v>435</v>
      </c>
      <c r="C582" s="20" t="s">
        <v>28</v>
      </c>
      <c r="D582" s="54" t="s">
        <v>436</v>
      </c>
      <c r="E582" s="55"/>
      <c r="F582" s="55"/>
      <c r="G582" s="20"/>
      <c r="H582" s="21" t="s">
        <v>273</v>
      </c>
      <c r="I582" s="56">
        <v>1</v>
      </c>
      <c r="J582" s="57"/>
      <c r="K582" s="40" t="str">
        <f>+B582</f>
        <v>PRE4-ARD1</v>
      </c>
      <c r="L582" s="37">
        <f>ROUND(L597,2)</f>
        <v>0</v>
      </c>
      <c r="M582" s="20"/>
      <c r="N582" s="20"/>
      <c r="O582" s="20"/>
      <c r="P582" s="20"/>
      <c r="Q582" s="20"/>
      <c r="R582" s="20"/>
      <c r="S582" s="20"/>
      <c r="T582" s="20"/>
      <c r="U582" s="20"/>
      <c r="V582" s="20"/>
      <c r="W582" s="20"/>
      <c r="X582" s="20"/>
      <c r="Y582" s="20"/>
      <c r="Z582" s="20"/>
      <c r="AA582" s="20"/>
    </row>
    <row r="583" spans="1:27" x14ac:dyDescent="0.25">
      <c r="B583" s="15" t="s">
        <v>274</v>
      </c>
      <c r="L583" s="38"/>
    </row>
    <row r="584" spans="1:27" x14ac:dyDescent="0.25">
      <c r="B584" t="s">
        <v>281</v>
      </c>
      <c r="C584" t="s">
        <v>276</v>
      </c>
      <c r="D584" t="s">
        <v>282</v>
      </c>
      <c r="E584" s="34">
        <v>0.03</v>
      </c>
      <c r="F584" t="s">
        <v>278</v>
      </c>
      <c r="G584" t="s">
        <v>279</v>
      </c>
      <c r="H584" s="35">
        <f>VLOOKUP(B584,'T-SMP'!$E$10:$F$70,2,0)</f>
        <v>0</v>
      </c>
      <c r="I584" t="s">
        <v>280</v>
      </c>
      <c r="J584" s="22">
        <f>ROUND(E584/I582* H584,5)</f>
        <v>0</v>
      </c>
      <c r="K584" s="41"/>
      <c r="L584" s="30"/>
    </row>
    <row r="585" spans="1:27" x14ac:dyDescent="0.25">
      <c r="B585" t="s">
        <v>275</v>
      </c>
      <c r="C585" t="s">
        <v>276</v>
      </c>
      <c r="D585" t="s">
        <v>277</v>
      </c>
      <c r="E585" s="34">
        <v>0.03</v>
      </c>
      <c r="F585" t="s">
        <v>278</v>
      </c>
      <c r="G585" t="s">
        <v>279</v>
      </c>
      <c r="H585" s="35">
        <f>VLOOKUP(B585,'T-SMP'!$E$10:$F$70,2,0)</f>
        <v>0</v>
      </c>
      <c r="I585" t="s">
        <v>280</v>
      </c>
      <c r="J585" s="22">
        <f>ROUND(E585/I582* H585,5)</f>
        <v>0</v>
      </c>
      <c r="K585" s="41"/>
      <c r="L585" s="30"/>
    </row>
    <row r="586" spans="1:27" x14ac:dyDescent="0.25">
      <c r="D586" s="23" t="s">
        <v>283</v>
      </c>
      <c r="E586" s="36"/>
      <c r="H586" s="36"/>
      <c r="L586" s="30">
        <f>SUM(J584:J585)</f>
        <v>0</v>
      </c>
    </row>
    <row r="587" spans="1:27" x14ac:dyDescent="0.25">
      <c r="B587" s="15" t="s">
        <v>284</v>
      </c>
      <c r="E587" s="36"/>
      <c r="H587" s="36"/>
      <c r="L587" s="30"/>
    </row>
    <row r="588" spans="1:27" x14ac:dyDescent="0.25">
      <c r="B588" t="s">
        <v>324</v>
      </c>
      <c r="C588" t="s">
        <v>276</v>
      </c>
      <c r="D588" t="s">
        <v>325</v>
      </c>
      <c r="E588" s="34">
        <v>0.03</v>
      </c>
      <c r="F588" t="s">
        <v>278</v>
      </c>
      <c r="G588" t="s">
        <v>279</v>
      </c>
      <c r="H588" s="35">
        <f>VLOOKUP(B588,'T-SMP'!$E$10:$F$70,2,0)</f>
        <v>0</v>
      </c>
      <c r="I588" t="s">
        <v>280</v>
      </c>
      <c r="J588" s="22">
        <f>ROUND(E588/I582* H588,5)</f>
        <v>0</v>
      </c>
      <c r="K588" s="41"/>
      <c r="L588" s="30"/>
    </row>
    <row r="589" spans="1:27" x14ac:dyDescent="0.25">
      <c r="B589" t="s">
        <v>287</v>
      </c>
      <c r="C589" t="s">
        <v>276</v>
      </c>
      <c r="D589" t="s">
        <v>288</v>
      </c>
      <c r="E589" s="34">
        <v>0.15</v>
      </c>
      <c r="F589" t="s">
        <v>278</v>
      </c>
      <c r="G589" t="s">
        <v>279</v>
      </c>
      <c r="H589" s="35">
        <f>VLOOKUP(B589,'T-SMP'!$E$10:$F$70,2,0)</f>
        <v>0</v>
      </c>
      <c r="I589" t="s">
        <v>280</v>
      </c>
      <c r="J589" s="22">
        <f>ROUND(E589/I582* H589,5)</f>
        <v>0</v>
      </c>
      <c r="K589" s="41"/>
      <c r="L589" s="30"/>
    </row>
    <row r="590" spans="1:27" x14ac:dyDescent="0.25">
      <c r="D590" s="23" t="s">
        <v>289</v>
      </c>
      <c r="E590" s="36"/>
      <c r="H590" s="36"/>
      <c r="L590" s="30">
        <f>SUM(J588:J589)</f>
        <v>0</v>
      </c>
    </row>
    <row r="591" spans="1:27" x14ac:dyDescent="0.25">
      <c r="B591" s="15" t="s">
        <v>290</v>
      </c>
      <c r="E591" s="36"/>
      <c r="H591" s="36"/>
      <c r="L591" s="30"/>
    </row>
    <row r="592" spans="1:27" ht="90" x14ac:dyDescent="0.25">
      <c r="B592" t="s">
        <v>305</v>
      </c>
      <c r="C592" t="s">
        <v>292</v>
      </c>
      <c r="D592" s="42" t="s">
        <v>306</v>
      </c>
      <c r="E592" s="34">
        <v>0.02</v>
      </c>
      <c r="G592" t="s">
        <v>279</v>
      </c>
      <c r="H592" s="35">
        <f>VLOOKUP(B592,'T-SMP'!$E$10:$F$70,2,0)</f>
        <v>0</v>
      </c>
      <c r="I592" t="s">
        <v>280</v>
      </c>
      <c r="J592" s="22">
        <f>ROUND(E592* H592,5)</f>
        <v>0</v>
      </c>
      <c r="K592" s="41"/>
      <c r="L592" s="30"/>
    </row>
    <row r="593" spans="1:27" x14ac:dyDescent="0.25">
      <c r="D593" s="23" t="s">
        <v>294</v>
      </c>
      <c r="E593" s="36"/>
      <c r="H593" s="36"/>
      <c r="L593" s="30">
        <f>SUM(J592:J592)</f>
        <v>0</v>
      </c>
    </row>
    <row r="594" spans="1:27" x14ac:dyDescent="0.25">
      <c r="E594" s="36"/>
      <c r="H594" s="36"/>
      <c r="L594" s="30"/>
    </row>
    <row r="595" spans="1:27" x14ac:dyDescent="0.25">
      <c r="D595" s="23" t="s">
        <v>295</v>
      </c>
      <c r="E595" s="36"/>
      <c r="H595" s="36">
        <v>1.5</v>
      </c>
      <c r="I595" t="s">
        <v>296</v>
      </c>
      <c r="J595">
        <f>ROUND(H595/100*L586,5)</f>
        <v>0</v>
      </c>
      <c r="L595" s="30"/>
    </row>
    <row r="596" spans="1:27" x14ac:dyDescent="0.25">
      <c r="D596" s="23" t="s">
        <v>297</v>
      </c>
      <c r="E596" s="36"/>
      <c r="H596" s="36"/>
      <c r="L596" s="39">
        <f>SUM(J583:J595)</f>
        <v>0</v>
      </c>
    </row>
    <row r="597" spans="1:27" x14ac:dyDescent="0.25">
      <c r="D597" s="23" t="s">
        <v>298</v>
      </c>
      <c r="E597" s="36"/>
      <c r="H597" s="36"/>
      <c r="L597" s="39">
        <f>SUM(L596:L596)</f>
        <v>0</v>
      </c>
    </row>
    <row r="598" spans="1:27" x14ac:dyDescent="0.25">
      <c r="L598" s="38"/>
    </row>
    <row r="599" spans="1:27" ht="45" customHeight="1" x14ac:dyDescent="0.25">
      <c r="A599" s="19"/>
      <c r="B599" s="19" t="s">
        <v>437</v>
      </c>
      <c r="C599" s="20" t="s">
        <v>118</v>
      </c>
      <c r="D599" s="54" t="s">
        <v>438</v>
      </c>
      <c r="E599" s="55"/>
      <c r="F599" s="55"/>
      <c r="G599" s="20"/>
      <c r="H599" s="21" t="s">
        <v>273</v>
      </c>
      <c r="I599" s="56">
        <v>1</v>
      </c>
      <c r="J599" s="57"/>
      <c r="K599" s="40" t="str">
        <f>+B599</f>
        <v>PRE91-TLMK</v>
      </c>
      <c r="L599" s="37">
        <f>ROUND(L610,2)</f>
        <v>0</v>
      </c>
      <c r="M599" s="20"/>
      <c r="N599" s="20"/>
      <c r="O599" s="20"/>
      <c r="P599" s="20"/>
      <c r="Q599" s="20"/>
      <c r="R599" s="20"/>
      <c r="S599" s="20"/>
      <c r="T599" s="20"/>
      <c r="U599" s="20"/>
      <c r="V599" s="20"/>
      <c r="W599" s="20"/>
      <c r="X599" s="20"/>
      <c r="Y599" s="20"/>
      <c r="Z599" s="20"/>
      <c r="AA599" s="20"/>
    </row>
    <row r="600" spans="1:27" x14ac:dyDescent="0.25">
      <c r="B600" s="15" t="s">
        <v>274</v>
      </c>
      <c r="L600" s="38"/>
    </row>
    <row r="601" spans="1:27" x14ac:dyDescent="0.25">
      <c r="B601" t="s">
        <v>439</v>
      </c>
      <c r="C601" t="s">
        <v>276</v>
      </c>
      <c r="D601" t="s">
        <v>440</v>
      </c>
      <c r="E601" s="34">
        <v>28</v>
      </c>
      <c r="F601" t="s">
        <v>278</v>
      </c>
      <c r="G601" t="s">
        <v>279</v>
      </c>
      <c r="H601" s="35">
        <f>VLOOKUP(B601,'T-SMP'!$E$10:$F$70,2,0)</f>
        <v>0</v>
      </c>
      <c r="I601" t="s">
        <v>280</v>
      </c>
      <c r="J601" s="22">
        <f>ROUND(E601/I599* H601,5)</f>
        <v>0</v>
      </c>
      <c r="K601" s="41"/>
      <c r="L601" s="30"/>
    </row>
    <row r="602" spans="1:27" x14ac:dyDescent="0.25">
      <c r="D602" s="23" t="s">
        <v>283</v>
      </c>
      <c r="E602" s="36"/>
      <c r="H602" s="36"/>
      <c r="L602" s="30">
        <f>SUM(J601:J601)</f>
        <v>0</v>
      </c>
    </row>
    <row r="603" spans="1:27" x14ac:dyDescent="0.25">
      <c r="B603" s="15" t="s">
        <v>284</v>
      </c>
      <c r="E603" s="36"/>
      <c r="H603" s="36"/>
      <c r="L603" s="30"/>
    </row>
    <row r="604" spans="1:27" ht="45" x14ac:dyDescent="0.25">
      <c r="B604" t="s">
        <v>441</v>
      </c>
      <c r="C604" t="s">
        <v>276</v>
      </c>
      <c r="D604" s="42" t="s">
        <v>442</v>
      </c>
      <c r="E604" s="34">
        <v>18</v>
      </c>
      <c r="F604" t="s">
        <v>278</v>
      </c>
      <c r="G604" t="s">
        <v>279</v>
      </c>
      <c r="H604" s="35">
        <f>VLOOKUP(B604,'T-SMP'!$E$10:$F$70,2,0)</f>
        <v>0</v>
      </c>
      <c r="I604" t="s">
        <v>280</v>
      </c>
      <c r="J604" s="22">
        <f>ROUND(E604/I599* H604,5)</f>
        <v>0</v>
      </c>
      <c r="K604" s="41"/>
      <c r="L604" s="30"/>
    </row>
    <row r="605" spans="1:27" x14ac:dyDescent="0.25">
      <c r="B605" t="s">
        <v>372</v>
      </c>
      <c r="C605" t="s">
        <v>276</v>
      </c>
      <c r="D605" t="s">
        <v>325</v>
      </c>
      <c r="E605" s="34">
        <v>28</v>
      </c>
      <c r="F605" t="s">
        <v>278</v>
      </c>
      <c r="G605" t="s">
        <v>279</v>
      </c>
      <c r="H605" s="35">
        <f>VLOOKUP(B605,'T-SMP'!$E$10:$F$70,2,0)</f>
        <v>0</v>
      </c>
      <c r="I605" t="s">
        <v>280</v>
      </c>
      <c r="J605" s="22">
        <f>ROUND(E605/I599* H605,5)</f>
        <v>0</v>
      </c>
      <c r="K605" s="41"/>
      <c r="L605" s="30"/>
    </row>
    <row r="606" spans="1:27" x14ac:dyDescent="0.25">
      <c r="D606" s="23" t="s">
        <v>289</v>
      </c>
      <c r="E606" s="36"/>
      <c r="H606" s="36"/>
      <c r="L606" s="30">
        <f>SUM(J604:J605)</f>
        <v>0</v>
      </c>
    </row>
    <row r="607" spans="1:27" x14ac:dyDescent="0.25">
      <c r="E607" s="36"/>
      <c r="H607" s="36"/>
      <c r="L607" s="30"/>
    </row>
    <row r="608" spans="1:27" x14ac:dyDescent="0.25">
      <c r="D608" s="23" t="s">
        <v>295</v>
      </c>
      <c r="E608" s="36"/>
      <c r="H608" s="36">
        <v>1.5</v>
      </c>
      <c r="I608" t="s">
        <v>296</v>
      </c>
      <c r="J608">
        <f>ROUND(H608/100*L602,5)</f>
        <v>0</v>
      </c>
      <c r="L608" s="30"/>
    </row>
    <row r="609" spans="1:27" x14ac:dyDescent="0.25">
      <c r="D609" s="23" t="s">
        <v>297</v>
      </c>
      <c r="E609" s="36"/>
      <c r="H609" s="36"/>
      <c r="L609" s="39">
        <f>SUM(J600:J608)</f>
        <v>0</v>
      </c>
    </row>
    <row r="610" spans="1:27" x14ac:dyDescent="0.25">
      <c r="D610" s="23" t="s">
        <v>298</v>
      </c>
      <c r="E610" s="36"/>
      <c r="H610" s="36"/>
      <c r="L610" s="39">
        <f>SUM(L609:L609)</f>
        <v>0</v>
      </c>
    </row>
    <row r="611" spans="1:27" x14ac:dyDescent="0.25">
      <c r="L611" s="38"/>
    </row>
    <row r="612" spans="1:27" ht="45" customHeight="1" x14ac:dyDescent="0.25">
      <c r="A612" s="19"/>
      <c r="B612" s="19" t="s">
        <v>443</v>
      </c>
      <c r="C612" s="20" t="s">
        <v>118</v>
      </c>
      <c r="D612" s="54" t="s">
        <v>444</v>
      </c>
      <c r="E612" s="55"/>
      <c r="F612" s="55"/>
      <c r="G612" s="20"/>
      <c r="H612" s="21" t="s">
        <v>273</v>
      </c>
      <c r="I612" s="56">
        <v>1</v>
      </c>
      <c r="J612" s="57"/>
      <c r="K612" s="40" t="str">
        <f>+B612</f>
        <v>PRE91-TLML</v>
      </c>
      <c r="L612" s="37">
        <f>ROUND(L623,2)</f>
        <v>0</v>
      </c>
      <c r="M612" s="20"/>
      <c r="N612" s="20"/>
      <c r="O612" s="20"/>
      <c r="P612" s="20"/>
      <c r="Q612" s="20"/>
      <c r="R612" s="20"/>
      <c r="S612" s="20"/>
      <c r="T612" s="20"/>
      <c r="U612" s="20"/>
      <c r="V612" s="20"/>
      <c r="W612" s="20"/>
      <c r="X612" s="20"/>
      <c r="Y612" s="20"/>
      <c r="Z612" s="20"/>
      <c r="AA612" s="20"/>
    </row>
    <row r="613" spans="1:27" x14ac:dyDescent="0.25">
      <c r="B613" s="15" t="s">
        <v>274</v>
      </c>
      <c r="L613" s="38"/>
    </row>
    <row r="614" spans="1:27" x14ac:dyDescent="0.25">
      <c r="B614" t="s">
        <v>439</v>
      </c>
      <c r="C614" t="s">
        <v>276</v>
      </c>
      <c r="D614" t="s">
        <v>440</v>
      </c>
      <c r="E614" s="34">
        <v>19</v>
      </c>
      <c r="F614" t="s">
        <v>278</v>
      </c>
      <c r="G614" t="s">
        <v>279</v>
      </c>
      <c r="H614" s="35">
        <f>VLOOKUP(B614,'T-SMP'!$E$10:$F$70,2,0)</f>
        <v>0</v>
      </c>
      <c r="I614" t="s">
        <v>280</v>
      </c>
      <c r="J614" s="22">
        <f>ROUND(E614/I612* H614,5)</f>
        <v>0</v>
      </c>
      <c r="K614" s="41"/>
      <c r="L614" s="30"/>
    </row>
    <row r="615" spans="1:27" x14ac:dyDescent="0.25">
      <c r="D615" s="23" t="s">
        <v>283</v>
      </c>
      <c r="E615" s="36"/>
      <c r="H615" s="36"/>
      <c r="L615" s="30">
        <f>SUM(J614:J614)</f>
        <v>0</v>
      </c>
    </row>
    <row r="616" spans="1:27" x14ac:dyDescent="0.25">
      <c r="B616" s="15" t="s">
        <v>284</v>
      </c>
      <c r="E616" s="36"/>
      <c r="H616" s="36"/>
      <c r="L616" s="30"/>
    </row>
    <row r="617" spans="1:27" ht="45" x14ac:dyDescent="0.25">
      <c r="B617" t="s">
        <v>441</v>
      </c>
      <c r="C617" t="s">
        <v>276</v>
      </c>
      <c r="D617" s="42" t="s">
        <v>442</v>
      </c>
      <c r="E617" s="34">
        <v>11</v>
      </c>
      <c r="F617" t="s">
        <v>278</v>
      </c>
      <c r="G617" t="s">
        <v>279</v>
      </c>
      <c r="H617" s="35">
        <f>VLOOKUP(B617,'T-SMP'!$E$10:$F$70,2,0)</f>
        <v>0</v>
      </c>
      <c r="I617" t="s">
        <v>280</v>
      </c>
      <c r="J617" s="22">
        <f>ROUND(E617/I612* H617,5)</f>
        <v>0</v>
      </c>
      <c r="K617" s="41"/>
      <c r="L617" s="30"/>
    </row>
    <row r="618" spans="1:27" x14ac:dyDescent="0.25">
      <c r="B618" t="s">
        <v>372</v>
      </c>
      <c r="C618" t="s">
        <v>276</v>
      </c>
      <c r="D618" t="s">
        <v>325</v>
      </c>
      <c r="E618" s="34">
        <v>19</v>
      </c>
      <c r="F618" t="s">
        <v>278</v>
      </c>
      <c r="G618" t="s">
        <v>279</v>
      </c>
      <c r="H618" s="35">
        <f>VLOOKUP(B618,'T-SMP'!$E$10:$F$70,2,0)</f>
        <v>0</v>
      </c>
      <c r="I618" t="s">
        <v>280</v>
      </c>
      <c r="J618" s="22">
        <f>ROUND(E618/I612* H618,5)</f>
        <v>0</v>
      </c>
      <c r="K618" s="41"/>
      <c r="L618" s="30"/>
    </row>
    <row r="619" spans="1:27" x14ac:dyDescent="0.25">
      <c r="D619" s="23" t="s">
        <v>289</v>
      </c>
      <c r="E619" s="36"/>
      <c r="H619" s="36"/>
      <c r="L619" s="30">
        <f>SUM(J617:J618)</f>
        <v>0</v>
      </c>
    </row>
    <row r="620" spans="1:27" x14ac:dyDescent="0.25">
      <c r="E620" s="36"/>
      <c r="H620" s="36"/>
      <c r="L620" s="30"/>
    </row>
    <row r="621" spans="1:27" x14ac:dyDescent="0.25">
      <c r="D621" s="23" t="s">
        <v>295</v>
      </c>
      <c r="E621" s="36"/>
      <c r="H621" s="36">
        <v>1.5</v>
      </c>
      <c r="I621" t="s">
        <v>296</v>
      </c>
      <c r="J621">
        <f>ROUND(H621/100*L615,5)</f>
        <v>0</v>
      </c>
      <c r="L621" s="30"/>
    </row>
    <row r="622" spans="1:27" x14ac:dyDescent="0.25">
      <c r="D622" s="23" t="s">
        <v>297</v>
      </c>
      <c r="E622" s="36"/>
      <c r="H622" s="36"/>
      <c r="L622" s="39">
        <f>SUM(J613:J621)</f>
        <v>0</v>
      </c>
    </row>
    <row r="623" spans="1:27" x14ac:dyDescent="0.25">
      <c r="D623" s="23" t="s">
        <v>298</v>
      </c>
      <c r="E623" s="36"/>
      <c r="H623" s="36"/>
      <c r="L623" s="39">
        <f>SUM(L622:L622)</f>
        <v>0</v>
      </c>
    </row>
    <row r="624" spans="1:27" x14ac:dyDescent="0.25">
      <c r="L624" s="38"/>
    </row>
    <row r="625" spans="1:27" ht="45" customHeight="1" x14ac:dyDescent="0.25">
      <c r="A625" s="19"/>
      <c r="B625" s="19" t="s">
        <v>445</v>
      </c>
      <c r="C625" s="20" t="s">
        <v>118</v>
      </c>
      <c r="D625" s="54" t="s">
        <v>446</v>
      </c>
      <c r="E625" s="55"/>
      <c r="F625" s="55"/>
      <c r="G625" s="20"/>
      <c r="H625" s="21" t="s">
        <v>273</v>
      </c>
      <c r="I625" s="56">
        <v>1</v>
      </c>
      <c r="J625" s="57"/>
      <c r="K625" s="40" t="str">
        <f>+B625</f>
        <v>PRE91-TLMN</v>
      </c>
      <c r="L625" s="37">
        <f>ROUND(L636,2)</f>
        <v>0</v>
      </c>
      <c r="M625" s="20"/>
      <c r="N625" s="20"/>
      <c r="O625" s="20"/>
      <c r="P625" s="20"/>
      <c r="Q625" s="20"/>
      <c r="R625" s="20"/>
      <c r="S625" s="20"/>
      <c r="T625" s="20"/>
      <c r="U625" s="20"/>
      <c r="V625" s="20"/>
      <c r="W625" s="20"/>
      <c r="X625" s="20"/>
      <c r="Y625" s="20"/>
      <c r="Z625" s="20"/>
      <c r="AA625" s="20"/>
    </row>
    <row r="626" spans="1:27" x14ac:dyDescent="0.25">
      <c r="B626" s="15" t="s">
        <v>274</v>
      </c>
      <c r="L626" s="38"/>
    </row>
    <row r="627" spans="1:27" x14ac:dyDescent="0.25">
      <c r="B627" t="s">
        <v>447</v>
      </c>
      <c r="C627" t="s">
        <v>276</v>
      </c>
      <c r="D627" t="s">
        <v>448</v>
      </c>
      <c r="E627" s="34">
        <v>133</v>
      </c>
      <c r="F627" t="s">
        <v>278</v>
      </c>
      <c r="G627" t="s">
        <v>279</v>
      </c>
      <c r="H627" s="35">
        <f>VLOOKUP(B627,'T-SMP'!$E$10:$F$70,2,0)</f>
        <v>0</v>
      </c>
      <c r="I627" t="s">
        <v>280</v>
      </c>
      <c r="J627" s="22">
        <f>ROUND(E627/I625* H627,5)</f>
        <v>0</v>
      </c>
      <c r="K627" s="41"/>
      <c r="L627" s="30"/>
    </row>
    <row r="628" spans="1:27" x14ac:dyDescent="0.25">
      <c r="D628" s="23" t="s">
        <v>283</v>
      </c>
      <c r="E628" s="36"/>
      <c r="H628" s="36"/>
      <c r="L628" s="30">
        <f>SUM(J627:J627)</f>
        <v>0</v>
      </c>
    </row>
    <row r="629" spans="1:27" x14ac:dyDescent="0.25">
      <c r="B629" s="15" t="s">
        <v>284</v>
      </c>
      <c r="E629" s="36"/>
      <c r="H629" s="36"/>
      <c r="L629" s="30"/>
    </row>
    <row r="630" spans="1:27" ht="75" x14ac:dyDescent="0.25">
      <c r="B630" t="s">
        <v>449</v>
      </c>
      <c r="C630" t="s">
        <v>276</v>
      </c>
      <c r="D630" s="42" t="s">
        <v>450</v>
      </c>
      <c r="E630" s="34">
        <v>4</v>
      </c>
      <c r="F630" t="s">
        <v>278</v>
      </c>
      <c r="G630" t="s">
        <v>279</v>
      </c>
      <c r="H630" s="35">
        <f>VLOOKUP(B630,'T-SMP'!$E$10:$F$70,2,0)</f>
        <v>0</v>
      </c>
      <c r="I630" t="s">
        <v>280</v>
      </c>
      <c r="J630" s="22">
        <f>ROUND(E630/I625* H630,5)</f>
        <v>0</v>
      </c>
      <c r="K630" s="41"/>
      <c r="L630" s="30"/>
    </row>
    <row r="631" spans="1:27" x14ac:dyDescent="0.25">
      <c r="B631" t="s">
        <v>372</v>
      </c>
      <c r="C631" t="s">
        <v>276</v>
      </c>
      <c r="D631" t="s">
        <v>325</v>
      </c>
      <c r="E631" s="34">
        <v>19</v>
      </c>
      <c r="F631" t="s">
        <v>278</v>
      </c>
      <c r="G631" t="s">
        <v>279</v>
      </c>
      <c r="H631" s="35">
        <f>VLOOKUP(B631,'T-SMP'!$E$10:$F$70,2,0)</f>
        <v>0</v>
      </c>
      <c r="I631" t="s">
        <v>280</v>
      </c>
      <c r="J631" s="22">
        <f>ROUND(E631/I625* H631,5)</f>
        <v>0</v>
      </c>
      <c r="K631" s="41"/>
      <c r="L631" s="30"/>
    </row>
    <row r="632" spans="1:27" x14ac:dyDescent="0.25">
      <c r="D632" s="23" t="s">
        <v>289</v>
      </c>
      <c r="E632" s="36"/>
      <c r="H632" s="36"/>
      <c r="L632" s="30">
        <f>SUM(J630:J631)</f>
        <v>0</v>
      </c>
    </row>
    <row r="633" spans="1:27" x14ac:dyDescent="0.25">
      <c r="E633" s="36"/>
      <c r="H633" s="36"/>
      <c r="L633" s="30"/>
    </row>
    <row r="634" spans="1:27" x14ac:dyDescent="0.25">
      <c r="D634" s="23" t="s">
        <v>295</v>
      </c>
      <c r="E634" s="36"/>
      <c r="H634" s="36">
        <v>1.5</v>
      </c>
      <c r="I634" t="s">
        <v>296</v>
      </c>
      <c r="J634">
        <f>ROUND(H634/100*L628,5)</f>
        <v>0</v>
      </c>
      <c r="L634" s="30"/>
    </row>
    <row r="635" spans="1:27" x14ac:dyDescent="0.25">
      <c r="D635" s="23" t="s">
        <v>297</v>
      </c>
      <c r="E635" s="36"/>
      <c r="H635" s="36"/>
      <c r="L635" s="39">
        <f>SUM(J626:J634)</f>
        <v>0</v>
      </c>
    </row>
    <row r="636" spans="1:27" x14ac:dyDescent="0.25">
      <c r="D636" s="23" t="s">
        <v>298</v>
      </c>
      <c r="E636" s="36"/>
      <c r="H636" s="36"/>
      <c r="L636" s="39">
        <f>SUM(L635:L635)</f>
        <v>0</v>
      </c>
    </row>
    <row r="637" spans="1:27" x14ac:dyDescent="0.25">
      <c r="L637" s="38"/>
    </row>
    <row r="638" spans="1:27" ht="45" customHeight="1" x14ac:dyDescent="0.25">
      <c r="A638" s="19"/>
      <c r="B638" s="19" t="s">
        <v>451</v>
      </c>
      <c r="C638" s="20" t="s">
        <v>118</v>
      </c>
      <c r="D638" s="54" t="s">
        <v>452</v>
      </c>
      <c r="E638" s="55"/>
      <c r="F638" s="55"/>
      <c r="G638" s="20"/>
      <c r="H638" s="21" t="s">
        <v>273</v>
      </c>
      <c r="I638" s="56">
        <v>1</v>
      </c>
      <c r="J638" s="57"/>
      <c r="K638" s="40" t="str">
        <f>+B638</f>
        <v>PRE91-TLMP</v>
      </c>
      <c r="L638" s="37">
        <f>ROUND(L649,2)</f>
        <v>0</v>
      </c>
      <c r="M638" s="20"/>
      <c r="N638" s="20"/>
      <c r="O638" s="20"/>
      <c r="P638" s="20"/>
      <c r="Q638" s="20"/>
      <c r="R638" s="20"/>
      <c r="S638" s="20"/>
      <c r="T638" s="20"/>
      <c r="U638" s="20"/>
      <c r="V638" s="20"/>
      <c r="W638" s="20"/>
      <c r="X638" s="20"/>
      <c r="Y638" s="20"/>
      <c r="Z638" s="20"/>
      <c r="AA638" s="20"/>
    </row>
    <row r="639" spans="1:27" x14ac:dyDescent="0.25">
      <c r="B639" s="15" t="s">
        <v>274</v>
      </c>
      <c r="L639" s="38"/>
    </row>
    <row r="640" spans="1:27" x14ac:dyDescent="0.25">
      <c r="B640" t="s">
        <v>447</v>
      </c>
      <c r="C640" t="s">
        <v>276</v>
      </c>
      <c r="D640" t="s">
        <v>448</v>
      </c>
      <c r="E640" s="34">
        <v>87.5</v>
      </c>
      <c r="F640" t="s">
        <v>278</v>
      </c>
      <c r="G640" t="s">
        <v>279</v>
      </c>
      <c r="H640" s="35">
        <f>VLOOKUP(B640,'T-SMP'!$E$10:$F$70,2,0)</f>
        <v>0</v>
      </c>
      <c r="I640" t="s">
        <v>280</v>
      </c>
      <c r="J640" s="22">
        <f>ROUND(E640/I638* H640,5)</f>
        <v>0</v>
      </c>
      <c r="K640" s="41"/>
      <c r="L640" s="30"/>
    </row>
    <row r="641" spans="1:27" x14ac:dyDescent="0.25">
      <c r="D641" s="23" t="s">
        <v>283</v>
      </c>
      <c r="E641" s="36"/>
      <c r="H641" s="36"/>
      <c r="L641" s="30">
        <f>SUM(J640:J640)</f>
        <v>0</v>
      </c>
    </row>
    <row r="642" spans="1:27" x14ac:dyDescent="0.25">
      <c r="B642" s="15" t="s">
        <v>284</v>
      </c>
      <c r="E642" s="36"/>
      <c r="H642" s="36"/>
      <c r="L642" s="30"/>
    </row>
    <row r="643" spans="1:27" x14ac:dyDescent="0.25">
      <c r="B643" t="s">
        <v>372</v>
      </c>
      <c r="C643" t="s">
        <v>276</v>
      </c>
      <c r="D643" t="s">
        <v>325</v>
      </c>
      <c r="E643" s="34">
        <v>12.5</v>
      </c>
      <c r="F643" t="s">
        <v>278</v>
      </c>
      <c r="G643" t="s">
        <v>279</v>
      </c>
      <c r="H643" s="35">
        <f>VLOOKUP(B643,'T-SMP'!$E$10:$F$70,2,0)</f>
        <v>0</v>
      </c>
      <c r="I643" t="s">
        <v>280</v>
      </c>
      <c r="J643" s="22">
        <f>ROUND(E643/I638* H643,5)</f>
        <v>0</v>
      </c>
      <c r="K643" s="41"/>
      <c r="L643" s="30"/>
    </row>
    <row r="644" spans="1:27" ht="75" x14ac:dyDescent="0.25">
      <c r="B644" t="s">
        <v>449</v>
      </c>
      <c r="C644" t="s">
        <v>276</v>
      </c>
      <c r="D644" s="42" t="s">
        <v>450</v>
      </c>
      <c r="E644" s="34">
        <v>4</v>
      </c>
      <c r="F644" t="s">
        <v>278</v>
      </c>
      <c r="G644" t="s">
        <v>279</v>
      </c>
      <c r="H644" s="35">
        <f>VLOOKUP(B644,'T-SMP'!$E$10:$F$70,2,0)</f>
        <v>0</v>
      </c>
      <c r="I644" t="s">
        <v>280</v>
      </c>
      <c r="J644" s="22">
        <f>ROUND(E644/I638* H644,5)</f>
        <v>0</v>
      </c>
      <c r="K644" s="41"/>
      <c r="L644" s="30"/>
    </row>
    <row r="645" spans="1:27" x14ac:dyDescent="0.25">
      <c r="D645" s="23" t="s">
        <v>289</v>
      </c>
      <c r="E645" s="36"/>
      <c r="H645" s="36"/>
      <c r="L645" s="30">
        <f>SUM(J643:J644)</f>
        <v>0</v>
      </c>
    </row>
    <row r="646" spans="1:27" x14ac:dyDescent="0.25">
      <c r="E646" s="36"/>
      <c r="H646" s="36"/>
      <c r="L646" s="30"/>
    </row>
    <row r="647" spans="1:27" x14ac:dyDescent="0.25">
      <c r="D647" s="23" t="s">
        <v>295</v>
      </c>
      <c r="E647" s="36"/>
      <c r="H647" s="36">
        <v>1.5</v>
      </c>
      <c r="I647" t="s">
        <v>296</v>
      </c>
      <c r="J647">
        <f>ROUND(H647/100*L641,5)</f>
        <v>0</v>
      </c>
      <c r="L647" s="30"/>
    </row>
    <row r="648" spans="1:27" x14ac:dyDescent="0.25">
      <c r="D648" s="23" t="s">
        <v>297</v>
      </c>
      <c r="E648" s="36"/>
      <c r="H648" s="36"/>
      <c r="L648" s="39">
        <f>SUM(J639:J647)</f>
        <v>0</v>
      </c>
    </row>
    <row r="649" spans="1:27" x14ac:dyDescent="0.25">
      <c r="D649" s="23" t="s">
        <v>298</v>
      </c>
      <c r="E649" s="36"/>
      <c r="H649" s="36"/>
      <c r="L649" s="39">
        <f>SUM(L648:L648)</f>
        <v>0</v>
      </c>
    </row>
    <row r="650" spans="1:27" x14ac:dyDescent="0.25">
      <c r="L650" s="38"/>
    </row>
    <row r="651" spans="1:27" ht="45" customHeight="1" x14ac:dyDescent="0.25">
      <c r="A651" s="19"/>
      <c r="B651" s="19" t="s">
        <v>453</v>
      </c>
      <c r="C651" s="20" t="s">
        <v>118</v>
      </c>
      <c r="D651" s="54" t="s">
        <v>454</v>
      </c>
      <c r="E651" s="55"/>
      <c r="F651" s="55"/>
      <c r="G651" s="20"/>
      <c r="H651" s="21" t="s">
        <v>273</v>
      </c>
      <c r="I651" s="56">
        <v>1</v>
      </c>
      <c r="J651" s="57"/>
      <c r="K651" s="40" t="str">
        <f>+B651</f>
        <v>PRE91-TLMQ</v>
      </c>
      <c r="L651" s="37">
        <f>ROUND(L662,2)</f>
        <v>0</v>
      </c>
      <c r="M651" s="20"/>
      <c r="N651" s="20"/>
      <c r="O651" s="20"/>
      <c r="P651" s="20"/>
      <c r="Q651" s="20"/>
      <c r="R651" s="20"/>
      <c r="S651" s="20"/>
      <c r="T651" s="20"/>
      <c r="U651" s="20"/>
      <c r="V651" s="20"/>
      <c r="W651" s="20"/>
      <c r="X651" s="20"/>
      <c r="Y651" s="20"/>
      <c r="Z651" s="20"/>
      <c r="AA651" s="20"/>
    </row>
    <row r="652" spans="1:27" x14ac:dyDescent="0.25">
      <c r="B652" s="15" t="s">
        <v>274</v>
      </c>
      <c r="L652" s="38"/>
    </row>
    <row r="653" spans="1:27" x14ac:dyDescent="0.25">
      <c r="B653" t="s">
        <v>447</v>
      </c>
      <c r="C653" t="s">
        <v>276</v>
      </c>
      <c r="D653" t="s">
        <v>448</v>
      </c>
      <c r="E653" s="34">
        <v>204.5</v>
      </c>
      <c r="F653" t="s">
        <v>278</v>
      </c>
      <c r="G653" t="s">
        <v>279</v>
      </c>
      <c r="H653" s="35">
        <f>VLOOKUP(B653,'T-SMP'!$E$10:$F$70,2,0)</f>
        <v>0</v>
      </c>
      <c r="I653" t="s">
        <v>280</v>
      </c>
      <c r="J653" s="22">
        <f>ROUND(E653/I651* H653,5)</f>
        <v>0</v>
      </c>
      <c r="K653" s="41"/>
      <c r="L653" s="30"/>
    </row>
    <row r="654" spans="1:27" x14ac:dyDescent="0.25">
      <c r="D654" s="23" t="s">
        <v>283</v>
      </c>
      <c r="E654" s="36"/>
      <c r="H654" s="36"/>
      <c r="L654" s="30">
        <f>SUM(J653:J653)</f>
        <v>0</v>
      </c>
    </row>
    <row r="655" spans="1:27" x14ac:dyDescent="0.25">
      <c r="B655" s="15" t="s">
        <v>284</v>
      </c>
      <c r="E655" s="36"/>
      <c r="H655" s="36"/>
      <c r="L655" s="30"/>
    </row>
    <row r="656" spans="1:27" x14ac:dyDescent="0.25">
      <c r="B656" t="s">
        <v>372</v>
      </c>
      <c r="C656" t="s">
        <v>276</v>
      </c>
      <c r="D656" t="s">
        <v>325</v>
      </c>
      <c r="E656" s="34">
        <v>27.5</v>
      </c>
      <c r="F656" t="s">
        <v>278</v>
      </c>
      <c r="G656" t="s">
        <v>279</v>
      </c>
      <c r="H656" s="35">
        <f>VLOOKUP(B656,'T-SMP'!$E$10:$F$70,2,0)</f>
        <v>0</v>
      </c>
      <c r="I656" t="s">
        <v>280</v>
      </c>
      <c r="J656" s="22">
        <f>ROUND(E656/I651* H656,5)</f>
        <v>0</v>
      </c>
      <c r="K656" s="41"/>
      <c r="L656" s="30"/>
    </row>
    <row r="657" spans="1:27" ht="75" x14ac:dyDescent="0.25">
      <c r="B657" t="s">
        <v>449</v>
      </c>
      <c r="C657" t="s">
        <v>276</v>
      </c>
      <c r="D657" s="42" t="s">
        <v>450</v>
      </c>
      <c r="E657" s="34">
        <v>4</v>
      </c>
      <c r="F657" t="s">
        <v>278</v>
      </c>
      <c r="G657" t="s">
        <v>279</v>
      </c>
      <c r="H657" s="35">
        <f>VLOOKUP(B657,'T-SMP'!$E$10:$F$70,2,0)</f>
        <v>0</v>
      </c>
      <c r="I657" t="s">
        <v>280</v>
      </c>
      <c r="J657" s="22">
        <f>ROUND(E657/I651* H657,5)</f>
        <v>0</v>
      </c>
      <c r="K657" s="41"/>
      <c r="L657" s="30"/>
    </row>
    <row r="658" spans="1:27" x14ac:dyDescent="0.25">
      <c r="D658" s="23" t="s">
        <v>289</v>
      </c>
      <c r="E658" s="36"/>
      <c r="H658" s="36"/>
      <c r="L658" s="30">
        <f>SUM(J656:J657)</f>
        <v>0</v>
      </c>
    </row>
    <row r="659" spans="1:27" x14ac:dyDescent="0.25">
      <c r="E659" s="36"/>
      <c r="H659" s="36"/>
      <c r="L659" s="30"/>
    </row>
    <row r="660" spans="1:27" x14ac:dyDescent="0.25">
      <c r="D660" s="23" t="s">
        <v>295</v>
      </c>
      <c r="E660" s="36"/>
      <c r="H660" s="36">
        <v>1.5</v>
      </c>
      <c r="I660" t="s">
        <v>296</v>
      </c>
      <c r="J660">
        <f>ROUND(H660/100*L654,5)</f>
        <v>0</v>
      </c>
      <c r="L660" s="30"/>
    </row>
    <row r="661" spans="1:27" x14ac:dyDescent="0.25">
      <c r="D661" s="23" t="s">
        <v>297</v>
      </c>
      <c r="E661" s="36"/>
      <c r="H661" s="36"/>
      <c r="L661" s="39">
        <f>SUM(J652:J660)</f>
        <v>0</v>
      </c>
    </row>
    <row r="662" spans="1:27" x14ac:dyDescent="0.25">
      <c r="D662" s="23" t="s">
        <v>298</v>
      </c>
      <c r="E662" s="36"/>
      <c r="H662" s="36"/>
      <c r="L662" s="39">
        <f>SUM(L661:L661)</f>
        <v>0</v>
      </c>
    </row>
    <row r="663" spans="1:27" x14ac:dyDescent="0.25">
      <c r="L663" s="38"/>
    </row>
    <row r="664" spans="1:27" ht="45" customHeight="1" x14ac:dyDescent="0.25">
      <c r="A664" s="19"/>
      <c r="B664" s="19" t="s">
        <v>455</v>
      </c>
      <c r="C664" s="20" t="s">
        <v>28</v>
      </c>
      <c r="D664" s="54" t="s">
        <v>456</v>
      </c>
      <c r="E664" s="55"/>
      <c r="F664" s="55"/>
      <c r="G664" s="20"/>
      <c r="H664" s="21" t="s">
        <v>273</v>
      </c>
      <c r="I664" s="56">
        <v>1</v>
      </c>
      <c r="J664" s="57"/>
      <c r="K664" s="40" t="str">
        <f>+B664</f>
        <v>PRE9A-ARD1</v>
      </c>
      <c r="L664" s="37">
        <f>ROUND(L681,2)</f>
        <v>0</v>
      </c>
      <c r="M664" s="20"/>
      <c r="N664" s="20"/>
      <c r="O664" s="20"/>
      <c r="P664" s="20"/>
      <c r="Q664" s="20"/>
      <c r="R664" s="20"/>
      <c r="S664" s="20"/>
      <c r="T664" s="20"/>
      <c r="U664" s="20"/>
      <c r="V664" s="20"/>
      <c r="W664" s="20"/>
      <c r="X664" s="20"/>
      <c r="Y664" s="20"/>
      <c r="Z664" s="20"/>
      <c r="AA664" s="20"/>
    </row>
    <row r="665" spans="1:27" x14ac:dyDescent="0.25">
      <c r="B665" s="15" t="s">
        <v>274</v>
      </c>
      <c r="L665" s="38"/>
    </row>
    <row r="666" spans="1:27" x14ac:dyDescent="0.25">
      <c r="B666" t="s">
        <v>275</v>
      </c>
      <c r="C666" t="s">
        <v>276</v>
      </c>
      <c r="D666" t="s">
        <v>277</v>
      </c>
      <c r="E666" s="34">
        <v>1</v>
      </c>
      <c r="F666" t="s">
        <v>278</v>
      </c>
      <c r="G666" t="s">
        <v>279</v>
      </c>
      <c r="H666" s="35">
        <f>VLOOKUP(B666,'T-SMP'!$E$10:$F$70,2,0)</f>
        <v>0</v>
      </c>
      <c r="I666" t="s">
        <v>280</v>
      </c>
      <c r="J666" s="22">
        <f>ROUND(E666/I664* H666,5)</f>
        <v>0</v>
      </c>
      <c r="K666" s="41"/>
      <c r="L666" s="30"/>
    </row>
    <row r="667" spans="1:27" x14ac:dyDescent="0.25">
      <c r="B667" t="s">
        <v>281</v>
      </c>
      <c r="C667" t="s">
        <v>276</v>
      </c>
      <c r="D667" t="s">
        <v>282</v>
      </c>
      <c r="E667" s="34">
        <v>0.1875</v>
      </c>
      <c r="F667" t="s">
        <v>278</v>
      </c>
      <c r="G667" t="s">
        <v>279</v>
      </c>
      <c r="H667" s="35">
        <f>VLOOKUP(B667,'T-SMP'!$E$10:$F$70,2,0)</f>
        <v>0</v>
      </c>
      <c r="I667" t="s">
        <v>280</v>
      </c>
      <c r="J667" s="22">
        <f>ROUND(E667/I664* H667,5)</f>
        <v>0</v>
      </c>
      <c r="K667" s="41"/>
      <c r="L667" s="30"/>
    </row>
    <row r="668" spans="1:27" x14ac:dyDescent="0.25">
      <c r="D668" s="23" t="s">
        <v>283</v>
      </c>
      <c r="E668" s="36"/>
      <c r="H668" s="36"/>
      <c r="L668" s="30">
        <f>SUM(J666:J667)</f>
        <v>0</v>
      </c>
    </row>
    <row r="669" spans="1:27" x14ac:dyDescent="0.25">
      <c r="B669" s="15" t="s">
        <v>284</v>
      </c>
      <c r="E669" s="36"/>
      <c r="H669" s="36"/>
      <c r="L669" s="30"/>
    </row>
    <row r="670" spans="1:27" x14ac:dyDescent="0.25">
      <c r="B670" t="s">
        <v>372</v>
      </c>
      <c r="C670" t="s">
        <v>276</v>
      </c>
      <c r="D670" t="s">
        <v>325</v>
      </c>
      <c r="E670" s="34">
        <v>0.8</v>
      </c>
      <c r="F670" t="s">
        <v>278</v>
      </c>
      <c r="G670" t="s">
        <v>279</v>
      </c>
      <c r="H670" s="35">
        <f>VLOOKUP(B670,'T-SMP'!$E$10:$F$70,2,0)</f>
        <v>0</v>
      </c>
      <c r="I670" t="s">
        <v>280</v>
      </c>
      <c r="J670" s="22">
        <f>ROUND(E670/I664* H670,5)</f>
        <v>0</v>
      </c>
      <c r="K670" s="41"/>
      <c r="L670" s="30"/>
    </row>
    <row r="671" spans="1:27" x14ac:dyDescent="0.25">
      <c r="B671" t="s">
        <v>287</v>
      </c>
      <c r="C671" t="s">
        <v>276</v>
      </c>
      <c r="D671" t="s">
        <v>288</v>
      </c>
      <c r="E671" s="34">
        <v>0.04</v>
      </c>
      <c r="F671" t="s">
        <v>278</v>
      </c>
      <c r="G671" t="s">
        <v>279</v>
      </c>
      <c r="H671" s="35">
        <f>VLOOKUP(B671,'T-SMP'!$E$10:$F$70,2,0)</f>
        <v>0</v>
      </c>
      <c r="I671" t="s">
        <v>280</v>
      </c>
      <c r="J671" s="22">
        <f>ROUND(E671/I664* H671,5)</f>
        <v>0</v>
      </c>
      <c r="K671" s="41"/>
      <c r="L671" s="30"/>
    </row>
    <row r="672" spans="1:27" ht="30" x14ac:dyDescent="0.25">
      <c r="B672" t="s">
        <v>386</v>
      </c>
      <c r="C672" t="s">
        <v>276</v>
      </c>
      <c r="D672" s="42" t="s">
        <v>379</v>
      </c>
      <c r="E672" s="34">
        <v>0.2</v>
      </c>
      <c r="F672" t="s">
        <v>278</v>
      </c>
      <c r="G672" t="s">
        <v>279</v>
      </c>
      <c r="H672" s="35">
        <f>VLOOKUP(B672,'T-SMP'!$E$10:$F$70,2,0)</f>
        <v>0</v>
      </c>
      <c r="I672" t="s">
        <v>280</v>
      </c>
      <c r="J672" s="22">
        <f>ROUND(E672/I664* H672,5)</f>
        <v>0</v>
      </c>
      <c r="K672" s="41"/>
      <c r="L672" s="30"/>
    </row>
    <row r="673" spans="1:27" x14ac:dyDescent="0.25">
      <c r="D673" s="23" t="s">
        <v>289</v>
      </c>
      <c r="E673" s="36"/>
      <c r="H673" s="36"/>
      <c r="L673" s="30">
        <f>SUM(J670:J672)</f>
        <v>0</v>
      </c>
    </row>
    <row r="674" spans="1:27" x14ac:dyDescent="0.25">
      <c r="B674" s="15" t="s">
        <v>290</v>
      </c>
      <c r="E674" s="36"/>
      <c r="H674" s="36"/>
      <c r="L674" s="30"/>
    </row>
    <row r="675" spans="1:27" ht="90" x14ac:dyDescent="0.25">
      <c r="B675" t="s">
        <v>291</v>
      </c>
      <c r="C675" t="s">
        <v>292</v>
      </c>
      <c r="D675" s="42" t="s">
        <v>293</v>
      </c>
      <c r="E675" s="34">
        <v>0.03</v>
      </c>
      <c r="G675" t="s">
        <v>279</v>
      </c>
      <c r="H675" s="35">
        <f>VLOOKUP(B675,'T-SMP'!$E$10:$F$70,2,0)</f>
        <v>0</v>
      </c>
      <c r="I675" t="s">
        <v>280</v>
      </c>
      <c r="J675" s="22">
        <f>ROUND(E675* H675,5)</f>
        <v>0</v>
      </c>
      <c r="K675" s="41"/>
      <c r="L675" s="30"/>
    </row>
    <row r="676" spans="1:27" ht="90" x14ac:dyDescent="0.25">
      <c r="B676" t="s">
        <v>305</v>
      </c>
      <c r="C676" t="s">
        <v>292</v>
      </c>
      <c r="D676" s="42" t="s">
        <v>306</v>
      </c>
      <c r="E676" s="34">
        <v>0.03</v>
      </c>
      <c r="G676" t="s">
        <v>279</v>
      </c>
      <c r="H676" s="35">
        <f>VLOOKUP(B676,'T-SMP'!$E$10:$F$70,2,0)</f>
        <v>0</v>
      </c>
      <c r="I676" t="s">
        <v>280</v>
      </c>
      <c r="J676" s="22">
        <f>ROUND(E676* H676,5)</f>
        <v>0</v>
      </c>
      <c r="K676" s="41"/>
      <c r="L676" s="30"/>
    </row>
    <row r="677" spans="1:27" x14ac:dyDescent="0.25">
      <c r="D677" s="23" t="s">
        <v>294</v>
      </c>
      <c r="E677" s="36"/>
      <c r="H677" s="36"/>
      <c r="L677" s="30">
        <f>SUM(J675:J676)</f>
        <v>0</v>
      </c>
    </row>
    <row r="678" spans="1:27" x14ac:dyDescent="0.25">
      <c r="E678" s="36"/>
      <c r="H678" s="36"/>
      <c r="L678" s="30"/>
    </row>
    <row r="679" spans="1:27" x14ac:dyDescent="0.25">
      <c r="D679" s="23" t="s">
        <v>295</v>
      </c>
      <c r="E679" s="36"/>
      <c r="H679" s="36">
        <v>1.5</v>
      </c>
      <c r="I679" t="s">
        <v>296</v>
      </c>
      <c r="J679">
        <f>ROUND(H679/100*L668,5)</f>
        <v>0</v>
      </c>
      <c r="L679" s="30"/>
    </row>
    <row r="680" spans="1:27" x14ac:dyDescent="0.25">
      <c r="D680" s="23" t="s">
        <v>297</v>
      </c>
      <c r="E680" s="36"/>
      <c r="H680" s="36"/>
      <c r="L680" s="39">
        <f>SUM(J665:J679)</f>
        <v>0</v>
      </c>
    </row>
    <row r="681" spans="1:27" x14ac:dyDescent="0.25">
      <c r="D681" s="23" t="s">
        <v>298</v>
      </c>
      <c r="E681" s="36"/>
      <c r="H681" s="36"/>
      <c r="L681" s="39">
        <f>SUM(L680:L680)</f>
        <v>0</v>
      </c>
    </row>
    <row r="682" spans="1:27" x14ac:dyDescent="0.25">
      <c r="L682" s="38"/>
    </row>
    <row r="683" spans="1:27" ht="45" customHeight="1" x14ac:dyDescent="0.25">
      <c r="A683" s="19"/>
      <c r="B683" s="19" t="s">
        <v>457</v>
      </c>
      <c r="C683" s="20" t="s">
        <v>17</v>
      </c>
      <c r="D683" s="54" t="s">
        <v>458</v>
      </c>
      <c r="E683" s="55"/>
      <c r="F683" s="55"/>
      <c r="G683" s="20"/>
      <c r="H683" s="21" t="s">
        <v>273</v>
      </c>
      <c r="I683" s="56">
        <v>1</v>
      </c>
      <c r="J683" s="57"/>
      <c r="K683" s="40" t="str">
        <f>+B683</f>
        <v>PRELZ-I7ZN</v>
      </c>
      <c r="L683" s="37">
        <f>ROUND(L694,2)</f>
        <v>0</v>
      </c>
      <c r="M683" s="20"/>
      <c r="N683" s="20"/>
      <c r="O683" s="20"/>
      <c r="P683" s="20"/>
      <c r="Q683" s="20"/>
      <c r="R683" s="20"/>
      <c r="S683" s="20"/>
      <c r="T683" s="20"/>
      <c r="U683" s="20"/>
      <c r="V683" s="20"/>
      <c r="W683" s="20"/>
      <c r="X683" s="20"/>
      <c r="Y683" s="20"/>
      <c r="Z683" s="20"/>
      <c r="AA683" s="20"/>
    </row>
    <row r="684" spans="1:27" x14ac:dyDescent="0.25">
      <c r="B684" s="15" t="s">
        <v>274</v>
      </c>
      <c r="L684" s="38"/>
    </row>
    <row r="685" spans="1:27" x14ac:dyDescent="0.25">
      <c r="B685" t="s">
        <v>275</v>
      </c>
      <c r="C685" t="s">
        <v>276</v>
      </c>
      <c r="D685" t="s">
        <v>277</v>
      </c>
      <c r="E685" s="34">
        <v>1.17E-2</v>
      </c>
      <c r="F685" t="s">
        <v>278</v>
      </c>
      <c r="G685" t="s">
        <v>279</v>
      </c>
      <c r="H685" s="35">
        <f>VLOOKUP(B685,'T-SMP'!$E$10:$F$70,2,0)</f>
        <v>0</v>
      </c>
      <c r="I685" t="s">
        <v>280</v>
      </c>
      <c r="J685" s="22">
        <f>ROUND(E685/I683* H685,5)</f>
        <v>0</v>
      </c>
      <c r="K685" s="41"/>
      <c r="L685" s="30"/>
    </row>
    <row r="686" spans="1:27" x14ac:dyDescent="0.25">
      <c r="D686" s="23" t="s">
        <v>283</v>
      </c>
      <c r="E686" s="36"/>
      <c r="H686" s="36"/>
      <c r="L686" s="30">
        <f>SUM(J685:J685)</f>
        <v>0</v>
      </c>
    </row>
    <row r="687" spans="1:27" x14ac:dyDescent="0.25">
      <c r="B687" s="15" t="s">
        <v>284</v>
      </c>
      <c r="E687" s="36"/>
      <c r="H687" s="36"/>
      <c r="L687" s="30"/>
    </row>
    <row r="688" spans="1:27" ht="30" x14ac:dyDescent="0.25">
      <c r="B688" t="s">
        <v>459</v>
      </c>
      <c r="C688" t="s">
        <v>276</v>
      </c>
      <c r="D688" s="42" t="s">
        <v>460</v>
      </c>
      <c r="E688" s="34">
        <v>6.6699999999999995E-2</v>
      </c>
      <c r="F688" t="s">
        <v>278</v>
      </c>
      <c r="G688" t="s">
        <v>279</v>
      </c>
      <c r="H688" s="35">
        <f>VLOOKUP(B688,'T-SMP'!$E$10:$F$70,2,0)</f>
        <v>0</v>
      </c>
      <c r="I688" t="s">
        <v>280</v>
      </c>
      <c r="J688" s="22">
        <f>ROUND(E688/I683* H688,5)</f>
        <v>0</v>
      </c>
      <c r="K688" s="41"/>
      <c r="L688" s="30"/>
    </row>
    <row r="689" spans="1:27" x14ac:dyDescent="0.25">
      <c r="B689" t="s">
        <v>461</v>
      </c>
      <c r="C689" t="s">
        <v>276</v>
      </c>
      <c r="D689" t="s">
        <v>462</v>
      </c>
      <c r="E689" s="34">
        <v>2.6700000000000002E-2</v>
      </c>
      <c r="F689" t="s">
        <v>278</v>
      </c>
      <c r="G689" t="s">
        <v>279</v>
      </c>
      <c r="H689" s="35">
        <f>VLOOKUP(B689,'T-SMP'!$E$10:$F$70,2,0)</f>
        <v>0</v>
      </c>
      <c r="I689" t="s">
        <v>280</v>
      </c>
      <c r="J689" s="22">
        <f>ROUND(E689/I683* H689,5)</f>
        <v>0</v>
      </c>
      <c r="K689" s="41"/>
      <c r="L689" s="30"/>
    </row>
    <row r="690" spans="1:27" x14ac:dyDescent="0.25">
      <c r="D690" s="23" t="s">
        <v>289</v>
      </c>
      <c r="E690" s="36"/>
      <c r="H690" s="36"/>
      <c r="L690" s="30">
        <f>SUM(J688:J689)</f>
        <v>0</v>
      </c>
    </row>
    <row r="691" spans="1:27" x14ac:dyDescent="0.25">
      <c r="E691" s="36"/>
      <c r="H691" s="36"/>
      <c r="L691" s="30"/>
    </row>
    <row r="692" spans="1:27" x14ac:dyDescent="0.25">
      <c r="D692" s="23" t="s">
        <v>295</v>
      </c>
      <c r="E692" s="36"/>
      <c r="H692" s="36">
        <v>1.5</v>
      </c>
      <c r="I692" t="s">
        <v>296</v>
      </c>
      <c r="J692">
        <f>ROUND(H692/100*L686,5)</f>
        <v>0</v>
      </c>
      <c r="L692" s="30"/>
    </row>
    <row r="693" spans="1:27" x14ac:dyDescent="0.25">
      <c r="D693" s="23" t="s">
        <v>297</v>
      </c>
      <c r="E693" s="36"/>
      <c r="H693" s="36"/>
      <c r="L693" s="39">
        <f>SUM(J684:J692)</f>
        <v>0</v>
      </c>
    </row>
    <row r="694" spans="1:27" x14ac:dyDescent="0.25">
      <c r="D694" s="23" t="s">
        <v>298</v>
      </c>
      <c r="E694" s="36"/>
      <c r="H694" s="36"/>
      <c r="L694" s="39">
        <f>SUM(L693:L693)</f>
        <v>0</v>
      </c>
    </row>
    <row r="695" spans="1:27" x14ac:dyDescent="0.25">
      <c r="L695" s="38"/>
    </row>
    <row r="696" spans="1:27" ht="45" customHeight="1" x14ac:dyDescent="0.25">
      <c r="A696" s="19"/>
      <c r="B696" s="19" t="s">
        <v>463</v>
      </c>
      <c r="C696" s="20" t="s">
        <v>45</v>
      </c>
      <c r="D696" s="54" t="s">
        <v>464</v>
      </c>
      <c r="E696" s="55"/>
      <c r="F696" s="55"/>
      <c r="G696" s="20"/>
      <c r="H696" s="21" t="s">
        <v>273</v>
      </c>
      <c r="I696" s="56">
        <v>1</v>
      </c>
      <c r="J696" s="57"/>
      <c r="K696" s="40" t="str">
        <f>+B696</f>
        <v>PRH0-ALT1</v>
      </c>
      <c r="L696" s="37">
        <f>ROUND(L706,2)</f>
        <v>0</v>
      </c>
      <c r="M696" s="20"/>
      <c r="N696" s="20"/>
      <c r="O696" s="20"/>
      <c r="P696" s="20"/>
      <c r="Q696" s="20"/>
      <c r="R696" s="20"/>
      <c r="S696" s="20"/>
      <c r="T696" s="20"/>
      <c r="U696" s="20"/>
      <c r="V696" s="20"/>
      <c r="W696" s="20"/>
      <c r="X696" s="20"/>
      <c r="Y696" s="20"/>
      <c r="Z696" s="20"/>
      <c r="AA696" s="20"/>
    </row>
    <row r="697" spans="1:27" x14ac:dyDescent="0.25">
      <c r="B697" s="15" t="s">
        <v>274</v>
      </c>
      <c r="L697" s="38"/>
    </row>
    <row r="698" spans="1:27" x14ac:dyDescent="0.25">
      <c r="B698" t="s">
        <v>281</v>
      </c>
      <c r="C698" t="s">
        <v>276</v>
      </c>
      <c r="D698" t="s">
        <v>282</v>
      </c>
      <c r="E698" s="34">
        <v>3.0000000000000001E-3</v>
      </c>
      <c r="F698" t="s">
        <v>278</v>
      </c>
      <c r="G698" t="s">
        <v>279</v>
      </c>
      <c r="H698" s="35">
        <f>VLOOKUP(B698,'T-SMP'!$E$10:$F$70,2,0)</f>
        <v>0</v>
      </c>
      <c r="I698" t="s">
        <v>280</v>
      </c>
      <c r="J698" s="22">
        <f>ROUND(E698/I696* H698,5)</f>
        <v>0</v>
      </c>
      <c r="K698" s="41"/>
      <c r="L698" s="30"/>
    </row>
    <row r="699" spans="1:27" x14ac:dyDescent="0.25">
      <c r="D699" s="23" t="s">
        <v>283</v>
      </c>
      <c r="E699" s="36"/>
      <c r="H699" s="36"/>
      <c r="L699" s="30">
        <f>SUM(J698:J698)</f>
        <v>0</v>
      </c>
    </row>
    <row r="700" spans="1:27" x14ac:dyDescent="0.25">
      <c r="B700" s="15" t="s">
        <v>284</v>
      </c>
      <c r="E700" s="36"/>
      <c r="H700" s="36"/>
      <c r="L700" s="30"/>
    </row>
    <row r="701" spans="1:27" ht="30" x14ac:dyDescent="0.25">
      <c r="B701" t="s">
        <v>465</v>
      </c>
      <c r="C701" t="s">
        <v>276</v>
      </c>
      <c r="D701" s="42" t="s">
        <v>466</v>
      </c>
      <c r="E701" s="34">
        <v>3.0000000000000001E-3</v>
      </c>
      <c r="F701" t="s">
        <v>278</v>
      </c>
      <c r="G701" t="s">
        <v>279</v>
      </c>
      <c r="H701" s="35">
        <f>VLOOKUP(B701,'T-SMP'!$E$10:$F$70,2,0)</f>
        <v>0</v>
      </c>
      <c r="I701" t="s">
        <v>280</v>
      </c>
      <c r="J701" s="22">
        <f>ROUND(E701/I696* H701,5)</f>
        <v>0</v>
      </c>
      <c r="K701" s="41"/>
      <c r="L701" s="30"/>
    </row>
    <row r="702" spans="1:27" x14ac:dyDescent="0.25">
      <c r="D702" s="23" t="s">
        <v>289</v>
      </c>
      <c r="E702" s="36"/>
      <c r="H702" s="36"/>
      <c r="L702" s="30">
        <f>SUM(J701:J701)</f>
        <v>0</v>
      </c>
    </row>
    <row r="703" spans="1:27" x14ac:dyDescent="0.25">
      <c r="E703" s="36"/>
      <c r="H703" s="36"/>
      <c r="L703" s="30"/>
    </row>
    <row r="704" spans="1:27" x14ac:dyDescent="0.25">
      <c r="D704" s="23" t="s">
        <v>295</v>
      </c>
      <c r="E704" s="36"/>
      <c r="H704" s="36">
        <v>1.5</v>
      </c>
      <c r="I704" t="s">
        <v>296</v>
      </c>
      <c r="J704">
        <f>ROUND(H704/100*L699,5)</f>
        <v>0</v>
      </c>
      <c r="L704" s="30"/>
    </row>
    <row r="705" spans="1:27" x14ac:dyDescent="0.25">
      <c r="D705" s="23" t="s">
        <v>297</v>
      </c>
      <c r="E705" s="36"/>
      <c r="H705" s="36"/>
      <c r="L705" s="39">
        <f>SUM(J697:J704)</f>
        <v>0</v>
      </c>
    </row>
    <row r="706" spans="1:27" x14ac:dyDescent="0.25">
      <c r="D706" s="23" t="s">
        <v>298</v>
      </c>
      <c r="E706" s="36"/>
      <c r="H706" s="36"/>
      <c r="L706" s="39">
        <f>SUM(L705:L705)</f>
        <v>0</v>
      </c>
    </row>
    <row r="707" spans="1:27" x14ac:dyDescent="0.25">
      <c r="L707" s="38"/>
    </row>
    <row r="708" spans="1:27" ht="45" customHeight="1" x14ac:dyDescent="0.25">
      <c r="A708" s="19"/>
      <c r="B708" s="19" t="s">
        <v>467</v>
      </c>
      <c r="C708" s="20" t="s">
        <v>45</v>
      </c>
      <c r="D708" s="54" t="s">
        <v>468</v>
      </c>
      <c r="E708" s="55"/>
      <c r="F708" s="55"/>
      <c r="G708" s="20"/>
      <c r="H708" s="21" t="s">
        <v>273</v>
      </c>
      <c r="I708" s="56">
        <v>1</v>
      </c>
      <c r="J708" s="57"/>
      <c r="K708" s="40" t="str">
        <f>+B708</f>
        <v>PRH0-ALT3</v>
      </c>
      <c r="L708" s="37">
        <f>ROUND(L718,2)</f>
        <v>0</v>
      </c>
      <c r="M708" s="20"/>
      <c r="N708" s="20"/>
      <c r="O708" s="20"/>
      <c r="P708" s="20"/>
      <c r="Q708" s="20"/>
      <c r="R708" s="20"/>
      <c r="S708" s="20"/>
      <c r="T708" s="20"/>
      <c r="U708" s="20"/>
      <c r="V708" s="20"/>
      <c r="W708" s="20"/>
      <c r="X708" s="20"/>
      <c r="Y708" s="20"/>
      <c r="Z708" s="20"/>
      <c r="AA708" s="20"/>
    </row>
    <row r="709" spans="1:27" x14ac:dyDescent="0.25">
      <c r="B709" s="15" t="s">
        <v>274</v>
      </c>
      <c r="L709" s="38"/>
    </row>
    <row r="710" spans="1:27" x14ac:dyDescent="0.25">
      <c r="B710" t="s">
        <v>281</v>
      </c>
      <c r="C710" t="s">
        <v>276</v>
      </c>
      <c r="D710" t="s">
        <v>282</v>
      </c>
      <c r="E710" s="34">
        <v>3.0000000000000001E-3</v>
      </c>
      <c r="F710" t="s">
        <v>278</v>
      </c>
      <c r="G710" t="s">
        <v>279</v>
      </c>
      <c r="H710" s="35">
        <f>VLOOKUP(B710,'T-SMP'!$E$10:$F$70,2,0)</f>
        <v>0</v>
      </c>
      <c r="I710" t="s">
        <v>280</v>
      </c>
      <c r="J710" s="22">
        <f>ROUND(E710/I708* H710,5)</f>
        <v>0</v>
      </c>
      <c r="K710" s="41"/>
      <c r="L710" s="30"/>
    </row>
    <row r="711" spans="1:27" x14ac:dyDescent="0.25">
      <c r="D711" s="23" t="s">
        <v>283</v>
      </c>
      <c r="E711" s="36"/>
      <c r="H711" s="36"/>
      <c r="L711" s="30">
        <f>SUM(J710:J710)</f>
        <v>0</v>
      </c>
    </row>
    <row r="712" spans="1:27" x14ac:dyDescent="0.25">
      <c r="B712" s="15" t="s">
        <v>284</v>
      </c>
      <c r="E712" s="36"/>
      <c r="H712" s="36"/>
      <c r="L712" s="30"/>
    </row>
    <row r="713" spans="1:27" ht="30" x14ac:dyDescent="0.25">
      <c r="B713" t="s">
        <v>469</v>
      </c>
      <c r="C713" t="s">
        <v>276</v>
      </c>
      <c r="D713" s="42" t="s">
        <v>470</v>
      </c>
      <c r="E713" s="34">
        <v>2E-3</v>
      </c>
      <c r="F713" t="s">
        <v>278</v>
      </c>
      <c r="G713" t="s">
        <v>279</v>
      </c>
      <c r="H713" s="35">
        <f>VLOOKUP(B713,'T-SMP'!$E$10:$F$70,2,0)</f>
        <v>0</v>
      </c>
      <c r="I713" t="s">
        <v>280</v>
      </c>
      <c r="J713" s="22">
        <f>ROUND(E713/I708* H713,5)</f>
        <v>0</v>
      </c>
      <c r="K713" s="41"/>
      <c r="L713" s="30"/>
    </row>
    <row r="714" spans="1:27" x14ac:dyDescent="0.25">
      <c r="D714" s="23" t="s">
        <v>289</v>
      </c>
      <c r="E714" s="36"/>
      <c r="H714" s="36"/>
      <c r="L714" s="30">
        <f>SUM(J713:J713)</f>
        <v>0</v>
      </c>
    </row>
    <row r="715" spans="1:27" x14ac:dyDescent="0.25">
      <c r="E715" s="36"/>
      <c r="H715" s="36"/>
      <c r="L715" s="30"/>
    </row>
    <row r="716" spans="1:27" x14ac:dyDescent="0.25">
      <c r="D716" s="23" t="s">
        <v>295</v>
      </c>
      <c r="E716" s="36"/>
      <c r="H716" s="36">
        <v>1.5</v>
      </c>
      <c r="I716" t="s">
        <v>296</v>
      </c>
      <c r="J716">
        <f>ROUND(H716/100*L711,5)</f>
        <v>0</v>
      </c>
      <c r="L716" s="30"/>
    </row>
    <row r="717" spans="1:27" x14ac:dyDescent="0.25">
      <c r="D717" s="23" t="s">
        <v>297</v>
      </c>
      <c r="E717" s="36"/>
      <c r="H717" s="36"/>
      <c r="L717" s="39">
        <f>SUM(J709:J716)</f>
        <v>0</v>
      </c>
    </row>
    <row r="718" spans="1:27" x14ac:dyDescent="0.25">
      <c r="D718" s="23" t="s">
        <v>298</v>
      </c>
      <c r="E718" s="36"/>
      <c r="H718" s="36"/>
      <c r="L718" s="39">
        <f>SUM(L717:L717)</f>
        <v>0</v>
      </c>
    </row>
    <row r="719" spans="1:27" x14ac:dyDescent="0.25">
      <c r="L719" s="38"/>
    </row>
    <row r="720" spans="1:27" ht="45" customHeight="1" x14ac:dyDescent="0.25">
      <c r="A720" s="19"/>
      <c r="B720" s="19" t="s">
        <v>471</v>
      </c>
      <c r="C720" s="20" t="s">
        <v>45</v>
      </c>
      <c r="D720" s="54" t="s">
        <v>472</v>
      </c>
      <c r="E720" s="55"/>
      <c r="F720" s="55"/>
      <c r="G720" s="20"/>
      <c r="H720" s="21" t="s">
        <v>273</v>
      </c>
      <c r="I720" s="56">
        <v>1</v>
      </c>
      <c r="J720" s="57"/>
      <c r="K720" s="40" t="str">
        <f>+B720</f>
        <v>PRH0-MAI1</v>
      </c>
      <c r="L720" s="37">
        <f>ROUND(L730,2)</f>
        <v>0</v>
      </c>
      <c r="M720" s="20"/>
      <c r="N720" s="20"/>
      <c r="O720" s="20"/>
      <c r="P720" s="20"/>
      <c r="Q720" s="20"/>
      <c r="R720" s="20"/>
      <c r="S720" s="20"/>
      <c r="T720" s="20"/>
      <c r="U720" s="20"/>
      <c r="V720" s="20"/>
      <c r="W720" s="20"/>
      <c r="X720" s="20"/>
      <c r="Y720" s="20"/>
      <c r="Z720" s="20"/>
      <c r="AA720" s="20"/>
    </row>
    <row r="721" spans="1:27" x14ac:dyDescent="0.25">
      <c r="B721" s="15" t="s">
        <v>274</v>
      </c>
      <c r="L721" s="38"/>
    </row>
    <row r="722" spans="1:27" x14ac:dyDescent="0.25">
      <c r="B722" t="s">
        <v>281</v>
      </c>
      <c r="C722" t="s">
        <v>276</v>
      </c>
      <c r="D722" t="s">
        <v>282</v>
      </c>
      <c r="E722" s="34">
        <v>1.1999999999999999E-3</v>
      </c>
      <c r="F722" t="s">
        <v>278</v>
      </c>
      <c r="G722" t="s">
        <v>279</v>
      </c>
      <c r="H722" s="35">
        <f>VLOOKUP(B722,'T-SMP'!$E$10:$F$70,2,0)</f>
        <v>0</v>
      </c>
      <c r="I722" t="s">
        <v>280</v>
      </c>
      <c r="J722" s="22">
        <f>ROUND(E722/I720* H722,5)</f>
        <v>0</v>
      </c>
      <c r="K722" s="41"/>
      <c r="L722" s="30"/>
    </row>
    <row r="723" spans="1:27" x14ac:dyDescent="0.25">
      <c r="D723" s="23" t="s">
        <v>283</v>
      </c>
      <c r="E723" s="36"/>
      <c r="H723" s="36"/>
      <c r="L723" s="30">
        <f>SUM(J722:J722)</f>
        <v>0</v>
      </c>
    </row>
    <row r="724" spans="1:27" x14ac:dyDescent="0.25">
      <c r="B724" s="15" t="s">
        <v>284</v>
      </c>
      <c r="E724" s="36"/>
      <c r="H724" s="36"/>
      <c r="L724" s="30"/>
    </row>
    <row r="725" spans="1:27" ht="30" x14ac:dyDescent="0.25">
      <c r="B725" t="s">
        <v>465</v>
      </c>
      <c r="C725" t="s">
        <v>276</v>
      </c>
      <c r="D725" s="42" t="s">
        <v>466</v>
      </c>
      <c r="E725" s="34">
        <v>1.1999999999999999E-3</v>
      </c>
      <c r="F725" t="s">
        <v>278</v>
      </c>
      <c r="G725" t="s">
        <v>279</v>
      </c>
      <c r="H725" s="35">
        <f>VLOOKUP(B725,'T-SMP'!$E$10:$F$70,2,0)</f>
        <v>0</v>
      </c>
      <c r="I725" t="s">
        <v>280</v>
      </c>
      <c r="J725" s="22">
        <f>ROUND(E725/I720* H725,5)</f>
        <v>0</v>
      </c>
      <c r="K725" s="41"/>
      <c r="L725" s="30"/>
    </row>
    <row r="726" spans="1:27" x14ac:dyDescent="0.25">
      <c r="D726" s="23" t="s">
        <v>289</v>
      </c>
      <c r="E726" s="36"/>
      <c r="H726" s="36"/>
      <c r="L726" s="30">
        <f>SUM(J725:J725)</f>
        <v>0</v>
      </c>
    </row>
    <row r="727" spans="1:27" x14ac:dyDescent="0.25">
      <c r="E727" s="36"/>
      <c r="H727" s="36"/>
      <c r="L727" s="30"/>
    </row>
    <row r="728" spans="1:27" x14ac:dyDescent="0.25">
      <c r="D728" s="23" t="s">
        <v>295</v>
      </c>
      <c r="E728" s="36"/>
      <c r="H728" s="36">
        <v>1.5</v>
      </c>
      <c r="I728" t="s">
        <v>296</v>
      </c>
      <c r="J728">
        <f>ROUND(H728/100*L723,5)</f>
        <v>0</v>
      </c>
      <c r="L728" s="30"/>
    </row>
    <row r="729" spans="1:27" x14ac:dyDescent="0.25">
      <c r="D729" s="23" t="s">
        <v>297</v>
      </c>
      <c r="E729" s="36"/>
      <c r="H729" s="36"/>
      <c r="L729" s="39">
        <f>SUM(J721:J728)</f>
        <v>0</v>
      </c>
    </row>
    <row r="730" spans="1:27" x14ac:dyDescent="0.25">
      <c r="D730" s="23" t="s">
        <v>298</v>
      </c>
      <c r="E730" s="36"/>
      <c r="H730" s="36"/>
      <c r="L730" s="39">
        <f>SUM(L729:L729)</f>
        <v>0</v>
      </c>
    </row>
    <row r="731" spans="1:27" x14ac:dyDescent="0.25">
      <c r="L731" s="38"/>
    </row>
    <row r="732" spans="1:27" ht="45" customHeight="1" x14ac:dyDescent="0.25">
      <c r="A732" s="19"/>
      <c r="B732" s="19" t="s">
        <v>473</v>
      </c>
      <c r="C732" s="20" t="s">
        <v>332</v>
      </c>
      <c r="D732" s="54" t="s">
        <v>474</v>
      </c>
      <c r="E732" s="55"/>
      <c r="F732" s="55"/>
      <c r="G732" s="20"/>
      <c r="H732" s="21" t="s">
        <v>273</v>
      </c>
      <c r="I732" s="56">
        <v>1</v>
      </c>
      <c r="J732" s="57"/>
      <c r="K732" s="40" t="str">
        <f>+B732</f>
        <v>PRH0-RTA1</v>
      </c>
      <c r="L732" s="37">
        <f>ROUND(L743,2)</f>
        <v>0</v>
      </c>
      <c r="M732" s="20"/>
      <c r="N732" s="20"/>
      <c r="O732" s="20"/>
      <c r="P732" s="20"/>
      <c r="Q732" s="20"/>
      <c r="R732" s="20"/>
      <c r="S732" s="20"/>
      <c r="T732" s="20"/>
      <c r="U732" s="20"/>
      <c r="V732" s="20"/>
      <c r="W732" s="20"/>
      <c r="X732" s="20"/>
      <c r="Y732" s="20"/>
      <c r="Z732" s="20"/>
      <c r="AA732" s="20"/>
    </row>
    <row r="733" spans="1:27" x14ac:dyDescent="0.25">
      <c r="B733" s="15" t="s">
        <v>274</v>
      </c>
      <c r="L733" s="38"/>
    </row>
    <row r="734" spans="1:27" x14ac:dyDescent="0.25">
      <c r="B734" t="s">
        <v>281</v>
      </c>
      <c r="C734" t="s">
        <v>276</v>
      </c>
      <c r="D734" t="s">
        <v>282</v>
      </c>
      <c r="E734" s="34">
        <v>3.2000000000000002E-3</v>
      </c>
      <c r="F734" t="s">
        <v>278</v>
      </c>
      <c r="G734" t="s">
        <v>279</v>
      </c>
      <c r="H734" s="35">
        <f>VLOOKUP(B734,'T-SMP'!$E$10:$F$70,2,0)</f>
        <v>0</v>
      </c>
      <c r="I734" t="s">
        <v>280</v>
      </c>
      <c r="J734" s="22">
        <f>ROUND(E734/I732* H734,5)</f>
        <v>0</v>
      </c>
      <c r="K734" s="41"/>
      <c r="L734" s="30"/>
    </row>
    <row r="735" spans="1:27" x14ac:dyDescent="0.25">
      <c r="D735" s="23" t="s">
        <v>283</v>
      </c>
      <c r="E735" s="36"/>
      <c r="H735" s="36"/>
      <c r="L735" s="30">
        <f>SUM(J734:J734)</f>
        <v>0</v>
      </c>
    </row>
    <row r="736" spans="1:27" x14ac:dyDescent="0.25">
      <c r="B736" s="15" t="s">
        <v>284</v>
      </c>
      <c r="E736" s="36"/>
      <c r="H736" s="36"/>
      <c r="L736" s="30"/>
    </row>
    <row r="737" spans="1:27" ht="30" x14ac:dyDescent="0.25">
      <c r="B737" t="s">
        <v>465</v>
      </c>
      <c r="C737" t="s">
        <v>276</v>
      </c>
      <c r="D737" s="42" t="s">
        <v>466</v>
      </c>
      <c r="E737" s="34">
        <v>3.2000000000000002E-3</v>
      </c>
      <c r="F737" t="s">
        <v>278</v>
      </c>
      <c r="G737" t="s">
        <v>279</v>
      </c>
      <c r="H737" s="35">
        <f>VLOOKUP(B737,'T-SMP'!$E$10:$F$70,2,0)</f>
        <v>0</v>
      </c>
      <c r="I737" t="s">
        <v>280</v>
      </c>
      <c r="J737" s="22">
        <f>ROUND(E737/I732* H737,5)</f>
        <v>0</v>
      </c>
      <c r="K737" s="41"/>
      <c r="L737" s="30"/>
    </row>
    <row r="738" spans="1:27" x14ac:dyDescent="0.25">
      <c r="B738" t="s">
        <v>372</v>
      </c>
      <c r="C738" t="s">
        <v>276</v>
      </c>
      <c r="D738" t="s">
        <v>325</v>
      </c>
      <c r="E738" s="34">
        <v>3.0000000000000001E-3</v>
      </c>
      <c r="F738" t="s">
        <v>278</v>
      </c>
      <c r="G738" t="s">
        <v>279</v>
      </c>
      <c r="H738" s="35">
        <f>VLOOKUP(B738,'T-SMP'!$E$10:$F$70,2,0)</f>
        <v>0</v>
      </c>
      <c r="I738" t="s">
        <v>280</v>
      </c>
      <c r="J738" s="22">
        <f>ROUND(E738/I732* H738,5)</f>
        <v>0</v>
      </c>
      <c r="K738" s="41"/>
      <c r="L738" s="30"/>
    </row>
    <row r="739" spans="1:27" x14ac:dyDescent="0.25">
      <c r="D739" s="23" t="s">
        <v>289</v>
      </c>
      <c r="E739" s="36"/>
      <c r="H739" s="36"/>
      <c r="L739" s="30">
        <f>SUM(J737:J738)</f>
        <v>0</v>
      </c>
    </row>
    <row r="740" spans="1:27" x14ac:dyDescent="0.25">
      <c r="E740" s="36"/>
      <c r="H740" s="36"/>
      <c r="L740" s="30"/>
    </row>
    <row r="741" spans="1:27" x14ac:dyDescent="0.25">
      <c r="D741" s="23" t="s">
        <v>295</v>
      </c>
      <c r="E741" s="36"/>
      <c r="H741" s="36">
        <v>1.5</v>
      </c>
      <c r="I741" t="s">
        <v>296</v>
      </c>
      <c r="J741">
        <f>ROUND(H741/100*L735,5)</f>
        <v>0</v>
      </c>
      <c r="L741" s="30"/>
    </row>
    <row r="742" spans="1:27" x14ac:dyDescent="0.25">
      <c r="D742" s="23" t="s">
        <v>297</v>
      </c>
      <c r="E742" s="36"/>
      <c r="H742" s="36"/>
      <c r="L742" s="39">
        <f>SUM(J733:J741)</f>
        <v>0</v>
      </c>
    </row>
    <row r="743" spans="1:27" x14ac:dyDescent="0.25">
      <c r="D743" s="23" t="s">
        <v>298</v>
      </c>
      <c r="E743" s="36"/>
      <c r="H743" s="36"/>
      <c r="L743" s="39">
        <f>SUM(L742:L742)</f>
        <v>0</v>
      </c>
    </row>
    <row r="744" spans="1:27" x14ac:dyDescent="0.25">
      <c r="L744" s="38"/>
    </row>
    <row r="745" spans="1:27" ht="45" customHeight="1" x14ac:dyDescent="0.25">
      <c r="A745" s="19"/>
      <c r="B745" s="19" t="s">
        <v>475</v>
      </c>
      <c r="C745" s="20" t="s">
        <v>45</v>
      </c>
      <c r="D745" s="54" t="s">
        <v>476</v>
      </c>
      <c r="E745" s="55"/>
      <c r="F745" s="55"/>
      <c r="G745" s="20"/>
      <c r="H745" s="21" t="s">
        <v>273</v>
      </c>
      <c r="I745" s="56">
        <v>1</v>
      </c>
      <c r="J745" s="57"/>
      <c r="K745" s="40" t="str">
        <f>+B745</f>
        <v>PRIH-HBH5</v>
      </c>
      <c r="L745" s="37">
        <f>ROUND(L757,2)</f>
        <v>0</v>
      </c>
      <c r="M745" s="20"/>
      <c r="N745" s="20"/>
      <c r="O745" s="20"/>
      <c r="P745" s="20"/>
      <c r="Q745" s="20"/>
      <c r="R745" s="20"/>
      <c r="S745" s="20"/>
      <c r="T745" s="20"/>
      <c r="U745" s="20"/>
      <c r="V745" s="20"/>
      <c r="W745" s="20"/>
      <c r="X745" s="20"/>
      <c r="Y745" s="20"/>
      <c r="Z745" s="20"/>
      <c r="AA745" s="20"/>
    </row>
    <row r="746" spans="1:27" x14ac:dyDescent="0.25">
      <c r="B746" s="15" t="s">
        <v>274</v>
      </c>
      <c r="L746" s="38"/>
    </row>
    <row r="747" spans="1:27" x14ac:dyDescent="0.25">
      <c r="B747" t="s">
        <v>275</v>
      </c>
      <c r="C747" t="s">
        <v>276</v>
      </c>
      <c r="D747" t="s">
        <v>277</v>
      </c>
      <c r="E747" s="34">
        <v>2.5000000000000001E-2</v>
      </c>
      <c r="F747" t="s">
        <v>278</v>
      </c>
      <c r="G747" t="s">
        <v>279</v>
      </c>
      <c r="H747" s="35">
        <f>VLOOKUP(B747,'T-SMP'!$E$10:$F$70,2,0)</f>
        <v>0</v>
      </c>
      <c r="I747" t="s">
        <v>280</v>
      </c>
      <c r="J747" s="22">
        <f>ROUND(E747/I745* H747,5)</f>
        <v>0</v>
      </c>
      <c r="K747" s="41"/>
      <c r="L747" s="30"/>
    </row>
    <row r="748" spans="1:27" x14ac:dyDescent="0.25">
      <c r="B748" t="s">
        <v>281</v>
      </c>
      <c r="C748" t="s">
        <v>276</v>
      </c>
      <c r="D748" t="s">
        <v>282</v>
      </c>
      <c r="E748" s="34">
        <v>0.2</v>
      </c>
      <c r="F748" t="s">
        <v>278</v>
      </c>
      <c r="G748" t="s">
        <v>279</v>
      </c>
      <c r="H748" s="35">
        <f>VLOOKUP(B748,'T-SMP'!$E$10:$F$70,2,0)</f>
        <v>0</v>
      </c>
      <c r="I748" t="s">
        <v>280</v>
      </c>
      <c r="J748" s="22">
        <f>ROUND(E748/I745* H748,5)</f>
        <v>0</v>
      </c>
      <c r="K748" s="41"/>
      <c r="L748" s="30"/>
    </row>
    <row r="749" spans="1:27" x14ac:dyDescent="0.25">
      <c r="D749" s="23" t="s">
        <v>283</v>
      </c>
      <c r="E749" s="36"/>
      <c r="H749" s="36"/>
      <c r="L749" s="30">
        <f>SUM(J747:J748)</f>
        <v>0</v>
      </c>
    </row>
    <row r="750" spans="1:27" x14ac:dyDescent="0.25">
      <c r="B750" s="15" t="s">
        <v>284</v>
      </c>
      <c r="E750" s="36"/>
      <c r="H750" s="36"/>
      <c r="L750" s="30"/>
    </row>
    <row r="751" spans="1:27" ht="15.75" customHeight="1" x14ac:dyDescent="0.25">
      <c r="B751" t="s">
        <v>477</v>
      </c>
      <c r="C751" t="s">
        <v>276</v>
      </c>
      <c r="D751" s="42" t="s">
        <v>478</v>
      </c>
      <c r="E751" s="34">
        <v>2.5000000000000001E-2</v>
      </c>
      <c r="F751" t="s">
        <v>278</v>
      </c>
      <c r="G751" t="s">
        <v>279</v>
      </c>
      <c r="H751" s="35">
        <f>VLOOKUP(B751,'T-SMP'!$E$10:$F$70,2,0)</f>
        <v>0</v>
      </c>
      <c r="I751" t="s">
        <v>280</v>
      </c>
      <c r="J751" s="22">
        <f>ROUND(E751/I745* H751,5)</f>
        <v>0</v>
      </c>
      <c r="K751" s="41"/>
      <c r="L751" s="30"/>
    </row>
    <row r="752" spans="1:27" ht="30" x14ac:dyDescent="0.25">
      <c r="B752" t="s">
        <v>479</v>
      </c>
      <c r="C752" t="s">
        <v>276</v>
      </c>
      <c r="D752" s="42" t="s">
        <v>480</v>
      </c>
      <c r="E752" s="34">
        <v>3.7999999999999999E-2</v>
      </c>
      <c r="F752" t="s">
        <v>278</v>
      </c>
      <c r="G752" t="s">
        <v>279</v>
      </c>
      <c r="H752" s="35">
        <f>VLOOKUP(B752,'T-SMP'!$E$10:$F$70,2,0)</f>
        <v>0</v>
      </c>
      <c r="I752" t="s">
        <v>280</v>
      </c>
      <c r="J752" s="22">
        <f>ROUND(E752/I745* H752,5)</f>
        <v>0</v>
      </c>
      <c r="K752" s="41"/>
      <c r="L752" s="30"/>
    </row>
    <row r="753" spans="1:27" x14ac:dyDescent="0.25">
      <c r="D753" s="23" t="s">
        <v>289</v>
      </c>
      <c r="E753" s="36"/>
      <c r="H753" s="36"/>
      <c r="L753" s="30">
        <f>SUM(J751:J752)</f>
        <v>0</v>
      </c>
    </row>
    <row r="754" spans="1:27" x14ac:dyDescent="0.25">
      <c r="E754" s="36"/>
      <c r="H754" s="36"/>
      <c r="L754" s="30"/>
    </row>
    <row r="755" spans="1:27" x14ac:dyDescent="0.25">
      <c r="D755" s="23" t="s">
        <v>295</v>
      </c>
      <c r="E755" s="36"/>
      <c r="H755" s="36">
        <v>1.5</v>
      </c>
      <c r="I755" t="s">
        <v>296</v>
      </c>
      <c r="J755">
        <f>ROUND(H755/100*L749,5)</f>
        <v>0</v>
      </c>
      <c r="L755" s="30"/>
    </row>
    <row r="756" spans="1:27" x14ac:dyDescent="0.25">
      <c r="D756" s="23" t="s">
        <v>297</v>
      </c>
      <c r="E756" s="36"/>
      <c r="H756" s="36"/>
      <c r="L756" s="39">
        <f>SUM(J746:J755)</f>
        <v>0</v>
      </c>
    </row>
    <row r="757" spans="1:27" x14ac:dyDescent="0.25">
      <c r="D757" s="23" t="s">
        <v>298</v>
      </c>
      <c r="E757" s="36"/>
      <c r="H757" s="36"/>
      <c r="L757" s="39">
        <f>SUM(L756:L756)</f>
        <v>0</v>
      </c>
    </row>
    <row r="758" spans="1:27" x14ac:dyDescent="0.25">
      <c r="L758" s="38"/>
    </row>
    <row r="759" spans="1:27" ht="45" customHeight="1" x14ac:dyDescent="0.25">
      <c r="A759" s="19" t="s">
        <v>481</v>
      </c>
      <c r="B759" s="19" t="s">
        <v>85</v>
      </c>
      <c r="C759" s="20" t="s">
        <v>28</v>
      </c>
      <c r="D759" s="54" t="s">
        <v>86</v>
      </c>
      <c r="E759" s="55"/>
      <c r="F759" s="55"/>
      <c r="G759" s="20"/>
      <c r="H759" s="21" t="s">
        <v>273</v>
      </c>
      <c r="I759" s="56">
        <v>1</v>
      </c>
      <c r="J759" s="57"/>
      <c r="K759" s="40" t="str">
        <f>+B759</f>
        <v>E21R11A0</v>
      </c>
      <c r="L759" s="37">
        <f>ROUND(L776,2)</f>
        <v>0</v>
      </c>
      <c r="M759" s="20"/>
      <c r="N759" s="20"/>
      <c r="O759" s="20"/>
      <c r="P759" s="20"/>
      <c r="Q759" s="20"/>
      <c r="R759" s="20"/>
      <c r="S759" s="20"/>
      <c r="T759" s="20"/>
      <c r="U759" s="20"/>
      <c r="V759" s="20"/>
      <c r="W759" s="20"/>
      <c r="X759" s="20"/>
      <c r="Y759" s="20"/>
      <c r="Z759" s="20"/>
      <c r="AA759" s="20"/>
    </row>
    <row r="760" spans="1:27" x14ac:dyDescent="0.25">
      <c r="B760" s="15" t="s">
        <v>274</v>
      </c>
      <c r="L760" s="38"/>
    </row>
    <row r="761" spans="1:27" x14ac:dyDescent="0.25">
      <c r="B761" t="s">
        <v>281</v>
      </c>
      <c r="C761" t="s">
        <v>276</v>
      </c>
      <c r="D761" t="s">
        <v>282</v>
      </c>
      <c r="E761" s="34">
        <v>0.60299999999999998</v>
      </c>
      <c r="F761" t="s">
        <v>278</v>
      </c>
      <c r="G761" t="s">
        <v>279</v>
      </c>
      <c r="H761" s="35">
        <f>VLOOKUP(B761,'T-SMP'!$E$10:$F$70,2,0)</f>
        <v>0</v>
      </c>
      <c r="I761" t="s">
        <v>280</v>
      </c>
      <c r="J761" s="22">
        <f>ROUND(E761/I759* H761,5)</f>
        <v>0</v>
      </c>
      <c r="K761" s="41"/>
      <c r="L761" s="30"/>
    </row>
    <row r="762" spans="1:27" x14ac:dyDescent="0.25">
      <c r="B762" t="s">
        <v>275</v>
      </c>
      <c r="C762" t="s">
        <v>276</v>
      </c>
      <c r="D762" t="s">
        <v>277</v>
      </c>
      <c r="E762" s="34">
        <v>0.37</v>
      </c>
      <c r="F762" t="s">
        <v>278</v>
      </c>
      <c r="G762" t="s">
        <v>279</v>
      </c>
      <c r="H762" s="35">
        <f>VLOOKUP(B762,'T-SMP'!$E$10:$F$70,2,0)</f>
        <v>0</v>
      </c>
      <c r="I762" t="s">
        <v>280</v>
      </c>
      <c r="J762" s="22">
        <f>ROUND(E762/I759* H762,5)</f>
        <v>0</v>
      </c>
      <c r="K762" s="41"/>
      <c r="L762" s="30"/>
    </row>
    <row r="763" spans="1:27" x14ac:dyDescent="0.25">
      <c r="D763" s="23" t="s">
        <v>283</v>
      </c>
      <c r="E763" s="36"/>
      <c r="H763" s="36"/>
      <c r="L763" s="30">
        <f>SUM(J761:J762)</f>
        <v>0</v>
      </c>
    </row>
    <row r="764" spans="1:27" x14ac:dyDescent="0.25">
      <c r="B764" s="15" t="s">
        <v>284</v>
      </c>
      <c r="E764" s="36"/>
      <c r="H764" s="36"/>
      <c r="L764" s="30"/>
    </row>
    <row r="765" spans="1:27" x14ac:dyDescent="0.25">
      <c r="B765" t="s">
        <v>373</v>
      </c>
      <c r="C765" t="s">
        <v>276</v>
      </c>
      <c r="D765" t="s">
        <v>374</v>
      </c>
      <c r="E765" s="34">
        <v>0.3</v>
      </c>
      <c r="F765" t="s">
        <v>278</v>
      </c>
      <c r="G765" t="s">
        <v>279</v>
      </c>
      <c r="H765" s="35">
        <f>VLOOKUP(B765,'T-SMP'!$E$10:$F$70,2,0)</f>
        <v>0</v>
      </c>
      <c r="I765" t="s">
        <v>280</v>
      </c>
      <c r="J765" s="22">
        <f>ROUND(E765/I759* H765,5)</f>
        <v>0</v>
      </c>
      <c r="K765" s="41"/>
      <c r="L765" s="30"/>
    </row>
    <row r="766" spans="1:27" ht="45" x14ac:dyDescent="0.25">
      <c r="B766" t="s">
        <v>354</v>
      </c>
      <c r="C766" t="s">
        <v>276</v>
      </c>
      <c r="D766" s="42" t="s">
        <v>355</v>
      </c>
      <c r="E766" s="34">
        <v>0.4</v>
      </c>
      <c r="F766" t="s">
        <v>278</v>
      </c>
      <c r="G766" t="s">
        <v>279</v>
      </c>
      <c r="H766" s="35">
        <f>VLOOKUP(B766,'T-SMP'!$E$10:$F$70,2,0)</f>
        <v>0</v>
      </c>
      <c r="I766" t="s">
        <v>280</v>
      </c>
      <c r="J766" s="22">
        <f>ROUND(E766/I759* H766,5)</f>
        <v>0</v>
      </c>
      <c r="K766" s="41"/>
      <c r="L766" s="30"/>
    </row>
    <row r="767" spans="1:27" x14ac:dyDescent="0.25">
      <c r="B767" t="s">
        <v>324</v>
      </c>
      <c r="C767" t="s">
        <v>276</v>
      </c>
      <c r="D767" t="s">
        <v>325</v>
      </c>
      <c r="E767" s="34">
        <v>0.44</v>
      </c>
      <c r="F767" t="s">
        <v>278</v>
      </c>
      <c r="G767" t="s">
        <v>279</v>
      </c>
      <c r="H767" s="35">
        <f>VLOOKUP(B767,'T-SMP'!$E$10:$F$70,2,0)</f>
        <v>0</v>
      </c>
      <c r="I767" t="s">
        <v>280</v>
      </c>
      <c r="J767" s="22">
        <f>ROUND(E767/I759* H767,5)</f>
        <v>0</v>
      </c>
      <c r="K767" s="41"/>
      <c r="L767" s="30"/>
    </row>
    <row r="768" spans="1:27" x14ac:dyDescent="0.25">
      <c r="D768" s="23" t="s">
        <v>289</v>
      </c>
      <c r="E768" s="36"/>
      <c r="H768" s="36"/>
      <c r="L768" s="30">
        <f>SUM(J765:J767)</f>
        <v>0</v>
      </c>
    </row>
    <row r="769" spans="1:27" x14ac:dyDescent="0.25">
      <c r="B769" s="15" t="s">
        <v>290</v>
      </c>
      <c r="E769" s="36"/>
      <c r="H769" s="36"/>
      <c r="L769" s="30"/>
    </row>
    <row r="770" spans="1:27" ht="90" x14ac:dyDescent="0.25">
      <c r="B770" t="s">
        <v>305</v>
      </c>
      <c r="C770" t="s">
        <v>292</v>
      </c>
      <c r="D770" s="42" t="s">
        <v>306</v>
      </c>
      <c r="E770" s="34">
        <v>0.15</v>
      </c>
      <c r="G770" t="s">
        <v>279</v>
      </c>
      <c r="H770" s="35">
        <f>VLOOKUP(B770,'T-SMP'!$E$10:$F$70,2,0)</f>
        <v>0</v>
      </c>
      <c r="I770" t="s">
        <v>280</v>
      </c>
      <c r="J770" s="22">
        <f>ROUND(E770* H770,5)</f>
        <v>0</v>
      </c>
      <c r="K770" s="41"/>
      <c r="L770" s="30"/>
    </row>
    <row r="771" spans="1:27" ht="90" x14ac:dyDescent="0.25">
      <c r="B771" t="s">
        <v>291</v>
      </c>
      <c r="C771" t="s">
        <v>292</v>
      </c>
      <c r="D771" s="42" t="s">
        <v>293</v>
      </c>
      <c r="E771" s="34">
        <v>3.5999999999999997E-2</v>
      </c>
      <c r="G771" t="s">
        <v>279</v>
      </c>
      <c r="H771" s="35">
        <f>VLOOKUP(B771,'T-SMP'!$E$10:$F$70,2,0)</f>
        <v>0</v>
      </c>
      <c r="I771" t="s">
        <v>280</v>
      </c>
      <c r="J771" s="22">
        <f>ROUND(E771* H771,5)</f>
        <v>0</v>
      </c>
      <c r="K771" s="41"/>
      <c r="L771" s="30"/>
    </row>
    <row r="772" spans="1:27" x14ac:dyDescent="0.25">
      <c r="D772" s="23" t="s">
        <v>294</v>
      </c>
      <c r="E772" s="36"/>
      <c r="H772" s="36"/>
      <c r="L772" s="30">
        <f>SUM(J770:J771)</f>
        <v>0</v>
      </c>
    </row>
    <row r="773" spans="1:27" x14ac:dyDescent="0.25">
      <c r="E773" s="36"/>
      <c r="H773" s="36"/>
      <c r="L773" s="30"/>
    </row>
    <row r="774" spans="1:27" x14ac:dyDescent="0.25">
      <c r="D774" s="23" t="s">
        <v>295</v>
      </c>
      <c r="E774" s="36"/>
      <c r="H774" s="36">
        <v>1.5</v>
      </c>
      <c r="I774" t="s">
        <v>296</v>
      </c>
      <c r="J774">
        <f>ROUND(H774/100*L763,5)</f>
        <v>0</v>
      </c>
      <c r="L774" s="30"/>
    </row>
    <row r="775" spans="1:27" x14ac:dyDescent="0.25">
      <c r="D775" s="23" t="s">
        <v>297</v>
      </c>
      <c r="E775" s="36"/>
      <c r="H775" s="36"/>
      <c r="L775" s="39">
        <f>SUM(J760:J774)</f>
        <v>0</v>
      </c>
    </row>
    <row r="776" spans="1:27" x14ac:dyDescent="0.25">
      <c r="D776" s="23" t="s">
        <v>298</v>
      </c>
      <c r="E776" s="36"/>
      <c r="H776" s="36"/>
      <c r="L776" s="39">
        <f>SUM(L775:L775)</f>
        <v>0</v>
      </c>
    </row>
    <row r="777" spans="1:27" x14ac:dyDescent="0.25">
      <c r="L777" s="38"/>
    </row>
    <row r="778" spans="1:27" ht="45" customHeight="1" x14ac:dyDescent="0.25">
      <c r="A778" s="19" t="s">
        <v>482</v>
      </c>
      <c r="B778" s="19" t="s">
        <v>77</v>
      </c>
      <c r="C778" s="20" t="s">
        <v>28</v>
      </c>
      <c r="D778" s="54" t="s">
        <v>78</v>
      </c>
      <c r="E778" s="55"/>
      <c r="F778" s="55"/>
      <c r="G778" s="20"/>
      <c r="H778" s="21" t="s">
        <v>273</v>
      </c>
      <c r="I778" s="56">
        <v>1</v>
      </c>
      <c r="J778" s="57"/>
      <c r="K778" s="40" t="str">
        <f>+B778</f>
        <v>E21R1260</v>
      </c>
      <c r="L778" s="37">
        <f>ROUND(L794,2)</f>
        <v>0</v>
      </c>
      <c r="M778" s="20"/>
      <c r="N778" s="20"/>
      <c r="O778" s="20"/>
      <c r="P778" s="20"/>
      <c r="Q778" s="20"/>
      <c r="R778" s="20"/>
      <c r="S778" s="20"/>
      <c r="T778" s="20"/>
      <c r="U778" s="20"/>
      <c r="V778" s="20"/>
      <c r="W778" s="20"/>
      <c r="X778" s="20"/>
      <c r="Y778" s="20"/>
      <c r="Z778" s="20"/>
      <c r="AA778" s="20"/>
    </row>
    <row r="779" spans="1:27" x14ac:dyDescent="0.25">
      <c r="B779" s="15" t="s">
        <v>274</v>
      </c>
      <c r="L779" s="38"/>
    </row>
    <row r="780" spans="1:27" x14ac:dyDescent="0.25">
      <c r="B780" t="s">
        <v>281</v>
      </c>
      <c r="C780" t="s">
        <v>276</v>
      </c>
      <c r="D780" t="s">
        <v>282</v>
      </c>
      <c r="E780" s="34">
        <v>0.60299999999999998</v>
      </c>
      <c r="F780" t="s">
        <v>278</v>
      </c>
      <c r="G780" t="s">
        <v>279</v>
      </c>
      <c r="H780" s="35">
        <f>VLOOKUP(B780,'T-SMP'!$E$10:$F$70,2,0)</f>
        <v>0</v>
      </c>
      <c r="I780" t="s">
        <v>280</v>
      </c>
      <c r="J780" s="22">
        <f>ROUND(E780/I778* H780,5)</f>
        <v>0</v>
      </c>
      <c r="K780" s="41"/>
      <c r="L780" s="30"/>
    </row>
    <row r="781" spans="1:27" x14ac:dyDescent="0.25">
      <c r="B781" t="s">
        <v>275</v>
      </c>
      <c r="C781" t="s">
        <v>276</v>
      </c>
      <c r="D781" t="s">
        <v>277</v>
      </c>
      <c r="E781" s="34">
        <v>0.30599999999999999</v>
      </c>
      <c r="F781" t="s">
        <v>278</v>
      </c>
      <c r="G781" t="s">
        <v>279</v>
      </c>
      <c r="H781" s="35">
        <f>VLOOKUP(B781,'T-SMP'!$E$10:$F$70,2,0)</f>
        <v>0</v>
      </c>
      <c r="I781" t="s">
        <v>280</v>
      </c>
      <c r="J781" s="22">
        <f>ROUND(E781/I778* H781,5)</f>
        <v>0</v>
      </c>
      <c r="K781" s="41"/>
      <c r="L781" s="30"/>
    </row>
    <row r="782" spans="1:27" x14ac:dyDescent="0.25">
      <c r="D782" s="23" t="s">
        <v>283</v>
      </c>
      <c r="E782" s="36"/>
      <c r="H782" s="36"/>
      <c r="L782" s="30">
        <f>SUM(J780:J781)</f>
        <v>0</v>
      </c>
    </row>
    <row r="783" spans="1:27" x14ac:dyDescent="0.25">
      <c r="B783" s="15" t="s">
        <v>284</v>
      </c>
      <c r="E783" s="36"/>
      <c r="H783" s="36"/>
      <c r="L783" s="30"/>
    </row>
    <row r="784" spans="1:27" x14ac:dyDescent="0.25">
      <c r="B784" t="s">
        <v>324</v>
      </c>
      <c r="C784" t="s">
        <v>276</v>
      </c>
      <c r="D784" t="s">
        <v>325</v>
      </c>
      <c r="E784" s="34">
        <v>0.23400000000000001</v>
      </c>
      <c r="F784" t="s">
        <v>278</v>
      </c>
      <c r="G784" t="s">
        <v>279</v>
      </c>
      <c r="H784" s="35">
        <f>VLOOKUP(B784,'T-SMP'!$E$10:$F$70,2,0)</f>
        <v>0</v>
      </c>
      <c r="I784" t="s">
        <v>280</v>
      </c>
      <c r="J784" s="22">
        <f>ROUND(E784/I778* H784,5)</f>
        <v>0</v>
      </c>
      <c r="K784" s="41"/>
      <c r="L784" s="30"/>
    </row>
    <row r="785" spans="1:27" x14ac:dyDescent="0.25">
      <c r="B785" t="s">
        <v>287</v>
      </c>
      <c r="C785" t="s">
        <v>276</v>
      </c>
      <c r="D785" t="s">
        <v>288</v>
      </c>
      <c r="E785" s="34">
        <v>0.3</v>
      </c>
      <c r="F785" t="s">
        <v>278</v>
      </c>
      <c r="G785" t="s">
        <v>279</v>
      </c>
      <c r="H785" s="35">
        <f>VLOOKUP(B785,'T-SMP'!$E$10:$F$70,2,0)</f>
        <v>0</v>
      </c>
      <c r="I785" t="s">
        <v>280</v>
      </c>
      <c r="J785" s="22">
        <f>ROUND(E785/I778* H785,5)</f>
        <v>0</v>
      </c>
      <c r="K785" s="41"/>
      <c r="L785" s="30"/>
    </row>
    <row r="786" spans="1:27" x14ac:dyDescent="0.25">
      <c r="D786" s="23" t="s">
        <v>289</v>
      </c>
      <c r="E786" s="36"/>
      <c r="H786" s="36"/>
      <c r="L786" s="30">
        <f>SUM(J784:J785)</f>
        <v>0</v>
      </c>
    </row>
    <row r="787" spans="1:27" x14ac:dyDescent="0.25">
      <c r="B787" s="15" t="s">
        <v>290</v>
      </c>
      <c r="E787" s="36"/>
      <c r="H787" s="36"/>
      <c r="L787" s="30"/>
    </row>
    <row r="788" spans="1:27" ht="90" x14ac:dyDescent="0.25">
      <c r="B788" t="s">
        <v>305</v>
      </c>
      <c r="C788" t="s">
        <v>292</v>
      </c>
      <c r="D788" s="42" t="s">
        <v>306</v>
      </c>
      <c r="E788" s="34">
        <v>0.1</v>
      </c>
      <c r="G788" t="s">
        <v>279</v>
      </c>
      <c r="H788" s="35">
        <f>VLOOKUP(B788,'T-SMP'!$E$10:$F$70,2,0)</f>
        <v>0</v>
      </c>
      <c r="I788" t="s">
        <v>280</v>
      </c>
      <c r="J788" s="22">
        <f>ROUND(E788* H788,5)</f>
        <v>0</v>
      </c>
      <c r="K788" s="41"/>
      <c r="L788" s="30"/>
    </row>
    <row r="789" spans="1:27" ht="90" x14ac:dyDescent="0.25">
      <c r="B789" t="s">
        <v>291</v>
      </c>
      <c r="C789" t="s">
        <v>292</v>
      </c>
      <c r="D789" s="42" t="s">
        <v>293</v>
      </c>
      <c r="E789" s="34">
        <v>0.02</v>
      </c>
      <c r="G789" t="s">
        <v>279</v>
      </c>
      <c r="H789" s="35">
        <f>VLOOKUP(B789,'T-SMP'!$E$10:$F$70,2,0)</f>
        <v>0</v>
      </c>
      <c r="I789" t="s">
        <v>280</v>
      </c>
      <c r="J789" s="22">
        <f>ROUND(E789* H789,5)</f>
        <v>0</v>
      </c>
      <c r="K789" s="41"/>
      <c r="L789" s="30"/>
    </row>
    <row r="790" spans="1:27" x14ac:dyDescent="0.25">
      <c r="D790" s="23" t="s">
        <v>294</v>
      </c>
      <c r="E790" s="36"/>
      <c r="H790" s="36"/>
      <c r="L790" s="30">
        <f>SUM(J788:J789)</f>
        <v>0</v>
      </c>
    </row>
    <row r="791" spans="1:27" x14ac:dyDescent="0.25">
      <c r="E791" s="36"/>
      <c r="H791" s="36"/>
      <c r="L791" s="30"/>
    </row>
    <row r="792" spans="1:27" x14ac:dyDescent="0.25">
      <c r="D792" s="23" t="s">
        <v>295</v>
      </c>
      <c r="E792" s="36"/>
      <c r="H792" s="36">
        <v>1.5</v>
      </c>
      <c r="I792" t="s">
        <v>296</v>
      </c>
      <c r="J792">
        <f>ROUND(H792/100*L782,5)</f>
        <v>0</v>
      </c>
      <c r="L792" s="30"/>
    </row>
    <row r="793" spans="1:27" x14ac:dyDescent="0.25">
      <c r="D793" s="23" t="s">
        <v>297</v>
      </c>
      <c r="E793" s="36"/>
      <c r="H793" s="36"/>
      <c r="L793" s="39">
        <f>SUM(J779:J792)</f>
        <v>0</v>
      </c>
    </row>
    <row r="794" spans="1:27" x14ac:dyDescent="0.25">
      <c r="D794" s="23" t="s">
        <v>298</v>
      </c>
      <c r="E794" s="36"/>
      <c r="H794" s="36"/>
      <c r="L794" s="39">
        <f>SUM(L793:L793)</f>
        <v>0</v>
      </c>
    </row>
    <row r="795" spans="1:27" x14ac:dyDescent="0.25">
      <c r="L795" s="38"/>
    </row>
    <row r="796" spans="1:27" ht="45" customHeight="1" x14ac:dyDescent="0.25">
      <c r="A796" s="19" t="s">
        <v>483</v>
      </c>
      <c r="B796" s="19" t="s">
        <v>91</v>
      </c>
      <c r="C796" s="20" t="s">
        <v>28</v>
      </c>
      <c r="D796" s="54" t="s">
        <v>92</v>
      </c>
      <c r="E796" s="55"/>
      <c r="F796" s="55"/>
      <c r="G796" s="20"/>
      <c r="H796" s="21" t="s">
        <v>273</v>
      </c>
      <c r="I796" s="56">
        <v>1</v>
      </c>
      <c r="J796" s="57"/>
      <c r="K796" s="40" t="str">
        <f>+B796</f>
        <v>E21R12D0</v>
      </c>
      <c r="L796" s="37">
        <f>ROUND(L813,2)</f>
        <v>0</v>
      </c>
      <c r="M796" s="20"/>
      <c r="N796" s="20"/>
      <c r="O796" s="20"/>
      <c r="P796" s="20"/>
      <c r="Q796" s="20"/>
      <c r="R796" s="20"/>
      <c r="S796" s="20"/>
      <c r="T796" s="20"/>
      <c r="U796" s="20"/>
      <c r="V796" s="20"/>
      <c r="W796" s="20"/>
      <c r="X796" s="20"/>
      <c r="Y796" s="20"/>
      <c r="Z796" s="20"/>
      <c r="AA796" s="20"/>
    </row>
    <row r="797" spans="1:27" x14ac:dyDescent="0.25">
      <c r="B797" s="15" t="s">
        <v>274</v>
      </c>
      <c r="L797" s="38"/>
    </row>
    <row r="798" spans="1:27" x14ac:dyDescent="0.25">
      <c r="B798" t="s">
        <v>281</v>
      </c>
      <c r="C798" t="s">
        <v>276</v>
      </c>
      <c r="D798" t="s">
        <v>282</v>
      </c>
      <c r="E798" s="34">
        <v>0.96</v>
      </c>
      <c r="F798" t="s">
        <v>278</v>
      </c>
      <c r="G798" t="s">
        <v>279</v>
      </c>
      <c r="H798" s="35">
        <f>VLOOKUP(B798,'T-SMP'!$E$10:$F$70,2,0)</f>
        <v>0</v>
      </c>
      <c r="I798" t="s">
        <v>280</v>
      </c>
      <c r="J798" s="22">
        <f>ROUND(E798/I796* H798,5)</f>
        <v>0</v>
      </c>
      <c r="K798" s="41"/>
      <c r="L798" s="30"/>
    </row>
    <row r="799" spans="1:27" x14ac:dyDescent="0.25">
      <c r="B799" t="s">
        <v>275</v>
      </c>
      <c r="C799" t="s">
        <v>276</v>
      </c>
      <c r="D799" t="s">
        <v>277</v>
      </c>
      <c r="E799" s="34">
        <v>0.48</v>
      </c>
      <c r="F799" t="s">
        <v>278</v>
      </c>
      <c r="G799" t="s">
        <v>279</v>
      </c>
      <c r="H799" s="35">
        <f>VLOOKUP(B799,'T-SMP'!$E$10:$F$70,2,0)</f>
        <v>0</v>
      </c>
      <c r="I799" t="s">
        <v>280</v>
      </c>
      <c r="J799" s="22">
        <f>ROUND(E799/I796* H799,5)</f>
        <v>0</v>
      </c>
      <c r="K799" s="41"/>
      <c r="L799" s="30"/>
    </row>
    <row r="800" spans="1:27" x14ac:dyDescent="0.25">
      <c r="D800" s="23" t="s">
        <v>283</v>
      </c>
      <c r="E800" s="36"/>
      <c r="H800" s="36"/>
      <c r="L800" s="30">
        <f>SUM(J798:J799)</f>
        <v>0</v>
      </c>
    </row>
    <row r="801" spans="1:27" x14ac:dyDescent="0.25">
      <c r="B801" s="15" t="s">
        <v>284</v>
      </c>
      <c r="E801" s="36"/>
      <c r="H801" s="36"/>
      <c r="L801" s="30"/>
    </row>
    <row r="802" spans="1:27" x14ac:dyDescent="0.25">
      <c r="B802" t="s">
        <v>324</v>
      </c>
      <c r="C802" t="s">
        <v>276</v>
      </c>
      <c r="D802" t="s">
        <v>325</v>
      </c>
      <c r="E802" s="34">
        <v>2.4</v>
      </c>
      <c r="F802" t="s">
        <v>278</v>
      </c>
      <c r="G802" t="s">
        <v>279</v>
      </c>
      <c r="H802" s="35">
        <f>VLOOKUP(B802,'T-SMP'!$E$10:$F$70,2,0)</f>
        <v>0</v>
      </c>
      <c r="I802" t="s">
        <v>280</v>
      </c>
      <c r="J802" s="22">
        <f>ROUND(E802/I796* H802,5)</f>
        <v>0</v>
      </c>
      <c r="K802" s="41"/>
      <c r="L802" s="30"/>
    </row>
    <row r="803" spans="1:27" x14ac:dyDescent="0.25">
      <c r="B803" t="s">
        <v>373</v>
      </c>
      <c r="C803" t="s">
        <v>276</v>
      </c>
      <c r="D803" t="s">
        <v>374</v>
      </c>
      <c r="E803" s="34">
        <v>0.2</v>
      </c>
      <c r="F803" t="s">
        <v>278</v>
      </c>
      <c r="G803" t="s">
        <v>279</v>
      </c>
      <c r="H803" s="35">
        <f>VLOOKUP(B803,'T-SMP'!$E$10:$F$70,2,0)</f>
        <v>0</v>
      </c>
      <c r="I803" t="s">
        <v>280</v>
      </c>
      <c r="J803" s="22">
        <f>ROUND(E803/I796* H803,5)</f>
        <v>0</v>
      </c>
      <c r="K803" s="41"/>
      <c r="L803" s="30"/>
    </row>
    <row r="804" spans="1:27" ht="45" x14ac:dyDescent="0.25">
      <c r="B804" t="s">
        <v>484</v>
      </c>
      <c r="C804" t="s">
        <v>276</v>
      </c>
      <c r="D804" s="42" t="s">
        <v>485</v>
      </c>
      <c r="E804" s="34">
        <v>0.9</v>
      </c>
      <c r="F804" t="s">
        <v>278</v>
      </c>
      <c r="G804" t="s">
        <v>279</v>
      </c>
      <c r="H804" s="35">
        <f>VLOOKUP(B804,'T-SMP'!$E$10:$F$70,2,0)</f>
        <v>0</v>
      </c>
      <c r="I804" t="s">
        <v>280</v>
      </c>
      <c r="J804" s="22">
        <f>ROUND(E804/I796* H804,5)</f>
        <v>0</v>
      </c>
      <c r="K804" s="41"/>
      <c r="L804" s="30"/>
    </row>
    <row r="805" spans="1:27" x14ac:dyDescent="0.25">
      <c r="D805" s="23" t="s">
        <v>289</v>
      </c>
      <c r="E805" s="36"/>
      <c r="H805" s="36"/>
      <c r="L805" s="30">
        <f>SUM(J802:J804)</f>
        <v>0</v>
      </c>
    </row>
    <row r="806" spans="1:27" x14ac:dyDescent="0.25">
      <c r="B806" s="15" t="s">
        <v>290</v>
      </c>
      <c r="E806" s="36"/>
      <c r="H806" s="36"/>
      <c r="L806" s="30"/>
    </row>
    <row r="807" spans="1:27" ht="90" x14ac:dyDescent="0.25">
      <c r="B807" t="s">
        <v>305</v>
      </c>
      <c r="C807" t="s">
        <v>292</v>
      </c>
      <c r="D807" s="42" t="s">
        <v>306</v>
      </c>
      <c r="E807" s="34">
        <v>0.5</v>
      </c>
      <c r="G807" t="s">
        <v>279</v>
      </c>
      <c r="H807" s="35">
        <f>VLOOKUP(B807,'T-SMP'!$E$10:$F$70,2,0)</f>
        <v>0</v>
      </c>
      <c r="I807" t="s">
        <v>280</v>
      </c>
      <c r="J807" s="22">
        <f>ROUND(E807* H807,5)</f>
        <v>0</v>
      </c>
      <c r="K807" s="41"/>
      <c r="L807" s="30"/>
    </row>
    <row r="808" spans="1:27" ht="90" x14ac:dyDescent="0.25">
      <c r="B808" t="s">
        <v>291</v>
      </c>
      <c r="C808" t="s">
        <v>292</v>
      </c>
      <c r="D808" s="42" t="s">
        <v>293</v>
      </c>
      <c r="E808" s="34">
        <v>0.9</v>
      </c>
      <c r="G808" t="s">
        <v>279</v>
      </c>
      <c r="H808" s="35">
        <f>VLOOKUP(B808,'T-SMP'!$E$10:$F$70,2,0)</f>
        <v>0</v>
      </c>
      <c r="I808" t="s">
        <v>280</v>
      </c>
      <c r="J808" s="22">
        <f>ROUND(E808* H808,5)</f>
        <v>0</v>
      </c>
      <c r="K808" s="41"/>
      <c r="L808" s="30"/>
    </row>
    <row r="809" spans="1:27" x14ac:dyDescent="0.25">
      <c r="D809" s="23" t="s">
        <v>294</v>
      </c>
      <c r="E809" s="36"/>
      <c r="H809" s="36"/>
      <c r="L809" s="30">
        <f>SUM(J807:J808)</f>
        <v>0</v>
      </c>
    </row>
    <row r="810" spans="1:27" x14ac:dyDescent="0.25">
      <c r="E810" s="36"/>
      <c r="H810" s="36"/>
      <c r="L810" s="30"/>
    </row>
    <row r="811" spans="1:27" x14ac:dyDescent="0.25">
      <c r="D811" s="23" t="s">
        <v>295</v>
      </c>
      <c r="E811" s="36"/>
      <c r="H811" s="36">
        <v>1.5</v>
      </c>
      <c r="I811" t="s">
        <v>296</v>
      </c>
      <c r="J811">
        <f>ROUND(H811/100*L800,5)</f>
        <v>0</v>
      </c>
      <c r="L811" s="30"/>
    </row>
    <row r="812" spans="1:27" x14ac:dyDescent="0.25">
      <c r="D812" s="23" t="s">
        <v>297</v>
      </c>
      <c r="E812" s="36"/>
      <c r="H812" s="36"/>
      <c r="L812" s="39">
        <f>SUM(J797:J811)</f>
        <v>0</v>
      </c>
    </row>
    <row r="813" spans="1:27" x14ac:dyDescent="0.25">
      <c r="D813" s="23" t="s">
        <v>298</v>
      </c>
      <c r="E813" s="36"/>
      <c r="H813" s="36"/>
      <c r="L813" s="39">
        <f>SUM(L812:L812)</f>
        <v>0</v>
      </c>
    </row>
    <row r="814" spans="1:27" x14ac:dyDescent="0.25">
      <c r="L814" s="38"/>
    </row>
    <row r="815" spans="1:27" ht="45" customHeight="1" x14ac:dyDescent="0.25">
      <c r="A815" s="19" t="s">
        <v>486</v>
      </c>
      <c r="B815" s="19" t="s">
        <v>101</v>
      </c>
      <c r="C815" s="20" t="s">
        <v>28</v>
      </c>
      <c r="D815" s="54" t="s">
        <v>102</v>
      </c>
      <c r="E815" s="55"/>
      <c r="F815" s="55"/>
      <c r="G815" s="20"/>
      <c r="H815" s="21" t="s">
        <v>273</v>
      </c>
      <c r="I815" s="56">
        <v>1</v>
      </c>
      <c r="J815" s="57"/>
      <c r="K815" s="40" t="str">
        <f>+B815</f>
        <v>E21R12F0</v>
      </c>
      <c r="L815" s="37">
        <f>ROUND(L832,2)</f>
        <v>0</v>
      </c>
      <c r="M815" s="20"/>
      <c r="N815" s="20"/>
      <c r="O815" s="20"/>
      <c r="P815" s="20"/>
      <c r="Q815" s="20"/>
      <c r="R815" s="20"/>
      <c r="S815" s="20"/>
      <c r="T815" s="20"/>
      <c r="U815" s="20"/>
      <c r="V815" s="20"/>
      <c r="W815" s="20"/>
      <c r="X815" s="20"/>
      <c r="Y815" s="20"/>
      <c r="Z815" s="20"/>
      <c r="AA815" s="20"/>
    </row>
    <row r="816" spans="1:27" x14ac:dyDescent="0.25">
      <c r="B816" s="15" t="s">
        <v>274</v>
      </c>
      <c r="L816" s="38"/>
    </row>
    <row r="817" spans="2:12" x14ac:dyDescent="0.25">
      <c r="B817" t="s">
        <v>281</v>
      </c>
      <c r="C817" t="s">
        <v>276</v>
      </c>
      <c r="D817" t="s">
        <v>282</v>
      </c>
      <c r="E817" s="34">
        <v>2.66</v>
      </c>
      <c r="F817" t="s">
        <v>278</v>
      </c>
      <c r="G817" t="s">
        <v>279</v>
      </c>
      <c r="H817" s="35">
        <f>VLOOKUP(B817,'T-SMP'!$E$10:$F$70,2,0)</f>
        <v>0</v>
      </c>
      <c r="I817" t="s">
        <v>280</v>
      </c>
      <c r="J817" s="22">
        <f>ROUND(E817/I815* H817,5)</f>
        <v>0</v>
      </c>
      <c r="K817" s="41"/>
      <c r="L817" s="30"/>
    </row>
    <row r="818" spans="2:12" x14ac:dyDescent="0.25">
      <c r="B818" t="s">
        <v>275</v>
      </c>
      <c r="C818" t="s">
        <v>276</v>
      </c>
      <c r="D818" t="s">
        <v>277</v>
      </c>
      <c r="E818" s="34">
        <v>1.8</v>
      </c>
      <c r="F818" t="s">
        <v>278</v>
      </c>
      <c r="G818" t="s">
        <v>279</v>
      </c>
      <c r="H818" s="35">
        <f>VLOOKUP(B818,'T-SMP'!$E$10:$F$70,2,0)</f>
        <v>0</v>
      </c>
      <c r="I818" t="s">
        <v>280</v>
      </c>
      <c r="J818" s="22">
        <f>ROUND(E818/I815* H818,5)</f>
        <v>0</v>
      </c>
      <c r="K818" s="41"/>
      <c r="L818" s="30"/>
    </row>
    <row r="819" spans="2:12" x14ac:dyDescent="0.25">
      <c r="D819" s="23" t="s">
        <v>283</v>
      </c>
      <c r="E819" s="36"/>
      <c r="H819" s="36"/>
      <c r="L819" s="30">
        <f>SUM(J817:J818)</f>
        <v>0</v>
      </c>
    </row>
    <row r="820" spans="2:12" x14ac:dyDescent="0.25">
      <c r="B820" s="15" t="s">
        <v>284</v>
      </c>
      <c r="E820" s="36"/>
      <c r="H820" s="36"/>
      <c r="L820" s="30"/>
    </row>
    <row r="821" spans="2:12" ht="45" x14ac:dyDescent="0.25">
      <c r="B821" t="s">
        <v>487</v>
      </c>
      <c r="C821" t="s">
        <v>276</v>
      </c>
      <c r="D821" s="42" t="s">
        <v>488</v>
      </c>
      <c r="E821" s="34">
        <v>4</v>
      </c>
      <c r="F821" t="s">
        <v>278</v>
      </c>
      <c r="G821" t="s">
        <v>279</v>
      </c>
      <c r="H821" s="35">
        <f>VLOOKUP(B821,'T-SMP'!$E$10:$F$70,2,0)</f>
        <v>0</v>
      </c>
      <c r="I821" t="s">
        <v>280</v>
      </c>
      <c r="J821" s="22">
        <f>ROUND(E821/I815* H821,5)</f>
        <v>0</v>
      </c>
      <c r="K821" s="41"/>
      <c r="L821" s="30"/>
    </row>
    <row r="822" spans="2:12" x14ac:dyDescent="0.25">
      <c r="B822" t="s">
        <v>373</v>
      </c>
      <c r="C822" t="s">
        <v>276</v>
      </c>
      <c r="D822" t="s">
        <v>374</v>
      </c>
      <c r="E822" s="34">
        <v>0.3</v>
      </c>
      <c r="F822" t="s">
        <v>278</v>
      </c>
      <c r="G822" t="s">
        <v>279</v>
      </c>
      <c r="H822" s="35">
        <f>VLOOKUP(B822,'T-SMP'!$E$10:$F$70,2,0)</f>
        <v>0</v>
      </c>
      <c r="I822" t="s">
        <v>280</v>
      </c>
      <c r="J822" s="22">
        <f>ROUND(E822/I815* H822,5)</f>
        <v>0</v>
      </c>
      <c r="K822" s="41"/>
      <c r="L822" s="30"/>
    </row>
    <row r="823" spans="2:12" x14ac:dyDescent="0.25">
      <c r="B823" t="s">
        <v>324</v>
      </c>
      <c r="C823" t="s">
        <v>276</v>
      </c>
      <c r="D823" t="s">
        <v>325</v>
      </c>
      <c r="E823" s="34">
        <v>10.7</v>
      </c>
      <c r="F823" t="s">
        <v>278</v>
      </c>
      <c r="G823" t="s">
        <v>279</v>
      </c>
      <c r="H823" s="35">
        <f>VLOOKUP(B823,'T-SMP'!$E$10:$F$70,2,0)</f>
        <v>0</v>
      </c>
      <c r="I823" t="s">
        <v>280</v>
      </c>
      <c r="J823" s="22">
        <f>ROUND(E823/I815* H823,5)</f>
        <v>0</v>
      </c>
      <c r="K823" s="41"/>
      <c r="L823" s="30"/>
    </row>
    <row r="824" spans="2:12" x14ac:dyDescent="0.25">
      <c r="D824" s="23" t="s">
        <v>289</v>
      </c>
      <c r="E824" s="36"/>
      <c r="H824" s="36"/>
      <c r="L824" s="30">
        <f>SUM(J821:J823)</f>
        <v>0</v>
      </c>
    </row>
    <row r="825" spans="2:12" x14ac:dyDescent="0.25">
      <c r="B825" s="15" t="s">
        <v>290</v>
      </c>
      <c r="E825" s="36"/>
      <c r="H825" s="36"/>
      <c r="L825" s="30"/>
    </row>
    <row r="826" spans="2:12" ht="90" x14ac:dyDescent="0.25">
      <c r="B826" t="s">
        <v>291</v>
      </c>
      <c r="C826" t="s">
        <v>292</v>
      </c>
      <c r="D826" s="42" t="s">
        <v>293</v>
      </c>
      <c r="E826" s="34">
        <v>1.2</v>
      </c>
      <c r="G826" t="s">
        <v>279</v>
      </c>
      <c r="H826" s="35">
        <f>VLOOKUP(B826,'T-SMP'!$E$10:$F$70,2,0)</f>
        <v>0</v>
      </c>
      <c r="I826" t="s">
        <v>280</v>
      </c>
      <c r="J826" s="22">
        <f>ROUND(E826* H826,5)</f>
        <v>0</v>
      </c>
      <c r="K826" s="41"/>
      <c r="L826" s="30"/>
    </row>
    <row r="827" spans="2:12" ht="90" x14ac:dyDescent="0.25">
      <c r="B827" t="s">
        <v>305</v>
      </c>
      <c r="C827" t="s">
        <v>292</v>
      </c>
      <c r="D827" s="42" t="s">
        <v>306</v>
      </c>
      <c r="E827" s="34">
        <v>1</v>
      </c>
      <c r="G827" t="s">
        <v>279</v>
      </c>
      <c r="H827" s="35">
        <f>VLOOKUP(B827,'T-SMP'!$E$10:$F$70,2,0)</f>
        <v>0</v>
      </c>
      <c r="I827" t="s">
        <v>280</v>
      </c>
      <c r="J827" s="22">
        <f>ROUND(E827* H827,5)</f>
        <v>0</v>
      </c>
      <c r="K827" s="41"/>
      <c r="L827" s="30"/>
    </row>
    <row r="828" spans="2:12" x14ac:dyDescent="0.25">
      <c r="D828" s="23" t="s">
        <v>294</v>
      </c>
      <c r="E828" s="36"/>
      <c r="H828" s="36"/>
      <c r="L828" s="30">
        <f>SUM(J826:J827)</f>
        <v>0</v>
      </c>
    </row>
    <row r="829" spans="2:12" x14ac:dyDescent="0.25">
      <c r="E829" s="36"/>
      <c r="H829" s="36"/>
      <c r="L829" s="30"/>
    </row>
    <row r="830" spans="2:12" x14ac:dyDescent="0.25">
      <c r="D830" s="23" t="s">
        <v>295</v>
      </c>
      <c r="E830" s="36"/>
      <c r="H830" s="36">
        <v>1.5</v>
      </c>
      <c r="I830" t="s">
        <v>296</v>
      </c>
      <c r="J830">
        <f>ROUND(H830/100*L819,5)</f>
        <v>0</v>
      </c>
      <c r="L830" s="30"/>
    </row>
    <row r="831" spans="2:12" x14ac:dyDescent="0.25">
      <c r="D831" s="23" t="s">
        <v>297</v>
      </c>
      <c r="E831" s="36"/>
      <c r="H831" s="36"/>
      <c r="L831" s="39">
        <f>SUM(J816:J830)</f>
        <v>0</v>
      </c>
    </row>
    <row r="832" spans="2:12" x14ac:dyDescent="0.25">
      <c r="D832" s="23" t="s">
        <v>298</v>
      </c>
      <c r="E832" s="36"/>
      <c r="H832" s="36"/>
      <c r="L832" s="39">
        <f>SUM(L831:L831)</f>
        <v>0</v>
      </c>
    </row>
    <row r="833" spans="1:27" x14ac:dyDescent="0.25">
      <c r="L833" s="38"/>
    </row>
    <row r="834" spans="1:27" ht="45" customHeight="1" x14ac:dyDescent="0.25">
      <c r="A834" s="19" t="s">
        <v>489</v>
      </c>
      <c r="B834" s="19" t="s">
        <v>117</v>
      </c>
      <c r="C834" s="20" t="s">
        <v>118</v>
      </c>
      <c r="D834" s="54" t="s">
        <v>119</v>
      </c>
      <c r="E834" s="55"/>
      <c r="F834" s="55"/>
      <c r="G834" s="20"/>
      <c r="H834" s="21" t="s">
        <v>273</v>
      </c>
      <c r="I834" s="56">
        <v>1</v>
      </c>
      <c r="J834" s="57"/>
      <c r="K834" s="40" t="str">
        <f>+B834</f>
        <v>FGI_612342</v>
      </c>
      <c r="L834" s="37">
        <f>ROUND(L850,2)</f>
        <v>0</v>
      </c>
      <c r="M834" s="20"/>
      <c r="N834" s="20"/>
      <c r="O834" s="20"/>
      <c r="P834" s="20"/>
      <c r="Q834" s="20"/>
      <c r="R834" s="20"/>
      <c r="S834" s="20"/>
      <c r="T834" s="20"/>
      <c r="U834" s="20"/>
      <c r="V834" s="20"/>
      <c r="W834" s="20"/>
      <c r="X834" s="20"/>
      <c r="Y834" s="20"/>
      <c r="Z834" s="20"/>
      <c r="AA834" s="20"/>
    </row>
    <row r="835" spans="1:27" x14ac:dyDescent="0.25">
      <c r="B835" s="15" t="s">
        <v>274</v>
      </c>
      <c r="L835" s="38"/>
    </row>
    <row r="836" spans="1:27" x14ac:dyDescent="0.25">
      <c r="B836" t="s">
        <v>275</v>
      </c>
      <c r="C836" t="s">
        <v>276</v>
      </c>
      <c r="D836" t="s">
        <v>277</v>
      </c>
      <c r="E836" s="34">
        <v>15.5</v>
      </c>
      <c r="F836" t="s">
        <v>278</v>
      </c>
      <c r="G836" t="s">
        <v>279</v>
      </c>
      <c r="H836" s="35">
        <f>VLOOKUP(B836,'T-SMP'!$E$10:$F$70,2,0)</f>
        <v>0</v>
      </c>
      <c r="I836" t="s">
        <v>280</v>
      </c>
      <c r="J836" s="22">
        <f>ROUND(E836/I834* H836,5)</f>
        <v>0</v>
      </c>
      <c r="K836" s="41"/>
      <c r="L836" s="30"/>
    </row>
    <row r="837" spans="1:27" x14ac:dyDescent="0.25">
      <c r="B837" t="s">
        <v>281</v>
      </c>
      <c r="C837" t="s">
        <v>276</v>
      </c>
      <c r="D837" t="s">
        <v>282</v>
      </c>
      <c r="E837" s="34">
        <v>15.5</v>
      </c>
      <c r="F837" t="s">
        <v>278</v>
      </c>
      <c r="G837" t="s">
        <v>279</v>
      </c>
      <c r="H837" s="35">
        <f>VLOOKUP(B837,'T-SMP'!$E$10:$F$70,2,0)</f>
        <v>0</v>
      </c>
      <c r="I837" t="s">
        <v>280</v>
      </c>
      <c r="J837" s="22">
        <f>ROUND(E837/I834* H837,5)</f>
        <v>0</v>
      </c>
      <c r="K837" s="41"/>
      <c r="L837" s="30"/>
    </row>
    <row r="838" spans="1:27" x14ac:dyDescent="0.25">
      <c r="D838" s="23" t="s">
        <v>283</v>
      </c>
      <c r="E838" s="36"/>
      <c r="H838" s="36"/>
      <c r="L838" s="30">
        <f>SUM(J836:J837)</f>
        <v>0</v>
      </c>
    </row>
    <row r="839" spans="1:27" x14ac:dyDescent="0.25">
      <c r="B839" s="15" t="s">
        <v>284</v>
      </c>
      <c r="E839" s="36"/>
      <c r="H839" s="36"/>
      <c r="L839" s="30"/>
    </row>
    <row r="840" spans="1:27" x14ac:dyDescent="0.25">
      <c r="B840" t="s">
        <v>314</v>
      </c>
      <c r="C840" t="s">
        <v>276</v>
      </c>
      <c r="D840" t="s">
        <v>315</v>
      </c>
      <c r="E840" s="34">
        <v>0.5</v>
      </c>
      <c r="F840" t="s">
        <v>278</v>
      </c>
      <c r="G840" t="s">
        <v>279</v>
      </c>
      <c r="H840" s="35">
        <f>VLOOKUP(B840,'T-SMP'!$E$10:$F$70,2,0)</f>
        <v>0</v>
      </c>
      <c r="I840" t="s">
        <v>280</v>
      </c>
      <c r="J840" s="22">
        <f>ROUND(E840/I834* H840,5)</f>
        <v>0</v>
      </c>
      <c r="K840" s="41"/>
      <c r="L840" s="30"/>
    </row>
    <row r="841" spans="1:27" x14ac:dyDescent="0.25">
      <c r="D841" s="23" t="s">
        <v>289</v>
      </c>
      <c r="E841" s="36"/>
      <c r="H841" s="36"/>
      <c r="L841" s="30">
        <f>SUM(J840:J840)</f>
        <v>0</v>
      </c>
    </row>
    <row r="842" spans="1:27" x14ac:dyDescent="0.25">
      <c r="B842" s="15" t="s">
        <v>290</v>
      </c>
      <c r="E842" s="36"/>
      <c r="H842" s="36"/>
      <c r="L842" s="30"/>
    </row>
    <row r="843" spans="1:27" ht="30" x14ac:dyDescent="0.25">
      <c r="B843" t="s">
        <v>490</v>
      </c>
      <c r="C843" t="s">
        <v>28</v>
      </c>
      <c r="D843" s="42" t="s">
        <v>491</v>
      </c>
      <c r="E843" s="34">
        <v>60</v>
      </c>
      <c r="G843" t="s">
        <v>279</v>
      </c>
      <c r="H843" s="35">
        <f>VLOOKUP(B843,'T-SMP'!$E$10:$F$70,2,0)</f>
        <v>0</v>
      </c>
      <c r="I843" t="s">
        <v>280</v>
      </c>
      <c r="J843" s="22">
        <f>ROUND(E843* H843,5)</f>
        <v>0</v>
      </c>
      <c r="K843" s="41"/>
      <c r="L843" s="30"/>
    </row>
    <row r="844" spans="1:27" ht="60" x14ac:dyDescent="0.25">
      <c r="B844" t="s">
        <v>492</v>
      </c>
      <c r="C844" t="s">
        <v>28</v>
      </c>
      <c r="D844" s="42" t="s">
        <v>493</v>
      </c>
      <c r="E844" s="34">
        <v>60</v>
      </c>
      <c r="G844" t="s">
        <v>279</v>
      </c>
      <c r="H844" s="35">
        <f>VLOOKUP(B844,'T-SMP'!$E$10:$F$70,2,0)</f>
        <v>0</v>
      </c>
      <c r="I844" t="s">
        <v>280</v>
      </c>
      <c r="J844" s="22">
        <f>ROUND(E844* H844,5)</f>
        <v>0</v>
      </c>
      <c r="K844" s="41"/>
      <c r="L844" s="30"/>
    </row>
    <row r="845" spans="1:27" x14ac:dyDescent="0.25">
      <c r="B845" t="s">
        <v>316</v>
      </c>
      <c r="C845" t="s">
        <v>17</v>
      </c>
      <c r="D845" t="s">
        <v>317</v>
      </c>
      <c r="E845" s="34">
        <v>1</v>
      </c>
      <c r="G845" t="s">
        <v>279</v>
      </c>
      <c r="H845" s="35">
        <f>VLOOKUP(B845,'T-SMP'!$E$10:$F$70,2,0)</f>
        <v>0</v>
      </c>
      <c r="I845" t="s">
        <v>280</v>
      </c>
      <c r="J845" s="22">
        <f>ROUND(E845* H845,5)</f>
        <v>0</v>
      </c>
      <c r="K845" s="41"/>
      <c r="L845" s="30"/>
    </row>
    <row r="846" spans="1:27" x14ac:dyDescent="0.25">
      <c r="D846" s="23" t="s">
        <v>294</v>
      </c>
      <c r="E846" s="36"/>
      <c r="H846" s="36"/>
      <c r="L846" s="30">
        <f>SUM(J843:J845)</f>
        <v>0</v>
      </c>
    </row>
    <row r="847" spans="1:27" x14ac:dyDescent="0.25">
      <c r="E847" s="36"/>
      <c r="H847" s="36"/>
      <c r="L847" s="30"/>
    </row>
    <row r="848" spans="1:27" x14ac:dyDescent="0.25">
      <c r="D848" s="23" t="s">
        <v>295</v>
      </c>
      <c r="E848" s="36"/>
      <c r="H848" s="36">
        <v>1.5</v>
      </c>
      <c r="I848" t="s">
        <v>296</v>
      </c>
      <c r="J848">
        <f>ROUND(H848/100*L838,5)</f>
        <v>0</v>
      </c>
      <c r="L848" s="30"/>
    </row>
    <row r="849" spans="1:27" x14ac:dyDescent="0.25">
      <c r="D849" s="23" t="s">
        <v>297</v>
      </c>
      <c r="E849" s="36"/>
      <c r="H849" s="36"/>
      <c r="L849" s="39">
        <f>SUM(J835:J848)</f>
        <v>0</v>
      </c>
    </row>
    <row r="850" spans="1:27" x14ac:dyDescent="0.25">
      <c r="D850" s="23" t="s">
        <v>298</v>
      </c>
      <c r="E850" s="36"/>
      <c r="H850" s="36"/>
      <c r="L850" s="39">
        <f>SUM(L849:L849)</f>
        <v>0</v>
      </c>
    </row>
    <row r="851" spans="1:27" x14ac:dyDescent="0.25">
      <c r="L851" s="38"/>
    </row>
    <row r="852" spans="1:27" ht="45" customHeight="1" x14ac:dyDescent="0.25">
      <c r="A852" s="19" t="s">
        <v>494</v>
      </c>
      <c r="B852" s="19" t="s">
        <v>81</v>
      </c>
      <c r="C852" s="20" t="s">
        <v>28</v>
      </c>
      <c r="D852" s="54" t="s">
        <v>82</v>
      </c>
      <c r="E852" s="55"/>
      <c r="F852" s="55"/>
      <c r="G852" s="20"/>
      <c r="H852" s="21" t="s">
        <v>273</v>
      </c>
      <c r="I852" s="56">
        <v>1</v>
      </c>
      <c r="J852" s="57"/>
      <c r="K852" s="40" t="str">
        <f>+B852</f>
        <v>FI_ARB06</v>
      </c>
      <c r="L852" s="37">
        <f>ROUND(L866,2)</f>
        <v>0</v>
      </c>
      <c r="M852" s="20"/>
      <c r="N852" s="20"/>
      <c r="O852" s="20"/>
      <c r="P852" s="20"/>
      <c r="Q852" s="20"/>
      <c r="R852" s="20"/>
      <c r="S852" s="20"/>
      <c r="T852" s="20"/>
      <c r="U852" s="20"/>
      <c r="V852" s="20"/>
      <c r="W852" s="20"/>
      <c r="X852" s="20"/>
      <c r="Y852" s="20"/>
      <c r="Z852" s="20"/>
      <c r="AA852" s="20"/>
    </row>
    <row r="853" spans="1:27" x14ac:dyDescent="0.25">
      <c r="B853" s="15" t="s">
        <v>274</v>
      </c>
      <c r="L853" s="38"/>
    </row>
    <row r="854" spans="1:27" x14ac:dyDescent="0.25">
      <c r="B854" t="s">
        <v>281</v>
      </c>
      <c r="C854" t="s">
        <v>276</v>
      </c>
      <c r="D854" t="s">
        <v>282</v>
      </c>
      <c r="E854" s="34">
        <v>0.15</v>
      </c>
      <c r="F854" t="s">
        <v>278</v>
      </c>
      <c r="G854" t="s">
        <v>279</v>
      </c>
      <c r="H854" s="35">
        <f>VLOOKUP(B854,'T-SMP'!$E$10:$F$70,2,0)</f>
        <v>0</v>
      </c>
      <c r="I854" t="s">
        <v>280</v>
      </c>
      <c r="J854" s="22">
        <f>ROUND(E854/I852* H854,5)</f>
        <v>0</v>
      </c>
      <c r="K854" s="41"/>
      <c r="L854" s="30"/>
    </row>
    <row r="855" spans="1:27" x14ac:dyDescent="0.25">
      <c r="D855" s="23" t="s">
        <v>283</v>
      </c>
      <c r="E855" s="36"/>
      <c r="H855" s="36"/>
      <c r="L855" s="30">
        <f>SUM(J854:J854)</f>
        <v>0</v>
      </c>
    </row>
    <row r="856" spans="1:27" x14ac:dyDescent="0.25">
      <c r="B856" s="15" t="s">
        <v>284</v>
      </c>
      <c r="E856" s="36"/>
      <c r="H856" s="36"/>
      <c r="L856" s="30"/>
    </row>
    <row r="857" spans="1:27" ht="30" x14ac:dyDescent="0.25">
      <c r="B857" t="s">
        <v>495</v>
      </c>
      <c r="C857" t="s">
        <v>276</v>
      </c>
      <c r="D857" s="42" t="s">
        <v>496</v>
      </c>
      <c r="E857" s="34">
        <v>0.15</v>
      </c>
      <c r="F857" t="s">
        <v>278</v>
      </c>
      <c r="G857" t="s">
        <v>279</v>
      </c>
      <c r="H857" s="35">
        <f>VLOOKUP(B857,'T-SMP'!$E$10:$F$70,2,0)</f>
        <v>0</v>
      </c>
      <c r="I857" t="s">
        <v>280</v>
      </c>
      <c r="J857" s="22">
        <f>ROUND(E857/I852* H857,5)</f>
        <v>0</v>
      </c>
      <c r="K857" s="41"/>
      <c r="L857" s="30"/>
    </row>
    <row r="858" spans="1:27" x14ac:dyDescent="0.25">
      <c r="B858" t="s">
        <v>375</v>
      </c>
      <c r="C858" t="s">
        <v>276</v>
      </c>
      <c r="D858" t="s">
        <v>376</v>
      </c>
      <c r="E858" s="34">
        <v>0.08</v>
      </c>
      <c r="F858" t="s">
        <v>278</v>
      </c>
      <c r="G858" t="s">
        <v>279</v>
      </c>
      <c r="H858" s="35">
        <f>VLOOKUP(B858,'T-SMP'!$E$10:$F$70,2,0)</f>
        <v>0</v>
      </c>
      <c r="I858" t="s">
        <v>280</v>
      </c>
      <c r="J858" s="22">
        <f>ROUND(E858/I852* H858,5)</f>
        <v>0</v>
      </c>
      <c r="K858" s="41"/>
      <c r="L858" s="30"/>
    </row>
    <row r="859" spans="1:27" x14ac:dyDescent="0.25">
      <c r="D859" s="23" t="s">
        <v>289</v>
      </c>
      <c r="E859" s="36"/>
      <c r="H859" s="36"/>
      <c r="L859" s="30">
        <f>SUM(J857:J858)</f>
        <v>0</v>
      </c>
    </row>
    <row r="860" spans="1:27" x14ac:dyDescent="0.25">
      <c r="B860" s="15" t="s">
        <v>290</v>
      </c>
      <c r="E860" s="36"/>
      <c r="H860" s="36"/>
      <c r="L860" s="30"/>
    </row>
    <row r="861" spans="1:27" ht="90" x14ac:dyDescent="0.25">
      <c r="B861" t="s">
        <v>305</v>
      </c>
      <c r="C861" t="s">
        <v>292</v>
      </c>
      <c r="D861" s="42" t="s">
        <v>306</v>
      </c>
      <c r="E861" s="34">
        <v>0.02</v>
      </c>
      <c r="G861" t="s">
        <v>279</v>
      </c>
      <c r="H861" s="35">
        <f>VLOOKUP(B861,'T-SMP'!$E$10:$F$70,2,0)</f>
        <v>0</v>
      </c>
      <c r="I861" t="s">
        <v>280</v>
      </c>
      <c r="J861" s="22">
        <f>ROUND(E861* H861,5)</f>
        <v>0</v>
      </c>
      <c r="K861" s="41"/>
      <c r="L861" s="30"/>
    </row>
    <row r="862" spans="1:27" x14ac:dyDescent="0.25">
      <c r="D862" s="23" t="s">
        <v>294</v>
      </c>
      <c r="E862" s="36"/>
      <c r="H862" s="36"/>
      <c r="L862" s="30">
        <f>SUM(J861:J861)</f>
        <v>0</v>
      </c>
    </row>
    <row r="863" spans="1:27" x14ac:dyDescent="0.25">
      <c r="E863" s="36"/>
      <c r="H863" s="36"/>
      <c r="L863" s="30"/>
    </row>
    <row r="864" spans="1:27" x14ac:dyDescent="0.25">
      <c r="D864" s="23" t="s">
        <v>295</v>
      </c>
      <c r="E864" s="36"/>
      <c r="H864" s="36">
        <v>1.5</v>
      </c>
      <c r="I864" t="s">
        <v>296</v>
      </c>
      <c r="J864">
        <f>ROUND(H864/100*L855,5)</f>
        <v>0</v>
      </c>
      <c r="L864" s="30"/>
    </row>
    <row r="865" spans="1:27" x14ac:dyDescent="0.25">
      <c r="D865" s="23" t="s">
        <v>297</v>
      </c>
      <c r="E865" s="36"/>
      <c r="H865" s="36"/>
      <c r="L865" s="39">
        <f>SUM(J853:J864)</f>
        <v>0</v>
      </c>
    </row>
    <row r="866" spans="1:27" x14ac:dyDescent="0.25">
      <c r="D866" s="23" t="s">
        <v>298</v>
      </c>
      <c r="E866" s="36"/>
      <c r="H866" s="36"/>
      <c r="L866" s="39">
        <f>SUM(L865:L865)</f>
        <v>0</v>
      </c>
    </row>
    <row r="867" spans="1:27" x14ac:dyDescent="0.25">
      <c r="L867" s="38"/>
    </row>
    <row r="868" spans="1:27" ht="45" customHeight="1" x14ac:dyDescent="0.25">
      <c r="A868" s="19" t="s">
        <v>497</v>
      </c>
      <c r="B868" s="19" t="s">
        <v>192</v>
      </c>
      <c r="C868" s="20" t="s">
        <v>45</v>
      </c>
      <c r="D868" s="54" t="s">
        <v>193</v>
      </c>
      <c r="E868" s="55"/>
      <c r="F868" s="55"/>
      <c r="G868" s="20"/>
      <c r="H868" s="21" t="s">
        <v>273</v>
      </c>
      <c r="I868" s="56">
        <v>1</v>
      </c>
      <c r="J868" s="57"/>
      <c r="K868" s="40" t="str">
        <f>+B868</f>
        <v>FR118242</v>
      </c>
      <c r="L868" s="37">
        <f>ROUND(L878,2)</f>
        <v>0</v>
      </c>
      <c r="M868" s="20"/>
      <c r="N868" s="20"/>
      <c r="O868" s="20"/>
      <c r="P868" s="20"/>
      <c r="Q868" s="20"/>
      <c r="R868" s="20"/>
      <c r="S868" s="20"/>
      <c r="T868" s="20"/>
      <c r="U868" s="20"/>
      <c r="V868" s="20"/>
      <c r="W868" s="20"/>
      <c r="X868" s="20"/>
      <c r="Y868" s="20"/>
      <c r="Z868" s="20"/>
      <c r="AA868" s="20"/>
    </row>
    <row r="869" spans="1:27" x14ac:dyDescent="0.25">
      <c r="B869" s="15" t="s">
        <v>274</v>
      </c>
      <c r="L869" s="38"/>
    </row>
    <row r="870" spans="1:27" x14ac:dyDescent="0.25">
      <c r="B870" t="s">
        <v>281</v>
      </c>
      <c r="C870" t="s">
        <v>276</v>
      </c>
      <c r="D870" t="s">
        <v>282</v>
      </c>
      <c r="E870" s="34">
        <v>2E-3</v>
      </c>
      <c r="F870" t="s">
        <v>278</v>
      </c>
      <c r="G870" t="s">
        <v>279</v>
      </c>
      <c r="H870" s="35">
        <f>VLOOKUP(B870,'T-SMP'!$E$10:$F$70,2,0)</f>
        <v>0</v>
      </c>
      <c r="I870" t="s">
        <v>280</v>
      </c>
      <c r="J870" s="22">
        <f>ROUND(E870/I868* H870,5)</f>
        <v>0</v>
      </c>
      <c r="K870" s="41"/>
      <c r="L870" s="30"/>
    </row>
    <row r="871" spans="1:27" x14ac:dyDescent="0.25">
      <c r="D871" s="23" t="s">
        <v>283</v>
      </c>
      <c r="E871" s="36"/>
      <c r="H871" s="36"/>
      <c r="L871" s="30">
        <f>SUM(J870:J870)</f>
        <v>0</v>
      </c>
    </row>
    <row r="872" spans="1:27" x14ac:dyDescent="0.25">
      <c r="B872" s="15" t="s">
        <v>284</v>
      </c>
      <c r="E872" s="36"/>
      <c r="H872" s="36"/>
      <c r="L872" s="30"/>
    </row>
    <row r="873" spans="1:27" ht="45" x14ac:dyDescent="0.25">
      <c r="B873" t="s">
        <v>498</v>
      </c>
      <c r="C873" t="s">
        <v>276</v>
      </c>
      <c r="D873" s="42" t="s">
        <v>499</v>
      </c>
      <c r="E873" s="34">
        <v>2E-3</v>
      </c>
      <c r="F873" t="s">
        <v>278</v>
      </c>
      <c r="G873" t="s">
        <v>279</v>
      </c>
      <c r="H873" s="35">
        <f>VLOOKUP(B873,'T-SMP'!$E$10:$F$70,2,0)</f>
        <v>0</v>
      </c>
      <c r="I873" t="s">
        <v>280</v>
      </c>
      <c r="J873" s="22">
        <f>ROUND(E873/I868* H873,5)</f>
        <v>0</v>
      </c>
      <c r="K873" s="41"/>
      <c r="L873" s="30"/>
    </row>
    <row r="874" spans="1:27" x14ac:dyDescent="0.25">
      <c r="D874" s="23" t="s">
        <v>289</v>
      </c>
      <c r="E874" s="36"/>
      <c r="H874" s="36"/>
      <c r="L874" s="30">
        <f>SUM(J873:J873)</f>
        <v>0</v>
      </c>
    </row>
    <row r="875" spans="1:27" x14ac:dyDescent="0.25">
      <c r="E875" s="36"/>
      <c r="H875" s="36"/>
      <c r="L875" s="30"/>
    </row>
    <row r="876" spans="1:27" x14ac:dyDescent="0.25">
      <c r="D876" s="23" t="s">
        <v>295</v>
      </c>
      <c r="E876" s="36"/>
      <c r="H876" s="36">
        <v>1.5</v>
      </c>
      <c r="I876" t="s">
        <v>296</v>
      </c>
      <c r="J876">
        <f>ROUND(H876/100*L871,5)</f>
        <v>0</v>
      </c>
      <c r="L876" s="30"/>
    </row>
    <row r="877" spans="1:27" x14ac:dyDescent="0.25">
      <c r="D877" s="23" t="s">
        <v>297</v>
      </c>
      <c r="E877" s="36"/>
      <c r="H877" s="36"/>
      <c r="L877" s="39">
        <f>SUM(J869:J876)</f>
        <v>0</v>
      </c>
    </row>
    <row r="878" spans="1:27" x14ac:dyDescent="0.25">
      <c r="D878" s="23" t="s">
        <v>298</v>
      </c>
      <c r="E878" s="36"/>
      <c r="H878" s="36"/>
      <c r="L878" s="39">
        <f>SUM(L877:L877)</f>
        <v>0</v>
      </c>
    </row>
    <row r="879" spans="1:27" x14ac:dyDescent="0.25">
      <c r="L879" s="38"/>
    </row>
    <row r="880" spans="1:27" ht="45" customHeight="1" x14ac:dyDescent="0.25">
      <c r="A880" s="19" t="s">
        <v>500</v>
      </c>
      <c r="B880" s="19" t="s">
        <v>79</v>
      </c>
      <c r="C880" s="20" t="s">
        <v>28</v>
      </c>
      <c r="D880" s="54" t="s">
        <v>80</v>
      </c>
      <c r="E880" s="55"/>
      <c r="F880" s="55"/>
      <c r="G880" s="20"/>
      <c r="H880" s="21" t="s">
        <v>273</v>
      </c>
      <c r="I880" s="56">
        <v>1</v>
      </c>
      <c r="J880" s="57"/>
      <c r="K880" s="40" t="str">
        <f>+B880</f>
        <v>FRE6GI02</v>
      </c>
      <c r="L880" s="37">
        <f>ROUND(L896,2)</f>
        <v>0</v>
      </c>
      <c r="M880" s="20"/>
      <c r="N880" s="20"/>
      <c r="O880" s="20"/>
      <c r="P880" s="20"/>
      <c r="Q880" s="20"/>
      <c r="R880" s="20"/>
      <c r="S880" s="20"/>
      <c r="T880" s="20"/>
      <c r="U880" s="20"/>
      <c r="V880" s="20"/>
      <c r="W880" s="20"/>
      <c r="X880" s="20"/>
      <c r="Y880" s="20"/>
      <c r="Z880" s="20"/>
      <c r="AA880" s="20"/>
    </row>
    <row r="881" spans="2:12" x14ac:dyDescent="0.25">
      <c r="B881" s="15" t="s">
        <v>274</v>
      </c>
      <c r="L881" s="38"/>
    </row>
    <row r="882" spans="2:12" x14ac:dyDescent="0.25">
      <c r="B882" t="s">
        <v>281</v>
      </c>
      <c r="C882" t="s">
        <v>276</v>
      </c>
      <c r="D882" t="s">
        <v>282</v>
      </c>
      <c r="E882" s="34">
        <v>0.5</v>
      </c>
      <c r="F882" t="s">
        <v>278</v>
      </c>
      <c r="G882" t="s">
        <v>279</v>
      </c>
      <c r="H882" s="35">
        <f>VLOOKUP(B882,'T-SMP'!$E$10:$F$70,2,0)</f>
        <v>0</v>
      </c>
      <c r="I882" t="s">
        <v>280</v>
      </c>
      <c r="J882" s="22">
        <f>ROUND(E882/I880* H882,5)</f>
        <v>0</v>
      </c>
      <c r="K882" s="41"/>
      <c r="L882" s="30"/>
    </row>
    <row r="883" spans="2:12" x14ac:dyDescent="0.25">
      <c r="B883" t="s">
        <v>322</v>
      </c>
      <c r="C883" t="s">
        <v>276</v>
      </c>
      <c r="D883" t="s">
        <v>323</v>
      </c>
      <c r="E883" s="34">
        <v>1</v>
      </c>
      <c r="F883" t="s">
        <v>278</v>
      </c>
      <c r="G883" t="s">
        <v>279</v>
      </c>
      <c r="H883" s="35">
        <f>VLOOKUP(B883,'T-SMP'!$E$10:$F$70,2,0)</f>
        <v>0</v>
      </c>
      <c r="I883" t="s">
        <v>280</v>
      </c>
      <c r="J883" s="22">
        <f>ROUND(E883/I880* H883,5)</f>
        <v>0</v>
      </c>
      <c r="K883" s="41"/>
      <c r="L883" s="30"/>
    </row>
    <row r="884" spans="2:12" x14ac:dyDescent="0.25">
      <c r="D884" s="23" t="s">
        <v>283</v>
      </c>
      <c r="E884" s="36"/>
      <c r="H884" s="36"/>
      <c r="L884" s="30">
        <f>SUM(J882:J883)</f>
        <v>0</v>
      </c>
    </row>
    <row r="885" spans="2:12" x14ac:dyDescent="0.25">
      <c r="B885" s="15" t="s">
        <v>284</v>
      </c>
      <c r="E885" s="36"/>
      <c r="H885" s="36"/>
      <c r="L885" s="30"/>
    </row>
    <row r="886" spans="2:12" x14ac:dyDescent="0.25">
      <c r="B886" t="s">
        <v>324</v>
      </c>
      <c r="C886" t="s">
        <v>276</v>
      </c>
      <c r="D886" t="s">
        <v>325</v>
      </c>
      <c r="E886" s="34">
        <v>1</v>
      </c>
      <c r="F886" t="s">
        <v>278</v>
      </c>
      <c r="G886" t="s">
        <v>279</v>
      </c>
      <c r="H886" s="35">
        <f>VLOOKUP(B886,'T-SMP'!$E$10:$F$70,2,0)</f>
        <v>0</v>
      </c>
      <c r="I886" t="s">
        <v>280</v>
      </c>
      <c r="J886" s="22">
        <f>ROUND(E886/I880* H886,5)</f>
        <v>0</v>
      </c>
      <c r="K886" s="41"/>
      <c r="L886" s="30"/>
    </row>
    <row r="887" spans="2:12" ht="45" x14ac:dyDescent="0.25">
      <c r="B887" t="s">
        <v>354</v>
      </c>
      <c r="C887" t="s">
        <v>276</v>
      </c>
      <c r="D887" s="42" t="s">
        <v>355</v>
      </c>
      <c r="E887" s="34">
        <v>1</v>
      </c>
      <c r="F887" t="s">
        <v>278</v>
      </c>
      <c r="G887" t="s">
        <v>279</v>
      </c>
      <c r="H887" s="35">
        <f>VLOOKUP(B887,'T-SMP'!$E$10:$F$70,2,0)</f>
        <v>0</v>
      </c>
      <c r="I887" t="s">
        <v>280</v>
      </c>
      <c r="J887" s="22">
        <f>ROUND(E887/I880* H887,5)</f>
        <v>0</v>
      </c>
      <c r="K887" s="41"/>
      <c r="L887" s="30"/>
    </row>
    <row r="888" spans="2:12" x14ac:dyDescent="0.25">
      <c r="B888" t="s">
        <v>287</v>
      </c>
      <c r="C888" t="s">
        <v>276</v>
      </c>
      <c r="D888" t="s">
        <v>288</v>
      </c>
      <c r="E888" s="34">
        <v>0.08</v>
      </c>
      <c r="F888" t="s">
        <v>278</v>
      </c>
      <c r="G888" t="s">
        <v>279</v>
      </c>
      <c r="H888" s="35">
        <f>VLOOKUP(B888,'T-SMP'!$E$10:$F$70,2,0)</f>
        <v>0</v>
      </c>
      <c r="I888" t="s">
        <v>280</v>
      </c>
      <c r="J888" s="22">
        <f>ROUND(E888/I880* H888,5)</f>
        <v>0</v>
      </c>
      <c r="K888" s="41"/>
      <c r="L888" s="30"/>
    </row>
    <row r="889" spans="2:12" x14ac:dyDescent="0.25">
      <c r="D889" s="23" t="s">
        <v>289</v>
      </c>
      <c r="E889" s="36"/>
      <c r="H889" s="36"/>
      <c r="L889" s="30">
        <f>SUM(J886:J888)</f>
        <v>0</v>
      </c>
    </row>
    <row r="890" spans="2:12" x14ac:dyDescent="0.25">
      <c r="B890" s="15" t="s">
        <v>290</v>
      </c>
      <c r="E890" s="36"/>
      <c r="H890" s="36"/>
      <c r="L890" s="30"/>
    </row>
    <row r="891" spans="2:12" ht="90" x14ac:dyDescent="0.25">
      <c r="B891" t="s">
        <v>305</v>
      </c>
      <c r="C891" t="s">
        <v>292</v>
      </c>
      <c r="D891" s="42" t="s">
        <v>306</v>
      </c>
      <c r="E891" s="34">
        <v>0.02</v>
      </c>
      <c r="G891" t="s">
        <v>279</v>
      </c>
      <c r="H891" s="35">
        <f>VLOOKUP(B891,'T-SMP'!$E$10:$F$70,2,0)</f>
        <v>0</v>
      </c>
      <c r="I891" t="s">
        <v>280</v>
      </c>
      <c r="J891" s="22">
        <f>ROUND(E891* H891,5)</f>
        <v>0</v>
      </c>
      <c r="K891" s="41"/>
      <c r="L891" s="30"/>
    </row>
    <row r="892" spans="2:12" x14ac:dyDescent="0.25">
      <c r="D892" s="23" t="s">
        <v>294</v>
      </c>
      <c r="E892" s="36"/>
      <c r="H892" s="36"/>
      <c r="L892" s="30">
        <f>SUM(J891:J891)</f>
        <v>0</v>
      </c>
    </row>
    <row r="893" spans="2:12" x14ac:dyDescent="0.25">
      <c r="E893" s="36"/>
      <c r="H893" s="36"/>
      <c r="L893" s="30"/>
    </row>
    <row r="894" spans="2:12" x14ac:dyDescent="0.25">
      <c r="D894" s="23" t="s">
        <v>295</v>
      </c>
      <c r="E894" s="36"/>
      <c r="H894" s="36">
        <v>1.5</v>
      </c>
      <c r="I894" t="s">
        <v>296</v>
      </c>
      <c r="J894">
        <f>ROUND(H894/100*L884,5)</f>
        <v>0</v>
      </c>
      <c r="L894" s="30"/>
    </row>
    <row r="895" spans="2:12" x14ac:dyDescent="0.25">
      <c r="D895" s="23" t="s">
        <v>297</v>
      </c>
      <c r="E895" s="36"/>
      <c r="H895" s="36"/>
      <c r="L895" s="39">
        <f>SUM(J881:J894)</f>
        <v>0</v>
      </c>
    </row>
    <row r="896" spans="2:12" x14ac:dyDescent="0.25">
      <c r="D896" s="23" t="s">
        <v>298</v>
      </c>
      <c r="E896" s="36"/>
      <c r="H896" s="36"/>
      <c r="L896" s="39">
        <f>SUM(L895:L895)</f>
        <v>0</v>
      </c>
    </row>
    <row r="897" spans="1:27" x14ac:dyDescent="0.25">
      <c r="L897" s="38"/>
    </row>
    <row r="898" spans="1:27" ht="45" customHeight="1" x14ac:dyDescent="0.25">
      <c r="A898" s="19" t="s">
        <v>501</v>
      </c>
      <c r="B898" s="19" t="s">
        <v>95</v>
      </c>
      <c r="C898" s="20" t="s">
        <v>28</v>
      </c>
      <c r="D898" s="54" t="s">
        <v>96</v>
      </c>
      <c r="E898" s="55"/>
      <c r="F898" s="55"/>
      <c r="G898" s="20"/>
      <c r="H898" s="21" t="s">
        <v>273</v>
      </c>
      <c r="I898" s="56">
        <v>1</v>
      </c>
      <c r="J898" s="57"/>
      <c r="K898" s="40" t="str">
        <f>+B898</f>
        <v>FRE6GI04</v>
      </c>
      <c r="L898" s="37">
        <f>ROUND(L914,2)</f>
        <v>0</v>
      </c>
      <c r="M898" s="20"/>
      <c r="N898" s="20"/>
      <c r="O898" s="20"/>
      <c r="P898" s="20"/>
      <c r="Q898" s="20"/>
      <c r="R898" s="20"/>
      <c r="S898" s="20"/>
      <c r="T898" s="20"/>
      <c r="U898" s="20"/>
      <c r="V898" s="20"/>
      <c r="W898" s="20"/>
      <c r="X898" s="20"/>
      <c r="Y898" s="20"/>
      <c r="Z898" s="20"/>
      <c r="AA898" s="20"/>
    </row>
    <row r="899" spans="1:27" x14ac:dyDescent="0.25">
      <c r="B899" s="15" t="s">
        <v>274</v>
      </c>
      <c r="L899" s="38"/>
    </row>
    <row r="900" spans="1:27" x14ac:dyDescent="0.25">
      <c r="B900" t="s">
        <v>281</v>
      </c>
      <c r="C900" t="s">
        <v>276</v>
      </c>
      <c r="D900" t="s">
        <v>282</v>
      </c>
      <c r="E900" s="34">
        <v>0.9</v>
      </c>
      <c r="F900" t="s">
        <v>278</v>
      </c>
      <c r="G900" t="s">
        <v>279</v>
      </c>
      <c r="H900" s="35">
        <f>VLOOKUP(B900,'T-SMP'!$E$10:$F$70,2,0)</f>
        <v>0</v>
      </c>
      <c r="I900" t="s">
        <v>280</v>
      </c>
      <c r="J900" s="22">
        <f>ROUND(E900/I898* H900,5)</f>
        <v>0</v>
      </c>
      <c r="K900" s="41"/>
      <c r="L900" s="30"/>
    </row>
    <row r="901" spans="1:27" x14ac:dyDescent="0.25">
      <c r="B901" t="s">
        <v>322</v>
      </c>
      <c r="C901" t="s">
        <v>276</v>
      </c>
      <c r="D901" t="s">
        <v>323</v>
      </c>
      <c r="E901" s="34">
        <v>1.5</v>
      </c>
      <c r="F901" t="s">
        <v>278</v>
      </c>
      <c r="G901" t="s">
        <v>279</v>
      </c>
      <c r="H901" s="35">
        <f>VLOOKUP(B901,'T-SMP'!$E$10:$F$70,2,0)</f>
        <v>0</v>
      </c>
      <c r="I901" t="s">
        <v>280</v>
      </c>
      <c r="J901" s="22">
        <f>ROUND(E901/I898* H901,5)</f>
        <v>0</v>
      </c>
      <c r="K901" s="41"/>
      <c r="L901" s="30"/>
    </row>
    <row r="902" spans="1:27" x14ac:dyDescent="0.25">
      <c r="D902" s="23" t="s">
        <v>283</v>
      </c>
      <c r="E902" s="36"/>
      <c r="H902" s="36"/>
      <c r="L902" s="30">
        <f>SUM(J900:J901)</f>
        <v>0</v>
      </c>
    </row>
    <row r="903" spans="1:27" x14ac:dyDescent="0.25">
      <c r="B903" s="15" t="s">
        <v>284</v>
      </c>
      <c r="E903" s="36"/>
      <c r="H903" s="36"/>
      <c r="L903" s="30"/>
    </row>
    <row r="904" spans="1:27" x14ac:dyDescent="0.25">
      <c r="B904" t="s">
        <v>287</v>
      </c>
      <c r="C904" t="s">
        <v>276</v>
      </c>
      <c r="D904" t="s">
        <v>288</v>
      </c>
      <c r="E904" s="34">
        <v>0.5</v>
      </c>
      <c r="F904" t="s">
        <v>278</v>
      </c>
      <c r="G904" t="s">
        <v>279</v>
      </c>
      <c r="H904" s="35">
        <f>VLOOKUP(B904,'T-SMP'!$E$10:$F$70,2,0)</f>
        <v>0</v>
      </c>
      <c r="I904" t="s">
        <v>280</v>
      </c>
      <c r="J904" s="22">
        <f>ROUND(E904/I898* H904,5)</f>
        <v>0</v>
      </c>
      <c r="K904" s="41"/>
      <c r="L904" s="30"/>
    </row>
    <row r="905" spans="1:27" x14ac:dyDescent="0.25">
      <c r="B905" t="s">
        <v>324</v>
      </c>
      <c r="C905" t="s">
        <v>276</v>
      </c>
      <c r="D905" t="s">
        <v>325</v>
      </c>
      <c r="E905" s="34">
        <v>2</v>
      </c>
      <c r="F905" t="s">
        <v>278</v>
      </c>
      <c r="G905" t="s">
        <v>279</v>
      </c>
      <c r="H905" s="35">
        <f>VLOOKUP(B905,'T-SMP'!$E$10:$F$70,2,0)</f>
        <v>0</v>
      </c>
      <c r="I905" t="s">
        <v>280</v>
      </c>
      <c r="J905" s="22">
        <f>ROUND(E905/I898* H905,5)</f>
        <v>0</v>
      </c>
      <c r="K905" s="41"/>
      <c r="L905" s="30"/>
    </row>
    <row r="906" spans="1:27" ht="45" x14ac:dyDescent="0.25">
      <c r="B906" t="s">
        <v>484</v>
      </c>
      <c r="C906" t="s">
        <v>276</v>
      </c>
      <c r="D906" s="42" t="s">
        <v>485</v>
      </c>
      <c r="E906" s="34">
        <v>1</v>
      </c>
      <c r="F906" t="s">
        <v>278</v>
      </c>
      <c r="G906" t="s">
        <v>279</v>
      </c>
      <c r="H906" s="35">
        <f>VLOOKUP(B906,'T-SMP'!$E$10:$F$70,2,0)</f>
        <v>0</v>
      </c>
      <c r="I906" t="s">
        <v>280</v>
      </c>
      <c r="J906" s="22">
        <f>ROUND(E906/I898* H906,5)</f>
        <v>0</v>
      </c>
      <c r="K906" s="41"/>
      <c r="L906" s="30"/>
    </row>
    <row r="907" spans="1:27" x14ac:dyDescent="0.25">
      <c r="D907" s="23" t="s">
        <v>289</v>
      </c>
      <c r="E907" s="36"/>
      <c r="H907" s="36"/>
      <c r="L907" s="30">
        <f>SUM(J904:J906)</f>
        <v>0</v>
      </c>
    </row>
    <row r="908" spans="1:27" x14ac:dyDescent="0.25">
      <c r="B908" s="15" t="s">
        <v>290</v>
      </c>
      <c r="E908" s="36"/>
      <c r="H908" s="36"/>
      <c r="L908" s="30"/>
    </row>
    <row r="909" spans="1:27" ht="90" x14ac:dyDescent="0.25">
      <c r="B909" t="s">
        <v>305</v>
      </c>
      <c r="C909" t="s">
        <v>292</v>
      </c>
      <c r="D909" s="42" t="s">
        <v>306</v>
      </c>
      <c r="E909" s="34">
        <v>0.5</v>
      </c>
      <c r="G909" t="s">
        <v>279</v>
      </c>
      <c r="H909" s="35">
        <f>VLOOKUP(B909,'T-SMP'!$E$10:$F$70,2,0)</f>
        <v>0</v>
      </c>
      <c r="I909" t="s">
        <v>280</v>
      </c>
      <c r="J909" s="22">
        <f>ROUND(E909* H909,5)</f>
        <v>0</v>
      </c>
      <c r="K909" s="41"/>
      <c r="L909" s="30"/>
    </row>
    <row r="910" spans="1:27" x14ac:dyDescent="0.25">
      <c r="D910" s="23" t="s">
        <v>294</v>
      </c>
      <c r="E910" s="36"/>
      <c r="H910" s="36"/>
      <c r="L910" s="30">
        <f>SUM(J909:J909)</f>
        <v>0</v>
      </c>
    </row>
    <row r="911" spans="1:27" x14ac:dyDescent="0.25">
      <c r="E911" s="36"/>
      <c r="H911" s="36"/>
      <c r="L911" s="30"/>
    </row>
    <row r="912" spans="1:27" x14ac:dyDescent="0.25">
      <c r="D912" s="23" t="s">
        <v>295</v>
      </c>
      <c r="E912" s="36"/>
      <c r="H912" s="36">
        <v>1.5</v>
      </c>
      <c r="I912" t="s">
        <v>296</v>
      </c>
      <c r="J912">
        <f>ROUND(H912/100*L902,5)</f>
        <v>0</v>
      </c>
      <c r="L912" s="30"/>
    </row>
    <row r="913" spans="1:27" x14ac:dyDescent="0.25">
      <c r="D913" s="23" t="s">
        <v>297</v>
      </c>
      <c r="E913" s="36"/>
      <c r="H913" s="36"/>
      <c r="L913" s="39">
        <f>SUM(J899:J912)</f>
        <v>0</v>
      </c>
    </row>
    <row r="914" spans="1:27" x14ac:dyDescent="0.25">
      <c r="D914" s="23" t="s">
        <v>298</v>
      </c>
      <c r="E914" s="36"/>
      <c r="H914" s="36"/>
      <c r="L914" s="39">
        <f>SUM(L913:L913)</f>
        <v>0</v>
      </c>
    </row>
    <row r="915" spans="1:27" x14ac:dyDescent="0.25">
      <c r="L915" s="38"/>
    </row>
    <row r="916" spans="1:27" ht="45" customHeight="1" x14ac:dyDescent="0.25">
      <c r="A916" s="19" t="s">
        <v>502</v>
      </c>
      <c r="B916" s="19" t="s">
        <v>105</v>
      </c>
      <c r="C916" s="20" t="s">
        <v>28</v>
      </c>
      <c r="D916" s="54" t="s">
        <v>106</v>
      </c>
      <c r="E916" s="55"/>
      <c r="F916" s="55"/>
      <c r="G916" s="20"/>
      <c r="H916" s="21" t="s">
        <v>273</v>
      </c>
      <c r="I916" s="56">
        <v>1</v>
      </c>
      <c r="J916" s="57"/>
      <c r="K916" s="40" t="str">
        <f>+B916</f>
        <v>FRE6GI05</v>
      </c>
      <c r="L916" s="37">
        <f>ROUND(L932,2)</f>
        <v>0</v>
      </c>
      <c r="M916" s="20"/>
      <c r="N916" s="20"/>
      <c r="O916" s="20"/>
      <c r="P916" s="20"/>
      <c r="Q916" s="20"/>
      <c r="R916" s="20"/>
      <c r="S916" s="20"/>
      <c r="T916" s="20"/>
      <c r="U916" s="20"/>
      <c r="V916" s="20"/>
      <c r="W916" s="20"/>
      <c r="X916" s="20"/>
      <c r="Y916" s="20"/>
      <c r="Z916" s="20"/>
      <c r="AA916" s="20"/>
    </row>
    <row r="917" spans="1:27" x14ac:dyDescent="0.25">
      <c r="B917" s="15" t="s">
        <v>274</v>
      </c>
      <c r="L917" s="38"/>
    </row>
    <row r="918" spans="1:27" x14ac:dyDescent="0.25">
      <c r="B918" t="s">
        <v>322</v>
      </c>
      <c r="C918" t="s">
        <v>276</v>
      </c>
      <c r="D918" t="s">
        <v>323</v>
      </c>
      <c r="E918" s="34">
        <v>2</v>
      </c>
      <c r="F918" t="s">
        <v>278</v>
      </c>
      <c r="G918" t="s">
        <v>279</v>
      </c>
      <c r="H918" s="35">
        <f>VLOOKUP(B918,'T-SMP'!$E$10:$F$70,2,0)</f>
        <v>0</v>
      </c>
      <c r="I918" t="s">
        <v>280</v>
      </c>
      <c r="J918" s="22">
        <f>ROUND(E918/I916* H918,5)</f>
        <v>0</v>
      </c>
      <c r="K918" s="41"/>
      <c r="L918" s="30"/>
    </row>
    <row r="919" spans="1:27" x14ac:dyDescent="0.25">
      <c r="B919" t="s">
        <v>281</v>
      </c>
      <c r="C919" t="s">
        <v>276</v>
      </c>
      <c r="D919" t="s">
        <v>282</v>
      </c>
      <c r="E919" s="34">
        <v>1.3</v>
      </c>
      <c r="F919" t="s">
        <v>278</v>
      </c>
      <c r="G919" t="s">
        <v>279</v>
      </c>
      <c r="H919" s="35">
        <f>VLOOKUP(B919,'T-SMP'!$E$10:$F$70,2,0)</f>
        <v>0</v>
      </c>
      <c r="I919" t="s">
        <v>280</v>
      </c>
      <c r="J919" s="22">
        <f>ROUND(E919/I916* H919,5)</f>
        <v>0</v>
      </c>
      <c r="K919" s="41"/>
      <c r="L919" s="30"/>
    </row>
    <row r="920" spans="1:27" x14ac:dyDescent="0.25">
      <c r="D920" s="23" t="s">
        <v>283</v>
      </c>
      <c r="E920" s="36"/>
      <c r="H920" s="36"/>
      <c r="L920" s="30">
        <f>SUM(J918:J919)</f>
        <v>0</v>
      </c>
    </row>
    <row r="921" spans="1:27" x14ac:dyDescent="0.25">
      <c r="B921" s="15" t="s">
        <v>284</v>
      </c>
      <c r="E921" s="36"/>
      <c r="H921" s="36"/>
      <c r="L921" s="30"/>
    </row>
    <row r="922" spans="1:27" x14ac:dyDescent="0.25">
      <c r="B922" t="s">
        <v>324</v>
      </c>
      <c r="C922" t="s">
        <v>276</v>
      </c>
      <c r="D922" t="s">
        <v>325</v>
      </c>
      <c r="E922" s="34">
        <v>2</v>
      </c>
      <c r="F922" t="s">
        <v>278</v>
      </c>
      <c r="G922" t="s">
        <v>279</v>
      </c>
      <c r="H922" s="35">
        <f>VLOOKUP(B922,'T-SMP'!$E$10:$F$70,2,0)</f>
        <v>0</v>
      </c>
      <c r="I922" t="s">
        <v>280</v>
      </c>
      <c r="J922" s="22">
        <f>ROUND(E922/I916* H922,5)</f>
        <v>0</v>
      </c>
      <c r="K922" s="41"/>
      <c r="L922" s="30"/>
    </row>
    <row r="923" spans="1:27" x14ac:dyDescent="0.25">
      <c r="B923" t="s">
        <v>373</v>
      </c>
      <c r="C923" t="s">
        <v>276</v>
      </c>
      <c r="D923" t="s">
        <v>374</v>
      </c>
      <c r="E923" s="34">
        <v>1</v>
      </c>
      <c r="F923" t="s">
        <v>278</v>
      </c>
      <c r="G923" t="s">
        <v>279</v>
      </c>
      <c r="H923" s="35">
        <f>VLOOKUP(B923,'T-SMP'!$E$10:$F$70,2,0)</f>
        <v>0</v>
      </c>
      <c r="I923" t="s">
        <v>280</v>
      </c>
      <c r="J923" s="22">
        <f>ROUND(E923/I916* H923,5)</f>
        <v>0</v>
      </c>
      <c r="K923" s="41"/>
      <c r="L923" s="30"/>
    </row>
    <row r="924" spans="1:27" ht="45" x14ac:dyDescent="0.25">
      <c r="B924" t="s">
        <v>484</v>
      </c>
      <c r="C924" t="s">
        <v>276</v>
      </c>
      <c r="D924" s="42" t="s">
        <v>485</v>
      </c>
      <c r="E924" s="34">
        <v>2</v>
      </c>
      <c r="F924" t="s">
        <v>278</v>
      </c>
      <c r="G924" t="s">
        <v>279</v>
      </c>
      <c r="H924" s="35">
        <f>VLOOKUP(B924,'T-SMP'!$E$10:$F$70,2,0)</f>
        <v>0</v>
      </c>
      <c r="I924" t="s">
        <v>280</v>
      </c>
      <c r="J924" s="22">
        <f>ROUND(E924/I916* H924,5)</f>
        <v>0</v>
      </c>
      <c r="K924" s="41"/>
      <c r="L924" s="30"/>
    </row>
    <row r="925" spans="1:27" x14ac:dyDescent="0.25">
      <c r="D925" s="23" t="s">
        <v>289</v>
      </c>
      <c r="E925" s="36"/>
      <c r="H925" s="36"/>
      <c r="L925" s="30">
        <f>SUM(J922:J924)</f>
        <v>0</v>
      </c>
    </row>
    <row r="926" spans="1:27" x14ac:dyDescent="0.25">
      <c r="B926" s="15" t="s">
        <v>290</v>
      </c>
      <c r="E926" s="36"/>
      <c r="H926" s="36"/>
      <c r="L926" s="30"/>
    </row>
    <row r="927" spans="1:27" ht="90" x14ac:dyDescent="0.25">
      <c r="B927" t="s">
        <v>305</v>
      </c>
      <c r="C927" t="s">
        <v>292</v>
      </c>
      <c r="D927" s="42" t="s">
        <v>306</v>
      </c>
      <c r="E927" s="34">
        <v>0.5</v>
      </c>
      <c r="G927" t="s">
        <v>279</v>
      </c>
      <c r="H927" s="35">
        <f>VLOOKUP(B927,'T-SMP'!$E$10:$F$70,2,0)</f>
        <v>0</v>
      </c>
      <c r="I927" t="s">
        <v>280</v>
      </c>
      <c r="J927" s="22">
        <f>ROUND(E927* H927,5)</f>
        <v>0</v>
      </c>
      <c r="K927" s="41"/>
      <c r="L927" s="30"/>
    </row>
    <row r="928" spans="1:27" x14ac:dyDescent="0.25">
      <c r="D928" s="23" t="s">
        <v>294</v>
      </c>
      <c r="E928" s="36"/>
      <c r="H928" s="36"/>
      <c r="L928" s="30">
        <f>SUM(J927:J927)</f>
        <v>0</v>
      </c>
    </row>
    <row r="929" spans="1:27" x14ac:dyDescent="0.25">
      <c r="E929" s="36"/>
      <c r="H929" s="36"/>
      <c r="L929" s="30"/>
    </row>
    <row r="930" spans="1:27" x14ac:dyDescent="0.25">
      <c r="D930" s="23" t="s">
        <v>295</v>
      </c>
      <c r="E930" s="36"/>
      <c r="H930" s="36">
        <v>1.5</v>
      </c>
      <c r="I930" t="s">
        <v>296</v>
      </c>
      <c r="J930">
        <f>ROUND(H930/100*L920,5)</f>
        <v>0</v>
      </c>
      <c r="L930" s="30"/>
    </row>
    <row r="931" spans="1:27" x14ac:dyDescent="0.25">
      <c r="D931" s="23" t="s">
        <v>297</v>
      </c>
      <c r="E931" s="36"/>
      <c r="H931" s="36"/>
      <c r="L931" s="39">
        <f>SUM(J917:J930)</f>
        <v>0</v>
      </c>
    </row>
    <row r="932" spans="1:27" x14ac:dyDescent="0.25">
      <c r="D932" s="23" t="s">
        <v>298</v>
      </c>
      <c r="E932" s="36"/>
      <c r="H932" s="36"/>
      <c r="L932" s="39">
        <f>SUM(L931:L931)</f>
        <v>0</v>
      </c>
    </row>
    <row r="933" spans="1:27" x14ac:dyDescent="0.25">
      <c r="L933" s="38"/>
    </row>
    <row r="934" spans="1:27" ht="45" customHeight="1" x14ac:dyDescent="0.25">
      <c r="A934" s="19" t="s">
        <v>503</v>
      </c>
      <c r="B934" s="19" t="s">
        <v>97</v>
      </c>
      <c r="C934" s="20" t="s">
        <v>28</v>
      </c>
      <c r="D934" s="54" t="s">
        <v>98</v>
      </c>
      <c r="E934" s="55"/>
      <c r="F934" s="55"/>
      <c r="G934" s="20"/>
      <c r="H934" s="21" t="s">
        <v>273</v>
      </c>
      <c r="I934" s="56">
        <v>1</v>
      </c>
      <c r="J934" s="57"/>
      <c r="K934" s="40" t="str">
        <f>+B934</f>
        <v>FRE6GI07</v>
      </c>
      <c r="L934" s="37">
        <f>ROUND(L944,2)</f>
        <v>0</v>
      </c>
      <c r="M934" s="20"/>
      <c r="N934" s="20"/>
      <c r="O934" s="20"/>
      <c r="P934" s="20"/>
      <c r="Q934" s="20"/>
      <c r="R934" s="20"/>
      <c r="S934" s="20"/>
      <c r="T934" s="20"/>
      <c r="U934" s="20"/>
      <c r="V934" s="20"/>
      <c r="W934" s="20"/>
      <c r="X934" s="20"/>
      <c r="Y934" s="20"/>
      <c r="Z934" s="20"/>
      <c r="AA934" s="20"/>
    </row>
    <row r="935" spans="1:27" x14ac:dyDescent="0.25">
      <c r="B935" s="15" t="s">
        <v>274</v>
      </c>
      <c r="L935" s="38"/>
    </row>
    <row r="936" spans="1:27" x14ac:dyDescent="0.25">
      <c r="B936" t="s">
        <v>281</v>
      </c>
      <c r="C936" t="s">
        <v>276</v>
      </c>
      <c r="D936" t="s">
        <v>282</v>
      </c>
      <c r="E936" s="34">
        <v>0.15</v>
      </c>
      <c r="F936" t="s">
        <v>278</v>
      </c>
      <c r="G936" t="s">
        <v>279</v>
      </c>
      <c r="H936" s="35">
        <f>VLOOKUP(B936,'T-SMP'!$E$10:$F$70,2,0)</f>
        <v>0</v>
      </c>
      <c r="I936" t="s">
        <v>280</v>
      </c>
      <c r="J936" s="22">
        <f>ROUND(E936/I934* H936,5)</f>
        <v>0</v>
      </c>
      <c r="K936" s="41"/>
      <c r="L936" s="30"/>
    </row>
    <row r="937" spans="1:27" x14ac:dyDescent="0.25">
      <c r="D937" s="23" t="s">
        <v>283</v>
      </c>
      <c r="E937" s="36"/>
      <c r="H937" s="36"/>
      <c r="L937" s="30">
        <f>SUM(J936:J936)</f>
        <v>0</v>
      </c>
    </row>
    <row r="938" spans="1:27" x14ac:dyDescent="0.25">
      <c r="B938" s="15" t="s">
        <v>290</v>
      </c>
      <c r="E938" s="36"/>
      <c r="H938" s="36"/>
      <c r="L938" s="30"/>
    </row>
    <row r="939" spans="1:27" ht="90" x14ac:dyDescent="0.25">
      <c r="B939" t="s">
        <v>305</v>
      </c>
      <c r="C939" t="s">
        <v>292</v>
      </c>
      <c r="D939" s="42" t="s">
        <v>306</v>
      </c>
      <c r="E939" s="34">
        <v>2E-3</v>
      </c>
      <c r="G939" t="s">
        <v>279</v>
      </c>
      <c r="H939" s="35">
        <f>VLOOKUP(B939,'T-SMP'!$E$10:$F$70,2,0)</f>
        <v>0</v>
      </c>
      <c r="I939" t="s">
        <v>280</v>
      </c>
      <c r="J939" s="22">
        <f>ROUND(E939* H939,5)</f>
        <v>0</v>
      </c>
      <c r="K939" s="41"/>
      <c r="L939" s="30"/>
    </row>
    <row r="940" spans="1:27" x14ac:dyDescent="0.25">
      <c r="D940" s="23" t="s">
        <v>294</v>
      </c>
      <c r="E940" s="36"/>
      <c r="H940" s="36"/>
      <c r="L940" s="30">
        <f>SUM(J939:J939)</f>
        <v>0</v>
      </c>
    </row>
    <row r="941" spans="1:27" x14ac:dyDescent="0.25">
      <c r="E941" s="36"/>
      <c r="H941" s="36"/>
      <c r="L941" s="30"/>
    </row>
    <row r="942" spans="1:27" x14ac:dyDescent="0.25">
      <c r="D942" s="23" t="s">
        <v>295</v>
      </c>
      <c r="E942" s="36"/>
      <c r="H942" s="36">
        <v>1.5</v>
      </c>
      <c r="I942" t="s">
        <v>296</v>
      </c>
      <c r="J942">
        <f>ROUND(H942/100*L937,5)</f>
        <v>0</v>
      </c>
      <c r="L942" s="30"/>
    </row>
    <row r="943" spans="1:27" x14ac:dyDescent="0.25">
      <c r="D943" s="23" t="s">
        <v>297</v>
      </c>
      <c r="E943" s="36"/>
      <c r="H943" s="36"/>
      <c r="L943" s="39">
        <f>SUM(J935:J942)</f>
        <v>0</v>
      </c>
    </row>
    <row r="944" spans="1:27" x14ac:dyDescent="0.25">
      <c r="D944" s="23" t="s">
        <v>298</v>
      </c>
      <c r="E944" s="36"/>
      <c r="H944" s="36"/>
      <c r="L944" s="39">
        <f>SUM(L943:L943)</f>
        <v>0</v>
      </c>
    </row>
    <row r="945" spans="1:27" x14ac:dyDescent="0.25">
      <c r="L945" s="38"/>
    </row>
    <row r="946" spans="1:27" ht="45" customHeight="1" x14ac:dyDescent="0.25">
      <c r="A946" s="19" t="s">
        <v>504</v>
      </c>
      <c r="B946" s="19" t="s">
        <v>87</v>
      </c>
      <c r="C946" s="20" t="s">
        <v>28</v>
      </c>
      <c r="D946" s="54" t="s">
        <v>88</v>
      </c>
      <c r="E946" s="55"/>
      <c r="F946" s="55"/>
      <c r="G946" s="20"/>
      <c r="H946" s="21" t="s">
        <v>273</v>
      </c>
      <c r="I946" s="56">
        <v>1</v>
      </c>
      <c r="J946" s="57"/>
      <c r="K946" s="40" t="str">
        <f>+B946</f>
        <v>FRE6GI09</v>
      </c>
      <c r="L946" s="37">
        <f>ROUND(L961,2)</f>
        <v>0</v>
      </c>
      <c r="M946" s="20"/>
      <c r="N946" s="20"/>
      <c r="O946" s="20"/>
      <c r="P946" s="20"/>
      <c r="Q946" s="20"/>
      <c r="R946" s="20"/>
      <c r="S946" s="20"/>
      <c r="T946" s="20"/>
      <c r="U946" s="20"/>
      <c r="V946" s="20"/>
      <c r="W946" s="20"/>
      <c r="X946" s="20"/>
      <c r="Y946" s="20"/>
      <c r="Z946" s="20"/>
      <c r="AA946" s="20"/>
    </row>
    <row r="947" spans="1:27" x14ac:dyDescent="0.25">
      <c r="B947" s="15" t="s">
        <v>274</v>
      </c>
      <c r="L947" s="38"/>
    </row>
    <row r="948" spans="1:27" x14ac:dyDescent="0.25">
      <c r="B948" t="s">
        <v>275</v>
      </c>
      <c r="C948" t="s">
        <v>276</v>
      </c>
      <c r="D948" t="s">
        <v>277</v>
      </c>
      <c r="E948" s="34">
        <v>0.25</v>
      </c>
      <c r="F948" t="s">
        <v>278</v>
      </c>
      <c r="G948" t="s">
        <v>279</v>
      </c>
      <c r="H948" s="35">
        <f>VLOOKUP(B948,'T-SMP'!$E$10:$F$70,2,0)</f>
        <v>0</v>
      </c>
      <c r="I948" t="s">
        <v>280</v>
      </c>
      <c r="J948" s="22">
        <f>ROUND(E948/I946* H948,5)</f>
        <v>0</v>
      </c>
      <c r="K948" s="41"/>
      <c r="L948" s="30"/>
    </row>
    <row r="949" spans="1:27" x14ac:dyDescent="0.25">
      <c r="B949" t="s">
        <v>281</v>
      </c>
      <c r="C949" t="s">
        <v>276</v>
      </c>
      <c r="D949" t="s">
        <v>282</v>
      </c>
      <c r="E949" s="34">
        <v>0.25</v>
      </c>
      <c r="F949" t="s">
        <v>278</v>
      </c>
      <c r="G949" t="s">
        <v>279</v>
      </c>
      <c r="H949" s="35">
        <f>VLOOKUP(B949,'T-SMP'!$E$10:$F$70,2,0)</f>
        <v>0</v>
      </c>
      <c r="I949" t="s">
        <v>280</v>
      </c>
      <c r="J949" s="22">
        <f>ROUND(E949/I946* H949,5)</f>
        <v>0</v>
      </c>
      <c r="K949" s="41"/>
      <c r="L949" s="30"/>
    </row>
    <row r="950" spans="1:27" x14ac:dyDescent="0.25">
      <c r="D950" s="23" t="s">
        <v>283</v>
      </c>
      <c r="E950" s="36"/>
      <c r="H950" s="36"/>
      <c r="L950" s="30">
        <f>SUM(J948:J949)</f>
        <v>0</v>
      </c>
    </row>
    <row r="951" spans="1:27" x14ac:dyDescent="0.25">
      <c r="B951" s="15" t="s">
        <v>284</v>
      </c>
      <c r="E951" s="36"/>
      <c r="H951" s="36"/>
      <c r="L951" s="30"/>
    </row>
    <row r="952" spans="1:27" x14ac:dyDescent="0.25">
      <c r="B952" t="s">
        <v>324</v>
      </c>
      <c r="C952" t="s">
        <v>276</v>
      </c>
      <c r="D952" t="s">
        <v>325</v>
      </c>
      <c r="E952" s="34">
        <v>0.25</v>
      </c>
      <c r="F952" t="s">
        <v>278</v>
      </c>
      <c r="G952" t="s">
        <v>279</v>
      </c>
      <c r="H952" s="35">
        <f>VLOOKUP(B952,'T-SMP'!$E$10:$F$70,2,0)</f>
        <v>0</v>
      </c>
      <c r="I952" t="s">
        <v>280</v>
      </c>
      <c r="J952" s="22">
        <f>ROUND(E952/I946* H952,5)</f>
        <v>0</v>
      </c>
      <c r="K952" s="41"/>
      <c r="L952" s="30"/>
    </row>
    <row r="953" spans="1:27" x14ac:dyDescent="0.25">
      <c r="B953" t="s">
        <v>287</v>
      </c>
      <c r="C953" t="s">
        <v>276</v>
      </c>
      <c r="D953" t="s">
        <v>288</v>
      </c>
      <c r="E953" s="34">
        <v>0.25</v>
      </c>
      <c r="F953" t="s">
        <v>278</v>
      </c>
      <c r="G953" t="s">
        <v>279</v>
      </c>
      <c r="H953" s="35">
        <f>VLOOKUP(B953,'T-SMP'!$E$10:$F$70,2,0)</f>
        <v>0</v>
      </c>
      <c r="I953" t="s">
        <v>280</v>
      </c>
      <c r="J953" s="22">
        <f>ROUND(E953/I946* H953,5)</f>
        <v>0</v>
      </c>
      <c r="K953" s="41"/>
      <c r="L953" s="30"/>
    </row>
    <row r="954" spans="1:27" x14ac:dyDescent="0.25">
      <c r="D954" s="23" t="s">
        <v>289</v>
      </c>
      <c r="E954" s="36"/>
      <c r="H954" s="36"/>
      <c r="L954" s="30">
        <f>SUM(J952:J953)</f>
        <v>0</v>
      </c>
    </row>
    <row r="955" spans="1:27" x14ac:dyDescent="0.25">
      <c r="B955" s="15" t="s">
        <v>290</v>
      </c>
      <c r="E955" s="36"/>
      <c r="H955" s="36"/>
      <c r="L955" s="30"/>
    </row>
    <row r="956" spans="1:27" ht="90" x14ac:dyDescent="0.25">
      <c r="B956" t="s">
        <v>305</v>
      </c>
      <c r="C956" t="s">
        <v>292</v>
      </c>
      <c r="D956" s="42" t="s">
        <v>306</v>
      </c>
      <c r="E956" s="34">
        <v>0.02</v>
      </c>
      <c r="G956" t="s">
        <v>279</v>
      </c>
      <c r="H956" s="35">
        <f>VLOOKUP(B956,'T-SMP'!$E$10:$F$70,2,0)</f>
        <v>0</v>
      </c>
      <c r="I956" t="s">
        <v>280</v>
      </c>
      <c r="J956" s="22">
        <f>ROUND(E956* H956,5)</f>
        <v>0</v>
      </c>
      <c r="K956" s="41"/>
      <c r="L956" s="30"/>
    </row>
    <row r="957" spans="1:27" x14ac:dyDescent="0.25">
      <c r="D957" s="23" t="s">
        <v>294</v>
      </c>
      <c r="E957" s="36"/>
      <c r="H957" s="36"/>
      <c r="L957" s="30">
        <f>SUM(J956:J956)</f>
        <v>0</v>
      </c>
    </row>
    <row r="958" spans="1:27" x14ac:dyDescent="0.25">
      <c r="E958" s="36"/>
      <c r="H958" s="36"/>
      <c r="L958" s="30"/>
    </row>
    <row r="959" spans="1:27" x14ac:dyDescent="0.25">
      <c r="D959" s="23" t="s">
        <v>295</v>
      </c>
      <c r="E959" s="36"/>
      <c r="H959" s="36">
        <v>1.5</v>
      </c>
      <c r="I959" t="s">
        <v>296</v>
      </c>
      <c r="J959">
        <f>ROUND(H959/100*L950,5)</f>
        <v>0</v>
      </c>
      <c r="L959" s="30"/>
    </row>
    <row r="960" spans="1:27" x14ac:dyDescent="0.25">
      <c r="D960" s="23" t="s">
        <v>297</v>
      </c>
      <c r="E960" s="36"/>
      <c r="H960" s="36"/>
      <c r="L960" s="39">
        <f>SUM(J947:J959)</f>
        <v>0</v>
      </c>
    </row>
    <row r="961" spans="1:27" x14ac:dyDescent="0.25">
      <c r="D961" s="23" t="s">
        <v>298</v>
      </c>
      <c r="E961" s="36"/>
      <c r="H961" s="36"/>
      <c r="L961" s="39">
        <f>SUM(L960:L960)</f>
        <v>0</v>
      </c>
    </row>
    <row r="962" spans="1:27" x14ac:dyDescent="0.25">
      <c r="L962" s="38"/>
    </row>
    <row r="963" spans="1:27" ht="45" customHeight="1" x14ac:dyDescent="0.25">
      <c r="A963" s="19" t="s">
        <v>505</v>
      </c>
      <c r="B963" s="19" t="s">
        <v>93</v>
      </c>
      <c r="C963" s="20" t="s">
        <v>28</v>
      </c>
      <c r="D963" s="54" t="s">
        <v>94</v>
      </c>
      <c r="E963" s="55"/>
      <c r="F963" s="55"/>
      <c r="G963" s="20"/>
      <c r="H963" s="21" t="s">
        <v>273</v>
      </c>
      <c r="I963" s="56">
        <v>1</v>
      </c>
      <c r="J963" s="57"/>
      <c r="K963" s="40" t="str">
        <f>+B963</f>
        <v>FRE6GI10</v>
      </c>
      <c r="L963" s="37">
        <f>ROUND(L979,2)</f>
        <v>0</v>
      </c>
      <c r="M963" s="20"/>
      <c r="N963" s="20"/>
      <c r="O963" s="20"/>
      <c r="P963" s="20"/>
      <c r="Q963" s="20"/>
      <c r="R963" s="20"/>
      <c r="S963" s="20"/>
      <c r="T963" s="20"/>
      <c r="U963" s="20"/>
      <c r="V963" s="20"/>
      <c r="W963" s="20"/>
      <c r="X963" s="20"/>
      <c r="Y963" s="20"/>
      <c r="Z963" s="20"/>
      <c r="AA963" s="20"/>
    </row>
    <row r="964" spans="1:27" x14ac:dyDescent="0.25">
      <c r="B964" s="15" t="s">
        <v>274</v>
      </c>
      <c r="L964" s="38"/>
    </row>
    <row r="965" spans="1:27" x14ac:dyDescent="0.25">
      <c r="B965" t="s">
        <v>275</v>
      </c>
      <c r="C965" t="s">
        <v>276</v>
      </c>
      <c r="D965" t="s">
        <v>277</v>
      </c>
      <c r="E965" s="34">
        <v>1.3</v>
      </c>
      <c r="F965" t="s">
        <v>278</v>
      </c>
      <c r="G965" t="s">
        <v>279</v>
      </c>
      <c r="H965" s="35">
        <f>VLOOKUP(B965,'T-SMP'!$E$10:$F$70,2,0)</f>
        <v>0</v>
      </c>
      <c r="I965" t="s">
        <v>280</v>
      </c>
      <c r="J965" s="22">
        <f>ROUND(E965/I963* H965,5)</f>
        <v>0</v>
      </c>
      <c r="K965" s="41"/>
      <c r="L965" s="30"/>
    </row>
    <row r="966" spans="1:27" x14ac:dyDescent="0.25">
      <c r="B966" t="s">
        <v>281</v>
      </c>
      <c r="C966" t="s">
        <v>276</v>
      </c>
      <c r="D966" t="s">
        <v>282</v>
      </c>
      <c r="E966" s="34">
        <v>0.7</v>
      </c>
      <c r="F966" t="s">
        <v>278</v>
      </c>
      <c r="G966" t="s">
        <v>279</v>
      </c>
      <c r="H966" s="35">
        <f>VLOOKUP(B966,'T-SMP'!$E$10:$F$70,2,0)</f>
        <v>0</v>
      </c>
      <c r="I966" t="s">
        <v>280</v>
      </c>
      <c r="J966" s="22">
        <f>ROUND(E966/I963* H966,5)</f>
        <v>0</v>
      </c>
      <c r="K966" s="41"/>
      <c r="L966" s="30"/>
    </row>
    <row r="967" spans="1:27" x14ac:dyDescent="0.25">
      <c r="D967" s="23" t="s">
        <v>283</v>
      </c>
      <c r="E967" s="36"/>
      <c r="H967" s="36"/>
      <c r="L967" s="30">
        <f>SUM(J965:J966)</f>
        <v>0</v>
      </c>
    </row>
    <row r="968" spans="1:27" x14ac:dyDescent="0.25">
      <c r="B968" s="15" t="s">
        <v>284</v>
      </c>
      <c r="E968" s="36"/>
      <c r="H968" s="36"/>
      <c r="L968" s="30"/>
    </row>
    <row r="969" spans="1:27" x14ac:dyDescent="0.25">
      <c r="B969" t="s">
        <v>324</v>
      </c>
      <c r="C969" t="s">
        <v>276</v>
      </c>
      <c r="D969" t="s">
        <v>325</v>
      </c>
      <c r="E969" s="34">
        <v>1.3</v>
      </c>
      <c r="F969" t="s">
        <v>278</v>
      </c>
      <c r="G969" t="s">
        <v>279</v>
      </c>
      <c r="H969" s="35">
        <f>VLOOKUP(B969,'T-SMP'!$E$10:$F$70,2,0)</f>
        <v>0</v>
      </c>
      <c r="I969" t="s">
        <v>280</v>
      </c>
      <c r="J969" s="22">
        <f>ROUND(E969/I963* H969,5)</f>
        <v>0</v>
      </c>
      <c r="K969" s="41"/>
      <c r="L969" s="30"/>
    </row>
    <row r="970" spans="1:27" x14ac:dyDescent="0.25">
      <c r="B970" t="s">
        <v>373</v>
      </c>
      <c r="C970" t="s">
        <v>276</v>
      </c>
      <c r="D970" t="s">
        <v>374</v>
      </c>
      <c r="E970" s="34">
        <v>0.9</v>
      </c>
      <c r="F970" t="s">
        <v>278</v>
      </c>
      <c r="G970" t="s">
        <v>279</v>
      </c>
      <c r="H970" s="35">
        <f>VLOOKUP(B970,'T-SMP'!$E$10:$F$70,2,0)</f>
        <v>0</v>
      </c>
      <c r="I970" t="s">
        <v>280</v>
      </c>
      <c r="J970" s="22">
        <f>ROUND(E970/I963* H970,5)</f>
        <v>0</v>
      </c>
      <c r="K970" s="41"/>
      <c r="L970" s="30"/>
    </row>
    <row r="971" spans="1:27" x14ac:dyDescent="0.25">
      <c r="D971" s="23" t="s">
        <v>289</v>
      </c>
      <c r="E971" s="36"/>
      <c r="H971" s="36"/>
      <c r="L971" s="30">
        <f>SUM(J969:J970)</f>
        <v>0</v>
      </c>
    </row>
    <row r="972" spans="1:27" x14ac:dyDescent="0.25">
      <c r="B972" s="15" t="s">
        <v>290</v>
      </c>
      <c r="E972" s="36"/>
      <c r="H972" s="36"/>
      <c r="L972" s="30"/>
    </row>
    <row r="973" spans="1:27" ht="90" x14ac:dyDescent="0.25">
      <c r="B973" t="s">
        <v>305</v>
      </c>
      <c r="C973" t="s">
        <v>292</v>
      </c>
      <c r="D973" s="42" t="s">
        <v>306</v>
      </c>
      <c r="E973" s="34">
        <v>0.5</v>
      </c>
      <c r="G973" t="s">
        <v>279</v>
      </c>
      <c r="H973" s="35">
        <f>VLOOKUP(B973,'T-SMP'!$E$10:$F$70,2,0)</f>
        <v>0</v>
      </c>
      <c r="I973" t="s">
        <v>280</v>
      </c>
      <c r="J973" s="22">
        <f>ROUND(E973* H973,5)</f>
        <v>0</v>
      </c>
      <c r="K973" s="41"/>
      <c r="L973" s="30"/>
    </row>
    <row r="974" spans="1:27" ht="90" x14ac:dyDescent="0.25">
      <c r="B974" t="s">
        <v>291</v>
      </c>
      <c r="C974" t="s">
        <v>292</v>
      </c>
      <c r="D974" s="42" t="s">
        <v>293</v>
      </c>
      <c r="E974" s="34">
        <v>1.5</v>
      </c>
      <c r="G974" t="s">
        <v>279</v>
      </c>
      <c r="H974" s="35">
        <f>VLOOKUP(B974,'T-SMP'!$E$10:$F$70,2,0)</f>
        <v>0</v>
      </c>
      <c r="I974" t="s">
        <v>280</v>
      </c>
      <c r="J974" s="22">
        <f>ROUND(E974* H974,5)</f>
        <v>0</v>
      </c>
      <c r="K974" s="41"/>
      <c r="L974" s="30"/>
    </row>
    <row r="975" spans="1:27" x14ac:dyDescent="0.25">
      <c r="D975" s="23" t="s">
        <v>294</v>
      </c>
      <c r="E975" s="36"/>
      <c r="H975" s="36"/>
      <c r="L975" s="30">
        <f>SUM(J973:J974)</f>
        <v>0</v>
      </c>
    </row>
    <row r="976" spans="1:27" x14ac:dyDescent="0.25">
      <c r="E976" s="36"/>
      <c r="H976" s="36"/>
      <c r="L976" s="30"/>
    </row>
    <row r="977" spans="1:27" x14ac:dyDescent="0.25">
      <c r="D977" s="23" t="s">
        <v>295</v>
      </c>
      <c r="E977" s="36"/>
      <c r="H977" s="36">
        <v>1.5</v>
      </c>
      <c r="I977" t="s">
        <v>296</v>
      </c>
      <c r="J977">
        <f>ROUND(H977/100*L967,5)</f>
        <v>0</v>
      </c>
      <c r="L977" s="30"/>
    </row>
    <row r="978" spans="1:27" x14ac:dyDescent="0.25">
      <c r="D978" s="23" t="s">
        <v>297</v>
      </c>
      <c r="E978" s="36"/>
      <c r="H978" s="36"/>
      <c r="L978" s="39">
        <f>SUM(J964:J977)</f>
        <v>0</v>
      </c>
    </row>
    <row r="979" spans="1:27" x14ac:dyDescent="0.25">
      <c r="D979" s="23" t="s">
        <v>298</v>
      </c>
      <c r="E979" s="36"/>
      <c r="H979" s="36"/>
      <c r="L979" s="39">
        <f>SUM(L978:L978)</f>
        <v>0</v>
      </c>
    </row>
    <row r="980" spans="1:27" x14ac:dyDescent="0.25">
      <c r="L980" s="38"/>
    </row>
    <row r="981" spans="1:27" ht="45" customHeight="1" x14ac:dyDescent="0.25">
      <c r="A981" s="19" t="s">
        <v>506</v>
      </c>
      <c r="B981" s="19" t="s">
        <v>103</v>
      </c>
      <c r="C981" s="20" t="s">
        <v>28</v>
      </c>
      <c r="D981" s="54" t="s">
        <v>104</v>
      </c>
      <c r="E981" s="55"/>
      <c r="F981" s="55"/>
      <c r="G981" s="20"/>
      <c r="H981" s="21" t="s">
        <v>273</v>
      </c>
      <c r="I981" s="56">
        <v>1</v>
      </c>
      <c r="J981" s="57"/>
      <c r="K981" s="40" t="str">
        <f>+B981</f>
        <v>FRE6GI11</v>
      </c>
      <c r="L981" s="37">
        <f>ROUND(L997,2)</f>
        <v>0</v>
      </c>
      <c r="M981" s="20"/>
      <c r="N981" s="20"/>
      <c r="O981" s="20"/>
      <c r="P981" s="20"/>
      <c r="Q981" s="20"/>
      <c r="R981" s="20"/>
      <c r="S981" s="20"/>
      <c r="T981" s="20"/>
      <c r="U981" s="20"/>
      <c r="V981" s="20"/>
      <c r="W981" s="20"/>
      <c r="X981" s="20"/>
      <c r="Y981" s="20"/>
      <c r="Z981" s="20"/>
      <c r="AA981" s="20"/>
    </row>
    <row r="982" spans="1:27" x14ac:dyDescent="0.25">
      <c r="B982" s="15" t="s">
        <v>274</v>
      </c>
      <c r="L982" s="38"/>
    </row>
    <row r="983" spans="1:27" x14ac:dyDescent="0.25">
      <c r="B983" t="s">
        <v>275</v>
      </c>
      <c r="C983" t="s">
        <v>276</v>
      </c>
      <c r="D983" t="s">
        <v>277</v>
      </c>
      <c r="E983" s="34">
        <v>1.2</v>
      </c>
      <c r="F983" t="s">
        <v>278</v>
      </c>
      <c r="G983" t="s">
        <v>279</v>
      </c>
      <c r="H983" s="35">
        <f>VLOOKUP(B983,'T-SMP'!$E$10:$F$70,2,0)</f>
        <v>0</v>
      </c>
      <c r="I983" t="s">
        <v>280</v>
      </c>
      <c r="J983" s="22">
        <f>ROUND(E983/I981* H983,5)</f>
        <v>0</v>
      </c>
      <c r="K983" s="41"/>
      <c r="L983" s="30"/>
    </row>
    <row r="984" spans="1:27" x14ac:dyDescent="0.25">
      <c r="B984" t="s">
        <v>281</v>
      </c>
      <c r="C984" t="s">
        <v>276</v>
      </c>
      <c r="D984" t="s">
        <v>282</v>
      </c>
      <c r="E984" s="34">
        <v>1.7</v>
      </c>
      <c r="F984" t="s">
        <v>278</v>
      </c>
      <c r="G984" t="s">
        <v>279</v>
      </c>
      <c r="H984" s="35">
        <f>VLOOKUP(B984,'T-SMP'!$E$10:$F$70,2,0)</f>
        <v>0</v>
      </c>
      <c r="I984" t="s">
        <v>280</v>
      </c>
      <c r="J984" s="22">
        <f>ROUND(E984/I981* H984,5)</f>
        <v>0</v>
      </c>
      <c r="K984" s="41"/>
      <c r="L984" s="30"/>
    </row>
    <row r="985" spans="1:27" x14ac:dyDescent="0.25">
      <c r="D985" s="23" t="s">
        <v>283</v>
      </c>
      <c r="E985" s="36"/>
      <c r="H985" s="36"/>
      <c r="L985" s="30">
        <f>SUM(J983:J984)</f>
        <v>0</v>
      </c>
    </row>
    <row r="986" spans="1:27" x14ac:dyDescent="0.25">
      <c r="B986" s="15" t="s">
        <v>284</v>
      </c>
      <c r="E986" s="36"/>
      <c r="H986" s="36"/>
      <c r="L986" s="30"/>
    </row>
    <row r="987" spans="1:27" x14ac:dyDescent="0.25">
      <c r="B987" t="s">
        <v>324</v>
      </c>
      <c r="C987" t="s">
        <v>276</v>
      </c>
      <c r="D987" t="s">
        <v>325</v>
      </c>
      <c r="E987" s="34">
        <v>6.2</v>
      </c>
      <c r="F987" t="s">
        <v>278</v>
      </c>
      <c r="G987" t="s">
        <v>279</v>
      </c>
      <c r="H987" s="35">
        <f>VLOOKUP(B987,'T-SMP'!$E$10:$F$70,2,0)</f>
        <v>0</v>
      </c>
      <c r="I987" t="s">
        <v>280</v>
      </c>
      <c r="J987" s="22">
        <f>ROUND(E987/I981* H987,5)</f>
        <v>0</v>
      </c>
      <c r="K987" s="41"/>
      <c r="L987" s="30"/>
    </row>
    <row r="988" spans="1:27" x14ac:dyDescent="0.25">
      <c r="B988" t="s">
        <v>373</v>
      </c>
      <c r="C988" t="s">
        <v>276</v>
      </c>
      <c r="D988" t="s">
        <v>374</v>
      </c>
      <c r="E988" s="34">
        <v>0.3</v>
      </c>
      <c r="F988" t="s">
        <v>278</v>
      </c>
      <c r="G988" t="s">
        <v>279</v>
      </c>
      <c r="H988" s="35">
        <f>VLOOKUP(B988,'T-SMP'!$E$10:$F$70,2,0)</f>
        <v>0</v>
      </c>
      <c r="I988" t="s">
        <v>280</v>
      </c>
      <c r="J988" s="22">
        <f>ROUND(E988/I981* H988,5)</f>
        <v>0</v>
      </c>
      <c r="K988" s="41"/>
      <c r="L988" s="30"/>
    </row>
    <row r="989" spans="1:27" x14ac:dyDescent="0.25">
      <c r="D989" s="23" t="s">
        <v>289</v>
      </c>
      <c r="E989" s="36"/>
      <c r="H989" s="36"/>
      <c r="L989" s="30">
        <f>SUM(J987:J988)</f>
        <v>0</v>
      </c>
    </row>
    <row r="990" spans="1:27" x14ac:dyDescent="0.25">
      <c r="B990" s="15" t="s">
        <v>290</v>
      </c>
      <c r="E990" s="36"/>
      <c r="H990" s="36"/>
      <c r="L990" s="30"/>
    </row>
    <row r="991" spans="1:27" ht="90" x14ac:dyDescent="0.25">
      <c r="B991" t="s">
        <v>305</v>
      </c>
      <c r="C991" t="s">
        <v>292</v>
      </c>
      <c r="D991" s="42" t="s">
        <v>306</v>
      </c>
      <c r="E991" s="34">
        <v>1</v>
      </c>
      <c r="G991" t="s">
        <v>279</v>
      </c>
      <c r="H991" s="35">
        <f>VLOOKUP(B991,'T-SMP'!$E$10:$F$70,2,0)</f>
        <v>0</v>
      </c>
      <c r="I991" t="s">
        <v>280</v>
      </c>
      <c r="J991" s="22">
        <f>ROUND(E991* H991,5)</f>
        <v>0</v>
      </c>
      <c r="K991" s="41"/>
      <c r="L991" s="30"/>
    </row>
    <row r="992" spans="1:27" ht="90" x14ac:dyDescent="0.25">
      <c r="B992" t="s">
        <v>291</v>
      </c>
      <c r="C992" t="s">
        <v>292</v>
      </c>
      <c r="D992" s="42" t="s">
        <v>293</v>
      </c>
      <c r="E992" s="34">
        <v>1.2</v>
      </c>
      <c r="G992" t="s">
        <v>279</v>
      </c>
      <c r="H992" s="35">
        <f>VLOOKUP(B992,'T-SMP'!$E$10:$F$70,2,0)</f>
        <v>0</v>
      </c>
      <c r="I992" t="s">
        <v>280</v>
      </c>
      <c r="J992" s="22">
        <f>ROUND(E992* H992,5)</f>
        <v>0</v>
      </c>
      <c r="K992" s="41"/>
      <c r="L992" s="30"/>
    </row>
    <row r="993" spans="1:27" x14ac:dyDescent="0.25">
      <c r="D993" s="23" t="s">
        <v>294</v>
      </c>
      <c r="E993" s="36"/>
      <c r="H993" s="36"/>
      <c r="L993" s="30">
        <f>SUM(J991:J992)</f>
        <v>0</v>
      </c>
    </row>
    <row r="994" spans="1:27" x14ac:dyDescent="0.25">
      <c r="E994" s="36"/>
      <c r="H994" s="36"/>
      <c r="L994" s="30"/>
    </row>
    <row r="995" spans="1:27" x14ac:dyDescent="0.25">
      <c r="D995" s="23" t="s">
        <v>295</v>
      </c>
      <c r="E995" s="36"/>
      <c r="H995" s="36">
        <v>1.5</v>
      </c>
      <c r="I995" t="s">
        <v>296</v>
      </c>
      <c r="J995">
        <f>ROUND(H995/100*L985,5)</f>
        <v>0</v>
      </c>
      <c r="L995" s="30"/>
    </row>
    <row r="996" spans="1:27" x14ac:dyDescent="0.25">
      <c r="D996" s="23" t="s">
        <v>297</v>
      </c>
      <c r="E996" s="36"/>
      <c r="H996" s="36"/>
      <c r="L996" s="39">
        <f>SUM(J982:J995)</f>
        <v>0</v>
      </c>
    </row>
    <row r="997" spans="1:27" x14ac:dyDescent="0.25">
      <c r="D997" s="23" t="s">
        <v>298</v>
      </c>
      <c r="E997" s="36"/>
      <c r="H997" s="36"/>
      <c r="L997" s="39">
        <f>SUM(L996:L996)</f>
        <v>0</v>
      </c>
    </row>
    <row r="998" spans="1:27" x14ac:dyDescent="0.25">
      <c r="L998" s="38"/>
    </row>
    <row r="999" spans="1:27" ht="45" customHeight="1" x14ac:dyDescent="0.25">
      <c r="A999" s="19" t="s">
        <v>507</v>
      </c>
      <c r="B999" s="19" t="s">
        <v>122</v>
      </c>
      <c r="C999" s="20" t="s">
        <v>28</v>
      </c>
      <c r="D999" s="54" t="s">
        <v>123</v>
      </c>
      <c r="E999" s="55"/>
      <c r="F999" s="55"/>
      <c r="G999" s="20"/>
      <c r="H999" s="21" t="s">
        <v>273</v>
      </c>
      <c r="I999" s="56">
        <v>1</v>
      </c>
      <c r="J999" s="57"/>
      <c r="K999" s="40" t="str">
        <f>+B999</f>
        <v>FRI2U053</v>
      </c>
      <c r="L999" s="37">
        <f>ROUND(L1011,2)</f>
        <v>0</v>
      </c>
      <c r="M999" s="20"/>
      <c r="N999" s="20"/>
      <c r="O999" s="20"/>
      <c r="P999" s="20"/>
      <c r="Q999" s="20"/>
      <c r="R999" s="20"/>
      <c r="S999" s="20"/>
      <c r="T999" s="20"/>
      <c r="U999" s="20"/>
      <c r="V999" s="20"/>
      <c r="W999" s="20"/>
      <c r="X999" s="20"/>
      <c r="Y999" s="20"/>
      <c r="Z999" s="20"/>
      <c r="AA999" s="20"/>
    </row>
    <row r="1000" spans="1:27" x14ac:dyDescent="0.25">
      <c r="B1000" s="15" t="s">
        <v>274</v>
      </c>
      <c r="L1000" s="38"/>
    </row>
    <row r="1001" spans="1:27" x14ac:dyDescent="0.25">
      <c r="B1001" t="s">
        <v>275</v>
      </c>
      <c r="C1001" t="s">
        <v>276</v>
      </c>
      <c r="D1001" t="s">
        <v>277</v>
      </c>
      <c r="E1001" s="34">
        <v>2.5</v>
      </c>
      <c r="F1001" t="s">
        <v>278</v>
      </c>
      <c r="G1001" t="s">
        <v>279</v>
      </c>
      <c r="H1001" s="35">
        <f>VLOOKUP(B1001,'T-SMP'!$E$10:$F$70,2,0)</f>
        <v>0</v>
      </c>
      <c r="I1001" t="s">
        <v>280</v>
      </c>
      <c r="J1001" s="22">
        <f>ROUND(E1001/I999* H1001,5)</f>
        <v>0</v>
      </c>
      <c r="K1001" s="41"/>
      <c r="L1001" s="30"/>
    </row>
    <row r="1002" spans="1:27" x14ac:dyDescent="0.25">
      <c r="B1002" t="s">
        <v>281</v>
      </c>
      <c r="C1002" t="s">
        <v>276</v>
      </c>
      <c r="D1002" t="s">
        <v>282</v>
      </c>
      <c r="E1002" s="34">
        <v>2.5</v>
      </c>
      <c r="F1002" t="s">
        <v>278</v>
      </c>
      <c r="G1002" t="s">
        <v>279</v>
      </c>
      <c r="H1002" s="35">
        <f>VLOOKUP(B1002,'T-SMP'!$E$10:$F$70,2,0)</f>
        <v>0</v>
      </c>
      <c r="I1002" t="s">
        <v>280</v>
      </c>
      <c r="J1002" s="22">
        <f>ROUND(E1002/I999* H1002,5)</f>
        <v>0</v>
      </c>
      <c r="K1002" s="41"/>
      <c r="L1002" s="30"/>
    </row>
    <row r="1003" spans="1:27" x14ac:dyDescent="0.25">
      <c r="D1003" s="23" t="s">
        <v>283</v>
      </c>
      <c r="E1003" s="36"/>
      <c r="H1003" s="36"/>
      <c r="L1003" s="30">
        <f>SUM(J1001:J1002)</f>
        <v>0</v>
      </c>
    </row>
    <row r="1004" spans="1:27" x14ac:dyDescent="0.25">
      <c r="B1004" s="15" t="s">
        <v>284</v>
      </c>
      <c r="E1004" s="36"/>
      <c r="H1004" s="36"/>
      <c r="L1004" s="30"/>
    </row>
    <row r="1005" spans="1:27" x14ac:dyDescent="0.25">
      <c r="B1005" t="s">
        <v>375</v>
      </c>
      <c r="C1005" t="s">
        <v>276</v>
      </c>
      <c r="D1005" t="s">
        <v>376</v>
      </c>
      <c r="E1005" s="34">
        <v>2.5</v>
      </c>
      <c r="F1005" t="s">
        <v>278</v>
      </c>
      <c r="G1005" t="s">
        <v>279</v>
      </c>
      <c r="H1005" s="35">
        <f>VLOOKUP(B1005,'T-SMP'!$E$10:$F$70,2,0)</f>
        <v>0</v>
      </c>
      <c r="I1005" t="s">
        <v>280</v>
      </c>
      <c r="J1005" s="22">
        <f>ROUND(E1005/I999* H1005,5)</f>
        <v>0</v>
      </c>
      <c r="K1005" s="41"/>
      <c r="L1005" s="30"/>
    </row>
    <row r="1006" spans="1:27" x14ac:dyDescent="0.25">
      <c r="B1006" t="s">
        <v>372</v>
      </c>
      <c r="C1006" t="s">
        <v>276</v>
      </c>
      <c r="D1006" t="s">
        <v>325</v>
      </c>
      <c r="E1006" s="34">
        <v>2.5</v>
      </c>
      <c r="F1006" t="s">
        <v>278</v>
      </c>
      <c r="G1006" t="s">
        <v>279</v>
      </c>
      <c r="H1006" s="35">
        <f>VLOOKUP(B1006,'T-SMP'!$E$10:$F$70,2,0)</f>
        <v>0</v>
      </c>
      <c r="I1006" t="s">
        <v>280</v>
      </c>
      <c r="J1006" s="22">
        <f>ROUND(E1006/I999* H1006,5)</f>
        <v>0</v>
      </c>
      <c r="K1006" s="41"/>
      <c r="L1006" s="30"/>
    </row>
    <row r="1007" spans="1:27" x14ac:dyDescent="0.25">
      <c r="D1007" s="23" t="s">
        <v>289</v>
      </c>
      <c r="E1007" s="36"/>
      <c r="H1007" s="36"/>
      <c r="L1007" s="30">
        <f>SUM(J1005:J1006)</f>
        <v>0</v>
      </c>
    </row>
    <row r="1008" spans="1:27" x14ac:dyDescent="0.25">
      <c r="E1008" s="36"/>
      <c r="H1008" s="36"/>
      <c r="L1008" s="30"/>
    </row>
    <row r="1009" spans="1:27" x14ac:dyDescent="0.25">
      <c r="D1009" s="23" t="s">
        <v>295</v>
      </c>
      <c r="E1009" s="36"/>
      <c r="H1009" s="36">
        <v>1.5</v>
      </c>
      <c r="I1009" t="s">
        <v>296</v>
      </c>
      <c r="J1009">
        <f>ROUND(H1009/100*L1003,5)</f>
        <v>0</v>
      </c>
      <c r="L1009" s="30"/>
    </row>
    <row r="1010" spans="1:27" x14ac:dyDescent="0.25">
      <c r="D1010" s="23" t="s">
        <v>297</v>
      </c>
      <c r="E1010" s="36"/>
      <c r="H1010" s="36"/>
      <c r="L1010" s="39">
        <f>SUM(J1000:J1009)</f>
        <v>0</v>
      </c>
    </row>
    <row r="1011" spans="1:27" x14ac:dyDescent="0.25">
      <c r="D1011" s="23" t="s">
        <v>298</v>
      </c>
      <c r="E1011" s="36"/>
      <c r="H1011" s="36"/>
      <c r="L1011" s="39">
        <f>SUM(L1010:L1010)</f>
        <v>0</v>
      </c>
    </row>
    <row r="1012" spans="1:27" x14ac:dyDescent="0.25">
      <c r="L1012" s="38"/>
    </row>
    <row r="1013" spans="1:27" x14ac:dyDescent="0.25">
      <c r="A1013" s="19" t="s">
        <v>508</v>
      </c>
      <c r="B1013" s="19" t="s">
        <v>124</v>
      </c>
      <c r="C1013" s="20" t="s">
        <v>28</v>
      </c>
      <c r="D1013" s="54" t="s">
        <v>125</v>
      </c>
      <c r="E1013" s="55"/>
      <c r="F1013" s="55"/>
      <c r="G1013" s="20"/>
      <c r="H1013" s="21" t="s">
        <v>273</v>
      </c>
      <c r="I1013" s="56">
        <v>1</v>
      </c>
      <c r="J1013" s="57"/>
      <c r="K1013" s="40" t="str">
        <f>+B1013</f>
        <v>FRI2U054</v>
      </c>
      <c r="L1013" s="37">
        <f>ROUND(L1025,2)</f>
        <v>0</v>
      </c>
      <c r="M1013" s="20"/>
      <c r="N1013" s="20"/>
      <c r="O1013" s="20"/>
      <c r="P1013" s="20"/>
      <c r="Q1013" s="20"/>
      <c r="R1013" s="20"/>
      <c r="S1013" s="20"/>
      <c r="T1013" s="20"/>
      <c r="U1013" s="20"/>
      <c r="V1013" s="20"/>
      <c r="W1013" s="20"/>
      <c r="X1013" s="20"/>
      <c r="Y1013" s="20"/>
      <c r="Z1013" s="20"/>
      <c r="AA1013" s="20"/>
    </row>
    <row r="1014" spans="1:27" x14ac:dyDescent="0.25">
      <c r="B1014" s="15" t="s">
        <v>274</v>
      </c>
      <c r="L1014" s="38"/>
    </row>
    <row r="1015" spans="1:27" x14ac:dyDescent="0.25">
      <c r="B1015" t="s">
        <v>275</v>
      </c>
      <c r="C1015" t="s">
        <v>276</v>
      </c>
      <c r="D1015" t="s">
        <v>277</v>
      </c>
      <c r="E1015" s="34">
        <v>7.0000000000000007E-2</v>
      </c>
      <c r="F1015" t="s">
        <v>278</v>
      </c>
      <c r="G1015" t="s">
        <v>279</v>
      </c>
      <c r="H1015" s="35">
        <f>VLOOKUP(B1015,'T-SMP'!$E$10:$F$70,2,0)</f>
        <v>0</v>
      </c>
      <c r="I1015" t="s">
        <v>280</v>
      </c>
      <c r="J1015" s="22">
        <f>ROUND(E1015/I1013* H1015,5)</f>
        <v>0</v>
      </c>
      <c r="K1015" s="41"/>
      <c r="L1015" s="30"/>
    </row>
    <row r="1016" spans="1:27" x14ac:dyDescent="0.25">
      <c r="B1016" t="s">
        <v>281</v>
      </c>
      <c r="C1016" t="s">
        <v>276</v>
      </c>
      <c r="D1016" t="s">
        <v>282</v>
      </c>
      <c r="E1016" s="34">
        <v>7.0000000000000007E-2</v>
      </c>
      <c r="F1016" t="s">
        <v>278</v>
      </c>
      <c r="G1016" t="s">
        <v>279</v>
      </c>
      <c r="H1016" s="35">
        <f>VLOOKUP(B1016,'T-SMP'!$E$10:$F$70,2,0)</f>
        <v>0</v>
      </c>
      <c r="I1016" t="s">
        <v>280</v>
      </c>
      <c r="J1016" s="22">
        <f>ROUND(E1016/I1013* H1016,5)</f>
        <v>0</v>
      </c>
      <c r="K1016" s="41"/>
      <c r="L1016" s="30"/>
    </row>
    <row r="1017" spans="1:27" x14ac:dyDescent="0.25">
      <c r="D1017" s="23" t="s">
        <v>283</v>
      </c>
      <c r="E1017" s="36"/>
      <c r="H1017" s="36"/>
      <c r="L1017" s="30">
        <f>SUM(J1015:J1016)</f>
        <v>0</v>
      </c>
    </row>
    <row r="1018" spans="1:27" x14ac:dyDescent="0.25">
      <c r="B1018" s="15" t="s">
        <v>284</v>
      </c>
      <c r="E1018" s="36"/>
      <c r="H1018" s="36"/>
      <c r="L1018" s="30"/>
    </row>
    <row r="1019" spans="1:27" x14ac:dyDescent="0.25">
      <c r="B1019" t="s">
        <v>375</v>
      </c>
      <c r="C1019" t="s">
        <v>276</v>
      </c>
      <c r="D1019" t="s">
        <v>376</v>
      </c>
      <c r="E1019" s="34">
        <v>0.02</v>
      </c>
      <c r="F1019" t="s">
        <v>278</v>
      </c>
      <c r="G1019" t="s">
        <v>279</v>
      </c>
      <c r="H1019" s="35">
        <f>VLOOKUP(B1019,'T-SMP'!$E$10:$F$70,2,0)</f>
        <v>0</v>
      </c>
      <c r="I1019" t="s">
        <v>280</v>
      </c>
      <c r="J1019" s="22">
        <f>ROUND(E1019/I1013* H1019,5)</f>
        <v>0</v>
      </c>
      <c r="K1019" s="41"/>
      <c r="L1019" s="30"/>
    </row>
    <row r="1020" spans="1:27" x14ac:dyDescent="0.25">
      <c r="B1020" t="s">
        <v>372</v>
      </c>
      <c r="C1020" t="s">
        <v>276</v>
      </c>
      <c r="D1020" t="s">
        <v>325</v>
      </c>
      <c r="E1020" s="34">
        <v>0.02</v>
      </c>
      <c r="F1020" t="s">
        <v>278</v>
      </c>
      <c r="G1020" t="s">
        <v>279</v>
      </c>
      <c r="H1020" s="35">
        <f>VLOOKUP(B1020,'T-SMP'!$E$10:$F$70,2,0)</f>
        <v>0</v>
      </c>
      <c r="I1020" t="s">
        <v>280</v>
      </c>
      <c r="J1020" s="22">
        <f>ROUND(E1020/I1013* H1020,5)</f>
        <v>0</v>
      </c>
      <c r="K1020" s="41"/>
      <c r="L1020" s="30"/>
    </row>
    <row r="1021" spans="1:27" x14ac:dyDescent="0.25">
      <c r="D1021" s="23" t="s">
        <v>289</v>
      </c>
      <c r="E1021" s="36"/>
      <c r="H1021" s="36"/>
      <c r="L1021" s="30">
        <f>SUM(J1019:J1020)</f>
        <v>0</v>
      </c>
    </row>
    <row r="1022" spans="1:27" x14ac:dyDescent="0.25">
      <c r="E1022" s="36"/>
      <c r="H1022" s="36"/>
      <c r="L1022" s="30"/>
    </row>
    <row r="1023" spans="1:27" x14ac:dyDescent="0.25">
      <c r="D1023" s="23" t="s">
        <v>295</v>
      </c>
      <c r="E1023" s="36"/>
      <c r="H1023" s="36">
        <v>1.5</v>
      </c>
      <c r="I1023" t="s">
        <v>296</v>
      </c>
      <c r="J1023">
        <f>ROUND(H1023/100*L1017,5)</f>
        <v>0</v>
      </c>
      <c r="L1023" s="30"/>
    </row>
    <row r="1024" spans="1:27" x14ac:dyDescent="0.25">
      <c r="D1024" s="23" t="s">
        <v>297</v>
      </c>
      <c r="E1024" s="36"/>
      <c r="H1024" s="36"/>
      <c r="L1024" s="39">
        <f>SUM(J1014:J1023)</f>
        <v>0</v>
      </c>
    </row>
    <row r="1025" spans="1:27" x14ac:dyDescent="0.25">
      <c r="D1025" s="23" t="s">
        <v>298</v>
      </c>
      <c r="E1025" s="36"/>
      <c r="H1025" s="36"/>
      <c r="L1025" s="39">
        <f>SUM(L1024:L1024)</f>
        <v>0</v>
      </c>
    </row>
    <row r="1026" spans="1:27" x14ac:dyDescent="0.25">
      <c r="L1026" s="38"/>
    </row>
    <row r="1027" spans="1:27" x14ac:dyDescent="0.25">
      <c r="A1027" s="19" t="s">
        <v>509</v>
      </c>
      <c r="B1027" s="19" t="s">
        <v>19</v>
      </c>
      <c r="C1027" s="20" t="s">
        <v>20</v>
      </c>
      <c r="D1027" s="54" t="s">
        <v>21</v>
      </c>
      <c r="E1027" s="55"/>
      <c r="F1027" s="55"/>
      <c r="G1027" s="20"/>
      <c r="H1027" s="21" t="s">
        <v>273</v>
      </c>
      <c r="I1027" s="56">
        <v>1</v>
      </c>
      <c r="J1027" s="57"/>
      <c r="K1027" s="40" t="str">
        <f>+B1027</f>
        <v>FRI2U055</v>
      </c>
      <c r="L1027" s="37">
        <f>ROUND(L1032,2)</f>
        <v>0</v>
      </c>
      <c r="M1027" s="20"/>
      <c r="N1027" s="20"/>
      <c r="O1027" s="20"/>
      <c r="P1027" s="20"/>
      <c r="Q1027" s="20"/>
      <c r="R1027" s="20"/>
      <c r="S1027" s="20"/>
      <c r="T1027" s="20"/>
      <c r="U1027" s="20"/>
      <c r="V1027" s="20"/>
      <c r="W1027" s="20"/>
      <c r="X1027" s="20"/>
      <c r="Y1027" s="20"/>
      <c r="Z1027" s="20"/>
      <c r="AA1027" s="20"/>
    </row>
    <row r="1028" spans="1:27" x14ac:dyDescent="0.25">
      <c r="B1028" s="15" t="s">
        <v>284</v>
      </c>
      <c r="L1028" s="38"/>
    </row>
    <row r="1029" spans="1:27" ht="30" x14ac:dyDescent="0.25">
      <c r="B1029" t="s">
        <v>392</v>
      </c>
      <c r="C1029" t="s">
        <v>276</v>
      </c>
      <c r="D1029" s="42" t="s">
        <v>393</v>
      </c>
      <c r="E1029" s="34">
        <v>2E-3</v>
      </c>
      <c r="F1029" t="s">
        <v>278</v>
      </c>
      <c r="G1029" t="s">
        <v>279</v>
      </c>
      <c r="H1029" s="35">
        <f>VLOOKUP(B1029,'T-SMP'!$E$10:$F$70,2,0)</f>
        <v>0</v>
      </c>
      <c r="I1029" t="s">
        <v>280</v>
      </c>
      <c r="J1029" s="22">
        <f>ROUND(E1029/I1027* H1029,5)</f>
        <v>0</v>
      </c>
      <c r="K1029" s="41"/>
      <c r="L1029" s="30"/>
    </row>
    <row r="1030" spans="1:27" x14ac:dyDescent="0.25">
      <c r="D1030" s="23" t="s">
        <v>289</v>
      </c>
      <c r="E1030" s="36"/>
      <c r="H1030" s="36"/>
      <c r="L1030" s="30">
        <f>SUM(J1029:J1029)</f>
        <v>0</v>
      </c>
    </row>
    <row r="1031" spans="1:27" x14ac:dyDescent="0.25">
      <c r="D1031" s="23" t="s">
        <v>297</v>
      </c>
      <c r="E1031" s="36"/>
      <c r="H1031" s="36"/>
      <c r="L1031" s="39">
        <f>SUM(J1028:J1030)</f>
        <v>0</v>
      </c>
    </row>
    <row r="1032" spans="1:27" x14ac:dyDescent="0.25">
      <c r="D1032" s="23" t="s">
        <v>298</v>
      </c>
      <c r="E1032" s="36"/>
      <c r="H1032" s="36"/>
      <c r="L1032" s="39">
        <f>SUM(L1031:L1031)</f>
        <v>0</v>
      </c>
    </row>
    <row r="1033" spans="1:27" x14ac:dyDescent="0.25">
      <c r="L1033" s="38"/>
    </row>
    <row r="1034" spans="1:27" ht="45" customHeight="1" x14ac:dyDescent="0.25">
      <c r="A1034" s="19" t="s">
        <v>510</v>
      </c>
      <c r="B1034" s="19" t="s">
        <v>131</v>
      </c>
      <c r="C1034" s="20" t="s">
        <v>45</v>
      </c>
      <c r="D1034" s="54" t="s">
        <v>132</v>
      </c>
      <c r="E1034" s="55"/>
      <c r="F1034" s="55"/>
      <c r="G1034" s="20"/>
      <c r="H1034" s="21" t="s">
        <v>273</v>
      </c>
      <c r="I1034" s="56">
        <v>2.1680000000000001</v>
      </c>
      <c r="J1034" s="57"/>
      <c r="K1034" s="40" t="str">
        <f>+B1034</f>
        <v>P1R2-ARD1</v>
      </c>
      <c r="L1034" s="37">
        <f>ROUND(L1049,2)</f>
        <v>0</v>
      </c>
      <c r="M1034" s="20"/>
      <c r="N1034" s="20"/>
      <c r="O1034" s="20"/>
      <c r="P1034" s="20"/>
      <c r="Q1034" s="20"/>
      <c r="R1034" s="20"/>
      <c r="S1034" s="20"/>
      <c r="T1034" s="20"/>
      <c r="U1034" s="20"/>
      <c r="V1034" s="20"/>
      <c r="W1034" s="20"/>
      <c r="X1034" s="20"/>
      <c r="Y1034" s="20"/>
      <c r="Z1034" s="20"/>
      <c r="AA1034" s="20"/>
    </row>
    <row r="1035" spans="1:27" x14ac:dyDescent="0.25">
      <c r="B1035" s="15" t="s">
        <v>274</v>
      </c>
      <c r="L1035" s="38"/>
    </row>
    <row r="1036" spans="1:27" x14ac:dyDescent="0.25">
      <c r="B1036" t="s">
        <v>281</v>
      </c>
      <c r="C1036" t="s">
        <v>276</v>
      </c>
      <c r="D1036" t="s">
        <v>282</v>
      </c>
      <c r="E1036" s="34">
        <v>3.0000000000000001E-3</v>
      </c>
      <c r="F1036" t="s">
        <v>278</v>
      </c>
      <c r="G1036" t="s">
        <v>279</v>
      </c>
      <c r="H1036" s="35">
        <f>VLOOKUP(B1036,'T-SMP'!$E$10:$F$70,2,0)</f>
        <v>0</v>
      </c>
      <c r="I1036" t="s">
        <v>280</v>
      </c>
      <c r="J1036" s="22">
        <f>ROUND(E1036/I1034* H1036,5)</f>
        <v>0</v>
      </c>
      <c r="K1036" s="41"/>
      <c r="L1036" s="30"/>
    </row>
    <row r="1037" spans="1:27" x14ac:dyDescent="0.25">
      <c r="B1037" t="s">
        <v>275</v>
      </c>
      <c r="C1037" t="s">
        <v>276</v>
      </c>
      <c r="D1037" t="s">
        <v>277</v>
      </c>
      <c r="E1037" s="34">
        <v>3.0000000000000001E-3</v>
      </c>
      <c r="F1037" t="s">
        <v>278</v>
      </c>
      <c r="G1037" t="s">
        <v>279</v>
      </c>
      <c r="H1037" s="35">
        <f>VLOOKUP(B1037,'T-SMP'!$E$10:$F$70,2,0)</f>
        <v>0</v>
      </c>
      <c r="I1037" t="s">
        <v>280</v>
      </c>
      <c r="J1037" s="22">
        <f>ROUND(E1037/I1034* H1037,5)</f>
        <v>0</v>
      </c>
      <c r="K1037" s="41"/>
      <c r="L1037" s="30"/>
    </row>
    <row r="1038" spans="1:27" x14ac:dyDescent="0.25">
      <c r="D1038" s="23" t="s">
        <v>283</v>
      </c>
      <c r="E1038" s="36"/>
      <c r="H1038" s="36"/>
      <c r="L1038" s="30">
        <f>SUM(J1036:J1037)</f>
        <v>0</v>
      </c>
    </row>
    <row r="1039" spans="1:27" x14ac:dyDescent="0.25">
      <c r="B1039" s="15" t="s">
        <v>284</v>
      </c>
      <c r="E1039" s="36"/>
      <c r="H1039" s="36"/>
      <c r="L1039" s="30"/>
    </row>
    <row r="1040" spans="1:27" ht="30" x14ac:dyDescent="0.25">
      <c r="B1040" t="s">
        <v>386</v>
      </c>
      <c r="C1040" t="s">
        <v>276</v>
      </c>
      <c r="D1040" s="42" t="s">
        <v>379</v>
      </c>
      <c r="E1040" s="34">
        <v>5.0000000000000001E-3</v>
      </c>
      <c r="F1040" t="s">
        <v>278</v>
      </c>
      <c r="G1040" t="s">
        <v>279</v>
      </c>
      <c r="H1040" s="35">
        <f>VLOOKUP(B1040,'T-SMP'!$E$10:$F$70,2,0)</f>
        <v>0</v>
      </c>
      <c r="I1040" t="s">
        <v>280</v>
      </c>
      <c r="J1040" s="22">
        <f>ROUND(E1040/I1034* H1040,5)</f>
        <v>0</v>
      </c>
      <c r="K1040" s="41"/>
      <c r="L1040" s="30"/>
    </row>
    <row r="1041" spans="1:27" x14ac:dyDescent="0.25">
      <c r="B1041" t="s">
        <v>287</v>
      </c>
      <c r="C1041" t="s">
        <v>276</v>
      </c>
      <c r="D1041" t="s">
        <v>288</v>
      </c>
      <c r="E1041" s="34">
        <v>1E-3</v>
      </c>
      <c r="F1041" t="s">
        <v>278</v>
      </c>
      <c r="G1041" t="s">
        <v>279</v>
      </c>
      <c r="H1041" s="35">
        <f>VLOOKUP(B1041,'T-SMP'!$E$10:$F$70,2,0)</f>
        <v>0</v>
      </c>
      <c r="I1041" t="s">
        <v>280</v>
      </c>
      <c r="J1041" s="22">
        <f>ROUND(E1041/I1034* H1041,5)</f>
        <v>0</v>
      </c>
      <c r="K1041" s="41"/>
      <c r="L1041" s="30"/>
    </row>
    <row r="1042" spans="1:27" x14ac:dyDescent="0.25">
      <c r="D1042" s="23" t="s">
        <v>289</v>
      </c>
      <c r="E1042" s="36"/>
      <c r="H1042" s="36"/>
      <c r="L1042" s="30">
        <f>SUM(J1040:J1041)</f>
        <v>0</v>
      </c>
    </row>
    <row r="1043" spans="1:27" x14ac:dyDescent="0.25">
      <c r="B1043" s="15" t="s">
        <v>290</v>
      </c>
      <c r="E1043" s="36"/>
      <c r="H1043" s="36"/>
      <c r="L1043" s="30"/>
    </row>
    <row r="1044" spans="1:27" ht="90" x14ac:dyDescent="0.25">
      <c r="B1044" t="s">
        <v>305</v>
      </c>
      <c r="C1044" t="s">
        <v>292</v>
      </c>
      <c r="D1044" s="42" t="s">
        <v>306</v>
      </c>
      <c r="E1044" s="34">
        <v>1E-4</v>
      </c>
      <c r="G1044" t="s">
        <v>279</v>
      </c>
      <c r="H1044" s="35">
        <f>VLOOKUP(B1044,'T-SMP'!$E$10:$F$70,2,0)</f>
        <v>0</v>
      </c>
      <c r="I1044" t="s">
        <v>280</v>
      </c>
      <c r="J1044" s="22">
        <f>ROUND(E1044* H1044,5)</f>
        <v>0</v>
      </c>
      <c r="K1044" s="41"/>
      <c r="L1044" s="30"/>
    </row>
    <row r="1045" spans="1:27" x14ac:dyDescent="0.25">
      <c r="D1045" s="23" t="s">
        <v>294</v>
      </c>
      <c r="E1045" s="36"/>
      <c r="H1045" s="36"/>
      <c r="L1045" s="30">
        <f>SUM(J1044:J1044)</f>
        <v>0</v>
      </c>
    </row>
    <row r="1046" spans="1:27" x14ac:dyDescent="0.25">
      <c r="E1046" s="36"/>
      <c r="H1046" s="36"/>
      <c r="L1046" s="30"/>
    </row>
    <row r="1047" spans="1:27" x14ac:dyDescent="0.25">
      <c r="D1047" s="23" t="s">
        <v>295</v>
      </c>
      <c r="E1047" s="36"/>
      <c r="H1047" s="36">
        <v>1.5</v>
      </c>
      <c r="I1047" t="s">
        <v>296</v>
      </c>
      <c r="J1047">
        <f>ROUND(H1047/100*L1038,5)</f>
        <v>0</v>
      </c>
      <c r="L1047" s="30"/>
    </row>
    <row r="1048" spans="1:27" x14ac:dyDescent="0.25">
      <c r="D1048" s="23" t="s">
        <v>297</v>
      </c>
      <c r="E1048" s="36"/>
      <c r="H1048" s="36"/>
      <c r="L1048" s="39">
        <f>SUM(J1035:J1047)</f>
        <v>0</v>
      </c>
    </row>
    <row r="1049" spans="1:27" x14ac:dyDescent="0.25">
      <c r="D1049" s="23" t="s">
        <v>298</v>
      </c>
      <c r="E1049" s="36"/>
      <c r="H1049" s="36"/>
      <c r="L1049" s="39">
        <f>SUM(L1048:L1048)</f>
        <v>0</v>
      </c>
    </row>
    <row r="1050" spans="1:27" x14ac:dyDescent="0.25">
      <c r="L1050" s="38"/>
    </row>
    <row r="1051" spans="1:27" ht="45" customHeight="1" x14ac:dyDescent="0.25">
      <c r="A1051" s="19" t="s">
        <v>511</v>
      </c>
      <c r="B1051" s="19" t="s">
        <v>135</v>
      </c>
      <c r="C1051" s="20" t="s">
        <v>45</v>
      </c>
      <c r="D1051" s="54" t="s">
        <v>136</v>
      </c>
      <c r="E1051" s="55"/>
      <c r="F1051" s="55"/>
      <c r="G1051" s="20"/>
      <c r="H1051" s="21" t="s">
        <v>273</v>
      </c>
      <c r="I1051" s="56">
        <v>1</v>
      </c>
      <c r="J1051" s="57"/>
      <c r="K1051" s="40" t="str">
        <f>+B1051</f>
        <v>P1R2-ARD2</v>
      </c>
      <c r="L1051" s="37">
        <f>ROUND(L1066,2)</f>
        <v>0</v>
      </c>
      <c r="M1051" s="20"/>
      <c r="N1051" s="20"/>
      <c r="O1051" s="20"/>
      <c r="P1051" s="20"/>
      <c r="Q1051" s="20"/>
      <c r="R1051" s="20"/>
      <c r="S1051" s="20"/>
      <c r="T1051" s="20"/>
      <c r="U1051" s="20"/>
      <c r="V1051" s="20"/>
      <c r="W1051" s="20"/>
      <c r="X1051" s="20"/>
      <c r="Y1051" s="20"/>
      <c r="Z1051" s="20"/>
      <c r="AA1051" s="20"/>
    </row>
    <row r="1052" spans="1:27" x14ac:dyDescent="0.25">
      <c r="B1052" s="15" t="s">
        <v>274</v>
      </c>
      <c r="L1052" s="38"/>
    </row>
    <row r="1053" spans="1:27" x14ac:dyDescent="0.25">
      <c r="B1053" t="s">
        <v>275</v>
      </c>
      <c r="C1053" t="s">
        <v>276</v>
      </c>
      <c r="D1053" t="s">
        <v>277</v>
      </c>
      <c r="E1053" s="34">
        <v>2E-3</v>
      </c>
      <c r="F1053" t="s">
        <v>278</v>
      </c>
      <c r="G1053" t="s">
        <v>279</v>
      </c>
      <c r="H1053" s="35">
        <f>VLOOKUP(B1053,'T-SMP'!$E$10:$F$70,2,0)</f>
        <v>0</v>
      </c>
      <c r="I1053" t="s">
        <v>280</v>
      </c>
      <c r="J1053" s="22">
        <f>ROUND(E1053/I1051* H1053,5)</f>
        <v>0</v>
      </c>
      <c r="K1053" s="41"/>
      <c r="L1053" s="30"/>
    </row>
    <row r="1054" spans="1:27" x14ac:dyDescent="0.25">
      <c r="B1054" t="s">
        <v>281</v>
      </c>
      <c r="C1054" t="s">
        <v>276</v>
      </c>
      <c r="D1054" t="s">
        <v>282</v>
      </c>
      <c r="E1054" s="34">
        <v>2E-3</v>
      </c>
      <c r="F1054" t="s">
        <v>278</v>
      </c>
      <c r="G1054" t="s">
        <v>279</v>
      </c>
      <c r="H1054" s="35">
        <f>VLOOKUP(B1054,'T-SMP'!$E$10:$F$70,2,0)</f>
        <v>0</v>
      </c>
      <c r="I1054" t="s">
        <v>280</v>
      </c>
      <c r="J1054" s="22">
        <f>ROUND(E1054/I1051* H1054,5)</f>
        <v>0</v>
      </c>
      <c r="K1054" s="41"/>
      <c r="L1054" s="30"/>
    </row>
    <row r="1055" spans="1:27" x14ac:dyDescent="0.25">
      <c r="D1055" s="23" t="s">
        <v>283</v>
      </c>
      <c r="E1055" s="36"/>
      <c r="H1055" s="36"/>
      <c r="L1055" s="30">
        <f>SUM(J1053:J1054)</f>
        <v>0</v>
      </c>
    </row>
    <row r="1056" spans="1:27" x14ac:dyDescent="0.25">
      <c r="B1056" s="15" t="s">
        <v>284</v>
      </c>
      <c r="E1056" s="36"/>
      <c r="H1056" s="36"/>
      <c r="L1056" s="30"/>
    </row>
    <row r="1057" spans="1:27" ht="30" x14ac:dyDescent="0.25">
      <c r="B1057" t="s">
        <v>386</v>
      </c>
      <c r="C1057" t="s">
        <v>276</v>
      </c>
      <c r="D1057" s="42" t="s">
        <v>379</v>
      </c>
      <c r="E1057" s="34">
        <v>5.0000000000000001E-3</v>
      </c>
      <c r="F1057" t="s">
        <v>278</v>
      </c>
      <c r="G1057" t="s">
        <v>279</v>
      </c>
      <c r="H1057" s="35">
        <f>VLOOKUP(B1057,'T-SMP'!$E$10:$F$70,2,0)</f>
        <v>0</v>
      </c>
      <c r="I1057" t="s">
        <v>280</v>
      </c>
      <c r="J1057" s="22">
        <f>ROUND(E1057/I1051* H1057,5)</f>
        <v>0</v>
      </c>
      <c r="K1057" s="41"/>
      <c r="L1057" s="30"/>
    </row>
    <row r="1058" spans="1:27" x14ac:dyDescent="0.25">
      <c r="B1058" t="s">
        <v>287</v>
      </c>
      <c r="C1058" t="s">
        <v>276</v>
      </c>
      <c r="D1058" t="s">
        <v>288</v>
      </c>
      <c r="E1058" s="34">
        <v>1E-3</v>
      </c>
      <c r="F1058" t="s">
        <v>278</v>
      </c>
      <c r="G1058" t="s">
        <v>279</v>
      </c>
      <c r="H1058" s="35">
        <f>VLOOKUP(B1058,'T-SMP'!$E$10:$F$70,2,0)</f>
        <v>0</v>
      </c>
      <c r="I1058" t="s">
        <v>280</v>
      </c>
      <c r="J1058" s="22">
        <f>ROUND(E1058/I1051* H1058,5)</f>
        <v>0</v>
      </c>
      <c r="K1058" s="41"/>
      <c r="L1058" s="30"/>
    </row>
    <row r="1059" spans="1:27" x14ac:dyDescent="0.25">
      <c r="D1059" s="23" t="s">
        <v>289</v>
      </c>
      <c r="E1059" s="36"/>
      <c r="H1059" s="36"/>
      <c r="L1059" s="30">
        <f>SUM(J1057:J1058)</f>
        <v>0</v>
      </c>
    </row>
    <row r="1060" spans="1:27" x14ac:dyDescent="0.25">
      <c r="B1060" s="15" t="s">
        <v>290</v>
      </c>
      <c r="E1060" s="36"/>
      <c r="H1060" s="36"/>
      <c r="L1060" s="30"/>
    </row>
    <row r="1061" spans="1:27" ht="90" x14ac:dyDescent="0.25">
      <c r="B1061" t="s">
        <v>305</v>
      </c>
      <c r="C1061" t="s">
        <v>292</v>
      </c>
      <c r="D1061" s="42" t="s">
        <v>306</v>
      </c>
      <c r="E1061" s="34">
        <v>1E-4</v>
      </c>
      <c r="G1061" t="s">
        <v>279</v>
      </c>
      <c r="H1061" s="35">
        <f>VLOOKUP(B1061,'T-SMP'!$E$10:$F$70,2,0)</f>
        <v>0</v>
      </c>
      <c r="I1061" t="s">
        <v>280</v>
      </c>
      <c r="J1061" s="22">
        <f>ROUND(E1061* H1061,5)</f>
        <v>0</v>
      </c>
      <c r="K1061" s="41"/>
      <c r="L1061" s="30"/>
    </row>
    <row r="1062" spans="1:27" x14ac:dyDescent="0.25">
      <c r="D1062" s="23" t="s">
        <v>294</v>
      </c>
      <c r="E1062" s="36"/>
      <c r="H1062" s="36"/>
      <c r="L1062" s="30">
        <f>SUM(J1061:J1061)</f>
        <v>0</v>
      </c>
    </row>
    <row r="1063" spans="1:27" x14ac:dyDescent="0.25">
      <c r="E1063" s="36"/>
      <c r="H1063" s="36"/>
      <c r="L1063" s="30"/>
    </row>
    <row r="1064" spans="1:27" x14ac:dyDescent="0.25">
      <c r="D1064" s="23" t="s">
        <v>295</v>
      </c>
      <c r="E1064" s="36"/>
      <c r="H1064" s="36">
        <v>1.5</v>
      </c>
      <c r="I1064" t="s">
        <v>296</v>
      </c>
      <c r="J1064">
        <f>ROUND(H1064/100*L1055,5)</f>
        <v>0</v>
      </c>
      <c r="L1064" s="30"/>
    </row>
    <row r="1065" spans="1:27" x14ac:dyDescent="0.25">
      <c r="D1065" s="23" t="s">
        <v>297</v>
      </c>
      <c r="E1065" s="36"/>
      <c r="H1065" s="36"/>
      <c r="L1065" s="39">
        <f>SUM(J1052:J1064)</f>
        <v>0</v>
      </c>
    </row>
    <row r="1066" spans="1:27" x14ac:dyDescent="0.25">
      <c r="D1066" s="23" t="s">
        <v>298</v>
      </c>
      <c r="E1066" s="36"/>
      <c r="H1066" s="36"/>
      <c r="L1066" s="39">
        <f>SUM(L1065:L1065)</f>
        <v>0</v>
      </c>
    </row>
    <row r="1067" spans="1:27" x14ac:dyDescent="0.25">
      <c r="L1067" s="38"/>
    </row>
    <row r="1068" spans="1:27" ht="45" customHeight="1" x14ac:dyDescent="0.25">
      <c r="A1068" s="19" t="s">
        <v>512</v>
      </c>
      <c r="B1068" s="19" t="s">
        <v>16</v>
      </c>
      <c r="C1068" s="20" t="s">
        <v>17</v>
      </c>
      <c r="D1068" s="54" t="s">
        <v>18</v>
      </c>
      <c r="E1068" s="55"/>
      <c r="F1068" s="55"/>
      <c r="G1068" s="20"/>
      <c r="H1068" s="21" t="s">
        <v>273</v>
      </c>
      <c r="I1068" s="56">
        <v>1</v>
      </c>
      <c r="J1068" s="57"/>
      <c r="K1068" s="40" t="str">
        <f>+B1068</f>
        <v>P221D-ARD1</v>
      </c>
      <c r="L1068" s="37">
        <f>ROUND(L1079,2)</f>
        <v>0</v>
      </c>
      <c r="M1068" s="20"/>
      <c r="N1068" s="20"/>
      <c r="O1068" s="20"/>
      <c r="P1068" s="20"/>
      <c r="Q1068" s="20"/>
      <c r="R1068" s="20"/>
      <c r="S1068" s="20"/>
      <c r="T1068" s="20"/>
      <c r="U1068" s="20"/>
      <c r="V1068" s="20"/>
      <c r="W1068" s="20"/>
      <c r="X1068" s="20"/>
      <c r="Y1068" s="20"/>
      <c r="Z1068" s="20"/>
      <c r="AA1068" s="20"/>
    </row>
    <row r="1069" spans="1:27" x14ac:dyDescent="0.25">
      <c r="B1069" s="15" t="s">
        <v>274</v>
      </c>
      <c r="L1069" s="38"/>
    </row>
    <row r="1070" spans="1:27" x14ac:dyDescent="0.25">
      <c r="B1070" t="s">
        <v>281</v>
      </c>
      <c r="C1070" t="s">
        <v>276</v>
      </c>
      <c r="D1070" t="s">
        <v>282</v>
      </c>
      <c r="E1070" s="34">
        <v>0.2</v>
      </c>
      <c r="F1070" t="s">
        <v>278</v>
      </c>
      <c r="G1070" t="s">
        <v>279</v>
      </c>
      <c r="H1070" s="35">
        <f>VLOOKUP(B1070,'T-SMP'!$E$10:$F$70,2,0)</f>
        <v>0</v>
      </c>
      <c r="I1070" t="s">
        <v>280</v>
      </c>
      <c r="J1070" s="22">
        <f>ROUND(E1070/I1068* H1070,5)</f>
        <v>0</v>
      </c>
      <c r="K1070" s="41"/>
      <c r="L1070" s="30"/>
    </row>
    <row r="1071" spans="1:27" x14ac:dyDescent="0.25">
      <c r="D1071" s="23" t="s">
        <v>283</v>
      </c>
      <c r="E1071" s="36"/>
      <c r="H1071" s="36"/>
      <c r="L1071" s="30">
        <f>SUM(J1070:J1070)</f>
        <v>0</v>
      </c>
    </row>
    <row r="1072" spans="1:27" x14ac:dyDescent="0.25">
      <c r="B1072" s="15" t="s">
        <v>284</v>
      </c>
      <c r="E1072" s="36"/>
      <c r="H1072" s="36"/>
      <c r="L1072" s="30"/>
    </row>
    <row r="1073" spans="1:27" x14ac:dyDescent="0.25">
      <c r="B1073" t="s">
        <v>372</v>
      </c>
      <c r="C1073" t="s">
        <v>276</v>
      </c>
      <c r="D1073" t="s">
        <v>325</v>
      </c>
      <c r="E1073" s="34">
        <v>0.1</v>
      </c>
      <c r="F1073" t="s">
        <v>278</v>
      </c>
      <c r="G1073" t="s">
        <v>279</v>
      </c>
      <c r="H1073" s="35">
        <f>VLOOKUP(B1073,'T-SMP'!$E$10:$F$70,2,0)</f>
        <v>0</v>
      </c>
      <c r="I1073" t="s">
        <v>280</v>
      </c>
      <c r="J1073" s="22">
        <f>ROUND(E1073/I1068* H1073,5)</f>
        <v>0</v>
      </c>
      <c r="K1073" s="41"/>
      <c r="L1073" s="30"/>
    </row>
    <row r="1074" spans="1:27" ht="45" x14ac:dyDescent="0.25">
      <c r="B1074" t="s">
        <v>513</v>
      </c>
      <c r="C1074" t="s">
        <v>276</v>
      </c>
      <c r="D1074" s="42" t="s">
        <v>514</v>
      </c>
      <c r="E1074" s="34">
        <v>0.19500000000000001</v>
      </c>
      <c r="F1074" t="s">
        <v>278</v>
      </c>
      <c r="G1074" t="s">
        <v>279</v>
      </c>
      <c r="H1074" s="35">
        <f>VLOOKUP(B1074,'T-SMP'!$E$10:$F$70,2,0)</f>
        <v>0</v>
      </c>
      <c r="I1074" t="s">
        <v>280</v>
      </c>
      <c r="J1074" s="22">
        <f>ROUND(E1074/I1068* H1074,5)</f>
        <v>0</v>
      </c>
      <c r="K1074" s="41"/>
      <c r="L1074" s="30"/>
    </row>
    <row r="1075" spans="1:27" x14ac:dyDescent="0.25">
      <c r="D1075" s="23" t="s">
        <v>289</v>
      </c>
      <c r="E1075" s="36"/>
      <c r="H1075" s="36"/>
      <c r="L1075" s="30">
        <f>SUM(J1073:J1074)</f>
        <v>0</v>
      </c>
    </row>
    <row r="1076" spans="1:27" x14ac:dyDescent="0.25">
      <c r="E1076" s="36"/>
      <c r="H1076" s="36"/>
      <c r="L1076" s="30"/>
    </row>
    <row r="1077" spans="1:27" x14ac:dyDescent="0.25">
      <c r="D1077" s="23" t="s">
        <v>295</v>
      </c>
      <c r="E1077" s="36"/>
      <c r="H1077" s="36">
        <v>1.5</v>
      </c>
      <c r="I1077" t="s">
        <v>296</v>
      </c>
      <c r="J1077">
        <f>ROUND(H1077/100*L1071,5)</f>
        <v>0</v>
      </c>
      <c r="L1077" s="30"/>
    </row>
    <row r="1078" spans="1:27" x14ac:dyDescent="0.25">
      <c r="D1078" s="23" t="s">
        <v>297</v>
      </c>
      <c r="E1078" s="36"/>
      <c r="H1078" s="36"/>
      <c r="L1078" s="39">
        <f>SUM(J1069:J1077)</f>
        <v>0</v>
      </c>
    </row>
    <row r="1079" spans="1:27" x14ac:dyDescent="0.25">
      <c r="D1079" s="23" t="s">
        <v>298</v>
      </c>
      <c r="E1079" s="36"/>
      <c r="H1079" s="36"/>
      <c r="L1079" s="39">
        <f>SUM(L1078:L1078)</f>
        <v>0</v>
      </c>
    </row>
    <row r="1080" spans="1:27" x14ac:dyDescent="0.25">
      <c r="L1080" s="38"/>
    </row>
    <row r="1081" spans="1:27" ht="45" customHeight="1" x14ac:dyDescent="0.25">
      <c r="A1081" s="19" t="s">
        <v>515</v>
      </c>
      <c r="B1081" s="19" t="s">
        <v>111</v>
      </c>
      <c r="C1081" s="20" t="s">
        <v>45</v>
      </c>
      <c r="D1081" s="54" t="s">
        <v>112</v>
      </c>
      <c r="E1081" s="55"/>
      <c r="F1081" s="55"/>
      <c r="G1081" s="20"/>
      <c r="H1081" s="21" t="s">
        <v>273</v>
      </c>
      <c r="I1081" s="56">
        <v>1</v>
      </c>
      <c r="J1081" s="57"/>
      <c r="K1081" s="40" t="str">
        <f>+B1081</f>
        <v>PRE2-ARD1</v>
      </c>
      <c r="L1081" s="37">
        <f>ROUND(L1092,2)</f>
        <v>0</v>
      </c>
      <c r="M1081" s="20"/>
      <c r="N1081" s="20"/>
      <c r="O1081" s="20"/>
      <c r="P1081" s="20"/>
      <c r="Q1081" s="20"/>
      <c r="R1081" s="20"/>
      <c r="S1081" s="20"/>
      <c r="T1081" s="20"/>
      <c r="U1081" s="20"/>
      <c r="V1081" s="20"/>
      <c r="W1081" s="20"/>
      <c r="X1081" s="20"/>
      <c r="Y1081" s="20"/>
      <c r="Z1081" s="20"/>
      <c r="AA1081" s="20"/>
    </row>
    <row r="1082" spans="1:27" x14ac:dyDescent="0.25">
      <c r="B1082" s="15" t="s">
        <v>274</v>
      </c>
      <c r="L1082" s="38"/>
    </row>
    <row r="1083" spans="1:27" x14ac:dyDescent="0.25">
      <c r="B1083" t="s">
        <v>275</v>
      </c>
      <c r="C1083" t="s">
        <v>276</v>
      </c>
      <c r="D1083" t="s">
        <v>277</v>
      </c>
      <c r="E1083" s="34">
        <v>1E-3</v>
      </c>
      <c r="F1083" t="s">
        <v>278</v>
      </c>
      <c r="G1083" t="s">
        <v>279</v>
      </c>
      <c r="H1083" s="35">
        <f>VLOOKUP(B1083,'T-SMP'!$E$10:$F$70,2,0)</f>
        <v>0</v>
      </c>
      <c r="I1083" t="s">
        <v>280</v>
      </c>
      <c r="J1083" s="22">
        <f>ROUND(E1083/I1081* H1083,5)</f>
        <v>0</v>
      </c>
      <c r="K1083" s="41"/>
      <c r="L1083" s="30"/>
    </row>
    <row r="1084" spans="1:27" x14ac:dyDescent="0.25">
      <c r="B1084" t="s">
        <v>281</v>
      </c>
      <c r="C1084" t="s">
        <v>276</v>
      </c>
      <c r="D1084" t="s">
        <v>282</v>
      </c>
      <c r="E1084" s="34">
        <v>8.0000000000000002E-3</v>
      </c>
      <c r="F1084" t="s">
        <v>278</v>
      </c>
      <c r="G1084" t="s">
        <v>279</v>
      </c>
      <c r="H1084" s="35">
        <f>VLOOKUP(B1084,'T-SMP'!$E$10:$F$70,2,0)</f>
        <v>0</v>
      </c>
      <c r="I1084" t="s">
        <v>280</v>
      </c>
      <c r="J1084" s="22">
        <f>ROUND(E1084/I1081* H1084,5)</f>
        <v>0</v>
      </c>
      <c r="K1084" s="41"/>
      <c r="L1084" s="30"/>
    </row>
    <row r="1085" spans="1:27" x14ac:dyDescent="0.25">
      <c r="D1085" s="23" t="s">
        <v>283</v>
      </c>
      <c r="E1085" s="36"/>
      <c r="H1085" s="36"/>
      <c r="L1085" s="30">
        <f>SUM(J1083:J1084)</f>
        <v>0</v>
      </c>
    </row>
    <row r="1086" spans="1:27" x14ac:dyDescent="0.25">
      <c r="B1086" s="15" t="s">
        <v>284</v>
      </c>
      <c r="E1086" s="36"/>
      <c r="H1086" s="36"/>
      <c r="L1086" s="30"/>
    </row>
    <row r="1087" spans="1:27" ht="30" x14ac:dyDescent="0.25">
      <c r="B1087" t="s">
        <v>378</v>
      </c>
      <c r="C1087" t="s">
        <v>276</v>
      </c>
      <c r="D1087" s="42" t="s">
        <v>379</v>
      </c>
      <c r="E1087" s="34">
        <v>8.0000000000000002E-3</v>
      </c>
      <c r="F1087" t="s">
        <v>278</v>
      </c>
      <c r="G1087" t="s">
        <v>279</v>
      </c>
      <c r="H1087" s="35">
        <f>VLOOKUP(B1087,'T-SMP'!$E$10:$F$70,2,0)</f>
        <v>0</v>
      </c>
      <c r="I1087" t="s">
        <v>280</v>
      </c>
      <c r="J1087" s="22">
        <f>ROUND(E1087/I1081* H1087,5)</f>
        <v>0</v>
      </c>
      <c r="K1087" s="41"/>
      <c r="L1087" s="30"/>
    </row>
    <row r="1088" spans="1:27" x14ac:dyDescent="0.25">
      <c r="D1088" s="23" t="s">
        <v>289</v>
      </c>
      <c r="E1088" s="36"/>
      <c r="H1088" s="36"/>
      <c r="L1088" s="30">
        <f>SUM(J1087:J1087)</f>
        <v>0</v>
      </c>
    </row>
    <row r="1089" spans="1:27" x14ac:dyDescent="0.25">
      <c r="E1089" s="36"/>
      <c r="H1089" s="36"/>
      <c r="L1089" s="30"/>
    </row>
    <row r="1090" spans="1:27" x14ac:dyDescent="0.25">
      <c r="D1090" s="23" t="s">
        <v>295</v>
      </c>
      <c r="E1090" s="36"/>
      <c r="H1090" s="36">
        <v>1.5</v>
      </c>
      <c r="I1090" t="s">
        <v>296</v>
      </c>
      <c r="J1090">
        <f>ROUND(H1090/100*L1085,5)</f>
        <v>0</v>
      </c>
      <c r="L1090" s="30"/>
    </row>
    <row r="1091" spans="1:27" x14ac:dyDescent="0.25">
      <c r="D1091" s="23" t="s">
        <v>297</v>
      </c>
      <c r="E1091" s="36"/>
      <c r="H1091" s="36"/>
      <c r="L1091" s="39">
        <f>SUM(J1082:J1090)</f>
        <v>0</v>
      </c>
    </row>
    <row r="1092" spans="1:27" x14ac:dyDescent="0.25">
      <c r="D1092" s="23" t="s">
        <v>298</v>
      </c>
      <c r="E1092" s="36"/>
      <c r="H1092" s="36"/>
      <c r="L1092" s="39">
        <f>SUM(L1091:L1091)</f>
        <v>0</v>
      </c>
    </row>
    <row r="1093" spans="1:27" x14ac:dyDescent="0.25">
      <c r="L1093" s="38"/>
    </row>
    <row r="1094" spans="1:27" ht="45" customHeight="1" x14ac:dyDescent="0.25">
      <c r="A1094" s="19" t="s">
        <v>516</v>
      </c>
      <c r="B1094" s="19" t="s">
        <v>67</v>
      </c>
      <c r="C1094" s="20" t="s">
        <v>45</v>
      </c>
      <c r="D1094" s="54" t="s">
        <v>68</v>
      </c>
      <c r="E1094" s="55"/>
      <c r="F1094" s="55"/>
      <c r="G1094" s="20"/>
      <c r="H1094" s="21" t="s">
        <v>273</v>
      </c>
      <c r="I1094" s="56">
        <v>1</v>
      </c>
      <c r="J1094" s="57"/>
      <c r="K1094" s="40" t="str">
        <f>+B1094</f>
        <v>PRE91-BUIV</v>
      </c>
      <c r="L1094" s="37">
        <f>ROUND(L1107,2)</f>
        <v>0</v>
      </c>
      <c r="M1094" s="20"/>
      <c r="N1094" s="20"/>
      <c r="O1094" s="20"/>
      <c r="P1094" s="20"/>
      <c r="Q1094" s="20"/>
      <c r="R1094" s="20"/>
      <c r="S1094" s="20"/>
      <c r="T1094" s="20"/>
      <c r="U1094" s="20"/>
      <c r="V1094" s="20"/>
      <c r="W1094" s="20"/>
      <c r="X1094" s="20"/>
      <c r="Y1094" s="20"/>
      <c r="Z1094" s="20"/>
      <c r="AA1094" s="20"/>
    </row>
    <row r="1095" spans="1:27" x14ac:dyDescent="0.25">
      <c r="B1095" s="15" t="s">
        <v>274</v>
      </c>
      <c r="L1095" s="38"/>
    </row>
    <row r="1096" spans="1:27" x14ac:dyDescent="0.25">
      <c r="B1096" t="s">
        <v>281</v>
      </c>
      <c r="C1096" t="s">
        <v>276</v>
      </c>
      <c r="D1096" t="s">
        <v>282</v>
      </c>
      <c r="E1096" s="34">
        <v>5.0000000000000001E-3</v>
      </c>
      <c r="F1096" t="s">
        <v>278</v>
      </c>
      <c r="G1096" t="s">
        <v>279</v>
      </c>
      <c r="H1096" s="35">
        <f>VLOOKUP(B1096,'T-SMP'!$E$10:$F$70,2,0)</f>
        <v>0</v>
      </c>
      <c r="I1096" t="s">
        <v>280</v>
      </c>
      <c r="J1096" s="22">
        <f>ROUND(E1096/I1094* H1096,5)</f>
        <v>0</v>
      </c>
      <c r="K1096" s="41"/>
      <c r="L1096" s="30"/>
    </row>
    <row r="1097" spans="1:27" x14ac:dyDescent="0.25">
      <c r="D1097" s="23" t="s">
        <v>283</v>
      </c>
      <c r="E1097" s="36"/>
      <c r="H1097" s="36"/>
      <c r="L1097" s="30">
        <f>SUM(J1096:J1096)</f>
        <v>0</v>
      </c>
    </row>
    <row r="1098" spans="1:27" x14ac:dyDescent="0.25">
      <c r="B1098" s="15" t="s">
        <v>284</v>
      </c>
      <c r="E1098" s="36"/>
      <c r="H1098" s="36"/>
      <c r="L1098" s="30"/>
    </row>
    <row r="1099" spans="1:27" x14ac:dyDescent="0.25">
      <c r="B1099" t="s">
        <v>372</v>
      </c>
      <c r="C1099" t="s">
        <v>276</v>
      </c>
      <c r="D1099" t="s">
        <v>325</v>
      </c>
      <c r="E1099" s="34">
        <v>5.0000000000000001E-3</v>
      </c>
      <c r="F1099" t="s">
        <v>278</v>
      </c>
      <c r="G1099" t="s">
        <v>279</v>
      </c>
      <c r="H1099" s="35">
        <f>VLOOKUP(B1099,'T-SMP'!$E$10:$F$70,2,0)</f>
        <v>0</v>
      </c>
      <c r="I1099" t="s">
        <v>280</v>
      </c>
      <c r="J1099" s="22">
        <f>ROUND(E1099/I1094* H1099,5)</f>
        <v>0</v>
      </c>
      <c r="K1099" s="41"/>
      <c r="L1099" s="30"/>
    </row>
    <row r="1100" spans="1:27" x14ac:dyDescent="0.25">
      <c r="D1100" s="23" t="s">
        <v>289</v>
      </c>
      <c r="E1100" s="36"/>
      <c r="H1100" s="36"/>
      <c r="L1100" s="30">
        <f>SUM(J1099:J1099)</f>
        <v>0</v>
      </c>
    </row>
    <row r="1101" spans="1:27" x14ac:dyDescent="0.25">
      <c r="B1101" s="15" t="s">
        <v>290</v>
      </c>
      <c r="E1101" s="36"/>
      <c r="H1101" s="36"/>
      <c r="L1101" s="30"/>
    </row>
    <row r="1102" spans="1:27" ht="75" x14ac:dyDescent="0.25">
      <c r="B1102" t="s">
        <v>396</v>
      </c>
      <c r="C1102" t="s">
        <v>292</v>
      </c>
      <c r="D1102" s="42" t="s">
        <v>397</v>
      </c>
      <c r="E1102" s="34">
        <v>0.1</v>
      </c>
      <c r="G1102" t="s">
        <v>279</v>
      </c>
      <c r="H1102" s="35">
        <f>VLOOKUP(B1102,'T-SMP'!$E$10:$F$70,2,0)</f>
        <v>0</v>
      </c>
      <c r="I1102" t="s">
        <v>280</v>
      </c>
      <c r="J1102" s="22">
        <f>ROUND(E1102* H1102,5)</f>
        <v>0</v>
      </c>
      <c r="K1102" s="41"/>
      <c r="L1102" s="30"/>
    </row>
    <row r="1103" spans="1:27" x14ac:dyDescent="0.25">
      <c r="D1103" s="23" t="s">
        <v>294</v>
      </c>
      <c r="E1103" s="36"/>
      <c r="H1103" s="36"/>
      <c r="L1103" s="30">
        <f>SUM(J1102:J1102)</f>
        <v>0</v>
      </c>
    </row>
    <row r="1104" spans="1:27" x14ac:dyDescent="0.25">
      <c r="E1104" s="36"/>
      <c r="H1104" s="36"/>
      <c r="L1104" s="30"/>
    </row>
    <row r="1105" spans="1:27" x14ac:dyDescent="0.25">
      <c r="D1105" s="23" t="s">
        <v>295</v>
      </c>
      <c r="E1105" s="36"/>
      <c r="H1105" s="36">
        <v>1.5</v>
      </c>
      <c r="I1105" t="s">
        <v>296</v>
      </c>
      <c r="J1105">
        <f>ROUND(H1105/100*L1097,5)</f>
        <v>0</v>
      </c>
      <c r="L1105" s="30"/>
    </row>
    <row r="1106" spans="1:27" x14ac:dyDescent="0.25">
      <c r="D1106" s="23" t="s">
        <v>297</v>
      </c>
      <c r="E1106" s="36"/>
      <c r="H1106" s="36"/>
      <c r="L1106" s="39">
        <f>SUM(J1095:J1105)</f>
        <v>0</v>
      </c>
    </row>
    <row r="1107" spans="1:27" x14ac:dyDescent="0.25">
      <c r="D1107" s="23" t="s">
        <v>298</v>
      </c>
      <c r="E1107" s="36"/>
      <c r="H1107" s="36"/>
      <c r="L1107" s="39">
        <f>SUM(L1106:L1106)</f>
        <v>0</v>
      </c>
    </row>
    <row r="1108" spans="1:27" x14ac:dyDescent="0.25">
      <c r="L1108" s="38"/>
    </row>
    <row r="1109" spans="1:27" ht="45" customHeight="1" x14ac:dyDescent="0.25">
      <c r="A1109" s="19" t="s">
        <v>517</v>
      </c>
      <c r="B1109" s="19" t="s">
        <v>71</v>
      </c>
      <c r="C1109" s="20" t="s">
        <v>45</v>
      </c>
      <c r="D1109" s="54" t="s">
        <v>72</v>
      </c>
      <c r="E1109" s="55"/>
      <c r="F1109" s="55"/>
      <c r="G1109" s="20"/>
      <c r="H1109" s="21" t="s">
        <v>273</v>
      </c>
      <c r="I1109" s="56">
        <v>1</v>
      </c>
      <c r="J1109" s="57"/>
      <c r="K1109" s="40" t="str">
        <f>+B1109</f>
        <v>PRE91-RETC</v>
      </c>
      <c r="L1109" s="37">
        <f>ROUND(L1119,2)</f>
        <v>0</v>
      </c>
      <c r="M1109" s="20"/>
      <c r="N1109" s="20"/>
      <c r="O1109" s="20"/>
      <c r="P1109" s="20"/>
      <c r="Q1109" s="20"/>
      <c r="R1109" s="20"/>
      <c r="S1109" s="20"/>
      <c r="T1109" s="20"/>
      <c r="U1109" s="20"/>
      <c r="V1109" s="20"/>
      <c r="W1109" s="20"/>
      <c r="X1109" s="20"/>
      <c r="Y1109" s="20"/>
      <c r="Z1109" s="20"/>
      <c r="AA1109" s="20"/>
    </row>
    <row r="1110" spans="1:27" x14ac:dyDescent="0.25">
      <c r="B1110" s="15" t="s">
        <v>274</v>
      </c>
      <c r="L1110" s="38"/>
    </row>
    <row r="1111" spans="1:27" x14ac:dyDescent="0.25">
      <c r="B1111" t="s">
        <v>281</v>
      </c>
      <c r="C1111" t="s">
        <v>276</v>
      </c>
      <c r="D1111" t="s">
        <v>282</v>
      </c>
      <c r="E1111" s="34">
        <v>0.1</v>
      </c>
      <c r="F1111" t="s">
        <v>278</v>
      </c>
      <c r="G1111" t="s">
        <v>279</v>
      </c>
      <c r="H1111" s="35">
        <f>VLOOKUP(B1111,'T-SMP'!$E$10:$F$70,2,0)</f>
        <v>0</v>
      </c>
      <c r="I1111" t="s">
        <v>280</v>
      </c>
      <c r="J1111" s="22">
        <f>ROUND(E1111/I1109* H1111,5)</f>
        <v>0</v>
      </c>
      <c r="K1111" s="41"/>
      <c r="L1111" s="30"/>
    </row>
    <row r="1112" spans="1:27" x14ac:dyDescent="0.25">
      <c r="D1112" s="23" t="s">
        <v>283</v>
      </c>
      <c r="E1112" s="36"/>
      <c r="H1112" s="36"/>
      <c r="L1112" s="30">
        <f>SUM(J1111:J1111)</f>
        <v>0</v>
      </c>
    </row>
    <row r="1113" spans="1:27" x14ac:dyDescent="0.25">
      <c r="B1113" s="15" t="s">
        <v>290</v>
      </c>
      <c r="E1113" s="36"/>
      <c r="H1113" s="36"/>
      <c r="L1113" s="30"/>
    </row>
    <row r="1114" spans="1:27" ht="75" x14ac:dyDescent="0.25">
      <c r="B1114" t="s">
        <v>396</v>
      </c>
      <c r="C1114" t="s">
        <v>292</v>
      </c>
      <c r="D1114" s="42" t="s">
        <v>397</v>
      </c>
      <c r="E1114" s="34">
        <v>0.01</v>
      </c>
      <c r="G1114" t="s">
        <v>279</v>
      </c>
      <c r="H1114" s="35">
        <f>VLOOKUP(B1114,'T-SMP'!$E$10:$F$70,2,0)</f>
        <v>0</v>
      </c>
      <c r="I1114" t="s">
        <v>280</v>
      </c>
      <c r="J1114" s="22">
        <f>ROUND(E1114* H1114,5)</f>
        <v>0</v>
      </c>
      <c r="K1114" s="41"/>
      <c r="L1114" s="30"/>
    </row>
    <row r="1115" spans="1:27" x14ac:dyDescent="0.25">
      <c r="D1115" s="23" t="s">
        <v>294</v>
      </c>
      <c r="E1115" s="36"/>
      <c r="H1115" s="36"/>
      <c r="L1115" s="30">
        <f>SUM(J1114:J1114)</f>
        <v>0</v>
      </c>
    </row>
    <row r="1116" spans="1:27" x14ac:dyDescent="0.25">
      <c r="E1116" s="36"/>
      <c r="H1116" s="36"/>
      <c r="L1116" s="30"/>
    </row>
    <row r="1117" spans="1:27" x14ac:dyDescent="0.25">
      <c r="D1117" s="23" t="s">
        <v>295</v>
      </c>
      <c r="E1117" s="36"/>
      <c r="H1117" s="36">
        <v>1.5</v>
      </c>
      <c r="I1117" t="s">
        <v>296</v>
      </c>
      <c r="J1117">
        <f>ROUND(H1117/100*L1112,5)</f>
        <v>0</v>
      </c>
      <c r="L1117" s="30"/>
    </row>
    <row r="1118" spans="1:27" x14ac:dyDescent="0.25">
      <c r="D1118" s="23" t="s">
        <v>297</v>
      </c>
      <c r="E1118" s="36"/>
      <c r="H1118" s="36"/>
      <c r="L1118" s="39">
        <f>SUM(J1110:J1117)</f>
        <v>0</v>
      </c>
    </row>
    <row r="1119" spans="1:27" x14ac:dyDescent="0.25">
      <c r="D1119" s="23" t="s">
        <v>298</v>
      </c>
      <c r="E1119" s="36"/>
      <c r="H1119" s="36"/>
      <c r="L1119" s="39">
        <f>SUM(L1118:L1118)</f>
        <v>0</v>
      </c>
    </row>
    <row r="1120" spans="1:27" x14ac:dyDescent="0.25">
      <c r="L1120" s="38"/>
    </row>
    <row r="1121" spans="1:27" ht="45" customHeight="1" x14ac:dyDescent="0.25">
      <c r="A1121" s="19" t="s">
        <v>518</v>
      </c>
      <c r="B1121" s="19" t="s">
        <v>59</v>
      </c>
      <c r="C1121" s="20" t="s">
        <v>45</v>
      </c>
      <c r="D1121" s="54" t="s">
        <v>60</v>
      </c>
      <c r="E1121" s="55"/>
      <c r="F1121" s="55"/>
      <c r="G1121" s="20"/>
      <c r="H1121" s="21" t="s">
        <v>273</v>
      </c>
      <c r="I1121" s="56">
        <v>1</v>
      </c>
      <c r="J1121" s="57"/>
      <c r="K1121" s="40" t="str">
        <f>+B1121</f>
        <v>PRE91-RETV</v>
      </c>
      <c r="L1121" s="37">
        <f>ROUND(L1131,2)</f>
        <v>0</v>
      </c>
      <c r="M1121" s="20"/>
      <c r="N1121" s="20"/>
      <c r="O1121" s="20"/>
      <c r="P1121" s="20"/>
      <c r="Q1121" s="20"/>
      <c r="R1121" s="20"/>
      <c r="S1121" s="20"/>
      <c r="T1121" s="20"/>
      <c r="U1121" s="20"/>
      <c r="V1121" s="20"/>
      <c r="W1121" s="20"/>
      <c r="X1121" s="20"/>
      <c r="Y1121" s="20"/>
      <c r="Z1121" s="20"/>
      <c r="AA1121" s="20"/>
    </row>
    <row r="1122" spans="1:27" x14ac:dyDescent="0.25">
      <c r="B1122" s="15" t="s">
        <v>274</v>
      </c>
      <c r="L1122" s="38"/>
    </row>
    <row r="1123" spans="1:27" x14ac:dyDescent="0.25">
      <c r="B1123" t="s">
        <v>281</v>
      </c>
      <c r="C1123" t="s">
        <v>276</v>
      </c>
      <c r="D1123" t="s">
        <v>282</v>
      </c>
      <c r="E1123" s="34">
        <v>8.5000000000000006E-3</v>
      </c>
      <c r="F1123" t="s">
        <v>278</v>
      </c>
      <c r="G1123" t="s">
        <v>279</v>
      </c>
      <c r="H1123" s="35">
        <f>VLOOKUP(B1123,'T-SMP'!$E$10:$F$70,2,0)</f>
        <v>0</v>
      </c>
      <c r="I1123" t="s">
        <v>280</v>
      </c>
      <c r="J1123" s="22">
        <f>ROUND(E1123/I1121* H1123,5)</f>
        <v>0</v>
      </c>
      <c r="K1123" s="41"/>
      <c r="L1123" s="30"/>
    </row>
    <row r="1124" spans="1:27" x14ac:dyDescent="0.25">
      <c r="D1124" s="23" t="s">
        <v>283</v>
      </c>
      <c r="E1124" s="36"/>
      <c r="H1124" s="36"/>
      <c r="L1124" s="30">
        <f>SUM(J1123:J1123)</f>
        <v>0</v>
      </c>
    </row>
    <row r="1125" spans="1:27" x14ac:dyDescent="0.25">
      <c r="B1125" s="15" t="s">
        <v>290</v>
      </c>
      <c r="E1125" s="36"/>
      <c r="H1125" s="36"/>
      <c r="L1125" s="30"/>
    </row>
    <row r="1126" spans="1:27" ht="75" x14ac:dyDescent="0.25">
      <c r="B1126" t="s">
        <v>396</v>
      </c>
      <c r="C1126" t="s">
        <v>292</v>
      </c>
      <c r="D1126" s="42" t="s">
        <v>397</v>
      </c>
      <c r="E1126" s="34">
        <v>0.1</v>
      </c>
      <c r="G1126" t="s">
        <v>279</v>
      </c>
      <c r="H1126" s="35">
        <f>VLOOKUP(B1126,'T-SMP'!$E$10:$F$70,2,0)</f>
        <v>0</v>
      </c>
      <c r="I1126" t="s">
        <v>280</v>
      </c>
      <c r="J1126" s="22">
        <f>ROUND(E1126* H1126,5)</f>
        <v>0</v>
      </c>
      <c r="K1126" s="41"/>
      <c r="L1126" s="30"/>
    </row>
    <row r="1127" spans="1:27" x14ac:dyDescent="0.25">
      <c r="D1127" s="23" t="s">
        <v>294</v>
      </c>
      <c r="E1127" s="36"/>
      <c r="H1127" s="36"/>
      <c r="L1127" s="30">
        <f>SUM(J1126:J1126)</f>
        <v>0</v>
      </c>
    </row>
    <row r="1128" spans="1:27" x14ac:dyDescent="0.25">
      <c r="E1128" s="36"/>
      <c r="H1128" s="36"/>
      <c r="L1128" s="30"/>
    </row>
    <row r="1129" spans="1:27" x14ac:dyDescent="0.25">
      <c r="D1129" s="23" t="s">
        <v>295</v>
      </c>
      <c r="E1129" s="36"/>
      <c r="H1129" s="36">
        <v>1.5</v>
      </c>
      <c r="I1129" t="s">
        <v>296</v>
      </c>
      <c r="J1129">
        <f>ROUND(H1129/100*L1124,5)</f>
        <v>0</v>
      </c>
      <c r="L1129" s="30"/>
    </row>
    <row r="1130" spans="1:27" x14ac:dyDescent="0.25">
      <c r="D1130" s="23" t="s">
        <v>297</v>
      </c>
      <c r="E1130" s="36"/>
      <c r="H1130" s="36"/>
      <c r="L1130" s="39">
        <f>SUM(J1122:J1129)</f>
        <v>0</v>
      </c>
    </row>
    <row r="1131" spans="1:27" x14ac:dyDescent="0.25">
      <c r="D1131" s="23" t="s">
        <v>298</v>
      </c>
      <c r="E1131" s="36"/>
      <c r="H1131" s="36"/>
      <c r="L1131" s="39">
        <f>SUM(L1130:L1130)</f>
        <v>0</v>
      </c>
    </row>
    <row r="1132" spans="1:27" x14ac:dyDescent="0.25">
      <c r="L1132" s="38"/>
    </row>
    <row r="1133" spans="1:27" ht="45" customHeight="1" x14ac:dyDescent="0.25">
      <c r="A1133" s="19" t="s">
        <v>519</v>
      </c>
      <c r="B1133" s="19" t="s">
        <v>63</v>
      </c>
      <c r="C1133" s="20" t="s">
        <v>45</v>
      </c>
      <c r="D1133" s="54" t="s">
        <v>64</v>
      </c>
      <c r="E1133" s="55"/>
      <c r="F1133" s="55"/>
      <c r="G1133" s="20"/>
      <c r="H1133" s="21" t="s">
        <v>273</v>
      </c>
      <c r="I1133" s="56">
        <v>1</v>
      </c>
      <c r="J1133" s="57"/>
      <c r="K1133" s="40" t="str">
        <f>+B1133</f>
        <v>PRE91-TALV</v>
      </c>
      <c r="L1133" s="37">
        <f>ROUND(L1146,2)</f>
        <v>0</v>
      </c>
      <c r="M1133" s="20"/>
      <c r="N1133" s="20"/>
      <c r="O1133" s="20"/>
      <c r="P1133" s="20"/>
      <c r="Q1133" s="20"/>
      <c r="R1133" s="20"/>
      <c r="S1133" s="20"/>
      <c r="T1133" s="20"/>
      <c r="U1133" s="20"/>
      <c r="V1133" s="20"/>
      <c r="W1133" s="20"/>
      <c r="X1133" s="20"/>
      <c r="Y1133" s="20"/>
      <c r="Z1133" s="20"/>
      <c r="AA1133" s="20"/>
    </row>
    <row r="1134" spans="1:27" x14ac:dyDescent="0.25">
      <c r="B1134" s="15" t="s">
        <v>274</v>
      </c>
      <c r="L1134" s="38"/>
    </row>
    <row r="1135" spans="1:27" x14ac:dyDescent="0.25">
      <c r="B1135" t="s">
        <v>281</v>
      </c>
      <c r="C1135" t="s">
        <v>276</v>
      </c>
      <c r="D1135" t="s">
        <v>282</v>
      </c>
      <c r="E1135" s="34">
        <v>5.0000000000000001E-3</v>
      </c>
      <c r="F1135" t="s">
        <v>278</v>
      </c>
      <c r="G1135" t="s">
        <v>279</v>
      </c>
      <c r="H1135" s="35">
        <f>VLOOKUP(B1135,'T-SMP'!$E$10:$F$70,2,0)</f>
        <v>0</v>
      </c>
      <c r="I1135" t="s">
        <v>280</v>
      </c>
      <c r="J1135" s="22">
        <f>ROUND(E1135/I1133* H1135,5)</f>
        <v>0</v>
      </c>
      <c r="K1135" s="41"/>
      <c r="L1135" s="30"/>
    </row>
    <row r="1136" spans="1:27" x14ac:dyDescent="0.25">
      <c r="D1136" s="23" t="s">
        <v>283</v>
      </c>
      <c r="E1136" s="36"/>
      <c r="H1136" s="36"/>
      <c r="L1136" s="30">
        <f>SUM(J1135:J1135)</f>
        <v>0</v>
      </c>
    </row>
    <row r="1137" spans="1:27" x14ac:dyDescent="0.25">
      <c r="B1137" s="15" t="s">
        <v>284</v>
      </c>
      <c r="E1137" s="36"/>
      <c r="H1137" s="36"/>
      <c r="L1137" s="30"/>
    </row>
    <row r="1138" spans="1:27" x14ac:dyDescent="0.25">
      <c r="B1138" t="s">
        <v>372</v>
      </c>
      <c r="C1138" t="s">
        <v>276</v>
      </c>
      <c r="D1138" t="s">
        <v>325</v>
      </c>
      <c r="E1138" s="34">
        <v>5.0000000000000001E-3</v>
      </c>
      <c r="F1138" t="s">
        <v>278</v>
      </c>
      <c r="G1138" t="s">
        <v>279</v>
      </c>
      <c r="H1138" s="35">
        <f>VLOOKUP(B1138,'T-SMP'!$E$10:$F$70,2,0)</f>
        <v>0</v>
      </c>
      <c r="I1138" t="s">
        <v>280</v>
      </c>
      <c r="J1138" s="22">
        <f>ROUND(E1138/I1133* H1138,5)</f>
        <v>0</v>
      </c>
      <c r="K1138" s="41"/>
      <c r="L1138" s="30"/>
    </row>
    <row r="1139" spans="1:27" x14ac:dyDescent="0.25">
      <c r="D1139" s="23" t="s">
        <v>289</v>
      </c>
      <c r="E1139" s="36"/>
      <c r="H1139" s="36"/>
      <c r="L1139" s="30">
        <f>SUM(J1138:J1138)</f>
        <v>0</v>
      </c>
    </row>
    <row r="1140" spans="1:27" x14ac:dyDescent="0.25">
      <c r="B1140" s="15" t="s">
        <v>290</v>
      </c>
      <c r="E1140" s="36"/>
      <c r="H1140" s="36"/>
      <c r="L1140" s="30"/>
    </row>
    <row r="1141" spans="1:27" ht="75" x14ac:dyDescent="0.25">
      <c r="B1141" t="s">
        <v>396</v>
      </c>
      <c r="C1141" t="s">
        <v>292</v>
      </c>
      <c r="D1141" s="42" t="s">
        <v>397</v>
      </c>
      <c r="E1141" s="34">
        <v>0.1</v>
      </c>
      <c r="G1141" t="s">
        <v>279</v>
      </c>
      <c r="H1141" s="35">
        <f>VLOOKUP(B1141,'T-SMP'!$E$10:$F$70,2,0)</f>
        <v>0</v>
      </c>
      <c r="I1141" t="s">
        <v>280</v>
      </c>
      <c r="J1141" s="22">
        <f>ROUND(E1141* H1141,5)</f>
        <v>0</v>
      </c>
      <c r="K1141" s="41"/>
      <c r="L1141" s="30"/>
    </row>
    <row r="1142" spans="1:27" x14ac:dyDescent="0.25">
      <c r="D1142" s="23" t="s">
        <v>294</v>
      </c>
      <c r="E1142" s="36"/>
      <c r="H1142" s="36"/>
      <c r="L1142" s="30">
        <f>SUM(J1141:J1141)</f>
        <v>0</v>
      </c>
    </row>
    <row r="1143" spans="1:27" x14ac:dyDescent="0.25">
      <c r="E1143" s="36"/>
      <c r="H1143" s="36"/>
      <c r="L1143" s="30"/>
    </row>
    <row r="1144" spans="1:27" x14ac:dyDescent="0.25">
      <c r="D1144" s="23" t="s">
        <v>295</v>
      </c>
      <c r="E1144" s="36"/>
      <c r="H1144" s="36">
        <v>1.5</v>
      </c>
      <c r="I1144" t="s">
        <v>296</v>
      </c>
      <c r="J1144">
        <f>ROUND(H1144/100*L1136,5)</f>
        <v>0</v>
      </c>
      <c r="L1144" s="30"/>
    </row>
    <row r="1145" spans="1:27" x14ac:dyDescent="0.25">
      <c r="D1145" s="23" t="s">
        <v>297</v>
      </c>
      <c r="E1145" s="36"/>
      <c r="H1145" s="36"/>
      <c r="L1145" s="39">
        <f>SUM(J1134:J1144)</f>
        <v>0</v>
      </c>
    </row>
    <row r="1146" spans="1:27" x14ac:dyDescent="0.25">
      <c r="D1146" s="23" t="s">
        <v>298</v>
      </c>
      <c r="E1146" s="36"/>
      <c r="H1146" s="36"/>
      <c r="L1146" s="39">
        <f>SUM(L1145:L1145)</f>
        <v>0</v>
      </c>
    </row>
    <row r="1147" spans="1:27" x14ac:dyDescent="0.25">
      <c r="L1147" s="38"/>
    </row>
    <row r="1148" spans="1:27" ht="45" customHeight="1" x14ac:dyDescent="0.25">
      <c r="A1148" s="19" t="s">
        <v>520</v>
      </c>
      <c r="B1148" s="19" t="s">
        <v>34</v>
      </c>
      <c r="C1148" s="20" t="s">
        <v>17</v>
      </c>
      <c r="D1148" s="54" t="s">
        <v>35</v>
      </c>
      <c r="E1148" s="55"/>
      <c r="F1148" s="55"/>
      <c r="G1148" s="20"/>
      <c r="H1148" s="21" t="s">
        <v>273</v>
      </c>
      <c r="I1148" s="56">
        <v>1</v>
      </c>
      <c r="J1148" s="57"/>
      <c r="K1148" s="40" t="str">
        <f>+B1148</f>
        <v>PRELZ-I7ZL</v>
      </c>
      <c r="L1148" s="37">
        <f>ROUND(L1159,2)</f>
        <v>0</v>
      </c>
      <c r="M1148" s="20"/>
      <c r="N1148" s="20"/>
      <c r="O1148" s="20"/>
      <c r="P1148" s="20"/>
      <c r="Q1148" s="20"/>
      <c r="R1148" s="20"/>
      <c r="S1148" s="20"/>
      <c r="T1148" s="20"/>
      <c r="U1148" s="20"/>
      <c r="V1148" s="20"/>
      <c r="W1148" s="20"/>
      <c r="X1148" s="20"/>
      <c r="Y1148" s="20"/>
      <c r="Z1148" s="20"/>
      <c r="AA1148" s="20"/>
    </row>
    <row r="1149" spans="1:27" x14ac:dyDescent="0.25">
      <c r="B1149" s="15" t="s">
        <v>274</v>
      </c>
      <c r="L1149" s="38"/>
    </row>
    <row r="1150" spans="1:27" x14ac:dyDescent="0.25">
      <c r="B1150" t="s">
        <v>447</v>
      </c>
      <c r="C1150" t="s">
        <v>276</v>
      </c>
      <c r="D1150" t="s">
        <v>448</v>
      </c>
      <c r="E1150" s="34">
        <v>3.8E-3</v>
      </c>
      <c r="F1150" t="s">
        <v>278</v>
      </c>
      <c r="G1150" t="s">
        <v>279</v>
      </c>
      <c r="H1150" s="35">
        <f>VLOOKUP(B1150,'T-SMP'!$E$10:$F$70,2,0)</f>
        <v>0</v>
      </c>
      <c r="I1150" t="s">
        <v>280</v>
      </c>
      <c r="J1150" s="22">
        <f>ROUND(E1150/I1148* H1150,5)</f>
        <v>0</v>
      </c>
      <c r="K1150" s="41"/>
      <c r="L1150" s="30"/>
    </row>
    <row r="1151" spans="1:27" x14ac:dyDescent="0.25">
      <c r="B1151" t="s">
        <v>275</v>
      </c>
      <c r="C1151" t="s">
        <v>276</v>
      </c>
      <c r="D1151" t="s">
        <v>277</v>
      </c>
      <c r="E1151" s="34">
        <v>1E-3</v>
      </c>
      <c r="F1151" t="s">
        <v>278</v>
      </c>
      <c r="G1151" t="s">
        <v>279</v>
      </c>
      <c r="H1151" s="35">
        <f>VLOOKUP(B1151,'T-SMP'!$E$10:$F$70,2,0)</f>
        <v>0</v>
      </c>
      <c r="I1151" t="s">
        <v>280</v>
      </c>
      <c r="J1151" s="22">
        <f>ROUND(E1151/I1148* H1151,5)</f>
        <v>0</v>
      </c>
      <c r="K1151" s="41"/>
      <c r="L1151" s="30"/>
    </row>
    <row r="1152" spans="1:27" x14ac:dyDescent="0.25">
      <c r="D1152" s="23" t="s">
        <v>283</v>
      </c>
      <c r="E1152" s="36"/>
      <c r="H1152" s="36"/>
      <c r="L1152" s="30">
        <f>SUM(J1150:J1151)</f>
        <v>0</v>
      </c>
    </row>
    <row r="1153" spans="1:27" x14ac:dyDescent="0.25">
      <c r="B1153" s="15" t="s">
        <v>284</v>
      </c>
      <c r="E1153" s="36"/>
      <c r="H1153" s="36"/>
      <c r="L1153" s="30"/>
    </row>
    <row r="1154" spans="1:27" ht="30" x14ac:dyDescent="0.25">
      <c r="B1154" t="s">
        <v>521</v>
      </c>
      <c r="C1154" t="s">
        <v>276</v>
      </c>
      <c r="D1154" s="42" t="s">
        <v>522</v>
      </c>
      <c r="E1154" s="34">
        <v>3.8E-3</v>
      </c>
      <c r="F1154" t="s">
        <v>278</v>
      </c>
      <c r="G1154" t="s">
        <v>279</v>
      </c>
      <c r="H1154" s="35">
        <f>VLOOKUP(B1154,'T-SMP'!$E$10:$F$70,2,0)</f>
        <v>0</v>
      </c>
      <c r="I1154" t="s">
        <v>280</v>
      </c>
      <c r="J1154" s="22">
        <f>ROUND(E1154/I1148* H1154,5)</f>
        <v>0</v>
      </c>
      <c r="K1154" s="41"/>
      <c r="L1154" s="30"/>
    </row>
    <row r="1155" spans="1:27" x14ac:dyDescent="0.25">
      <c r="D1155" s="23" t="s">
        <v>289</v>
      </c>
      <c r="E1155" s="36"/>
      <c r="H1155" s="36"/>
      <c r="L1155" s="30">
        <f>SUM(J1154:J1154)</f>
        <v>0</v>
      </c>
    </row>
    <row r="1156" spans="1:27" x14ac:dyDescent="0.25">
      <c r="E1156" s="36"/>
      <c r="H1156" s="36"/>
      <c r="L1156" s="30"/>
    </row>
    <row r="1157" spans="1:27" x14ac:dyDescent="0.25">
      <c r="D1157" s="23" t="s">
        <v>295</v>
      </c>
      <c r="E1157" s="36"/>
      <c r="H1157" s="36">
        <v>1.5</v>
      </c>
      <c r="I1157" t="s">
        <v>296</v>
      </c>
      <c r="J1157">
        <f>ROUND(H1157/100*L1152,5)</f>
        <v>0</v>
      </c>
      <c r="L1157" s="30"/>
    </row>
    <row r="1158" spans="1:27" x14ac:dyDescent="0.25">
      <c r="D1158" s="23" t="s">
        <v>297</v>
      </c>
      <c r="E1158" s="36"/>
      <c r="H1158" s="36"/>
      <c r="L1158" s="39">
        <f>SUM(J1149:J1157)</f>
        <v>0</v>
      </c>
    </row>
    <row r="1159" spans="1:27" x14ac:dyDescent="0.25">
      <c r="D1159" s="23" t="s">
        <v>298</v>
      </c>
      <c r="E1159" s="36"/>
      <c r="H1159" s="36"/>
      <c r="L1159" s="39">
        <f>SUM(L1158:L1158)</f>
        <v>0</v>
      </c>
    </row>
    <row r="1160" spans="1:27" x14ac:dyDescent="0.25">
      <c r="L1160" s="38"/>
    </row>
    <row r="1161" spans="1:27" ht="45" customHeight="1" x14ac:dyDescent="0.25">
      <c r="A1161" s="19" t="s">
        <v>523</v>
      </c>
      <c r="B1161" s="19" t="s">
        <v>36</v>
      </c>
      <c r="C1161" s="20" t="s">
        <v>17</v>
      </c>
      <c r="D1161" s="54" t="s">
        <v>37</v>
      </c>
      <c r="E1161" s="55"/>
      <c r="F1161" s="55"/>
      <c r="G1161" s="20"/>
      <c r="H1161" s="21" t="s">
        <v>273</v>
      </c>
      <c r="I1161" s="56">
        <v>1</v>
      </c>
      <c r="J1161" s="57"/>
      <c r="K1161" s="40" t="str">
        <f>+B1161</f>
        <v>PRELZ-I7ZM</v>
      </c>
      <c r="L1161" s="37">
        <f>ROUND(L1171,2)</f>
        <v>0</v>
      </c>
      <c r="M1161" s="20"/>
      <c r="N1161" s="20"/>
      <c r="O1161" s="20"/>
      <c r="P1161" s="20"/>
      <c r="Q1161" s="20"/>
      <c r="R1161" s="20"/>
      <c r="S1161" s="20"/>
      <c r="T1161" s="20"/>
      <c r="U1161" s="20"/>
      <c r="V1161" s="20"/>
      <c r="W1161" s="20"/>
      <c r="X1161" s="20"/>
      <c r="Y1161" s="20"/>
      <c r="Z1161" s="20"/>
      <c r="AA1161" s="20"/>
    </row>
    <row r="1162" spans="1:27" x14ac:dyDescent="0.25">
      <c r="B1162" s="15" t="s">
        <v>274</v>
      </c>
      <c r="L1162" s="38"/>
    </row>
    <row r="1163" spans="1:27" x14ac:dyDescent="0.25">
      <c r="B1163" t="s">
        <v>275</v>
      </c>
      <c r="C1163" t="s">
        <v>276</v>
      </c>
      <c r="D1163" t="s">
        <v>277</v>
      </c>
      <c r="E1163" s="34">
        <v>6.7000000000000002E-3</v>
      </c>
      <c r="F1163" t="s">
        <v>278</v>
      </c>
      <c r="G1163" t="s">
        <v>279</v>
      </c>
      <c r="H1163" s="35">
        <f>VLOOKUP(B1163,'T-SMP'!$E$10:$F$70,2,0)</f>
        <v>0</v>
      </c>
      <c r="I1163" t="s">
        <v>280</v>
      </c>
      <c r="J1163" s="22">
        <f>ROUND(E1163/I1161* H1163,5)</f>
        <v>0</v>
      </c>
      <c r="K1163" s="41"/>
      <c r="L1163" s="30"/>
    </row>
    <row r="1164" spans="1:27" x14ac:dyDescent="0.25">
      <c r="D1164" s="23" t="s">
        <v>283</v>
      </c>
      <c r="E1164" s="36"/>
      <c r="H1164" s="36"/>
      <c r="L1164" s="30">
        <f>SUM(J1163:J1163)</f>
        <v>0</v>
      </c>
    </row>
    <row r="1165" spans="1:27" x14ac:dyDescent="0.25">
      <c r="B1165" s="15" t="s">
        <v>284</v>
      </c>
      <c r="E1165" s="36"/>
      <c r="H1165" s="36"/>
      <c r="L1165" s="30"/>
    </row>
    <row r="1166" spans="1:27" ht="30" x14ac:dyDescent="0.25">
      <c r="B1166" t="s">
        <v>459</v>
      </c>
      <c r="C1166" t="s">
        <v>276</v>
      </c>
      <c r="D1166" s="42" t="s">
        <v>460</v>
      </c>
      <c r="E1166" s="34">
        <v>5.33E-2</v>
      </c>
      <c r="F1166" t="s">
        <v>278</v>
      </c>
      <c r="G1166" t="s">
        <v>279</v>
      </c>
      <c r="H1166" s="35">
        <f>VLOOKUP(B1166,'T-SMP'!$E$10:$F$70,2,0)</f>
        <v>0</v>
      </c>
      <c r="I1166" t="s">
        <v>280</v>
      </c>
      <c r="J1166" s="22">
        <f>ROUND(E1166/I1161* H1166,5)</f>
        <v>0</v>
      </c>
      <c r="K1166" s="41"/>
      <c r="L1166" s="30"/>
    </row>
    <row r="1167" spans="1:27" x14ac:dyDescent="0.25">
      <c r="D1167" s="23" t="s">
        <v>289</v>
      </c>
      <c r="E1167" s="36"/>
      <c r="H1167" s="36"/>
      <c r="L1167" s="30">
        <f>SUM(J1166:J1166)</f>
        <v>0</v>
      </c>
    </row>
    <row r="1168" spans="1:27" x14ac:dyDescent="0.25">
      <c r="E1168" s="36"/>
      <c r="H1168" s="36"/>
      <c r="L1168" s="30"/>
    </row>
    <row r="1169" spans="1:27" x14ac:dyDescent="0.25">
      <c r="D1169" s="23" t="s">
        <v>295</v>
      </c>
      <c r="E1169" s="36"/>
      <c r="H1169" s="36">
        <v>1.5</v>
      </c>
      <c r="I1169" t="s">
        <v>296</v>
      </c>
      <c r="J1169">
        <f>ROUND(H1169/100*L1164,5)</f>
        <v>0</v>
      </c>
      <c r="L1169" s="30"/>
    </row>
    <row r="1170" spans="1:27" x14ac:dyDescent="0.25">
      <c r="D1170" s="23" t="s">
        <v>297</v>
      </c>
      <c r="E1170" s="36"/>
      <c r="H1170" s="36"/>
      <c r="L1170" s="39">
        <f>SUM(J1162:J1169)</f>
        <v>0</v>
      </c>
    </row>
    <row r="1171" spans="1:27" x14ac:dyDescent="0.25">
      <c r="D1171" s="23" t="s">
        <v>298</v>
      </c>
      <c r="E1171" s="36"/>
      <c r="H1171" s="36"/>
      <c r="L1171" s="39">
        <f>SUM(L1170:L1170)</f>
        <v>0</v>
      </c>
    </row>
    <row r="1172" spans="1:27" x14ac:dyDescent="0.25">
      <c r="L1172" s="38"/>
    </row>
    <row r="1173" spans="1:27" ht="45" customHeight="1" x14ac:dyDescent="0.25">
      <c r="A1173" s="19" t="s">
        <v>524</v>
      </c>
      <c r="B1173" s="19" t="s">
        <v>38</v>
      </c>
      <c r="C1173" s="20" t="s">
        <v>17</v>
      </c>
      <c r="D1173" s="54" t="s">
        <v>39</v>
      </c>
      <c r="E1173" s="55"/>
      <c r="F1173" s="55"/>
      <c r="G1173" s="20"/>
      <c r="H1173" s="21" t="s">
        <v>273</v>
      </c>
      <c r="I1173" s="56">
        <v>1</v>
      </c>
      <c r="J1173" s="57"/>
      <c r="K1173" s="40" t="str">
        <f>+B1173</f>
        <v>PRELZ-I7ZP</v>
      </c>
      <c r="L1173" s="37">
        <f>ROUND(L1187,2)</f>
        <v>0</v>
      </c>
      <c r="M1173" s="20"/>
      <c r="N1173" s="20"/>
      <c r="O1173" s="20"/>
      <c r="P1173" s="20"/>
      <c r="Q1173" s="20"/>
      <c r="R1173" s="20"/>
      <c r="S1173" s="20"/>
      <c r="T1173" s="20"/>
      <c r="U1173" s="20"/>
      <c r="V1173" s="20"/>
      <c r="W1173" s="20"/>
      <c r="X1173" s="20"/>
      <c r="Y1173" s="20"/>
      <c r="Z1173" s="20"/>
      <c r="AA1173" s="20"/>
    </row>
    <row r="1174" spans="1:27" x14ac:dyDescent="0.25">
      <c r="B1174" s="15" t="s">
        <v>274</v>
      </c>
      <c r="L1174" s="38"/>
    </row>
    <row r="1175" spans="1:27" x14ac:dyDescent="0.25">
      <c r="B1175" t="s">
        <v>275</v>
      </c>
      <c r="C1175" t="s">
        <v>276</v>
      </c>
      <c r="D1175" t="s">
        <v>277</v>
      </c>
      <c r="E1175" s="34">
        <v>6.3E-3</v>
      </c>
      <c r="F1175" t="s">
        <v>278</v>
      </c>
      <c r="G1175" t="s">
        <v>279</v>
      </c>
      <c r="H1175" s="35">
        <f>VLOOKUP(B1175,'T-SMP'!$E$10:$F$70,2,0)</f>
        <v>0</v>
      </c>
      <c r="I1175" t="s">
        <v>280</v>
      </c>
      <c r="J1175" s="22">
        <f>ROUND(E1175/I1173* H1175,5)</f>
        <v>0</v>
      </c>
      <c r="K1175" s="41"/>
      <c r="L1175" s="30"/>
    </row>
    <row r="1176" spans="1:27" x14ac:dyDescent="0.25">
      <c r="D1176" s="23" t="s">
        <v>283</v>
      </c>
      <c r="E1176" s="36"/>
      <c r="H1176" s="36"/>
      <c r="L1176" s="30">
        <f>SUM(J1175:J1175)</f>
        <v>0</v>
      </c>
    </row>
    <row r="1177" spans="1:27" x14ac:dyDescent="0.25">
      <c r="B1177" s="15" t="s">
        <v>284</v>
      </c>
      <c r="E1177" s="36"/>
      <c r="H1177" s="36"/>
      <c r="L1177" s="30"/>
    </row>
    <row r="1178" spans="1:27" x14ac:dyDescent="0.25">
      <c r="B1178" t="s">
        <v>461</v>
      </c>
      <c r="C1178" t="s">
        <v>276</v>
      </c>
      <c r="D1178" t="s">
        <v>462</v>
      </c>
      <c r="E1178" s="34">
        <v>4.4400000000000002E-2</v>
      </c>
      <c r="F1178" t="s">
        <v>278</v>
      </c>
      <c r="G1178" t="s">
        <v>279</v>
      </c>
      <c r="H1178" s="35">
        <f>VLOOKUP(B1178,'T-SMP'!$E$10:$F$70,2,0)</f>
        <v>0</v>
      </c>
      <c r="I1178" t="s">
        <v>280</v>
      </c>
      <c r="J1178" s="22">
        <f>ROUND(E1178/I1173* H1178,5)</f>
        <v>0</v>
      </c>
      <c r="K1178" s="41"/>
      <c r="L1178" s="30"/>
    </row>
    <row r="1179" spans="1:27" ht="30" x14ac:dyDescent="0.25">
      <c r="B1179" t="s">
        <v>525</v>
      </c>
      <c r="C1179" t="s">
        <v>276</v>
      </c>
      <c r="D1179" s="42" t="s">
        <v>526</v>
      </c>
      <c r="E1179" s="34">
        <v>5.5999999999999999E-3</v>
      </c>
      <c r="F1179" t="s">
        <v>278</v>
      </c>
      <c r="G1179" t="s">
        <v>279</v>
      </c>
      <c r="H1179" s="35">
        <f>VLOOKUP(B1179,'T-SMP'!$E$10:$F$70,2,0)</f>
        <v>0</v>
      </c>
      <c r="I1179" t="s">
        <v>280</v>
      </c>
      <c r="J1179" s="22">
        <f>ROUND(E1179/I1173* H1179,5)</f>
        <v>0</v>
      </c>
      <c r="K1179" s="41"/>
      <c r="L1179" s="30"/>
    </row>
    <row r="1180" spans="1:27" x14ac:dyDescent="0.25">
      <c r="D1180" s="23" t="s">
        <v>289</v>
      </c>
      <c r="E1180" s="36"/>
      <c r="H1180" s="36"/>
      <c r="L1180" s="30">
        <f>SUM(J1178:J1179)</f>
        <v>0</v>
      </c>
    </row>
    <row r="1181" spans="1:27" x14ac:dyDescent="0.25">
      <c r="B1181" s="15" t="s">
        <v>290</v>
      </c>
      <c r="E1181" s="36"/>
      <c r="H1181" s="36"/>
      <c r="L1181" s="30"/>
    </row>
    <row r="1182" spans="1:27" ht="90" x14ac:dyDescent="0.25">
      <c r="B1182" t="s">
        <v>305</v>
      </c>
      <c r="C1182" t="s">
        <v>292</v>
      </c>
      <c r="D1182" s="42" t="s">
        <v>306</v>
      </c>
      <c r="E1182" s="34">
        <v>0.02</v>
      </c>
      <c r="G1182" t="s">
        <v>279</v>
      </c>
      <c r="H1182" s="35">
        <f>VLOOKUP(B1182,'T-SMP'!$E$10:$F$70,2,0)</f>
        <v>0</v>
      </c>
      <c r="I1182" t="s">
        <v>280</v>
      </c>
      <c r="J1182" s="22">
        <f>ROUND(E1182* H1182,5)</f>
        <v>0</v>
      </c>
      <c r="K1182" s="41"/>
      <c r="L1182" s="30"/>
    </row>
    <row r="1183" spans="1:27" x14ac:dyDescent="0.25">
      <c r="D1183" s="23" t="s">
        <v>294</v>
      </c>
      <c r="E1183" s="36"/>
      <c r="H1183" s="36"/>
      <c r="L1183" s="30">
        <f>SUM(J1182:J1182)</f>
        <v>0</v>
      </c>
    </row>
    <row r="1184" spans="1:27" x14ac:dyDescent="0.25">
      <c r="E1184" s="36"/>
      <c r="H1184" s="36"/>
      <c r="L1184" s="30"/>
    </row>
    <row r="1185" spans="1:27" x14ac:dyDescent="0.25">
      <c r="D1185" s="23" t="s">
        <v>295</v>
      </c>
      <c r="E1185" s="36"/>
      <c r="H1185" s="36">
        <v>1.5</v>
      </c>
      <c r="I1185" t="s">
        <v>296</v>
      </c>
      <c r="J1185">
        <f>ROUND(H1185/100*L1176,5)</f>
        <v>0</v>
      </c>
      <c r="L1185" s="30"/>
    </row>
    <row r="1186" spans="1:27" x14ac:dyDescent="0.25">
      <c r="D1186" s="23" t="s">
        <v>297</v>
      </c>
      <c r="E1186" s="36"/>
      <c r="H1186" s="36"/>
      <c r="L1186" s="39">
        <f>SUM(J1174:J1185)</f>
        <v>0</v>
      </c>
    </row>
    <row r="1187" spans="1:27" x14ac:dyDescent="0.25">
      <c r="D1187" s="23" t="s">
        <v>298</v>
      </c>
      <c r="E1187" s="36"/>
      <c r="H1187" s="36"/>
      <c r="L1187" s="39">
        <f>SUM(L1186:L1186)</f>
        <v>0</v>
      </c>
    </row>
    <row r="1188" spans="1:27" x14ac:dyDescent="0.25">
      <c r="L1188" s="38"/>
    </row>
    <row r="1189" spans="1:27" ht="45" customHeight="1" x14ac:dyDescent="0.25">
      <c r="A1189" s="19" t="s">
        <v>527</v>
      </c>
      <c r="B1189" s="19" t="s">
        <v>27</v>
      </c>
      <c r="C1189" s="20" t="s">
        <v>28</v>
      </c>
      <c r="D1189" s="54" t="s">
        <v>29</v>
      </c>
      <c r="E1189" s="55"/>
      <c r="F1189" s="55"/>
      <c r="G1189" s="20"/>
      <c r="H1189" s="21" t="s">
        <v>273</v>
      </c>
      <c r="I1189" s="56">
        <v>1</v>
      </c>
      <c r="J1189" s="57"/>
      <c r="K1189" s="40" t="str">
        <f>+B1189</f>
        <v>PREM-INL6</v>
      </c>
      <c r="L1189" s="37">
        <f>ROUND(L1205,2)</f>
        <v>0</v>
      </c>
      <c r="M1189" s="20"/>
      <c r="N1189" s="20"/>
      <c r="O1189" s="20"/>
      <c r="P1189" s="20"/>
      <c r="Q1189" s="20"/>
      <c r="R1189" s="20"/>
      <c r="S1189" s="20"/>
      <c r="T1189" s="20"/>
      <c r="U1189" s="20"/>
      <c r="V1189" s="20"/>
      <c r="W1189" s="20"/>
      <c r="X1189" s="20"/>
      <c r="Y1189" s="20"/>
      <c r="Z1189" s="20"/>
      <c r="AA1189" s="20"/>
    </row>
    <row r="1190" spans="1:27" x14ac:dyDescent="0.25">
      <c r="B1190" s="15" t="s">
        <v>274</v>
      </c>
      <c r="L1190" s="38"/>
    </row>
    <row r="1191" spans="1:27" x14ac:dyDescent="0.25">
      <c r="B1191" t="s">
        <v>439</v>
      </c>
      <c r="C1191" t="s">
        <v>276</v>
      </c>
      <c r="D1191" t="s">
        <v>440</v>
      </c>
      <c r="E1191" s="34">
        <v>2.29E-2</v>
      </c>
      <c r="F1191" t="s">
        <v>278</v>
      </c>
      <c r="G1191" t="s">
        <v>279</v>
      </c>
      <c r="H1191" s="35">
        <f>VLOOKUP(B1191,'T-SMP'!$E$10:$F$70,2,0)</f>
        <v>0</v>
      </c>
      <c r="I1191" t="s">
        <v>280</v>
      </c>
      <c r="J1191" s="22">
        <f>ROUND(E1191/I1189* H1191,5)</f>
        <v>0</v>
      </c>
      <c r="K1191" s="41"/>
      <c r="L1191" s="30"/>
    </row>
    <row r="1192" spans="1:27" x14ac:dyDescent="0.25">
      <c r="B1192" t="s">
        <v>275</v>
      </c>
      <c r="C1192" t="s">
        <v>276</v>
      </c>
      <c r="D1192" t="s">
        <v>277</v>
      </c>
      <c r="E1192" s="34">
        <v>5.7000000000000002E-3</v>
      </c>
      <c r="F1192" t="s">
        <v>278</v>
      </c>
      <c r="G1192" t="s">
        <v>279</v>
      </c>
      <c r="H1192" s="35">
        <f>VLOOKUP(B1192,'T-SMP'!$E$10:$F$70,2,0)</f>
        <v>0</v>
      </c>
      <c r="I1192" t="s">
        <v>280</v>
      </c>
      <c r="J1192" s="22">
        <f>ROUND(E1192/I1189* H1192,5)</f>
        <v>0</v>
      </c>
      <c r="K1192" s="41"/>
      <c r="L1192" s="30"/>
    </row>
    <row r="1193" spans="1:27" x14ac:dyDescent="0.25">
      <c r="B1193" t="s">
        <v>447</v>
      </c>
      <c r="C1193" t="s">
        <v>276</v>
      </c>
      <c r="D1193" t="s">
        <v>448</v>
      </c>
      <c r="E1193" s="34">
        <v>2.29E-2</v>
      </c>
      <c r="F1193" t="s">
        <v>278</v>
      </c>
      <c r="G1193" t="s">
        <v>279</v>
      </c>
      <c r="H1193" s="35">
        <f>VLOOKUP(B1193,'T-SMP'!$E$10:$F$70,2,0)</f>
        <v>0</v>
      </c>
      <c r="I1193" t="s">
        <v>280</v>
      </c>
      <c r="J1193" s="22">
        <f>ROUND(E1193/I1189* H1193,5)</f>
        <v>0</v>
      </c>
      <c r="K1193" s="41"/>
      <c r="L1193" s="30"/>
    </row>
    <row r="1194" spans="1:27" x14ac:dyDescent="0.25">
      <c r="D1194" s="23" t="s">
        <v>283</v>
      </c>
      <c r="E1194" s="36"/>
      <c r="H1194" s="36"/>
      <c r="L1194" s="30">
        <f>SUM(J1191:J1193)</f>
        <v>0</v>
      </c>
    </row>
    <row r="1195" spans="1:27" x14ac:dyDescent="0.25">
      <c r="B1195" s="15" t="s">
        <v>284</v>
      </c>
      <c r="E1195" s="36"/>
      <c r="H1195" s="36"/>
      <c r="L1195" s="30"/>
    </row>
    <row r="1196" spans="1:27" x14ac:dyDescent="0.25">
      <c r="B1196" t="s">
        <v>528</v>
      </c>
      <c r="C1196" t="s">
        <v>276</v>
      </c>
      <c r="D1196" t="s">
        <v>529</v>
      </c>
      <c r="E1196" s="34">
        <v>2.29E-2</v>
      </c>
      <c r="F1196" t="s">
        <v>278</v>
      </c>
      <c r="G1196" t="s">
        <v>279</v>
      </c>
      <c r="H1196" s="35">
        <f>VLOOKUP(B1196,'T-SMP'!$E$10:$F$70,2,0)</f>
        <v>0</v>
      </c>
      <c r="I1196" t="s">
        <v>280</v>
      </c>
      <c r="J1196" s="22">
        <f>ROUND(E1196/I1189* H1196,5)</f>
        <v>0</v>
      </c>
      <c r="K1196" s="41"/>
      <c r="L1196" s="30"/>
    </row>
    <row r="1197" spans="1:27" x14ac:dyDescent="0.25">
      <c r="D1197" s="23" t="s">
        <v>289</v>
      </c>
      <c r="E1197" s="36"/>
      <c r="H1197" s="36"/>
      <c r="L1197" s="30">
        <f>SUM(J1196:J1196)</f>
        <v>0</v>
      </c>
    </row>
    <row r="1198" spans="1:27" x14ac:dyDescent="0.25">
      <c r="B1198" s="15" t="s">
        <v>290</v>
      </c>
      <c r="E1198" s="36"/>
      <c r="H1198" s="36"/>
      <c r="L1198" s="30"/>
    </row>
    <row r="1199" spans="1:27" x14ac:dyDescent="0.25">
      <c r="B1199" t="s">
        <v>428</v>
      </c>
      <c r="C1199" t="s">
        <v>17</v>
      </c>
      <c r="D1199" t="s">
        <v>317</v>
      </c>
      <c r="E1199" s="34">
        <v>1E-4</v>
      </c>
      <c r="G1199" t="s">
        <v>279</v>
      </c>
      <c r="H1199" s="35">
        <f>VLOOKUP(B1199,'T-SMP'!$E$10:$F$70,2,0)</f>
        <v>0</v>
      </c>
      <c r="I1199" t="s">
        <v>280</v>
      </c>
      <c r="J1199" s="22">
        <f>ROUND(E1199* H1199,5)</f>
        <v>0</v>
      </c>
      <c r="K1199" s="41"/>
      <c r="L1199" s="30"/>
    </row>
    <row r="1200" spans="1:27" x14ac:dyDescent="0.25">
      <c r="B1200" t="s">
        <v>530</v>
      </c>
      <c r="C1200" t="s">
        <v>531</v>
      </c>
      <c r="D1200" t="s">
        <v>532</v>
      </c>
      <c r="E1200" s="34">
        <v>6.0000000000000001E-3</v>
      </c>
      <c r="G1200" t="s">
        <v>279</v>
      </c>
      <c r="H1200" s="35">
        <f>VLOOKUP(B1200,'T-SMP'!$E$10:$F$70,2,0)</f>
        <v>0</v>
      </c>
      <c r="I1200" t="s">
        <v>280</v>
      </c>
      <c r="J1200" s="22">
        <f>ROUND(E1200* H1200,5)</f>
        <v>0</v>
      </c>
      <c r="K1200" s="41"/>
      <c r="L1200" s="30"/>
    </row>
    <row r="1201" spans="1:27" x14ac:dyDescent="0.25">
      <c r="D1201" s="23" t="s">
        <v>294</v>
      </c>
      <c r="E1201" s="36"/>
      <c r="H1201" s="36"/>
      <c r="L1201" s="30">
        <f>SUM(J1199:J1200)</f>
        <v>0</v>
      </c>
    </row>
    <row r="1202" spans="1:27" x14ac:dyDescent="0.25">
      <c r="E1202" s="36"/>
      <c r="H1202" s="36"/>
      <c r="L1202" s="30"/>
    </row>
    <row r="1203" spans="1:27" x14ac:dyDescent="0.25">
      <c r="D1203" s="23" t="s">
        <v>295</v>
      </c>
      <c r="E1203" s="36"/>
      <c r="H1203" s="36">
        <v>1.5</v>
      </c>
      <c r="I1203" t="s">
        <v>296</v>
      </c>
      <c r="J1203">
        <f>ROUND(H1203/100*L1194,5)</f>
        <v>0</v>
      </c>
      <c r="L1203" s="30"/>
    </row>
    <row r="1204" spans="1:27" x14ac:dyDescent="0.25">
      <c r="D1204" s="23" t="s">
        <v>297</v>
      </c>
      <c r="E1204" s="36"/>
      <c r="H1204" s="36"/>
      <c r="L1204" s="39">
        <f>SUM(J1190:J1203)</f>
        <v>0</v>
      </c>
    </row>
    <row r="1205" spans="1:27" x14ac:dyDescent="0.25">
      <c r="D1205" s="23" t="s">
        <v>298</v>
      </c>
      <c r="E1205" s="36"/>
      <c r="H1205" s="36"/>
      <c r="L1205" s="39">
        <f>SUM(L1204:L1204)</f>
        <v>0</v>
      </c>
    </row>
    <row r="1206" spans="1:27" x14ac:dyDescent="0.25">
      <c r="L1206" s="38"/>
    </row>
    <row r="1207" spans="1:27" ht="45" customHeight="1" x14ac:dyDescent="0.25">
      <c r="A1207" s="19" t="s">
        <v>533</v>
      </c>
      <c r="B1207" s="19" t="s">
        <v>30</v>
      </c>
      <c r="C1207" s="20" t="s">
        <v>28</v>
      </c>
      <c r="D1207" s="54" t="s">
        <v>31</v>
      </c>
      <c r="E1207" s="55"/>
      <c r="F1207" s="55"/>
      <c r="G1207" s="20"/>
      <c r="H1207" s="21" t="s">
        <v>273</v>
      </c>
      <c r="I1207" s="56">
        <v>1</v>
      </c>
      <c r="J1207" s="57"/>
      <c r="K1207" s="40" t="str">
        <f>+B1207</f>
        <v>PREM-INL7</v>
      </c>
      <c r="L1207" s="37">
        <f>ROUND(L1223,2)</f>
        <v>0</v>
      </c>
      <c r="M1207" s="20"/>
      <c r="N1207" s="20"/>
      <c r="O1207" s="20"/>
      <c r="P1207" s="20"/>
      <c r="Q1207" s="20"/>
      <c r="R1207" s="20"/>
      <c r="S1207" s="20"/>
      <c r="T1207" s="20"/>
      <c r="U1207" s="20"/>
      <c r="V1207" s="20"/>
      <c r="W1207" s="20"/>
      <c r="X1207" s="20"/>
      <c r="Y1207" s="20"/>
      <c r="Z1207" s="20"/>
      <c r="AA1207" s="20"/>
    </row>
    <row r="1208" spans="1:27" x14ac:dyDescent="0.25">
      <c r="B1208" s="15" t="s">
        <v>274</v>
      </c>
      <c r="L1208" s="38"/>
    </row>
    <row r="1209" spans="1:27" x14ac:dyDescent="0.25">
      <c r="B1209" t="s">
        <v>439</v>
      </c>
      <c r="C1209" t="s">
        <v>276</v>
      </c>
      <c r="D1209" t="s">
        <v>440</v>
      </c>
      <c r="E1209" s="34">
        <v>6.1499999999999999E-2</v>
      </c>
      <c r="F1209" t="s">
        <v>278</v>
      </c>
      <c r="G1209" t="s">
        <v>279</v>
      </c>
      <c r="H1209" s="35">
        <f>VLOOKUP(B1209,'T-SMP'!$E$10:$F$70,2,0)</f>
        <v>0</v>
      </c>
      <c r="I1209" t="s">
        <v>280</v>
      </c>
      <c r="J1209" s="22">
        <f>ROUND(E1209/I1207* H1209,5)</f>
        <v>0</v>
      </c>
      <c r="K1209" s="41"/>
      <c r="L1209" s="30"/>
    </row>
    <row r="1210" spans="1:27" x14ac:dyDescent="0.25">
      <c r="B1210" t="s">
        <v>447</v>
      </c>
      <c r="C1210" t="s">
        <v>276</v>
      </c>
      <c r="D1210" t="s">
        <v>448</v>
      </c>
      <c r="E1210" s="34">
        <v>6.1499999999999999E-2</v>
      </c>
      <c r="F1210" t="s">
        <v>278</v>
      </c>
      <c r="G1210" t="s">
        <v>279</v>
      </c>
      <c r="H1210" s="35">
        <f>VLOOKUP(B1210,'T-SMP'!$E$10:$F$70,2,0)</f>
        <v>0</v>
      </c>
      <c r="I1210" t="s">
        <v>280</v>
      </c>
      <c r="J1210" s="22">
        <f>ROUND(E1210/I1207* H1210,5)</f>
        <v>0</v>
      </c>
      <c r="K1210" s="41"/>
      <c r="L1210" s="30"/>
    </row>
    <row r="1211" spans="1:27" x14ac:dyDescent="0.25">
      <c r="B1211" t="s">
        <v>275</v>
      </c>
      <c r="C1211" t="s">
        <v>276</v>
      </c>
      <c r="D1211" t="s">
        <v>277</v>
      </c>
      <c r="E1211" s="34">
        <v>1.54E-2</v>
      </c>
      <c r="F1211" t="s">
        <v>278</v>
      </c>
      <c r="G1211" t="s">
        <v>279</v>
      </c>
      <c r="H1211" s="35">
        <f>VLOOKUP(B1211,'T-SMP'!$E$10:$F$70,2,0)</f>
        <v>0</v>
      </c>
      <c r="I1211" t="s">
        <v>280</v>
      </c>
      <c r="J1211" s="22">
        <f>ROUND(E1211/I1207* H1211,5)</f>
        <v>0</v>
      </c>
      <c r="K1211" s="41"/>
      <c r="L1211" s="30"/>
    </row>
    <row r="1212" spans="1:27" x14ac:dyDescent="0.25">
      <c r="D1212" s="23" t="s">
        <v>283</v>
      </c>
      <c r="E1212" s="36"/>
      <c r="H1212" s="36"/>
      <c r="L1212" s="30">
        <f>SUM(J1209:J1211)</f>
        <v>0</v>
      </c>
    </row>
    <row r="1213" spans="1:27" x14ac:dyDescent="0.25">
      <c r="B1213" s="15" t="s">
        <v>284</v>
      </c>
      <c r="E1213" s="36"/>
      <c r="H1213" s="36"/>
      <c r="L1213" s="30"/>
    </row>
    <row r="1214" spans="1:27" x14ac:dyDescent="0.25">
      <c r="B1214" t="s">
        <v>528</v>
      </c>
      <c r="C1214" t="s">
        <v>276</v>
      </c>
      <c r="D1214" t="s">
        <v>529</v>
      </c>
      <c r="E1214" s="34">
        <v>6.1499999999999999E-2</v>
      </c>
      <c r="F1214" t="s">
        <v>278</v>
      </c>
      <c r="G1214" t="s">
        <v>279</v>
      </c>
      <c r="H1214" s="35">
        <f>VLOOKUP(B1214,'T-SMP'!$E$10:$F$70,2,0)</f>
        <v>0</v>
      </c>
      <c r="I1214" t="s">
        <v>280</v>
      </c>
      <c r="J1214" s="22">
        <f>ROUND(E1214/I1207* H1214,5)</f>
        <v>0</v>
      </c>
      <c r="K1214" s="41"/>
      <c r="L1214" s="30"/>
    </row>
    <row r="1215" spans="1:27" x14ac:dyDescent="0.25">
      <c r="D1215" s="23" t="s">
        <v>289</v>
      </c>
      <c r="E1215" s="36"/>
      <c r="H1215" s="36"/>
      <c r="L1215" s="30">
        <f>SUM(J1214:J1214)</f>
        <v>0</v>
      </c>
    </row>
    <row r="1216" spans="1:27" x14ac:dyDescent="0.25">
      <c r="B1216" s="15" t="s">
        <v>290</v>
      </c>
      <c r="E1216" s="36"/>
      <c r="H1216" s="36"/>
      <c r="L1216" s="30"/>
    </row>
    <row r="1217" spans="1:27" x14ac:dyDescent="0.25">
      <c r="B1217" t="s">
        <v>530</v>
      </c>
      <c r="C1217" t="s">
        <v>531</v>
      </c>
      <c r="D1217" t="s">
        <v>532</v>
      </c>
      <c r="E1217" s="34">
        <v>1.4999999999999999E-2</v>
      </c>
      <c r="G1217" t="s">
        <v>279</v>
      </c>
      <c r="H1217" s="35">
        <f>VLOOKUP(B1217,'T-SMP'!$E$10:$F$70,2,0)</f>
        <v>0</v>
      </c>
      <c r="I1217" t="s">
        <v>280</v>
      </c>
      <c r="J1217" s="22">
        <f>ROUND(E1217* H1217,5)</f>
        <v>0</v>
      </c>
      <c r="K1217" s="41"/>
      <c r="L1217" s="30"/>
    </row>
    <row r="1218" spans="1:27" x14ac:dyDescent="0.25">
      <c r="B1218" t="s">
        <v>428</v>
      </c>
      <c r="C1218" t="s">
        <v>17</v>
      </c>
      <c r="D1218" t="s">
        <v>317</v>
      </c>
      <c r="E1218" s="34">
        <v>2.0000000000000001E-4</v>
      </c>
      <c r="G1218" t="s">
        <v>279</v>
      </c>
      <c r="H1218" s="35">
        <f>VLOOKUP(B1218,'T-SMP'!$E$10:$F$70,2,0)</f>
        <v>0</v>
      </c>
      <c r="I1218" t="s">
        <v>280</v>
      </c>
      <c r="J1218" s="22">
        <f>ROUND(E1218* H1218,5)</f>
        <v>0</v>
      </c>
      <c r="K1218" s="41"/>
      <c r="L1218" s="30"/>
    </row>
    <row r="1219" spans="1:27" x14ac:dyDescent="0.25">
      <c r="D1219" s="23" t="s">
        <v>294</v>
      </c>
      <c r="E1219" s="36"/>
      <c r="H1219" s="36"/>
      <c r="L1219" s="30">
        <f>SUM(J1217:J1218)</f>
        <v>0</v>
      </c>
    </row>
    <row r="1220" spans="1:27" x14ac:dyDescent="0.25">
      <c r="E1220" s="36"/>
      <c r="H1220" s="36"/>
      <c r="L1220" s="30"/>
    </row>
    <row r="1221" spans="1:27" x14ac:dyDescent="0.25">
      <c r="D1221" s="23" t="s">
        <v>295</v>
      </c>
      <c r="E1221" s="36"/>
      <c r="H1221" s="36">
        <v>1.5</v>
      </c>
      <c r="I1221" t="s">
        <v>296</v>
      </c>
      <c r="J1221">
        <f>ROUND(H1221/100*L1212,5)</f>
        <v>0</v>
      </c>
      <c r="L1221" s="30"/>
    </row>
    <row r="1222" spans="1:27" x14ac:dyDescent="0.25">
      <c r="D1222" s="23" t="s">
        <v>297</v>
      </c>
      <c r="E1222" s="36"/>
      <c r="H1222" s="36"/>
      <c r="L1222" s="39">
        <f>SUM(J1208:J1221)</f>
        <v>0</v>
      </c>
    </row>
    <row r="1223" spans="1:27" x14ac:dyDescent="0.25">
      <c r="D1223" s="23" t="s">
        <v>298</v>
      </c>
      <c r="E1223" s="36"/>
      <c r="H1223" s="36"/>
      <c r="L1223" s="39">
        <f>SUM(L1222:L1222)</f>
        <v>0</v>
      </c>
    </row>
    <row r="1224" spans="1:27" x14ac:dyDescent="0.25">
      <c r="L1224" s="38"/>
    </row>
    <row r="1225" spans="1:27" ht="45" customHeight="1" x14ac:dyDescent="0.25">
      <c r="A1225" s="19" t="s">
        <v>534</v>
      </c>
      <c r="B1225" s="19" t="s">
        <v>53</v>
      </c>
      <c r="C1225" s="20" t="s">
        <v>45</v>
      </c>
      <c r="D1225" s="54" t="s">
        <v>54</v>
      </c>
      <c r="E1225" s="55"/>
      <c r="F1225" s="55"/>
      <c r="G1225" s="20"/>
      <c r="H1225" s="21" t="s">
        <v>273</v>
      </c>
      <c r="I1225" s="56">
        <v>1</v>
      </c>
      <c r="J1225" s="57"/>
      <c r="K1225" s="40" t="str">
        <f>+B1225</f>
        <v>PRH0-ALT2</v>
      </c>
      <c r="L1225" s="37">
        <f>ROUND(L1235,2)</f>
        <v>0</v>
      </c>
      <c r="M1225" s="20"/>
      <c r="N1225" s="20"/>
      <c r="O1225" s="20"/>
      <c r="P1225" s="20"/>
      <c r="Q1225" s="20"/>
      <c r="R1225" s="20"/>
      <c r="S1225" s="20"/>
      <c r="T1225" s="20"/>
      <c r="U1225" s="20"/>
      <c r="V1225" s="20"/>
      <c r="W1225" s="20"/>
      <c r="X1225" s="20"/>
      <c r="Y1225" s="20"/>
      <c r="Z1225" s="20"/>
      <c r="AA1225" s="20"/>
    </row>
    <row r="1226" spans="1:27" x14ac:dyDescent="0.25">
      <c r="B1226" s="15" t="s">
        <v>274</v>
      </c>
      <c r="L1226" s="38"/>
    </row>
    <row r="1227" spans="1:27" x14ac:dyDescent="0.25">
      <c r="B1227" t="s">
        <v>281</v>
      </c>
      <c r="C1227" t="s">
        <v>276</v>
      </c>
      <c r="D1227" t="s">
        <v>282</v>
      </c>
      <c r="E1227" s="34">
        <v>2E-3</v>
      </c>
      <c r="F1227" t="s">
        <v>278</v>
      </c>
      <c r="G1227" t="s">
        <v>279</v>
      </c>
      <c r="H1227" s="35">
        <f>VLOOKUP(B1227,'T-SMP'!$E$10:$F$70,2,0)</f>
        <v>0</v>
      </c>
      <c r="I1227" t="s">
        <v>280</v>
      </c>
      <c r="J1227" s="22">
        <f>ROUND(E1227/I1225* H1227,5)</f>
        <v>0</v>
      </c>
      <c r="K1227" s="41"/>
      <c r="L1227" s="30"/>
    </row>
    <row r="1228" spans="1:27" x14ac:dyDescent="0.25">
      <c r="D1228" s="23" t="s">
        <v>283</v>
      </c>
      <c r="E1228" s="36"/>
      <c r="H1228" s="36"/>
      <c r="L1228" s="30">
        <f>SUM(J1227:J1227)</f>
        <v>0</v>
      </c>
    </row>
    <row r="1229" spans="1:27" x14ac:dyDescent="0.25">
      <c r="B1229" s="15" t="s">
        <v>284</v>
      </c>
      <c r="E1229" s="36"/>
      <c r="H1229" s="36"/>
      <c r="L1229" s="30"/>
    </row>
    <row r="1230" spans="1:27" ht="30" x14ac:dyDescent="0.25">
      <c r="B1230" t="s">
        <v>535</v>
      </c>
      <c r="C1230" t="s">
        <v>276</v>
      </c>
      <c r="D1230" s="42" t="s">
        <v>536</v>
      </c>
      <c r="E1230" s="34">
        <v>2E-3</v>
      </c>
      <c r="F1230" t="s">
        <v>278</v>
      </c>
      <c r="G1230" t="s">
        <v>279</v>
      </c>
      <c r="H1230" s="35">
        <f>VLOOKUP(B1230,'T-SMP'!$E$10:$F$70,2,0)</f>
        <v>0</v>
      </c>
      <c r="I1230" t="s">
        <v>280</v>
      </c>
      <c r="J1230" s="22">
        <f>ROUND(E1230/I1225* H1230,5)</f>
        <v>0</v>
      </c>
      <c r="K1230" s="41"/>
      <c r="L1230" s="30"/>
    </row>
    <row r="1231" spans="1:27" x14ac:dyDescent="0.25">
      <c r="D1231" s="23" t="s">
        <v>289</v>
      </c>
      <c r="E1231" s="36"/>
      <c r="H1231" s="36"/>
      <c r="L1231" s="30">
        <f>SUM(J1230:J1230)</f>
        <v>0</v>
      </c>
    </row>
    <row r="1232" spans="1:27" x14ac:dyDescent="0.25">
      <c r="E1232" s="36"/>
      <c r="H1232" s="36"/>
      <c r="L1232" s="30"/>
    </row>
    <row r="1233" spans="1:27" x14ac:dyDescent="0.25">
      <c r="D1233" s="23" t="s">
        <v>295</v>
      </c>
      <c r="E1233" s="36"/>
      <c r="H1233" s="36">
        <v>1.5</v>
      </c>
      <c r="I1233" t="s">
        <v>296</v>
      </c>
      <c r="J1233">
        <f>ROUND(H1233/100*L1228,5)</f>
        <v>0</v>
      </c>
      <c r="L1233" s="30"/>
    </row>
    <row r="1234" spans="1:27" x14ac:dyDescent="0.25">
      <c r="D1234" s="23" t="s">
        <v>297</v>
      </c>
      <c r="E1234" s="36"/>
      <c r="H1234" s="36"/>
      <c r="L1234" s="39">
        <f>SUM(J1226:J1233)</f>
        <v>0</v>
      </c>
    </row>
    <row r="1235" spans="1:27" x14ac:dyDescent="0.25">
      <c r="D1235" s="23" t="s">
        <v>298</v>
      </c>
      <c r="E1235" s="36"/>
      <c r="H1235" s="36"/>
      <c r="L1235" s="39">
        <f>SUM(L1234:L1234)</f>
        <v>0</v>
      </c>
    </row>
    <row r="1236" spans="1:27" x14ac:dyDescent="0.25">
      <c r="L1236" s="38"/>
    </row>
    <row r="1237" spans="1:27" ht="45" customHeight="1" x14ac:dyDescent="0.25">
      <c r="A1237" s="19" t="s">
        <v>537</v>
      </c>
      <c r="B1237" s="19" t="s">
        <v>44</v>
      </c>
      <c r="C1237" s="20" t="s">
        <v>45</v>
      </c>
      <c r="D1237" s="54" t="s">
        <v>46</v>
      </c>
      <c r="E1237" s="55"/>
      <c r="F1237" s="55"/>
      <c r="G1237" s="20"/>
      <c r="H1237" s="21" t="s">
        <v>273</v>
      </c>
      <c r="I1237" s="56">
        <v>1</v>
      </c>
      <c r="J1237" s="57"/>
      <c r="K1237" s="40" t="str">
        <f>+B1237</f>
        <v>PRH0-BAI2</v>
      </c>
      <c r="L1237" s="37">
        <f>ROUND(L1247,2)</f>
        <v>0</v>
      </c>
      <c r="M1237" s="20"/>
      <c r="N1237" s="20"/>
      <c r="O1237" s="20"/>
      <c r="P1237" s="20"/>
      <c r="Q1237" s="20"/>
      <c r="R1237" s="20"/>
      <c r="S1237" s="20"/>
      <c r="T1237" s="20"/>
      <c r="U1237" s="20"/>
      <c r="V1237" s="20"/>
      <c r="W1237" s="20"/>
      <c r="X1237" s="20"/>
      <c r="Y1237" s="20"/>
      <c r="Z1237" s="20"/>
      <c r="AA1237" s="20"/>
    </row>
    <row r="1238" spans="1:27" x14ac:dyDescent="0.25">
      <c r="B1238" s="15" t="s">
        <v>274</v>
      </c>
      <c r="L1238" s="38"/>
    </row>
    <row r="1239" spans="1:27" x14ac:dyDescent="0.25">
      <c r="B1239" t="s">
        <v>281</v>
      </c>
      <c r="C1239" t="s">
        <v>276</v>
      </c>
      <c r="D1239" t="s">
        <v>282</v>
      </c>
      <c r="E1239" s="34">
        <v>1E-3</v>
      </c>
      <c r="F1239" t="s">
        <v>278</v>
      </c>
      <c r="G1239" t="s">
        <v>279</v>
      </c>
      <c r="H1239" s="35">
        <f>VLOOKUP(B1239,'T-SMP'!$E$10:$F$70,2,0)</f>
        <v>0</v>
      </c>
      <c r="I1239" t="s">
        <v>280</v>
      </c>
      <c r="J1239" s="22">
        <f>ROUND(E1239/I1237* H1239,5)</f>
        <v>0</v>
      </c>
      <c r="K1239" s="41"/>
      <c r="L1239" s="30"/>
    </row>
    <row r="1240" spans="1:27" x14ac:dyDescent="0.25">
      <c r="D1240" s="23" t="s">
        <v>283</v>
      </c>
      <c r="E1240" s="36"/>
      <c r="H1240" s="36"/>
      <c r="L1240" s="30">
        <f>SUM(J1239:J1239)</f>
        <v>0</v>
      </c>
    </row>
    <row r="1241" spans="1:27" x14ac:dyDescent="0.25">
      <c r="B1241" s="15" t="s">
        <v>284</v>
      </c>
      <c r="E1241" s="36"/>
      <c r="H1241" s="36"/>
      <c r="L1241" s="30"/>
    </row>
    <row r="1242" spans="1:27" ht="30" x14ac:dyDescent="0.25">
      <c r="B1242" t="s">
        <v>465</v>
      </c>
      <c r="C1242" t="s">
        <v>276</v>
      </c>
      <c r="D1242" s="42" t="s">
        <v>466</v>
      </c>
      <c r="E1242" s="34">
        <v>1E-3</v>
      </c>
      <c r="F1242" t="s">
        <v>278</v>
      </c>
      <c r="G1242" t="s">
        <v>279</v>
      </c>
      <c r="H1242" s="35">
        <f>VLOOKUP(B1242,'T-SMP'!$E$10:$F$70,2,0)</f>
        <v>0</v>
      </c>
      <c r="I1242" t="s">
        <v>280</v>
      </c>
      <c r="J1242" s="22">
        <f>ROUND(E1242/I1237* H1242,5)</f>
        <v>0</v>
      </c>
      <c r="K1242" s="41"/>
      <c r="L1242" s="30"/>
    </row>
    <row r="1243" spans="1:27" x14ac:dyDescent="0.25">
      <c r="D1243" s="23" t="s">
        <v>289</v>
      </c>
      <c r="E1243" s="36"/>
      <c r="H1243" s="36"/>
      <c r="L1243" s="30">
        <f>SUM(J1242:J1242)</f>
        <v>0</v>
      </c>
    </row>
    <row r="1244" spans="1:27" x14ac:dyDescent="0.25">
      <c r="E1244" s="36"/>
      <c r="H1244" s="36"/>
      <c r="L1244" s="30"/>
    </row>
    <row r="1245" spans="1:27" x14ac:dyDescent="0.25">
      <c r="D1245" s="23" t="s">
        <v>295</v>
      </c>
      <c r="E1245" s="36"/>
      <c r="H1245" s="36">
        <v>1.5</v>
      </c>
      <c r="I1245" t="s">
        <v>296</v>
      </c>
      <c r="J1245">
        <f>ROUND(H1245/100*L1240,5)</f>
        <v>0</v>
      </c>
      <c r="L1245" s="30"/>
    </row>
    <row r="1246" spans="1:27" x14ac:dyDescent="0.25">
      <c r="D1246" s="23" t="s">
        <v>297</v>
      </c>
      <c r="E1246" s="36"/>
      <c r="H1246" s="36"/>
      <c r="L1246" s="39">
        <f>SUM(J1238:J1245)</f>
        <v>0</v>
      </c>
    </row>
    <row r="1247" spans="1:27" x14ac:dyDescent="0.25">
      <c r="D1247" s="23" t="s">
        <v>298</v>
      </c>
      <c r="E1247" s="36"/>
      <c r="H1247" s="36"/>
      <c r="L1247" s="39">
        <f>SUM(L1246:L1246)</f>
        <v>0</v>
      </c>
    </row>
    <row r="1248" spans="1:27" x14ac:dyDescent="0.25">
      <c r="L1248" s="38"/>
    </row>
    <row r="1249" spans="1:27" ht="45" customHeight="1" x14ac:dyDescent="0.25">
      <c r="A1249" s="19" t="s">
        <v>538</v>
      </c>
      <c r="B1249" s="19" t="s">
        <v>49</v>
      </c>
      <c r="C1249" s="20" t="s">
        <v>45</v>
      </c>
      <c r="D1249" s="54" t="s">
        <v>50</v>
      </c>
      <c r="E1249" s="55"/>
      <c r="F1249" s="55"/>
      <c r="G1249" s="20"/>
      <c r="H1249" s="21" t="s">
        <v>273</v>
      </c>
      <c r="I1249" s="56">
        <v>1</v>
      </c>
      <c r="J1249" s="57"/>
      <c r="K1249" s="40" t="str">
        <f>+B1249</f>
        <v>PRH0-MIG2</v>
      </c>
      <c r="L1249" s="37">
        <f>ROUND(L1258,2)</f>
        <v>0</v>
      </c>
      <c r="M1249" s="20"/>
      <c r="N1249" s="20"/>
      <c r="O1249" s="20"/>
      <c r="P1249" s="20"/>
      <c r="Q1249" s="20"/>
      <c r="R1249" s="20"/>
      <c r="S1249" s="20"/>
      <c r="T1249" s="20"/>
      <c r="U1249" s="20"/>
      <c r="V1249" s="20"/>
      <c r="W1249" s="20"/>
      <c r="X1249" s="20"/>
      <c r="Y1249" s="20"/>
      <c r="Z1249" s="20"/>
      <c r="AA1249" s="20"/>
    </row>
    <row r="1250" spans="1:27" x14ac:dyDescent="0.25">
      <c r="B1250" s="15" t="s">
        <v>274</v>
      </c>
      <c r="L1250" s="38"/>
    </row>
    <row r="1251" spans="1:27" x14ac:dyDescent="0.25">
      <c r="B1251" t="s">
        <v>281</v>
      </c>
      <c r="C1251" t="s">
        <v>276</v>
      </c>
      <c r="D1251" t="s">
        <v>282</v>
      </c>
      <c r="E1251" s="34">
        <v>1.5E-3</v>
      </c>
      <c r="F1251" t="s">
        <v>278</v>
      </c>
      <c r="G1251" t="s">
        <v>279</v>
      </c>
      <c r="H1251" s="35">
        <f>VLOOKUP(B1251,'T-SMP'!$E$10:$F$70,2,0)</f>
        <v>0</v>
      </c>
      <c r="I1251" t="s">
        <v>280</v>
      </c>
      <c r="J1251" s="22">
        <f>ROUND(E1251/I1249* H1251,5)</f>
        <v>0</v>
      </c>
      <c r="K1251" s="41"/>
      <c r="L1251" s="30"/>
    </row>
    <row r="1252" spans="1:27" x14ac:dyDescent="0.25">
      <c r="D1252" s="23" t="s">
        <v>283</v>
      </c>
      <c r="E1252" s="36"/>
      <c r="H1252" s="36"/>
      <c r="L1252" s="30">
        <f>SUM(J1251:J1251)</f>
        <v>0</v>
      </c>
    </row>
    <row r="1253" spans="1:27" x14ac:dyDescent="0.25">
      <c r="B1253" s="15" t="s">
        <v>284</v>
      </c>
      <c r="E1253" s="36"/>
      <c r="H1253" s="36"/>
      <c r="L1253" s="30"/>
    </row>
    <row r="1254" spans="1:27" ht="30" x14ac:dyDescent="0.25">
      <c r="B1254" t="s">
        <v>465</v>
      </c>
      <c r="C1254" t="s">
        <v>276</v>
      </c>
      <c r="D1254" s="42" t="s">
        <v>466</v>
      </c>
      <c r="E1254" s="34">
        <v>1.5E-3</v>
      </c>
      <c r="F1254" t="s">
        <v>278</v>
      </c>
      <c r="G1254" t="s">
        <v>279</v>
      </c>
      <c r="H1254" s="35">
        <f>VLOOKUP(B1254,'T-SMP'!$E$10:$F$70,2,0)</f>
        <v>0</v>
      </c>
      <c r="I1254" t="s">
        <v>280</v>
      </c>
      <c r="J1254" s="22">
        <f>ROUND(E1254/I1249* H1254,5)</f>
        <v>0</v>
      </c>
      <c r="K1254" s="41"/>
      <c r="L1254" s="30"/>
    </row>
    <row r="1255" spans="1:27" x14ac:dyDescent="0.25">
      <c r="E1255" s="36"/>
      <c r="H1255" s="36"/>
      <c r="L1255" s="30"/>
    </row>
    <row r="1256" spans="1:27" x14ac:dyDescent="0.25">
      <c r="D1256" s="23" t="s">
        <v>295</v>
      </c>
      <c r="E1256" s="36"/>
      <c r="H1256" s="36">
        <v>1.5</v>
      </c>
      <c r="I1256" t="s">
        <v>296</v>
      </c>
      <c r="J1256">
        <f>ROUND(H1256/100*L1252,5)</f>
        <v>0</v>
      </c>
      <c r="L1256" s="30"/>
    </row>
    <row r="1257" spans="1:27" x14ac:dyDescent="0.25">
      <c r="D1257" s="23" t="s">
        <v>297</v>
      </c>
      <c r="E1257" s="36"/>
      <c r="H1257" s="36"/>
      <c r="L1257" s="39">
        <f>SUM(J1250:J1256)</f>
        <v>0</v>
      </c>
    </row>
    <row r="1258" spans="1:27" x14ac:dyDescent="0.25">
      <c r="D1258" s="23" t="s">
        <v>298</v>
      </c>
      <c r="E1258" s="36"/>
      <c r="H1258" s="36"/>
      <c r="L1258" s="39">
        <f>SUM(L1257:L1257)</f>
        <v>0</v>
      </c>
    </row>
    <row r="1260" spans="1:27" x14ac:dyDescent="0.25">
      <c r="A1260" s="19" t="s">
        <v>481</v>
      </c>
      <c r="B1260" s="19" t="s">
        <v>577</v>
      </c>
      <c r="C1260" s="20" t="s">
        <v>578</v>
      </c>
      <c r="D1260" s="54" t="s">
        <v>579</v>
      </c>
      <c r="E1260" s="55"/>
      <c r="F1260" s="55"/>
      <c r="G1260" s="20"/>
      <c r="H1260" s="21" t="s">
        <v>273</v>
      </c>
      <c r="I1260" s="56">
        <v>10.76</v>
      </c>
      <c r="J1260" s="57"/>
      <c r="K1260" s="19" t="s">
        <v>577</v>
      </c>
      <c r="L1260" s="37">
        <f>ROUND(L1270,2)</f>
        <v>0</v>
      </c>
    </row>
    <row r="1261" spans="1:27" x14ac:dyDescent="0.25">
      <c r="B1261" s="15" t="s">
        <v>274</v>
      </c>
      <c r="K1261"/>
      <c r="L1261" s="38"/>
    </row>
    <row r="1262" spans="1:27" x14ac:dyDescent="0.25">
      <c r="B1262" t="s">
        <v>281</v>
      </c>
      <c r="C1262" t="s">
        <v>276</v>
      </c>
      <c r="D1262" t="s">
        <v>282</v>
      </c>
      <c r="E1262" s="34">
        <v>0.3</v>
      </c>
      <c r="F1262" t="s">
        <v>278</v>
      </c>
      <c r="G1262" t="s">
        <v>279</v>
      </c>
      <c r="H1262" s="35">
        <f>VLOOKUP(B1262,'T-SMP'!$E$10:$F$70,2,0)</f>
        <v>0</v>
      </c>
      <c r="I1262" t="s">
        <v>280</v>
      </c>
      <c r="J1262" s="22">
        <f>ROUND(E1262/I1260* H1262,5)</f>
        <v>0</v>
      </c>
      <c r="K1262" s="22"/>
      <c r="L1262" s="30"/>
    </row>
    <row r="1263" spans="1:27" x14ac:dyDescent="0.25">
      <c r="D1263" s="23" t="s">
        <v>283</v>
      </c>
      <c r="E1263" s="36"/>
      <c r="H1263" s="36"/>
      <c r="K1263"/>
      <c r="L1263" s="30">
        <f>SUM(J1262:J1262)</f>
        <v>0</v>
      </c>
    </row>
    <row r="1264" spans="1:27" x14ac:dyDescent="0.25">
      <c r="B1264" s="15" t="s">
        <v>290</v>
      </c>
      <c r="E1264" s="36"/>
      <c r="H1264" s="36"/>
      <c r="K1264"/>
      <c r="L1264" s="30"/>
    </row>
    <row r="1265" spans="1:12" x14ac:dyDescent="0.25">
      <c r="B1265" t="s">
        <v>305</v>
      </c>
      <c r="C1265" t="s">
        <v>292</v>
      </c>
      <c r="D1265" t="s">
        <v>306</v>
      </c>
      <c r="E1265" s="34">
        <v>5.0000000000000001E-4</v>
      </c>
      <c r="G1265" t="s">
        <v>279</v>
      </c>
      <c r="H1265" s="35">
        <f>VLOOKUP(B1265,'T-SMP'!$E$10:$F$70,2,0)</f>
        <v>0</v>
      </c>
      <c r="I1265" t="s">
        <v>280</v>
      </c>
      <c r="J1265" s="22">
        <f>ROUND(E1265* H1265,5)</f>
        <v>0</v>
      </c>
      <c r="K1265" s="22"/>
      <c r="L1265" s="30"/>
    </row>
    <row r="1266" spans="1:12" x14ac:dyDescent="0.25">
      <c r="D1266" s="23" t="s">
        <v>294</v>
      </c>
      <c r="E1266" s="36"/>
      <c r="H1266" s="36"/>
      <c r="K1266"/>
      <c r="L1266" s="30">
        <f>SUM(J1265:J1265)</f>
        <v>0</v>
      </c>
    </row>
    <row r="1267" spans="1:12" x14ac:dyDescent="0.25">
      <c r="E1267" s="36"/>
      <c r="H1267" s="36"/>
      <c r="K1267"/>
      <c r="L1267" s="30"/>
    </row>
    <row r="1268" spans="1:12" x14ac:dyDescent="0.25">
      <c r="D1268" s="23" t="s">
        <v>295</v>
      </c>
      <c r="E1268" s="36"/>
      <c r="H1268" s="36">
        <v>1.5</v>
      </c>
      <c r="I1268" t="s">
        <v>296</v>
      </c>
      <c r="J1268">
        <f>ROUND(H1268/100*L1263,5)</f>
        <v>0</v>
      </c>
      <c r="K1268"/>
      <c r="L1268" s="30"/>
    </row>
    <row r="1269" spans="1:12" x14ac:dyDescent="0.25">
      <c r="D1269" s="23" t="s">
        <v>297</v>
      </c>
      <c r="E1269" s="36"/>
      <c r="H1269" s="36"/>
      <c r="K1269"/>
      <c r="L1269" s="39">
        <f>SUM(J1261:J1268)</f>
        <v>0</v>
      </c>
    </row>
    <row r="1270" spans="1:12" x14ac:dyDescent="0.25">
      <c r="D1270" s="23" t="s">
        <v>298</v>
      </c>
      <c r="E1270" s="36"/>
      <c r="H1270" s="36"/>
      <c r="K1270"/>
      <c r="L1270" s="39">
        <f>SUM(L1269:L1269)</f>
        <v>0</v>
      </c>
    </row>
    <row r="1271" spans="1:12" x14ac:dyDescent="0.25">
      <c r="K1271"/>
      <c r="L1271" s="38"/>
    </row>
    <row r="1272" spans="1:12" x14ac:dyDescent="0.25">
      <c r="A1272" s="19" t="s">
        <v>482</v>
      </c>
      <c r="B1272" s="19" t="s">
        <v>580</v>
      </c>
      <c r="C1272" s="20" t="s">
        <v>578</v>
      </c>
      <c r="D1272" s="54" t="s">
        <v>581</v>
      </c>
      <c r="E1272" s="55"/>
      <c r="F1272" s="55"/>
      <c r="G1272" s="20"/>
      <c r="H1272" s="21" t="s">
        <v>273</v>
      </c>
      <c r="I1272" s="56">
        <v>13</v>
      </c>
      <c r="J1272" s="57"/>
      <c r="K1272" s="19" t="s">
        <v>580</v>
      </c>
      <c r="L1272" s="37">
        <f>ROUND(L1285,2)</f>
        <v>0</v>
      </c>
    </row>
    <row r="1273" spans="1:12" x14ac:dyDescent="0.25">
      <c r="B1273" s="15" t="s">
        <v>274</v>
      </c>
      <c r="K1273"/>
      <c r="L1273" s="38"/>
    </row>
    <row r="1274" spans="1:12" x14ac:dyDescent="0.25">
      <c r="B1274" t="s">
        <v>281</v>
      </c>
      <c r="C1274" t="s">
        <v>276</v>
      </c>
      <c r="D1274" t="s">
        <v>282</v>
      </c>
      <c r="E1274" s="34">
        <v>0.3</v>
      </c>
      <c r="F1274" t="s">
        <v>278</v>
      </c>
      <c r="G1274" t="s">
        <v>279</v>
      </c>
      <c r="H1274" s="35">
        <f>VLOOKUP(B1274,'T-SMP'!$E$10:$F$70,2,0)</f>
        <v>0</v>
      </c>
      <c r="I1274" t="s">
        <v>280</v>
      </c>
      <c r="J1274" s="22">
        <f>ROUND(E1274/I1272* H1274,5)</f>
        <v>0</v>
      </c>
      <c r="K1274" s="22"/>
      <c r="L1274" s="30"/>
    </row>
    <row r="1275" spans="1:12" x14ac:dyDescent="0.25">
      <c r="B1275" t="s">
        <v>275</v>
      </c>
      <c r="C1275" t="s">
        <v>276</v>
      </c>
      <c r="D1275" t="s">
        <v>277</v>
      </c>
      <c r="E1275" s="34">
        <v>0.3</v>
      </c>
      <c r="F1275" t="s">
        <v>278</v>
      </c>
      <c r="G1275" t="s">
        <v>279</v>
      </c>
      <c r="H1275" s="35">
        <f>VLOOKUP(B1275,'T-SMP'!$E$10:$F$70,2,0)</f>
        <v>0</v>
      </c>
      <c r="I1275" t="s">
        <v>280</v>
      </c>
      <c r="J1275" s="22">
        <f>ROUND(E1275/I1272* H1275,5)</f>
        <v>0</v>
      </c>
      <c r="K1275" s="22"/>
      <c r="L1275" s="30"/>
    </row>
    <row r="1276" spans="1:12" x14ac:dyDescent="0.25">
      <c r="D1276" s="23" t="s">
        <v>283</v>
      </c>
      <c r="E1276" s="36"/>
      <c r="H1276" s="36"/>
      <c r="K1276"/>
      <c r="L1276" s="30">
        <f>SUM(J1274:J1275)</f>
        <v>0</v>
      </c>
    </row>
    <row r="1277" spans="1:12" x14ac:dyDescent="0.25">
      <c r="B1277" s="15" t="s">
        <v>284</v>
      </c>
      <c r="E1277" s="36"/>
      <c r="H1277" s="36"/>
      <c r="K1277"/>
      <c r="L1277" s="30"/>
    </row>
    <row r="1278" spans="1:12" x14ac:dyDescent="0.25">
      <c r="B1278" t="s">
        <v>287</v>
      </c>
      <c r="C1278" t="s">
        <v>276</v>
      </c>
      <c r="D1278" t="s">
        <v>288</v>
      </c>
      <c r="E1278" s="34">
        <v>7.0000000000000001E-3</v>
      </c>
      <c r="F1278" t="s">
        <v>278</v>
      </c>
      <c r="G1278" t="s">
        <v>279</v>
      </c>
      <c r="H1278" s="35">
        <f>VLOOKUP(B1278,'T-SMP'!$E$10:$F$70,2,0)</f>
        <v>0</v>
      </c>
      <c r="I1278" t="s">
        <v>280</v>
      </c>
      <c r="J1278" s="22">
        <f>ROUND(E1278/I1272* H1278,5)</f>
        <v>0</v>
      </c>
      <c r="K1278" s="22"/>
      <c r="L1278" s="30"/>
    </row>
    <row r="1279" spans="1:12" x14ac:dyDescent="0.25">
      <c r="D1279" s="23" t="s">
        <v>289</v>
      </c>
      <c r="E1279" s="36"/>
      <c r="H1279" s="36"/>
      <c r="K1279"/>
      <c r="L1279" s="30">
        <f>SUM(J1278:J1278)</f>
        <v>0</v>
      </c>
    </row>
    <row r="1280" spans="1:12" x14ac:dyDescent="0.25">
      <c r="B1280" s="15" t="s">
        <v>290</v>
      </c>
      <c r="E1280" s="36"/>
      <c r="H1280" s="36"/>
      <c r="K1280"/>
      <c r="L1280" s="30"/>
    </row>
    <row r="1281" spans="2:12" x14ac:dyDescent="0.25">
      <c r="B1281" t="s">
        <v>291</v>
      </c>
      <c r="C1281" t="s">
        <v>292</v>
      </c>
      <c r="D1281" t="s">
        <v>293</v>
      </c>
      <c r="E1281" s="34">
        <v>5.4999999999999997E-3</v>
      </c>
      <c r="G1281" t="s">
        <v>279</v>
      </c>
      <c r="H1281" s="35">
        <f>VLOOKUP(B1281,'T-SMP'!$E$10:$F$70,2,0)</f>
        <v>0</v>
      </c>
      <c r="I1281" t="s">
        <v>280</v>
      </c>
      <c r="J1281" s="22">
        <f>ROUND(E1281* H1281,5)</f>
        <v>0</v>
      </c>
      <c r="K1281" s="22"/>
      <c r="L1281" s="30"/>
    </row>
    <row r="1282" spans="2:12" x14ac:dyDescent="0.25">
      <c r="E1282" s="36"/>
      <c r="H1282" s="36"/>
      <c r="K1282"/>
      <c r="L1282" s="30"/>
    </row>
    <row r="1283" spans="2:12" x14ac:dyDescent="0.25">
      <c r="D1283" s="23" t="s">
        <v>295</v>
      </c>
      <c r="E1283" s="36"/>
      <c r="H1283" s="36">
        <v>1.5</v>
      </c>
      <c r="I1283" t="s">
        <v>296</v>
      </c>
      <c r="J1283">
        <f>ROUND(H1283/100*L1276,5)</f>
        <v>0</v>
      </c>
      <c r="K1283"/>
      <c r="L1283" s="30"/>
    </row>
    <row r="1284" spans="2:12" x14ac:dyDescent="0.25">
      <c r="D1284" s="23" t="s">
        <v>297</v>
      </c>
      <c r="E1284" s="36"/>
      <c r="H1284" s="36"/>
      <c r="K1284"/>
      <c r="L1284" s="39">
        <f>SUM(J1273:J1283)</f>
        <v>0</v>
      </c>
    </row>
    <row r="1285" spans="2:12" x14ac:dyDescent="0.25">
      <c r="D1285" s="23" t="s">
        <v>298</v>
      </c>
      <c r="E1285" s="36"/>
      <c r="H1285" s="36"/>
      <c r="K1285"/>
      <c r="L1285" s="39">
        <f>SUM(L1284:L1284)</f>
        <v>0</v>
      </c>
    </row>
  </sheetData>
  <sheetProtection algorithmName="SHA-512" hashValue="VCiN6VKFwXnpD92GuW6p75ukC+pwBf/UHP2iZ7TqWV9L1Bk++a2amP1fPc7AYUqv8cLHwAHTveSljoK73GIshw==" saltValue="e/Vgt64qP+5lXiLIX6+BEg==" spinCount="100000" sheet="1" objects="1" scenarios="1"/>
  <mergeCells count="173">
    <mergeCell ref="D1260:F1260"/>
    <mergeCell ref="I1260:J1260"/>
    <mergeCell ref="D1272:F1272"/>
    <mergeCell ref="I1272:J1272"/>
    <mergeCell ref="A1:L1"/>
    <mergeCell ref="A2:L2"/>
    <mergeCell ref="A3:L3"/>
    <mergeCell ref="A4:L4"/>
    <mergeCell ref="A6:L6"/>
    <mergeCell ref="D11:F11"/>
    <mergeCell ref="I11:J11"/>
    <mergeCell ref="D28:F28"/>
    <mergeCell ref="I28:J28"/>
    <mergeCell ref="D41:F41"/>
    <mergeCell ref="I41:J41"/>
    <mergeCell ref="D56:F56"/>
    <mergeCell ref="I56:J56"/>
    <mergeCell ref="D69:F69"/>
    <mergeCell ref="I69:J69"/>
    <mergeCell ref="D89:F89"/>
    <mergeCell ref="I89:J89"/>
    <mergeCell ref="D106:F106"/>
    <mergeCell ref="I106:J106"/>
    <mergeCell ref="D123:F123"/>
    <mergeCell ref="I123:J123"/>
    <mergeCell ref="D138:F138"/>
    <mergeCell ref="I138:J138"/>
    <mergeCell ref="D155:F155"/>
    <mergeCell ref="I155:J155"/>
    <mergeCell ref="D171:F171"/>
    <mergeCell ref="I171:J171"/>
    <mergeCell ref="D187:F187"/>
    <mergeCell ref="I187:J187"/>
    <mergeCell ref="D197:F197"/>
    <mergeCell ref="I197:J197"/>
    <mergeCell ref="D210:F210"/>
    <mergeCell ref="I210:J210"/>
    <mergeCell ref="D226:F226"/>
    <mergeCell ref="I226:J226"/>
    <mergeCell ref="D242:F242"/>
    <mergeCell ref="I242:J242"/>
    <mergeCell ref="D258:F258"/>
    <mergeCell ref="I258:J258"/>
    <mergeCell ref="D272:F272"/>
    <mergeCell ref="I272:J272"/>
    <mergeCell ref="D289:F289"/>
    <mergeCell ref="I289:J289"/>
    <mergeCell ref="D301:F301"/>
    <mergeCell ref="I301:J301"/>
    <mergeCell ref="D311:F311"/>
    <mergeCell ref="I311:J311"/>
    <mergeCell ref="D321:F321"/>
    <mergeCell ref="I321:J321"/>
    <mergeCell ref="D338:F338"/>
    <mergeCell ref="I338:J338"/>
    <mergeCell ref="D357:F357"/>
    <mergeCell ref="I357:J357"/>
    <mergeCell ref="D375:F375"/>
    <mergeCell ref="I375:J375"/>
    <mergeCell ref="D394:F394"/>
    <mergeCell ref="I394:J394"/>
    <mergeCell ref="D412:F412"/>
    <mergeCell ref="I412:J412"/>
    <mergeCell ref="D431:F431"/>
    <mergeCell ref="I431:J431"/>
    <mergeCell ref="D449:F449"/>
    <mergeCell ref="I449:J449"/>
    <mergeCell ref="D468:F468"/>
    <mergeCell ref="I468:J468"/>
    <mergeCell ref="D486:F486"/>
    <mergeCell ref="I486:J486"/>
    <mergeCell ref="D505:F505"/>
    <mergeCell ref="I505:J505"/>
    <mergeCell ref="D523:F523"/>
    <mergeCell ref="I523:J523"/>
    <mergeCell ref="D536:F536"/>
    <mergeCell ref="I536:J536"/>
    <mergeCell ref="D552:F552"/>
    <mergeCell ref="I552:J552"/>
    <mergeCell ref="D565:F565"/>
    <mergeCell ref="I565:J565"/>
    <mergeCell ref="D582:F582"/>
    <mergeCell ref="I582:J582"/>
    <mergeCell ref="D599:F599"/>
    <mergeCell ref="I599:J599"/>
    <mergeCell ref="D612:F612"/>
    <mergeCell ref="I612:J612"/>
    <mergeCell ref="D625:F625"/>
    <mergeCell ref="I625:J625"/>
    <mergeCell ref="D638:F638"/>
    <mergeCell ref="I638:J638"/>
    <mergeCell ref="D651:F651"/>
    <mergeCell ref="I651:J651"/>
    <mergeCell ref="D664:F664"/>
    <mergeCell ref="I664:J664"/>
    <mergeCell ref="D683:F683"/>
    <mergeCell ref="I683:J683"/>
    <mergeCell ref="D696:F696"/>
    <mergeCell ref="I696:J696"/>
    <mergeCell ref="D708:F708"/>
    <mergeCell ref="I708:J708"/>
    <mergeCell ref="D720:F720"/>
    <mergeCell ref="I720:J720"/>
    <mergeCell ref="D732:F732"/>
    <mergeCell ref="I732:J732"/>
    <mergeCell ref="D745:F745"/>
    <mergeCell ref="I745:J745"/>
    <mergeCell ref="D759:F759"/>
    <mergeCell ref="I759:J759"/>
    <mergeCell ref="D778:F778"/>
    <mergeCell ref="I778:J778"/>
    <mergeCell ref="D796:F796"/>
    <mergeCell ref="I796:J796"/>
    <mergeCell ref="D815:F815"/>
    <mergeCell ref="I815:J815"/>
    <mergeCell ref="D834:F834"/>
    <mergeCell ref="I834:J834"/>
    <mergeCell ref="D852:F852"/>
    <mergeCell ref="I852:J852"/>
    <mergeCell ref="D868:F868"/>
    <mergeCell ref="I868:J868"/>
    <mergeCell ref="D880:F880"/>
    <mergeCell ref="I880:J880"/>
    <mergeCell ref="D898:F898"/>
    <mergeCell ref="I898:J898"/>
    <mergeCell ref="D916:F916"/>
    <mergeCell ref="I916:J916"/>
    <mergeCell ref="D934:F934"/>
    <mergeCell ref="I934:J934"/>
    <mergeCell ref="D946:F946"/>
    <mergeCell ref="I946:J946"/>
    <mergeCell ref="D963:F963"/>
    <mergeCell ref="I963:J963"/>
    <mergeCell ref="D981:F981"/>
    <mergeCell ref="I981:J981"/>
    <mergeCell ref="D999:F999"/>
    <mergeCell ref="I999:J999"/>
    <mergeCell ref="D1013:F1013"/>
    <mergeCell ref="I1013:J1013"/>
    <mergeCell ref="D1027:F1027"/>
    <mergeCell ref="I1027:J1027"/>
    <mergeCell ref="D1034:F1034"/>
    <mergeCell ref="I1034:J1034"/>
    <mergeCell ref="D1051:F1051"/>
    <mergeCell ref="I1051:J1051"/>
    <mergeCell ref="D1068:F1068"/>
    <mergeCell ref="I1068:J1068"/>
    <mergeCell ref="D1081:F1081"/>
    <mergeCell ref="I1081:J1081"/>
    <mergeCell ref="D1094:F1094"/>
    <mergeCell ref="I1094:J1094"/>
    <mergeCell ref="D1109:F1109"/>
    <mergeCell ref="I1109:J1109"/>
    <mergeCell ref="D1121:F1121"/>
    <mergeCell ref="I1121:J1121"/>
    <mergeCell ref="D1133:F1133"/>
    <mergeCell ref="I1133:J1133"/>
    <mergeCell ref="D1148:F1148"/>
    <mergeCell ref="I1148:J1148"/>
    <mergeCell ref="D1161:F1161"/>
    <mergeCell ref="I1161:J1161"/>
    <mergeCell ref="D1173:F1173"/>
    <mergeCell ref="I1173:J1173"/>
    <mergeCell ref="D1189:F1189"/>
    <mergeCell ref="I1189:J1189"/>
    <mergeCell ref="D1207:F1207"/>
    <mergeCell ref="I1207:J1207"/>
    <mergeCell ref="D1225:F1225"/>
    <mergeCell ref="I1225:J1225"/>
    <mergeCell ref="D1237:F1237"/>
    <mergeCell ref="I1237:J1237"/>
    <mergeCell ref="D1249:F1249"/>
    <mergeCell ref="I1249:J1249"/>
  </mergeCells>
  <pageMargins left="0.75" right="0.75" top="0.75" bottom="0.5" header="0.5" footer="0.7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5"/>
  <sheetViews>
    <sheetView workbookViewId="0">
      <pane ySplit="8" topLeftCell="A1507" activePane="bottomLeft" state="frozenSplit"/>
      <selection pane="bottomLeft" activeCell="D1" sqref="D1:G1"/>
    </sheetView>
  </sheetViews>
  <sheetFormatPr defaultRowHeight="15" x14ac:dyDescent="0.25"/>
  <cols>
    <col min="1" max="1" width="3.42578125" customWidth="1"/>
    <col min="2" max="2" width="13.7109375" customWidth="1"/>
    <col min="3" max="3" width="4.42578125" customWidth="1"/>
    <col min="4" max="4" width="48.7109375" customWidth="1"/>
    <col min="5" max="6" width="12.7109375" customWidth="1"/>
    <col min="7" max="7" width="16" customWidth="1"/>
  </cols>
  <sheetData>
    <row r="1" spans="1:7" x14ac:dyDescent="0.25">
      <c r="D1" s="58" t="s">
        <v>601</v>
      </c>
      <c r="E1" s="58" t="s">
        <v>0</v>
      </c>
      <c r="F1" s="58" t="s">
        <v>0</v>
      </c>
      <c r="G1" s="58" t="s">
        <v>0</v>
      </c>
    </row>
    <row r="2" spans="1:7" x14ac:dyDescent="0.25">
      <c r="D2" s="58"/>
      <c r="E2" s="58"/>
      <c r="F2" s="58"/>
      <c r="G2" s="58"/>
    </row>
    <row r="3" spans="1:7" ht="18.75" x14ac:dyDescent="0.3">
      <c r="D3" s="59" t="str">
        <f>+'T-SMP'!D3</f>
        <v>Nom empresa</v>
      </c>
      <c r="E3" s="59"/>
      <c r="F3" s="59"/>
      <c r="G3" s="59"/>
    </row>
    <row r="4" spans="1:7" x14ac:dyDescent="0.25">
      <c r="D4" s="58"/>
      <c r="E4" s="58"/>
      <c r="F4" s="58"/>
      <c r="G4" s="58"/>
    </row>
    <row r="6" spans="1:7" ht="18.75" x14ac:dyDescent="0.3">
      <c r="B6" s="6"/>
      <c r="C6" s="6"/>
      <c r="D6" s="7" t="s">
        <v>582</v>
      </c>
      <c r="E6" s="6"/>
      <c r="F6" s="6"/>
      <c r="G6" s="6"/>
    </row>
    <row r="8" spans="1:7" x14ac:dyDescent="0.25">
      <c r="E8" s="8" t="s">
        <v>2</v>
      </c>
      <c r="F8" s="8" t="s">
        <v>3</v>
      </c>
      <c r="G8" s="8" t="s">
        <v>4</v>
      </c>
    </row>
    <row r="9" spans="1:7" x14ac:dyDescent="0.25">
      <c r="G9" s="38"/>
    </row>
    <row r="10" spans="1:7" x14ac:dyDescent="0.25">
      <c r="B10" s="9" t="s">
        <v>5</v>
      </c>
      <c r="C10" s="10" t="s">
        <v>6</v>
      </c>
      <c r="D10" s="9" t="s">
        <v>7</v>
      </c>
      <c r="G10" s="38"/>
    </row>
    <row r="11" spans="1:7" x14ac:dyDescent="0.25">
      <c r="B11" s="9" t="s">
        <v>8</v>
      </c>
      <c r="C11" s="10" t="s">
        <v>9</v>
      </c>
      <c r="D11" s="9" t="s">
        <v>10</v>
      </c>
      <c r="G11" s="38"/>
    </row>
    <row r="12" spans="1:7" x14ac:dyDescent="0.25">
      <c r="B12" s="9" t="s">
        <v>11</v>
      </c>
      <c r="C12" s="10" t="s">
        <v>12</v>
      </c>
      <c r="D12" s="9" t="s">
        <v>13</v>
      </c>
      <c r="G12" s="38"/>
    </row>
    <row r="13" spans="1:7" x14ac:dyDescent="0.25">
      <c r="B13" s="9" t="s">
        <v>14</v>
      </c>
      <c r="C13" s="10" t="s">
        <v>6</v>
      </c>
      <c r="D13" s="9" t="s">
        <v>15</v>
      </c>
      <c r="G13" s="38"/>
    </row>
    <row r="14" spans="1:7" x14ac:dyDescent="0.25">
      <c r="G14" s="38"/>
    </row>
    <row r="15" spans="1:7" ht="34.5" x14ac:dyDescent="0.25">
      <c r="A15" s="5">
        <v>1</v>
      </c>
      <c r="B15" s="5" t="s">
        <v>16</v>
      </c>
      <c r="C15" s="11" t="s">
        <v>17</v>
      </c>
      <c r="D15" s="47" t="s">
        <v>18</v>
      </c>
      <c r="E15" s="46">
        <f>VLOOKUP(B15,PREU_FEINA!$K$11:$L$1258,2,0)</f>
        <v>0</v>
      </c>
      <c r="F15" s="13">
        <v>0</v>
      </c>
      <c r="G15" s="43">
        <f>ROUND(ROUND(E15,2)*ROUND(F15,3),2)</f>
        <v>0</v>
      </c>
    </row>
    <row r="16" spans="1:7" x14ac:dyDescent="0.25">
      <c r="A16" s="5">
        <v>2</v>
      </c>
      <c r="B16" s="5" t="s">
        <v>19</v>
      </c>
      <c r="C16" s="11" t="s">
        <v>20</v>
      </c>
      <c r="D16" s="47" t="s">
        <v>21</v>
      </c>
      <c r="E16" s="46">
        <f>VLOOKUP(B16,PREU_FEINA!$K$11:$L$1258,2,0)</f>
        <v>0</v>
      </c>
      <c r="F16" s="13">
        <v>0</v>
      </c>
      <c r="G16" s="43">
        <f>ROUND(ROUND(E16,2)*ROUND(F16,3),2)</f>
        <v>0</v>
      </c>
    </row>
    <row r="17" spans="1:7" x14ac:dyDescent="0.25">
      <c r="D17" s="9" t="s">
        <v>22</v>
      </c>
      <c r="E17" s="9"/>
      <c r="F17" s="9"/>
      <c r="G17" s="44">
        <f>SUM(G15:G16)</f>
        <v>0</v>
      </c>
    </row>
    <row r="18" spans="1:7" x14ac:dyDescent="0.25">
      <c r="G18" s="38"/>
    </row>
    <row r="19" spans="1:7" x14ac:dyDescent="0.25">
      <c r="B19" s="9" t="s">
        <v>5</v>
      </c>
      <c r="C19" s="10" t="s">
        <v>6</v>
      </c>
      <c r="D19" s="9" t="s">
        <v>7</v>
      </c>
      <c r="G19" s="38"/>
    </row>
    <row r="20" spans="1:7" x14ac:dyDescent="0.25">
      <c r="B20" s="9" t="s">
        <v>8</v>
      </c>
      <c r="C20" s="10" t="s">
        <v>9</v>
      </c>
      <c r="D20" s="9" t="s">
        <v>10</v>
      </c>
      <c r="G20" s="38"/>
    </row>
    <row r="21" spans="1:7" x14ac:dyDescent="0.25">
      <c r="B21" s="9" t="s">
        <v>11</v>
      </c>
      <c r="C21" s="10" t="s">
        <v>23</v>
      </c>
      <c r="D21" s="9" t="s">
        <v>24</v>
      </c>
      <c r="G21" s="38"/>
    </row>
    <row r="22" spans="1:7" x14ac:dyDescent="0.25">
      <c r="B22" s="9" t="s">
        <v>14</v>
      </c>
      <c r="C22" s="10" t="s">
        <v>25</v>
      </c>
      <c r="D22" s="9" t="s">
        <v>26</v>
      </c>
      <c r="G22" s="38"/>
    </row>
    <row r="23" spans="1:7" x14ac:dyDescent="0.25">
      <c r="G23" s="38"/>
    </row>
    <row r="24" spans="1:7" ht="57" x14ac:dyDescent="0.25">
      <c r="A24" s="5">
        <v>1</v>
      </c>
      <c r="B24" s="5" t="s">
        <v>27</v>
      </c>
      <c r="C24" s="11" t="s">
        <v>28</v>
      </c>
      <c r="D24" s="47" t="s">
        <v>29</v>
      </c>
      <c r="E24" s="46">
        <f>VLOOKUP(B24,PREU_FEINA!$K$11:$L$1258,2,0)</f>
        <v>0</v>
      </c>
      <c r="F24" s="13">
        <v>30</v>
      </c>
      <c r="G24" s="43">
        <f>ROUND(ROUND(E24,2)*ROUND(F24,3),2)</f>
        <v>0</v>
      </c>
    </row>
    <row r="25" spans="1:7" ht="57" x14ac:dyDescent="0.25">
      <c r="A25" s="5">
        <v>2</v>
      </c>
      <c r="B25" s="5" t="s">
        <v>30</v>
      </c>
      <c r="C25" s="11" t="s">
        <v>28</v>
      </c>
      <c r="D25" s="47" t="s">
        <v>31</v>
      </c>
      <c r="E25" s="46">
        <f>VLOOKUP(B25,PREU_FEINA!$K$11:$L$1258,2,0)</f>
        <v>0</v>
      </c>
      <c r="F25" s="13">
        <v>45</v>
      </c>
      <c r="G25" s="43">
        <f>ROUND(ROUND(E25,2)*ROUND(F25,3),2)</f>
        <v>0</v>
      </c>
    </row>
    <row r="26" spans="1:7" x14ac:dyDescent="0.25">
      <c r="D26" s="9" t="s">
        <v>22</v>
      </c>
      <c r="E26" s="9"/>
      <c r="F26" s="9"/>
      <c r="G26" s="44">
        <f>SUM(G24:G25)</f>
        <v>0</v>
      </c>
    </row>
    <row r="27" spans="1:7" x14ac:dyDescent="0.25">
      <c r="G27" s="38"/>
    </row>
    <row r="28" spans="1:7" x14ac:dyDescent="0.25">
      <c r="B28" s="9" t="s">
        <v>5</v>
      </c>
      <c r="C28" s="10" t="s">
        <v>6</v>
      </c>
      <c r="D28" s="9" t="s">
        <v>7</v>
      </c>
      <c r="G28" s="38"/>
    </row>
    <row r="29" spans="1:7" x14ac:dyDescent="0.25">
      <c r="B29" s="9" t="s">
        <v>8</v>
      </c>
      <c r="C29" s="10" t="s">
        <v>9</v>
      </c>
      <c r="D29" s="9" t="s">
        <v>10</v>
      </c>
      <c r="G29" s="38"/>
    </row>
    <row r="30" spans="1:7" x14ac:dyDescent="0.25">
      <c r="B30" s="9" t="s">
        <v>11</v>
      </c>
      <c r="C30" s="10" t="s">
        <v>23</v>
      </c>
      <c r="D30" s="9" t="s">
        <v>24</v>
      </c>
      <c r="G30" s="38"/>
    </row>
    <row r="31" spans="1:7" x14ac:dyDescent="0.25">
      <c r="B31" s="9" t="s">
        <v>14</v>
      </c>
      <c r="C31" s="10" t="s">
        <v>32</v>
      </c>
      <c r="D31" s="9" t="s">
        <v>33</v>
      </c>
      <c r="G31" s="38"/>
    </row>
    <row r="32" spans="1:7" x14ac:dyDescent="0.25">
      <c r="G32" s="38"/>
    </row>
    <row r="33" spans="1:7" ht="23.25" x14ac:dyDescent="0.25">
      <c r="A33" s="5">
        <v>1</v>
      </c>
      <c r="B33" s="5" t="s">
        <v>34</v>
      </c>
      <c r="C33" s="11" t="s">
        <v>17</v>
      </c>
      <c r="D33" s="47" t="s">
        <v>35</v>
      </c>
      <c r="E33" s="46">
        <f>VLOOKUP(B33,PREU_FEINA!$K$11:$L$1258,2,0)</f>
        <v>0</v>
      </c>
      <c r="F33" s="13">
        <v>0</v>
      </c>
      <c r="G33" s="43">
        <f>ROUND(ROUND(E33,2)*ROUND(F33,3),2)</f>
        <v>0</v>
      </c>
    </row>
    <row r="34" spans="1:7" ht="23.25" x14ac:dyDescent="0.25">
      <c r="A34" s="5">
        <v>2</v>
      </c>
      <c r="B34" s="5" t="s">
        <v>36</v>
      </c>
      <c r="C34" s="11" t="s">
        <v>17</v>
      </c>
      <c r="D34" s="47" t="s">
        <v>37</v>
      </c>
      <c r="E34" s="46">
        <f>VLOOKUP(B34,PREU_FEINA!$K$11:$L$1258,2,0)</f>
        <v>0</v>
      </c>
      <c r="F34" s="13">
        <v>0</v>
      </c>
      <c r="G34" s="43">
        <f>ROUND(ROUND(E34,2)*ROUND(F34,3),2)</f>
        <v>0</v>
      </c>
    </row>
    <row r="35" spans="1:7" ht="34.5" x14ac:dyDescent="0.25">
      <c r="A35" s="5">
        <v>3</v>
      </c>
      <c r="B35" s="5" t="s">
        <v>38</v>
      </c>
      <c r="C35" s="11" t="s">
        <v>17</v>
      </c>
      <c r="D35" s="47" t="s">
        <v>39</v>
      </c>
      <c r="E35" s="46">
        <f>VLOOKUP(B35,PREU_FEINA!$K$11:$L$1258,2,0)</f>
        <v>0</v>
      </c>
      <c r="F35" s="13">
        <v>0</v>
      </c>
      <c r="G35" s="43">
        <f>ROUND(ROUND(E35,2)*ROUND(F35,3),2)</f>
        <v>0</v>
      </c>
    </row>
    <row r="36" spans="1:7" x14ac:dyDescent="0.25">
      <c r="D36" s="9" t="s">
        <v>22</v>
      </c>
      <c r="E36" s="9"/>
      <c r="F36" s="9"/>
      <c r="G36" s="44">
        <f>SUM(G33:G35)</f>
        <v>0</v>
      </c>
    </row>
    <row r="37" spans="1:7" x14ac:dyDescent="0.25">
      <c r="G37" s="38"/>
    </row>
    <row r="38" spans="1:7" x14ac:dyDescent="0.25">
      <c r="B38" s="9" t="s">
        <v>5</v>
      </c>
      <c r="C38" s="10" t="s">
        <v>6</v>
      </c>
      <c r="D38" s="9" t="s">
        <v>7</v>
      </c>
      <c r="G38" s="38"/>
    </row>
    <row r="39" spans="1:7" x14ac:dyDescent="0.25">
      <c r="B39" s="9" t="s">
        <v>8</v>
      </c>
      <c r="C39" s="10" t="s">
        <v>9</v>
      </c>
      <c r="D39" s="9" t="s">
        <v>10</v>
      </c>
      <c r="G39" s="38"/>
    </row>
    <row r="40" spans="1:7" x14ac:dyDescent="0.25">
      <c r="B40" s="9" t="s">
        <v>11</v>
      </c>
      <c r="C40" s="10" t="s">
        <v>40</v>
      </c>
      <c r="D40" s="9" t="s">
        <v>41</v>
      </c>
      <c r="G40" s="38"/>
    </row>
    <row r="41" spans="1:7" x14ac:dyDescent="0.25">
      <c r="B41" s="9" t="s">
        <v>14</v>
      </c>
      <c r="C41" s="10" t="s">
        <v>42</v>
      </c>
      <c r="D41" s="9" t="s">
        <v>43</v>
      </c>
      <c r="G41" s="38"/>
    </row>
    <row r="42" spans="1:7" x14ac:dyDescent="0.25">
      <c r="G42" s="38"/>
    </row>
    <row r="43" spans="1:7" ht="23.25" x14ac:dyDescent="0.25">
      <c r="A43" s="5">
        <v>1</v>
      </c>
      <c r="B43" s="5" t="s">
        <v>44</v>
      </c>
      <c r="C43" s="11" t="s">
        <v>45</v>
      </c>
      <c r="D43" s="47" t="s">
        <v>46</v>
      </c>
      <c r="E43" s="46">
        <f>VLOOKUP(B43,PREU_FEINA!$K$11:$L$1258,2,0)</f>
        <v>0</v>
      </c>
      <c r="F43" s="13">
        <v>0</v>
      </c>
      <c r="G43" s="43">
        <f>ROUND(ROUND(E43,2)*ROUND(F43,3),2)</f>
        <v>0</v>
      </c>
    </row>
    <row r="44" spans="1:7" x14ac:dyDescent="0.25">
      <c r="D44" s="9" t="s">
        <v>22</v>
      </c>
      <c r="E44" s="9"/>
      <c r="F44" s="9"/>
      <c r="G44" s="44">
        <f>SUM(G43:G43)</f>
        <v>0</v>
      </c>
    </row>
    <row r="45" spans="1:7" x14ac:dyDescent="0.25">
      <c r="G45" s="38"/>
    </row>
    <row r="46" spans="1:7" x14ac:dyDescent="0.25">
      <c r="B46" s="9" t="s">
        <v>5</v>
      </c>
      <c r="C46" s="10" t="s">
        <v>6</v>
      </c>
      <c r="D46" s="9" t="s">
        <v>7</v>
      </c>
      <c r="G46" s="38"/>
    </row>
    <row r="47" spans="1:7" x14ac:dyDescent="0.25">
      <c r="B47" s="9" t="s">
        <v>8</v>
      </c>
      <c r="C47" s="10" t="s">
        <v>9</v>
      </c>
      <c r="D47" s="9" t="s">
        <v>10</v>
      </c>
      <c r="G47" s="38"/>
    </row>
    <row r="48" spans="1:7" x14ac:dyDescent="0.25">
      <c r="B48" s="9" t="s">
        <v>11</v>
      </c>
      <c r="C48" s="10" t="s">
        <v>40</v>
      </c>
      <c r="D48" s="9" t="s">
        <v>41</v>
      </c>
      <c r="G48" s="38"/>
    </row>
    <row r="49" spans="1:7" x14ac:dyDescent="0.25">
      <c r="B49" s="9" t="s">
        <v>14</v>
      </c>
      <c r="C49" s="10" t="s">
        <v>47</v>
      </c>
      <c r="D49" s="9" t="s">
        <v>48</v>
      </c>
      <c r="G49" s="38"/>
    </row>
    <row r="50" spans="1:7" x14ac:dyDescent="0.25">
      <c r="G50" s="38"/>
    </row>
    <row r="51" spans="1:7" ht="23.25" x14ac:dyDescent="0.25">
      <c r="A51" s="5">
        <v>1</v>
      </c>
      <c r="B51" s="5" t="s">
        <v>49</v>
      </c>
      <c r="C51" s="11" t="s">
        <v>45</v>
      </c>
      <c r="D51" s="47" t="s">
        <v>50</v>
      </c>
      <c r="E51" s="46">
        <f>VLOOKUP(B51,PREU_FEINA!$K$11:$L$1258,2,0)</f>
        <v>0</v>
      </c>
      <c r="F51" s="13">
        <v>0</v>
      </c>
      <c r="G51" s="43">
        <f>ROUND(ROUND(E51,2)*ROUND(F51,3),2)</f>
        <v>0</v>
      </c>
    </row>
    <row r="52" spans="1:7" x14ac:dyDescent="0.25">
      <c r="D52" s="9" t="s">
        <v>22</v>
      </c>
      <c r="E52" s="9"/>
      <c r="F52" s="9"/>
      <c r="G52" s="44">
        <f>SUM(G51:G51)</f>
        <v>0</v>
      </c>
    </row>
    <row r="53" spans="1:7" x14ac:dyDescent="0.25">
      <c r="G53" s="38"/>
    </row>
    <row r="54" spans="1:7" x14ac:dyDescent="0.25">
      <c r="B54" s="9" t="s">
        <v>5</v>
      </c>
      <c r="C54" s="10" t="s">
        <v>6</v>
      </c>
      <c r="D54" s="9" t="s">
        <v>7</v>
      </c>
      <c r="G54" s="38"/>
    </row>
    <row r="55" spans="1:7" x14ac:dyDescent="0.25">
      <c r="B55" s="9" t="s">
        <v>8</v>
      </c>
      <c r="C55" s="10" t="s">
        <v>9</v>
      </c>
      <c r="D55" s="9" t="s">
        <v>10</v>
      </c>
      <c r="G55" s="38"/>
    </row>
    <row r="56" spans="1:7" x14ac:dyDescent="0.25">
      <c r="B56" s="9" t="s">
        <v>11</v>
      </c>
      <c r="C56" s="10" t="s">
        <v>40</v>
      </c>
      <c r="D56" s="9" t="s">
        <v>41</v>
      </c>
      <c r="G56" s="38"/>
    </row>
    <row r="57" spans="1:7" x14ac:dyDescent="0.25">
      <c r="B57" s="9" t="s">
        <v>14</v>
      </c>
      <c r="C57" s="10" t="s">
        <v>51</v>
      </c>
      <c r="D57" s="9" t="s">
        <v>52</v>
      </c>
      <c r="G57" s="38"/>
    </row>
    <row r="58" spans="1:7" x14ac:dyDescent="0.25">
      <c r="G58" s="38"/>
    </row>
    <row r="59" spans="1:7" ht="34.5" x14ac:dyDescent="0.25">
      <c r="A59" s="5">
        <v>1</v>
      </c>
      <c r="B59" s="5" t="s">
        <v>53</v>
      </c>
      <c r="C59" s="11" t="s">
        <v>45</v>
      </c>
      <c r="D59" s="47" t="s">
        <v>54</v>
      </c>
      <c r="E59" s="46">
        <f>VLOOKUP(B59,PREU_FEINA!$K$11:$L$1258,2,0)</f>
        <v>0</v>
      </c>
      <c r="F59" s="13">
        <v>0</v>
      </c>
      <c r="G59" s="43">
        <f>ROUND(ROUND(E59,2)*ROUND(F59,3),2)</f>
        <v>0</v>
      </c>
    </row>
    <row r="60" spans="1:7" x14ac:dyDescent="0.25">
      <c r="D60" s="9" t="s">
        <v>22</v>
      </c>
      <c r="E60" s="9"/>
      <c r="F60" s="9"/>
      <c r="G60" s="44">
        <f>SUM(G59:G59)</f>
        <v>0</v>
      </c>
    </row>
    <row r="61" spans="1:7" x14ac:dyDescent="0.25">
      <c r="G61" s="38"/>
    </row>
    <row r="62" spans="1:7" x14ac:dyDescent="0.25">
      <c r="B62" s="9" t="s">
        <v>5</v>
      </c>
      <c r="C62" s="10" t="s">
        <v>6</v>
      </c>
      <c r="D62" s="9" t="s">
        <v>7</v>
      </c>
      <c r="G62" s="38"/>
    </row>
    <row r="63" spans="1:7" x14ac:dyDescent="0.25">
      <c r="B63" s="9" t="s">
        <v>8</v>
      </c>
      <c r="C63" s="10" t="s">
        <v>9</v>
      </c>
      <c r="D63" s="9" t="s">
        <v>10</v>
      </c>
      <c r="G63" s="38"/>
    </row>
    <row r="64" spans="1:7" x14ac:dyDescent="0.25">
      <c r="B64" s="9" t="s">
        <v>11</v>
      </c>
      <c r="C64" s="10" t="s">
        <v>55</v>
      </c>
      <c r="D64" s="9" t="s">
        <v>56</v>
      </c>
      <c r="G64" s="38"/>
    </row>
    <row r="65" spans="1:7" x14ac:dyDescent="0.25">
      <c r="B65" s="9" t="s">
        <v>14</v>
      </c>
      <c r="C65" s="10" t="s">
        <v>57</v>
      </c>
      <c r="D65" s="9" t="s">
        <v>58</v>
      </c>
      <c r="G65" s="38"/>
    </row>
    <row r="66" spans="1:7" x14ac:dyDescent="0.25">
      <c r="G66" s="38"/>
    </row>
    <row r="67" spans="1:7" ht="45.75" x14ac:dyDescent="0.25">
      <c r="A67" s="5">
        <v>1</v>
      </c>
      <c r="B67" s="5" t="s">
        <v>59</v>
      </c>
      <c r="C67" s="11" t="s">
        <v>45</v>
      </c>
      <c r="D67" s="47" t="s">
        <v>60</v>
      </c>
      <c r="E67" s="46">
        <f>VLOOKUP(B67,PREU_FEINA!$K$11:$L$1258,2,0)</f>
        <v>0</v>
      </c>
      <c r="F67" s="13">
        <v>0</v>
      </c>
      <c r="G67" s="43">
        <f>ROUND(ROUND(E67,2)*ROUND(F67,3),2)</f>
        <v>0</v>
      </c>
    </row>
    <row r="68" spans="1:7" x14ac:dyDescent="0.25">
      <c r="D68" s="9" t="s">
        <v>22</v>
      </c>
      <c r="E68" s="9"/>
      <c r="F68" s="9"/>
      <c r="G68" s="44">
        <f>SUM(G67:G67)</f>
        <v>0</v>
      </c>
    </row>
    <row r="69" spans="1:7" x14ac:dyDescent="0.25">
      <c r="G69" s="38"/>
    </row>
    <row r="70" spans="1:7" x14ac:dyDescent="0.25">
      <c r="B70" s="9" t="s">
        <v>5</v>
      </c>
      <c r="C70" s="10" t="s">
        <v>6</v>
      </c>
      <c r="D70" s="9" t="s">
        <v>7</v>
      </c>
      <c r="G70" s="38"/>
    </row>
    <row r="71" spans="1:7" x14ac:dyDescent="0.25">
      <c r="B71" s="9" t="s">
        <v>8</v>
      </c>
      <c r="C71" s="10" t="s">
        <v>9</v>
      </c>
      <c r="D71" s="9" t="s">
        <v>10</v>
      </c>
      <c r="G71" s="38"/>
    </row>
    <row r="72" spans="1:7" x14ac:dyDescent="0.25">
      <c r="B72" s="9" t="s">
        <v>11</v>
      </c>
      <c r="C72" s="10" t="s">
        <v>55</v>
      </c>
      <c r="D72" s="9" t="s">
        <v>56</v>
      </c>
      <c r="G72" s="38"/>
    </row>
    <row r="73" spans="1:7" x14ac:dyDescent="0.25">
      <c r="B73" s="9" t="s">
        <v>14</v>
      </c>
      <c r="C73" s="10" t="s">
        <v>61</v>
      </c>
      <c r="D73" s="9" t="s">
        <v>62</v>
      </c>
      <c r="G73" s="38"/>
    </row>
    <row r="74" spans="1:7" x14ac:dyDescent="0.25">
      <c r="G74" s="38"/>
    </row>
    <row r="75" spans="1:7" ht="45.75" x14ac:dyDescent="0.25">
      <c r="A75" s="5">
        <v>1</v>
      </c>
      <c r="B75" s="5" t="s">
        <v>63</v>
      </c>
      <c r="C75" s="11" t="s">
        <v>45</v>
      </c>
      <c r="D75" s="47" t="s">
        <v>64</v>
      </c>
      <c r="E75" s="46">
        <f>VLOOKUP(B75,PREU_FEINA!$K$11:$L$1258,2,0)</f>
        <v>0</v>
      </c>
      <c r="F75" s="13">
        <v>0</v>
      </c>
      <c r="G75" s="43">
        <f>ROUND(ROUND(E75,2)*ROUND(F75,3),2)</f>
        <v>0</v>
      </c>
    </row>
    <row r="76" spans="1:7" x14ac:dyDescent="0.25">
      <c r="D76" s="9" t="s">
        <v>22</v>
      </c>
      <c r="E76" s="9"/>
      <c r="F76" s="9"/>
      <c r="G76" s="44">
        <f>SUM(G75:G75)</f>
        <v>0</v>
      </c>
    </row>
    <row r="77" spans="1:7" x14ac:dyDescent="0.25">
      <c r="G77" s="38"/>
    </row>
    <row r="78" spans="1:7" x14ac:dyDescent="0.25">
      <c r="B78" s="9" t="s">
        <v>5</v>
      </c>
      <c r="C78" s="10" t="s">
        <v>6</v>
      </c>
      <c r="D78" s="9" t="s">
        <v>7</v>
      </c>
      <c r="G78" s="38"/>
    </row>
    <row r="79" spans="1:7" x14ac:dyDescent="0.25">
      <c r="B79" s="9" t="s">
        <v>8</v>
      </c>
      <c r="C79" s="10" t="s">
        <v>9</v>
      </c>
      <c r="D79" s="9" t="s">
        <v>10</v>
      </c>
      <c r="G79" s="38"/>
    </row>
    <row r="80" spans="1:7" x14ac:dyDescent="0.25">
      <c r="B80" s="9" t="s">
        <v>11</v>
      </c>
      <c r="C80" s="10" t="s">
        <v>55</v>
      </c>
      <c r="D80" s="9" t="s">
        <v>56</v>
      </c>
      <c r="G80" s="38"/>
    </row>
    <row r="81" spans="1:7" x14ac:dyDescent="0.25">
      <c r="B81" s="9" t="s">
        <v>14</v>
      </c>
      <c r="C81" s="10" t="s">
        <v>65</v>
      </c>
      <c r="D81" s="9" t="s">
        <v>66</v>
      </c>
      <c r="G81" s="38"/>
    </row>
    <row r="82" spans="1:7" x14ac:dyDescent="0.25">
      <c r="G82" s="38"/>
    </row>
    <row r="83" spans="1:7" ht="45.75" x14ac:dyDescent="0.25">
      <c r="A83" s="5">
        <v>1</v>
      </c>
      <c r="B83" s="5" t="s">
        <v>67</v>
      </c>
      <c r="C83" s="11" t="s">
        <v>45</v>
      </c>
      <c r="D83" s="47" t="s">
        <v>68</v>
      </c>
      <c r="E83" s="46">
        <f>VLOOKUP(B83,PREU_FEINA!$K$11:$L$1258,2,0)</f>
        <v>0</v>
      </c>
      <c r="F83" s="13">
        <v>0</v>
      </c>
      <c r="G83" s="43">
        <f>ROUND(ROUND(E83,2)*ROUND(F83,3),2)</f>
        <v>0</v>
      </c>
    </row>
    <row r="84" spans="1:7" x14ac:dyDescent="0.25">
      <c r="D84" s="9" t="s">
        <v>22</v>
      </c>
      <c r="E84" s="9"/>
      <c r="F84" s="9"/>
      <c r="G84" s="44">
        <f>SUM(G83:G83)</f>
        <v>0</v>
      </c>
    </row>
    <row r="85" spans="1:7" x14ac:dyDescent="0.25">
      <c r="G85" s="38"/>
    </row>
    <row r="86" spans="1:7" x14ac:dyDescent="0.25">
      <c r="B86" s="9" t="s">
        <v>5</v>
      </c>
      <c r="C86" s="10" t="s">
        <v>6</v>
      </c>
      <c r="D86" s="9" t="s">
        <v>7</v>
      </c>
      <c r="G86" s="38"/>
    </row>
    <row r="87" spans="1:7" x14ac:dyDescent="0.25">
      <c r="B87" s="9" t="s">
        <v>8</v>
      </c>
      <c r="C87" s="10" t="s">
        <v>9</v>
      </c>
      <c r="D87" s="9" t="s">
        <v>10</v>
      </c>
      <c r="G87" s="38"/>
    </row>
    <row r="88" spans="1:7" x14ac:dyDescent="0.25">
      <c r="B88" s="9" t="s">
        <v>11</v>
      </c>
      <c r="C88" s="10" t="s">
        <v>55</v>
      </c>
      <c r="D88" s="9" t="s">
        <v>56</v>
      </c>
      <c r="G88" s="38"/>
    </row>
    <row r="89" spans="1:7" x14ac:dyDescent="0.25">
      <c r="B89" s="9" t="s">
        <v>14</v>
      </c>
      <c r="C89" s="10" t="s">
        <v>69</v>
      </c>
      <c r="D89" s="9" t="s">
        <v>70</v>
      </c>
      <c r="G89" s="38"/>
    </row>
    <row r="90" spans="1:7" x14ac:dyDescent="0.25">
      <c r="G90" s="38"/>
    </row>
    <row r="91" spans="1:7" ht="34.5" x14ac:dyDescent="0.25">
      <c r="A91" s="5">
        <v>1</v>
      </c>
      <c r="B91" s="5" t="s">
        <v>71</v>
      </c>
      <c r="C91" s="11" t="s">
        <v>45</v>
      </c>
      <c r="D91" s="47" t="s">
        <v>72</v>
      </c>
      <c r="E91" s="46">
        <f>VLOOKUP(B91,PREU_FEINA!$K$11:$L$1258,2,0)</f>
        <v>0</v>
      </c>
      <c r="F91" s="13">
        <v>0</v>
      </c>
      <c r="G91" s="43">
        <f>ROUND(ROUND(E91,2)*ROUND(F91,3),2)</f>
        <v>0</v>
      </c>
    </row>
    <row r="92" spans="1:7" x14ac:dyDescent="0.25">
      <c r="D92" s="14" t="s">
        <v>22</v>
      </c>
      <c r="E92" s="9"/>
      <c r="F92" s="9"/>
      <c r="G92" s="44">
        <f>SUM(G91:G91)</f>
        <v>0</v>
      </c>
    </row>
    <row r="93" spans="1:7" x14ac:dyDescent="0.25">
      <c r="D93" s="47"/>
      <c r="G93" s="38"/>
    </row>
    <row r="94" spans="1:7" x14ac:dyDescent="0.25">
      <c r="B94" s="9" t="s">
        <v>5</v>
      </c>
      <c r="C94" s="10" t="s">
        <v>6</v>
      </c>
      <c r="D94" s="9" t="s">
        <v>7</v>
      </c>
      <c r="G94" s="38"/>
    </row>
    <row r="95" spans="1:7" x14ac:dyDescent="0.25">
      <c r="B95" s="9" t="s">
        <v>8</v>
      </c>
      <c r="C95" s="10" t="s">
        <v>9</v>
      </c>
      <c r="D95" s="9" t="s">
        <v>10</v>
      </c>
      <c r="G95" s="38"/>
    </row>
    <row r="96" spans="1:7" x14ac:dyDescent="0.25">
      <c r="B96" s="9" t="s">
        <v>11</v>
      </c>
      <c r="C96" s="10" t="s">
        <v>73</v>
      </c>
      <c r="D96" s="9" t="s">
        <v>74</v>
      </c>
      <c r="G96" s="38"/>
    </row>
    <row r="97" spans="1:7" x14ac:dyDescent="0.25">
      <c r="B97" s="9" t="s">
        <v>14</v>
      </c>
      <c r="C97" s="10" t="s">
        <v>75</v>
      </c>
      <c r="D97" s="9" t="s">
        <v>76</v>
      </c>
      <c r="G97" s="38"/>
    </row>
    <row r="98" spans="1:7" x14ac:dyDescent="0.25">
      <c r="G98" s="38"/>
    </row>
    <row r="99" spans="1:7" ht="45.75" x14ac:dyDescent="0.25">
      <c r="A99" s="5">
        <v>1</v>
      </c>
      <c r="B99" s="5" t="s">
        <v>77</v>
      </c>
      <c r="C99" s="11" t="s">
        <v>28</v>
      </c>
      <c r="D99" s="47" t="s">
        <v>78</v>
      </c>
      <c r="E99" s="46">
        <f>VLOOKUP(B99,PREU_FEINA!$K$11:$L$1258,2,0)</f>
        <v>0</v>
      </c>
      <c r="F99" s="13">
        <v>20</v>
      </c>
      <c r="G99" s="43">
        <f>ROUND(ROUND(E99,2)*ROUND(F99,3),2)</f>
        <v>0</v>
      </c>
    </row>
    <row r="100" spans="1:7" ht="45.75" x14ac:dyDescent="0.25">
      <c r="A100" s="5">
        <v>2</v>
      </c>
      <c r="B100" s="5" t="s">
        <v>79</v>
      </c>
      <c r="C100" s="11" t="s">
        <v>28</v>
      </c>
      <c r="D100" s="47" t="s">
        <v>80</v>
      </c>
      <c r="E100" s="46">
        <f>VLOOKUP(B100,PREU_FEINA!$K$11:$L$1258,2,0)</f>
        <v>0</v>
      </c>
      <c r="F100" s="13">
        <v>20</v>
      </c>
      <c r="G100" s="43">
        <f>ROUND(ROUND(E100,2)*ROUND(F100,3),2)</f>
        <v>0</v>
      </c>
    </row>
    <row r="101" spans="1:7" ht="45.75" x14ac:dyDescent="0.25">
      <c r="A101" s="5">
        <v>3</v>
      </c>
      <c r="B101" s="5" t="s">
        <v>81</v>
      </c>
      <c r="C101" s="11" t="s">
        <v>28</v>
      </c>
      <c r="D101" s="47" t="s">
        <v>82</v>
      </c>
      <c r="E101" s="46">
        <f>VLOOKUP(B101,PREU_FEINA!$K$11:$L$1258,2,0)</f>
        <v>0</v>
      </c>
      <c r="F101" s="13">
        <v>40</v>
      </c>
      <c r="G101" s="43">
        <f>ROUND(ROUND(E101,2)*ROUND(F101,3),2)</f>
        <v>0</v>
      </c>
    </row>
    <row r="102" spans="1:7" x14ac:dyDescent="0.25">
      <c r="D102" s="9" t="s">
        <v>22</v>
      </c>
      <c r="E102" s="9"/>
      <c r="F102" s="9"/>
      <c r="G102" s="44">
        <f>SUM(G99:G101)</f>
        <v>0</v>
      </c>
    </row>
    <row r="103" spans="1:7" x14ac:dyDescent="0.25">
      <c r="G103" s="38"/>
    </row>
    <row r="104" spans="1:7" x14ac:dyDescent="0.25">
      <c r="B104" s="9" t="s">
        <v>5</v>
      </c>
      <c r="C104" s="10" t="s">
        <v>6</v>
      </c>
      <c r="D104" s="9" t="s">
        <v>7</v>
      </c>
      <c r="G104" s="38"/>
    </row>
    <row r="105" spans="1:7" x14ac:dyDescent="0.25">
      <c r="B105" s="9" t="s">
        <v>8</v>
      </c>
      <c r="C105" s="10" t="s">
        <v>9</v>
      </c>
      <c r="D105" s="9" t="s">
        <v>10</v>
      </c>
      <c r="G105" s="38"/>
    </row>
    <row r="106" spans="1:7" x14ac:dyDescent="0.25">
      <c r="B106" s="9" t="s">
        <v>11</v>
      </c>
      <c r="C106" s="10" t="s">
        <v>73</v>
      </c>
      <c r="D106" s="9" t="s">
        <v>74</v>
      </c>
      <c r="G106" s="38"/>
    </row>
    <row r="107" spans="1:7" x14ac:dyDescent="0.25">
      <c r="B107" s="9" t="s">
        <v>14</v>
      </c>
      <c r="C107" s="10" t="s">
        <v>83</v>
      </c>
      <c r="D107" s="9" t="s">
        <v>84</v>
      </c>
      <c r="G107" s="38"/>
    </row>
    <row r="108" spans="1:7" x14ac:dyDescent="0.25">
      <c r="G108" s="38"/>
    </row>
    <row r="109" spans="1:7" ht="45.75" x14ac:dyDescent="0.25">
      <c r="A109" s="5">
        <v>1</v>
      </c>
      <c r="B109" s="5" t="s">
        <v>85</v>
      </c>
      <c r="C109" s="11" t="s">
        <v>28</v>
      </c>
      <c r="D109" s="47" t="s">
        <v>86</v>
      </c>
      <c r="E109" s="46">
        <f>VLOOKUP(B109,PREU_FEINA!$K$11:$L$1258,2,0)</f>
        <v>0</v>
      </c>
      <c r="F109" s="13">
        <v>50</v>
      </c>
      <c r="G109" s="43">
        <f>ROUND(ROUND(E109,2)*ROUND(F109,3),2)</f>
        <v>0</v>
      </c>
    </row>
    <row r="110" spans="1:7" x14ac:dyDescent="0.25">
      <c r="A110" s="5">
        <v>2</v>
      </c>
      <c r="B110" s="5" t="s">
        <v>87</v>
      </c>
      <c r="C110" s="11" t="s">
        <v>28</v>
      </c>
      <c r="D110" s="47" t="s">
        <v>88</v>
      </c>
      <c r="E110" s="46">
        <f>VLOOKUP(B110,PREU_FEINA!$K$11:$L$1258,2,0)</f>
        <v>0</v>
      </c>
      <c r="F110" s="13">
        <v>0</v>
      </c>
      <c r="G110" s="43">
        <f>ROUND(ROUND(E110,2)*ROUND(F110,3),2)</f>
        <v>0</v>
      </c>
    </row>
    <row r="111" spans="1:7" ht="45.75" x14ac:dyDescent="0.25">
      <c r="A111" s="5">
        <v>3</v>
      </c>
      <c r="B111" s="5" t="s">
        <v>79</v>
      </c>
      <c r="C111" s="11" t="s">
        <v>28</v>
      </c>
      <c r="D111" s="47" t="s">
        <v>80</v>
      </c>
      <c r="E111" s="46">
        <f>VLOOKUP(B111,PREU_FEINA!$K$11:$L$1258,2,0)</f>
        <v>0</v>
      </c>
      <c r="F111" s="13">
        <v>40</v>
      </c>
      <c r="G111" s="43">
        <f>ROUND(ROUND(E111,2)*ROUND(F111,3),2)</f>
        <v>0</v>
      </c>
    </row>
    <row r="112" spans="1:7" ht="45.75" x14ac:dyDescent="0.25">
      <c r="A112" s="5">
        <v>4</v>
      </c>
      <c r="B112" s="5" t="s">
        <v>81</v>
      </c>
      <c r="C112" s="11" t="s">
        <v>28</v>
      </c>
      <c r="D112" s="47" t="s">
        <v>82</v>
      </c>
      <c r="E112" s="46">
        <f>VLOOKUP(B112,PREU_FEINA!$K$11:$L$1258,2,0)</f>
        <v>0</v>
      </c>
      <c r="F112" s="13">
        <v>125</v>
      </c>
      <c r="G112" s="43">
        <f>ROUND(ROUND(E112,2)*ROUND(F112,3),2)</f>
        <v>0</v>
      </c>
    </row>
    <row r="113" spans="1:7" x14ac:dyDescent="0.25">
      <c r="D113" s="9" t="s">
        <v>22</v>
      </c>
      <c r="E113" s="9"/>
      <c r="F113" s="9"/>
      <c r="G113" s="44">
        <f>SUM(G109:G112)</f>
        <v>0</v>
      </c>
    </row>
    <row r="114" spans="1:7" x14ac:dyDescent="0.25">
      <c r="G114" s="38"/>
    </row>
    <row r="115" spans="1:7" x14ac:dyDescent="0.25">
      <c r="B115" s="9" t="s">
        <v>5</v>
      </c>
      <c r="C115" s="10" t="s">
        <v>6</v>
      </c>
      <c r="D115" s="9" t="s">
        <v>7</v>
      </c>
      <c r="G115" s="38"/>
    </row>
    <row r="116" spans="1:7" x14ac:dyDescent="0.25">
      <c r="B116" s="9" t="s">
        <v>8</v>
      </c>
      <c r="C116" s="10" t="s">
        <v>9</v>
      </c>
      <c r="D116" s="9" t="s">
        <v>10</v>
      </c>
      <c r="G116" s="38"/>
    </row>
    <row r="117" spans="1:7" x14ac:dyDescent="0.25">
      <c r="B117" s="9" t="s">
        <v>11</v>
      </c>
      <c r="C117" s="10" t="s">
        <v>73</v>
      </c>
      <c r="D117" s="9" t="s">
        <v>74</v>
      </c>
      <c r="G117" s="38"/>
    </row>
    <row r="118" spans="1:7" x14ac:dyDescent="0.25">
      <c r="B118" s="9" t="s">
        <v>14</v>
      </c>
      <c r="C118" s="10" t="s">
        <v>89</v>
      </c>
      <c r="D118" s="9" t="s">
        <v>90</v>
      </c>
      <c r="G118" s="38"/>
    </row>
    <row r="119" spans="1:7" x14ac:dyDescent="0.25">
      <c r="G119" s="38"/>
    </row>
    <row r="120" spans="1:7" ht="45.75" x14ac:dyDescent="0.25">
      <c r="A120" s="5">
        <v>1</v>
      </c>
      <c r="B120" s="5" t="s">
        <v>91</v>
      </c>
      <c r="C120" s="11" t="s">
        <v>28</v>
      </c>
      <c r="D120" s="47" t="s">
        <v>92</v>
      </c>
      <c r="E120" s="46">
        <f>VLOOKUP(B120,PREU_FEINA!$K$11:$L$1258,2,0)</f>
        <v>0</v>
      </c>
      <c r="F120" s="13">
        <v>20</v>
      </c>
      <c r="G120" s="43">
        <f>ROUND(ROUND(E120,2)*ROUND(F120,3),2)</f>
        <v>0</v>
      </c>
    </row>
    <row r="121" spans="1:7" x14ac:dyDescent="0.25">
      <c r="A121" s="5">
        <v>2</v>
      </c>
      <c r="B121" s="5" t="s">
        <v>93</v>
      </c>
      <c r="C121" s="11" t="s">
        <v>28</v>
      </c>
      <c r="D121" s="12" t="s">
        <v>94</v>
      </c>
      <c r="E121" s="46">
        <f>VLOOKUP(B121,PREU_FEINA!$K$11:$L$1258,2,0)</f>
        <v>0</v>
      </c>
      <c r="F121" s="13">
        <v>0</v>
      </c>
      <c r="G121" s="43">
        <f>ROUND(ROUND(E121,2)*ROUND(F121,3),2)</f>
        <v>0</v>
      </c>
    </row>
    <row r="122" spans="1:7" ht="45.75" x14ac:dyDescent="0.25">
      <c r="A122" s="5">
        <v>3</v>
      </c>
      <c r="B122" s="5" t="s">
        <v>95</v>
      </c>
      <c r="C122" s="11" t="s">
        <v>28</v>
      </c>
      <c r="D122" s="47" t="s">
        <v>96</v>
      </c>
      <c r="E122" s="46">
        <f>VLOOKUP(B122,PREU_FEINA!$K$11:$L$1258,2,0)</f>
        <v>0</v>
      </c>
      <c r="F122" s="13">
        <v>20</v>
      </c>
      <c r="G122" s="43">
        <f>ROUND(ROUND(E122,2)*ROUND(F122,3),2)</f>
        <v>0</v>
      </c>
    </row>
    <row r="123" spans="1:7" x14ac:dyDescent="0.25">
      <c r="A123" s="5">
        <v>4</v>
      </c>
      <c r="B123" s="5" t="s">
        <v>97</v>
      </c>
      <c r="C123" s="11" t="s">
        <v>28</v>
      </c>
      <c r="D123" s="12" t="s">
        <v>98</v>
      </c>
      <c r="E123" s="46">
        <f>VLOOKUP(B123,PREU_FEINA!$K$11:$L$1258,2,0)</f>
        <v>0</v>
      </c>
      <c r="F123" s="13">
        <v>0</v>
      </c>
      <c r="G123" s="43">
        <f>ROUND(ROUND(E123,2)*ROUND(F123,3),2)</f>
        <v>0</v>
      </c>
    </row>
    <row r="124" spans="1:7" x14ac:dyDescent="0.25">
      <c r="D124" s="9" t="s">
        <v>22</v>
      </c>
      <c r="E124" s="9"/>
      <c r="F124" s="9"/>
      <c r="G124" s="44">
        <f>SUM(G120:G123)</f>
        <v>0</v>
      </c>
    </row>
    <row r="125" spans="1:7" x14ac:dyDescent="0.25">
      <c r="G125" s="38"/>
    </row>
    <row r="126" spans="1:7" x14ac:dyDescent="0.25">
      <c r="B126" s="9" t="s">
        <v>5</v>
      </c>
      <c r="C126" s="10" t="s">
        <v>6</v>
      </c>
      <c r="D126" s="9" t="s">
        <v>7</v>
      </c>
      <c r="G126" s="38"/>
    </row>
    <row r="127" spans="1:7" x14ac:dyDescent="0.25">
      <c r="B127" s="9" t="s">
        <v>8</v>
      </c>
      <c r="C127" s="10" t="s">
        <v>9</v>
      </c>
      <c r="D127" s="9" t="s">
        <v>10</v>
      </c>
      <c r="G127" s="38"/>
    </row>
    <row r="128" spans="1:7" x14ac:dyDescent="0.25">
      <c r="B128" s="9" t="s">
        <v>11</v>
      </c>
      <c r="C128" s="10" t="s">
        <v>73</v>
      </c>
      <c r="D128" s="9" t="s">
        <v>74</v>
      </c>
      <c r="G128" s="38"/>
    </row>
    <row r="129" spans="1:7" x14ac:dyDescent="0.25">
      <c r="B129" s="9" t="s">
        <v>14</v>
      </c>
      <c r="C129" s="10" t="s">
        <v>99</v>
      </c>
      <c r="D129" s="9" t="s">
        <v>100</v>
      </c>
      <c r="G129" s="38"/>
    </row>
    <row r="130" spans="1:7" x14ac:dyDescent="0.25">
      <c r="G130" s="38"/>
    </row>
    <row r="131" spans="1:7" ht="45.75" x14ac:dyDescent="0.25">
      <c r="A131" s="5">
        <v>1</v>
      </c>
      <c r="B131" s="5" t="s">
        <v>101</v>
      </c>
      <c r="C131" s="11" t="s">
        <v>28</v>
      </c>
      <c r="D131" s="47" t="s">
        <v>102</v>
      </c>
      <c r="E131" s="46">
        <f>VLOOKUP(B131,PREU_FEINA!$K$11:$L$1258,2,0)</f>
        <v>0</v>
      </c>
      <c r="F131" s="13">
        <v>15</v>
      </c>
      <c r="G131" s="43">
        <f>ROUND(ROUND(E131,2)*ROUND(F131,3),2)</f>
        <v>0</v>
      </c>
    </row>
    <row r="132" spans="1:7" x14ac:dyDescent="0.25">
      <c r="A132" s="5">
        <v>2</v>
      </c>
      <c r="B132" s="5" t="s">
        <v>103</v>
      </c>
      <c r="C132" s="11" t="s">
        <v>28</v>
      </c>
      <c r="D132" s="12" t="s">
        <v>104</v>
      </c>
      <c r="E132" s="46">
        <f>VLOOKUP(B132,PREU_FEINA!$K$11:$L$1258,2,0)</f>
        <v>0</v>
      </c>
      <c r="F132" s="13">
        <v>0</v>
      </c>
      <c r="G132" s="43">
        <f>ROUND(ROUND(E132,2)*ROUND(F132,3),2)</f>
        <v>0</v>
      </c>
    </row>
    <row r="133" spans="1:7" ht="45.75" x14ac:dyDescent="0.25">
      <c r="A133" s="5">
        <v>3</v>
      </c>
      <c r="B133" s="5" t="s">
        <v>105</v>
      </c>
      <c r="C133" s="11" t="s">
        <v>28</v>
      </c>
      <c r="D133" s="47" t="s">
        <v>106</v>
      </c>
      <c r="E133" s="46">
        <f>VLOOKUP(B133,PREU_FEINA!$K$11:$L$1258,2,0)</f>
        <v>0</v>
      </c>
      <c r="F133" s="13">
        <v>15</v>
      </c>
      <c r="G133" s="43">
        <f>ROUND(ROUND(E133,2)*ROUND(F133,3),2)</f>
        <v>0</v>
      </c>
    </row>
    <row r="134" spans="1:7" x14ac:dyDescent="0.25">
      <c r="D134" s="9" t="s">
        <v>22</v>
      </c>
      <c r="E134" s="9"/>
      <c r="F134" s="9"/>
      <c r="G134" s="44">
        <f>SUM(G131:G133)</f>
        <v>0</v>
      </c>
    </row>
    <row r="135" spans="1:7" x14ac:dyDescent="0.25">
      <c r="G135" s="38"/>
    </row>
    <row r="136" spans="1:7" x14ac:dyDescent="0.25">
      <c r="B136" s="9" t="s">
        <v>5</v>
      </c>
      <c r="C136" s="10" t="s">
        <v>6</v>
      </c>
      <c r="D136" s="9" t="s">
        <v>7</v>
      </c>
      <c r="G136" s="38"/>
    </row>
    <row r="137" spans="1:7" x14ac:dyDescent="0.25">
      <c r="B137" s="9" t="s">
        <v>8</v>
      </c>
      <c r="C137" s="10" t="s">
        <v>9</v>
      </c>
      <c r="D137" s="9" t="s">
        <v>10</v>
      </c>
      <c r="G137" s="38"/>
    </row>
    <row r="138" spans="1:7" x14ac:dyDescent="0.25">
      <c r="B138" s="9" t="s">
        <v>11</v>
      </c>
      <c r="C138" s="10" t="s">
        <v>107</v>
      </c>
      <c r="D138" s="9" t="s">
        <v>108</v>
      </c>
      <c r="G138" s="38"/>
    </row>
    <row r="139" spans="1:7" x14ac:dyDescent="0.25">
      <c r="B139" s="9" t="s">
        <v>14</v>
      </c>
      <c r="C139" s="10" t="s">
        <v>109</v>
      </c>
      <c r="D139" s="9" t="s">
        <v>110</v>
      </c>
      <c r="G139" s="38"/>
    </row>
    <row r="140" spans="1:7" x14ac:dyDescent="0.25">
      <c r="G140" s="38"/>
    </row>
    <row r="141" spans="1:7" ht="34.5" x14ac:dyDescent="0.25">
      <c r="A141" s="5">
        <v>1</v>
      </c>
      <c r="B141" s="5" t="s">
        <v>111</v>
      </c>
      <c r="C141" s="11" t="s">
        <v>45</v>
      </c>
      <c r="D141" s="47" t="s">
        <v>112</v>
      </c>
      <c r="E141" s="46">
        <f>VLOOKUP(B141,PREU_FEINA!$K$11:$L$1258,2,0)</f>
        <v>0</v>
      </c>
      <c r="F141" s="13">
        <v>0</v>
      </c>
      <c r="G141" s="43">
        <f>ROUND(ROUND(E141,2)*ROUND(F141,3),2)</f>
        <v>0</v>
      </c>
    </row>
    <row r="142" spans="1:7" x14ac:dyDescent="0.25">
      <c r="D142" s="9" t="s">
        <v>22</v>
      </c>
      <c r="E142" s="9"/>
      <c r="F142" s="9"/>
      <c r="G142" s="44">
        <f>SUM(G141:G141)</f>
        <v>0</v>
      </c>
    </row>
    <row r="143" spans="1:7" x14ac:dyDescent="0.25">
      <c r="G143" s="38"/>
    </row>
    <row r="144" spans="1:7" x14ac:dyDescent="0.25">
      <c r="B144" s="9" t="s">
        <v>5</v>
      </c>
      <c r="C144" s="10" t="s">
        <v>6</v>
      </c>
      <c r="D144" s="9" t="s">
        <v>7</v>
      </c>
      <c r="G144" s="38"/>
    </row>
    <row r="145" spans="1:7" x14ac:dyDescent="0.25">
      <c r="B145" s="9" t="s">
        <v>8</v>
      </c>
      <c r="C145" s="10" t="s">
        <v>9</v>
      </c>
      <c r="D145" s="9" t="s">
        <v>10</v>
      </c>
      <c r="G145" s="38"/>
    </row>
    <row r="146" spans="1:7" x14ac:dyDescent="0.25">
      <c r="B146" s="9" t="s">
        <v>11</v>
      </c>
      <c r="C146" s="10" t="s">
        <v>113</v>
      </c>
      <c r="D146" s="9" t="s">
        <v>114</v>
      </c>
      <c r="G146" s="38"/>
    </row>
    <row r="147" spans="1:7" x14ac:dyDescent="0.25">
      <c r="B147" s="9" t="s">
        <v>14</v>
      </c>
      <c r="C147" s="10" t="s">
        <v>115</v>
      </c>
      <c r="D147" s="9" t="s">
        <v>116</v>
      </c>
      <c r="G147" s="38"/>
    </row>
    <row r="148" spans="1:7" x14ac:dyDescent="0.25">
      <c r="G148" s="38"/>
    </row>
    <row r="149" spans="1:7" ht="68.25" x14ac:dyDescent="0.25">
      <c r="A149" s="5">
        <v>1</v>
      </c>
      <c r="B149" s="5" t="s">
        <v>117</v>
      </c>
      <c r="C149" s="11" t="s">
        <v>118</v>
      </c>
      <c r="D149" s="47" t="s">
        <v>119</v>
      </c>
      <c r="E149" s="46">
        <f>VLOOKUP(B149,PREU_FEINA!$K$11:$L$1258,2,0)</f>
        <v>0</v>
      </c>
      <c r="F149" s="13">
        <v>1</v>
      </c>
      <c r="G149" s="43">
        <f>ROUND(ROUND(E149,2)*ROUND(F149,3),2)</f>
        <v>0</v>
      </c>
    </row>
    <row r="150" spans="1:7" x14ac:dyDescent="0.25">
      <c r="D150" s="9" t="s">
        <v>22</v>
      </c>
      <c r="E150" s="9"/>
      <c r="F150" s="9"/>
      <c r="G150" s="44">
        <f>SUM(G149:G149)</f>
        <v>0</v>
      </c>
    </row>
    <row r="151" spans="1:7" x14ac:dyDescent="0.25">
      <c r="G151" s="38"/>
    </row>
    <row r="152" spans="1:7" x14ac:dyDescent="0.25">
      <c r="B152" s="9" t="s">
        <v>5</v>
      </c>
      <c r="C152" s="10" t="s">
        <v>6</v>
      </c>
      <c r="D152" s="9" t="s">
        <v>7</v>
      </c>
      <c r="G152" s="38"/>
    </row>
    <row r="153" spans="1:7" x14ac:dyDescent="0.25">
      <c r="B153" s="9" t="s">
        <v>8</v>
      </c>
      <c r="C153" s="10" t="s">
        <v>9</v>
      </c>
      <c r="D153" s="9" t="s">
        <v>10</v>
      </c>
      <c r="G153" s="38"/>
    </row>
    <row r="154" spans="1:7" x14ac:dyDescent="0.25">
      <c r="B154" s="9" t="s">
        <v>11</v>
      </c>
      <c r="C154" s="10" t="s">
        <v>120</v>
      </c>
      <c r="D154" s="9" t="s">
        <v>121</v>
      </c>
      <c r="G154" s="38"/>
    </row>
    <row r="155" spans="1:7" x14ac:dyDescent="0.25">
      <c r="G155" s="38"/>
    </row>
    <row r="156" spans="1:7" x14ac:dyDescent="0.25">
      <c r="A156" s="5">
        <v>1</v>
      </c>
      <c r="B156" s="5" t="s">
        <v>122</v>
      </c>
      <c r="C156" s="11" t="s">
        <v>28</v>
      </c>
      <c r="D156" s="47" t="s">
        <v>123</v>
      </c>
      <c r="E156" s="46">
        <f>VLOOKUP(B156,PREU_FEINA!$K$11:$L$1258,2,0)</f>
        <v>0</v>
      </c>
      <c r="F156" s="13">
        <v>0</v>
      </c>
      <c r="G156" s="43">
        <f>ROUND(ROUND(E156,2)*ROUND(F156,3),2)</f>
        <v>0</v>
      </c>
    </row>
    <row r="157" spans="1:7" x14ac:dyDescent="0.25">
      <c r="A157" s="5">
        <v>2</v>
      </c>
      <c r="B157" s="5" t="s">
        <v>124</v>
      </c>
      <c r="C157" s="11" t="s">
        <v>28</v>
      </c>
      <c r="D157" s="12" t="s">
        <v>125</v>
      </c>
      <c r="E157" s="46">
        <f>VLOOKUP(B157,PREU_FEINA!$K$11:$L$1258,2,0)</f>
        <v>0</v>
      </c>
      <c r="F157" s="13">
        <v>30</v>
      </c>
      <c r="G157" s="43">
        <f>ROUND(ROUND(E157,2)*ROUND(F157,3),2)</f>
        <v>0</v>
      </c>
    </row>
    <row r="158" spans="1:7" x14ac:dyDescent="0.25">
      <c r="D158" s="9" t="s">
        <v>22</v>
      </c>
      <c r="E158" s="9"/>
      <c r="F158" s="9"/>
      <c r="G158" s="44">
        <f>SUM(G156:G157)</f>
        <v>0</v>
      </c>
    </row>
    <row r="159" spans="1:7" x14ac:dyDescent="0.25">
      <c r="G159" s="38"/>
    </row>
    <row r="160" spans="1:7" x14ac:dyDescent="0.25">
      <c r="B160" s="9" t="s">
        <v>5</v>
      </c>
      <c r="C160" s="10" t="s">
        <v>6</v>
      </c>
      <c r="D160" s="9" t="s">
        <v>7</v>
      </c>
      <c r="G160" s="38"/>
    </row>
    <row r="161" spans="1:7" x14ac:dyDescent="0.25">
      <c r="B161" s="9" t="s">
        <v>8</v>
      </c>
      <c r="C161" s="10" t="s">
        <v>126</v>
      </c>
      <c r="D161" s="9" t="s">
        <v>127</v>
      </c>
      <c r="G161" s="38"/>
    </row>
    <row r="162" spans="1:7" x14ac:dyDescent="0.25">
      <c r="B162" s="9" t="s">
        <v>11</v>
      </c>
      <c r="C162" s="10" t="s">
        <v>128</v>
      </c>
      <c r="D162" s="9" t="s">
        <v>129</v>
      </c>
      <c r="G162" s="38"/>
    </row>
    <row r="163" spans="1:7" x14ac:dyDescent="0.25">
      <c r="B163" s="9" t="s">
        <v>14</v>
      </c>
      <c r="C163" s="10" t="s">
        <v>128</v>
      </c>
      <c r="D163" s="9" t="s">
        <v>130</v>
      </c>
      <c r="G163" s="38"/>
    </row>
    <row r="164" spans="1:7" x14ac:dyDescent="0.25">
      <c r="G164" s="38"/>
    </row>
    <row r="165" spans="1:7" ht="23.25" x14ac:dyDescent="0.25">
      <c r="A165" s="5">
        <v>1</v>
      </c>
      <c r="B165" s="5" t="s">
        <v>131</v>
      </c>
      <c r="C165" s="11" t="s">
        <v>45</v>
      </c>
      <c r="D165" s="47" t="s">
        <v>132</v>
      </c>
      <c r="E165" s="46">
        <f>VLOOKUP(B165,PREU_FEINA!$K$11:$L$1258,2,0)</f>
        <v>0</v>
      </c>
      <c r="F165" s="13">
        <v>2233.7359999999999</v>
      </c>
      <c r="G165" s="43">
        <f>ROUND(ROUND(E165,2)*ROUND(F165,3),2)</f>
        <v>0</v>
      </c>
    </row>
    <row r="166" spans="1:7" x14ac:dyDescent="0.25">
      <c r="D166" s="9" t="s">
        <v>22</v>
      </c>
      <c r="E166" s="9"/>
      <c r="F166" s="9"/>
      <c r="G166" s="44">
        <f>SUM(G165:G165)</f>
        <v>0</v>
      </c>
    </row>
    <row r="167" spans="1:7" x14ac:dyDescent="0.25">
      <c r="G167" s="38"/>
    </row>
    <row r="168" spans="1:7" x14ac:dyDescent="0.25">
      <c r="B168" s="9" t="s">
        <v>5</v>
      </c>
      <c r="C168" s="10" t="s">
        <v>6</v>
      </c>
      <c r="D168" s="9" t="s">
        <v>7</v>
      </c>
      <c r="G168" s="38"/>
    </row>
    <row r="169" spans="1:7" x14ac:dyDescent="0.25">
      <c r="B169" s="9" t="s">
        <v>8</v>
      </c>
      <c r="C169" s="10" t="s">
        <v>126</v>
      </c>
      <c r="D169" s="9" t="s">
        <v>127</v>
      </c>
      <c r="G169" s="38"/>
    </row>
    <row r="170" spans="1:7" x14ac:dyDescent="0.25">
      <c r="B170" s="9" t="s">
        <v>11</v>
      </c>
      <c r="C170" s="10" t="s">
        <v>128</v>
      </c>
      <c r="D170" s="9" t="s">
        <v>129</v>
      </c>
      <c r="G170" s="38"/>
    </row>
    <row r="171" spans="1:7" x14ac:dyDescent="0.25">
      <c r="B171" s="9" t="s">
        <v>14</v>
      </c>
      <c r="C171" s="10" t="s">
        <v>133</v>
      </c>
      <c r="D171" s="9" t="s">
        <v>134</v>
      </c>
      <c r="G171" s="38"/>
    </row>
    <row r="172" spans="1:7" x14ac:dyDescent="0.25">
      <c r="G172" s="38"/>
    </row>
    <row r="173" spans="1:7" ht="34.5" x14ac:dyDescent="0.25">
      <c r="A173" s="5">
        <v>1</v>
      </c>
      <c r="B173" s="5" t="s">
        <v>135</v>
      </c>
      <c r="C173" s="11" t="s">
        <v>45</v>
      </c>
      <c r="D173" s="47" t="s">
        <v>136</v>
      </c>
      <c r="E173" s="46">
        <f>VLOOKUP(B173,PREU_FEINA!$K$11:$L$1258,2,0)</f>
        <v>0</v>
      </c>
      <c r="F173" s="13">
        <v>8957.2610000000004</v>
      </c>
      <c r="G173" s="43">
        <f>ROUND(ROUND(E173,2)*ROUND(F173,3),2)</f>
        <v>0</v>
      </c>
    </row>
    <row r="174" spans="1:7" x14ac:dyDescent="0.25">
      <c r="D174" s="9" t="s">
        <v>22</v>
      </c>
      <c r="E174" s="9"/>
      <c r="F174" s="9"/>
      <c r="G174" s="44">
        <f>SUM(G173:G173)</f>
        <v>0</v>
      </c>
    </row>
    <row r="175" spans="1:7" x14ac:dyDescent="0.25">
      <c r="G175" s="38"/>
    </row>
    <row r="176" spans="1:7" x14ac:dyDescent="0.25">
      <c r="B176" s="9" t="s">
        <v>5</v>
      </c>
      <c r="C176" s="10" t="s">
        <v>6</v>
      </c>
      <c r="D176" s="9" t="s">
        <v>7</v>
      </c>
      <c r="G176" s="38"/>
    </row>
    <row r="177" spans="1:7" x14ac:dyDescent="0.25">
      <c r="B177" s="9" t="s">
        <v>8</v>
      </c>
      <c r="C177" s="10" t="s">
        <v>126</v>
      </c>
      <c r="D177" s="9" t="s">
        <v>127</v>
      </c>
      <c r="G177" s="38"/>
    </row>
    <row r="178" spans="1:7" x14ac:dyDescent="0.25">
      <c r="B178" s="9" t="s">
        <v>11</v>
      </c>
      <c r="C178" s="10" t="s">
        <v>128</v>
      </c>
      <c r="D178" s="9" t="s">
        <v>129</v>
      </c>
      <c r="G178" s="38"/>
    </row>
    <row r="179" spans="1:7" x14ac:dyDescent="0.25">
      <c r="B179" s="9" t="s">
        <v>14</v>
      </c>
      <c r="C179" s="10" t="s">
        <v>42</v>
      </c>
      <c r="D179" s="9" t="s">
        <v>43</v>
      </c>
      <c r="G179" s="38"/>
    </row>
    <row r="180" spans="1:7" x14ac:dyDescent="0.25">
      <c r="G180" s="38"/>
    </row>
    <row r="181" spans="1:7" ht="23.25" x14ac:dyDescent="0.25">
      <c r="A181" s="5">
        <v>1</v>
      </c>
      <c r="B181" s="5" t="s">
        <v>44</v>
      </c>
      <c r="C181" s="11" t="s">
        <v>45</v>
      </c>
      <c r="D181" s="47" t="s">
        <v>46</v>
      </c>
      <c r="E181" s="46">
        <f>VLOOKUP(B181,PREU_FEINA!$K$11:$L$1258,2,0)</f>
        <v>0</v>
      </c>
      <c r="F181" s="13">
        <v>5250.22</v>
      </c>
      <c r="G181" s="43">
        <f>ROUND(ROUND(E181,2)*ROUND(F181,3),2)</f>
        <v>0</v>
      </c>
    </row>
    <row r="182" spans="1:7" x14ac:dyDescent="0.25">
      <c r="D182" s="9" t="s">
        <v>22</v>
      </c>
      <c r="E182" s="9"/>
      <c r="F182" s="9"/>
      <c r="G182" s="44">
        <f>SUM(G181:G181)</f>
        <v>0</v>
      </c>
    </row>
    <row r="183" spans="1:7" x14ac:dyDescent="0.25">
      <c r="G183" s="38"/>
    </row>
    <row r="184" spans="1:7" x14ac:dyDescent="0.25">
      <c r="B184" s="9" t="s">
        <v>5</v>
      </c>
      <c r="C184" s="10" t="s">
        <v>6</v>
      </c>
      <c r="D184" s="9" t="s">
        <v>7</v>
      </c>
      <c r="G184" s="38"/>
    </row>
    <row r="185" spans="1:7" x14ac:dyDescent="0.25">
      <c r="B185" s="9" t="s">
        <v>8</v>
      </c>
      <c r="C185" s="10" t="s">
        <v>126</v>
      </c>
      <c r="D185" s="9" t="s">
        <v>127</v>
      </c>
      <c r="G185" s="38"/>
    </row>
    <row r="186" spans="1:7" x14ac:dyDescent="0.25">
      <c r="B186" s="9" t="s">
        <v>11</v>
      </c>
      <c r="C186" s="10" t="s">
        <v>133</v>
      </c>
      <c r="D186" s="9" t="s">
        <v>137</v>
      </c>
      <c r="G186" s="38"/>
    </row>
    <row r="187" spans="1:7" x14ac:dyDescent="0.25">
      <c r="B187" s="9" t="s">
        <v>14</v>
      </c>
      <c r="C187" s="10" t="s">
        <v>128</v>
      </c>
      <c r="D187" s="9" t="s">
        <v>130</v>
      </c>
      <c r="G187" s="38"/>
    </row>
    <row r="188" spans="1:7" x14ac:dyDescent="0.25">
      <c r="G188" s="38"/>
    </row>
    <row r="189" spans="1:7" ht="23.25" x14ac:dyDescent="0.25">
      <c r="A189" s="5">
        <v>1</v>
      </c>
      <c r="B189" s="5" t="s">
        <v>131</v>
      </c>
      <c r="C189" s="11" t="s">
        <v>45</v>
      </c>
      <c r="D189" s="47" t="s">
        <v>132</v>
      </c>
      <c r="E189" s="46">
        <f>VLOOKUP(B189,PREU_FEINA!$K$11:$L$1258,2,0)</f>
        <v>0</v>
      </c>
      <c r="F189" s="13">
        <v>16365.154</v>
      </c>
      <c r="G189" s="43">
        <f>ROUND(ROUND(E189,2)*ROUND(F189,3),2)</f>
        <v>0</v>
      </c>
    </row>
    <row r="190" spans="1:7" x14ac:dyDescent="0.25">
      <c r="D190" s="9" t="s">
        <v>22</v>
      </c>
      <c r="E190" s="9"/>
      <c r="F190" s="9"/>
      <c r="G190" s="44">
        <f>SUM(G189:G189)</f>
        <v>0</v>
      </c>
    </row>
    <row r="191" spans="1:7" x14ac:dyDescent="0.25">
      <c r="G191" s="38"/>
    </row>
    <row r="192" spans="1:7" x14ac:dyDescent="0.25">
      <c r="B192" s="9" t="s">
        <v>5</v>
      </c>
      <c r="C192" s="10" t="s">
        <v>6</v>
      </c>
      <c r="D192" s="9" t="s">
        <v>7</v>
      </c>
      <c r="G192" s="38"/>
    </row>
    <row r="193" spans="1:7" x14ac:dyDescent="0.25">
      <c r="B193" s="9" t="s">
        <v>8</v>
      </c>
      <c r="C193" s="10" t="s">
        <v>126</v>
      </c>
      <c r="D193" s="9" t="s">
        <v>127</v>
      </c>
      <c r="G193" s="38"/>
    </row>
    <row r="194" spans="1:7" x14ac:dyDescent="0.25">
      <c r="B194" s="9" t="s">
        <v>11</v>
      </c>
      <c r="C194" s="10" t="s">
        <v>133</v>
      </c>
      <c r="D194" s="9" t="s">
        <v>137</v>
      </c>
      <c r="G194" s="38"/>
    </row>
    <row r="195" spans="1:7" x14ac:dyDescent="0.25">
      <c r="B195" s="9" t="s">
        <v>14</v>
      </c>
      <c r="C195" s="10" t="s">
        <v>133</v>
      </c>
      <c r="D195" s="9" t="s">
        <v>134</v>
      </c>
      <c r="G195" s="38"/>
    </row>
    <row r="196" spans="1:7" x14ac:dyDescent="0.25">
      <c r="G196" s="38"/>
    </row>
    <row r="197" spans="1:7" ht="34.5" x14ac:dyDescent="0.25">
      <c r="A197" s="5">
        <v>1</v>
      </c>
      <c r="B197" s="5" t="s">
        <v>135</v>
      </c>
      <c r="C197" s="11" t="s">
        <v>45</v>
      </c>
      <c r="D197" s="47" t="s">
        <v>136</v>
      </c>
      <c r="E197" s="46">
        <f>VLOOKUP(B197,PREU_FEINA!$K$11:$L$1258,2,0)</f>
        <v>0</v>
      </c>
      <c r="F197" s="13">
        <v>2421.431</v>
      </c>
      <c r="G197" s="43">
        <f>ROUND(ROUND(E197,2)*ROUND(F197,3),2)</f>
        <v>0</v>
      </c>
    </row>
    <row r="198" spans="1:7" x14ac:dyDescent="0.25">
      <c r="D198" s="9" t="s">
        <v>22</v>
      </c>
      <c r="E198" s="9"/>
      <c r="F198" s="9"/>
      <c r="G198" s="44">
        <f>SUM(G197:G197)</f>
        <v>0</v>
      </c>
    </row>
    <row r="199" spans="1:7" x14ac:dyDescent="0.25">
      <c r="G199" s="38"/>
    </row>
    <row r="200" spans="1:7" x14ac:dyDescent="0.25">
      <c r="B200" s="9" t="s">
        <v>5</v>
      </c>
      <c r="C200" s="10" t="s">
        <v>6</v>
      </c>
      <c r="D200" s="9" t="s">
        <v>7</v>
      </c>
      <c r="G200" s="38"/>
    </row>
    <row r="201" spans="1:7" x14ac:dyDescent="0.25">
      <c r="B201" s="9" t="s">
        <v>8</v>
      </c>
      <c r="C201" s="10" t="s">
        <v>126</v>
      </c>
      <c r="D201" s="9" t="s">
        <v>127</v>
      </c>
      <c r="G201" s="38"/>
    </row>
    <row r="202" spans="1:7" x14ac:dyDescent="0.25">
      <c r="B202" s="9" t="s">
        <v>11</v>
      </c>
      <c r="C202" s="10" t="s">
        <v>138</v>
      </c>
      <c r="D202" s="9" t="s">
        <v>139</v>
      </c>
      <c r="G202" s="38"/>
    </row>
    <row r="203" spans="1:7" x14ac:dyDescent="0.25">
      <c r="B203" s="9" t="s">
        <v>14</v>
      </c>
      <c r="C203" s="10" t="s">
        <v>133</v>
      </c>
      <c r="D203" s="9" t="s">
        <v>134</v>
      </c>
      <c r="G203" s="38"/>
    </row>
    <row r="204" spans="1:7" x14ac:dyDescent="0.25">
      <c r="G204" s="38"/>
    </row>
    <row r="205" spans="1:7" ht="34.5" x14ac:dyDescent="0.25">
      <c r="A205" s="5">
        <v>1</v>
      </c>
      <c r="B205" s="5" t="s">
        <v>135</v>
      </c>
      <c r="C205" s="11" t="s">
        <v>45</v>
      </c>
      <c r="D205" s="47" t="s">
        <v>136</v>
      </c>
      <c r="E205" s="46">
        <f>VLOOKUP(B205,PREU_FEINA!$K$11:$L$1258,2,0)</f>
        <v>0</v>
      </c>
      <c r="F205" s="13">
        <v>9402.598</v>
      </c>
      <c r="G205" s="43">
        <f>ROUND(ROUND(E205,2)*ROUND(F205,3),2)</f>
        <v>0</v>
      </c>
    </row>
    <row r="206" spans="1:7" x14ac:dyDescent="0.25">
      <c r="D206" s="9" t="s">
        <v>22</v>
      </c>
      <c r="E206" s="9"/>
      <c r="F206" s="9"/>
      <c r="G206" s="44">
        <f>SUM(G205:G205)</f>
        <v>0</v>
      </c>
    </row>
    <row r="207" spans="1:7" x14ac:dyDescent="0.25">
      <c r="G207" s="38"/>
    </row>
    <row r="208" spans="1:7" x14ac:dyDescent="0.25">
      <c r="B208" s="9" t="s">
        <v>5</v>
      </c>
      <c r="C208" s="10" t="s">
        <v>6</v>
      </c>
      <c r="D208" s="9" t="s">
        <v>7</v>
      </c>
      <c r="G208" s="38"/>
    </row>
    <row r="209" spans="1:7" x14ac:dyDescent="0.25">
      <c r="B209" s="9" t="s">
        <v>8</v>
      </c>
      <c r="C209" s="10" t="s">
        <v>126</v>
      </c>
      <c r="D209" s="9" t="s">
        <v>127</v>
      </c>
      <c r="G209" s="38"/>
    </row>
    <row r="210" spans="1:7" x14ac:dyDescent="0.25">
      <c r="B210" s="9" t="s">
        <v>11</v>
      </c>
      <c r="C210" s="10" t="s">
        <v>140</v>
      </c>
      <c r="D210" s="9" t="s">
        <v>141</v>
      </c>
      <c r="G210" s="38"/>
    </row>
    <row r="211" spans="1:7" x14ac:dyDescent="0.25">
      <c r="B211" s="9" t="s">
        <v>14</v>
      </c>
      <c r="C211" s="10" t="s">
        <v>133</v>
      </c>
      <c r="D211" s="9" t="s">
        <v>134</v>
      </c>
      <c r="G211" s="38"/>
    </row>
    <row r="212" spans="1:7" x14ac:dyDescent="0.25">
      <c r="G212" s="38"/>
    </row>
    <row r="213" spans="1:7" ht="34.5" x14ac:dyDescent="0.25">
      <c r="A213" s="5">
        <v>1</v>
      </c>
      <c r="B213" s="5" t="s">
        <v>135</v>
      </c>
      <c r="C213" s="11" t="s">
        <v>45</v>
      </c>
      <c r="D213" s="47" t="s">
        <v>136</v>
      </c>
      <c r="E213" s="46">
        <f>VLOOKUP(B213,PREU_FEINA!$K$11:$L$1258,2,0)</f>
        <v>0</v>
      </c>
      <c r="F213" s="13">
        <v>58819.8</v>
      </c>
      <c r="G213" s="43">
        <f>ROUND(ROUND(E213,2)*ROUND(F213,3),2)</f>
        <v>0</v>
      </c>
    </row>
    <row r="214" spans="1:7" x14ac:dyDescent="0.25">
      <c r="D214" s="9" t="s">
        <v>22</v>
      </c>
      <c r="E214" s="9"/>
      <c r="F214" s="9"/>
      <c r="G214" s="44">
        <f>SUM(G213:G213)</f>
        <v>0</v>
      </c>
    </row>
    <row r="215" spans="1:7" x14ac:dyDescent="0.25">
      <c r="G215" s="38"/>
    </row>
    <row r="216" spans="1:7" x14ac:dyDescent="0.25">
      <c r="B216" s="9" t="s">
        <v>5</v>
      </c>
      <c r="C216" s="10" t="s">
        <v>6</v>
      </c>
      <c r="D216" s="9" t="s">
        <v>7</v>
      </c>
      <c r="G216" s="38"/>
    </row>
    <row r="217" spans="1:7" x14ac:dyDescent="0.25">
      <c r="B217" s="9" t="s">
        <v>8</v>
      </c>
      <c r="C217" s="10" t="s">
        <v>126</v>
      </c>
      <c r="D217" s="9" t="s">
        <v>127</v>
      </c>
      <c r="G217" s="38"/>
    </row>
    <row r="218" spans="1:7" x14ac:dyDescent="0.25">
      <c r="B218" s="9" t="s">
        <v>11</v>
      </c>
      <c r="C218" s="10" t="s">
        <v>25</v>
      </c>
      <c r="D218" s="9" t="s">
        <v>142</v>
      </c>
      <c r="G218" s="38"/>
    </row>
    <row r="219" spans="1:7" x14ac:dyDescent="0.25">
      <c r="B219" s="9" t="s">
        <v>14</v>
      </c>
      <c r="C219" s="10" t="s">
        <v>128</v>
      </c>
      <c r="D219" s="9" t="s">
        <v>130</v>
      </c>
      <c r="G219" s="38"/>
    </row>
    <row r="220" spans="1:7" x14ac:dyDescent="0.25">
      <c r="G220" s="38"/>
    </row>
    <row r="221" spans="1:7" ht="23.25" x14ac:dyDescent="0.25">
      <c r="A221" s="5">
        <v>1</v>
      </c>
      <c r="B221" s="5" t="s">
        <v>131</v>
      </c>
      <c r="C221" s="11" t="s">
        <v>45</v>
      </c>
      <c r="D221" s="47" t="s">
        <v>132</v>
      </c>
      <c r="E221" s="46">
        <f>VLOOKUP(B221,PREU_FEINA!$K$11:$L$1258,2,0)</f>
        <v>0</v>
      </c>
      <c r="F221" s="13">
        <v>85202.384000000005</v>
      </c>
      <c r="G221" s="43">
        <f>ROUND(ROUND(E221,2)*ROUND(F221,3),2)</f>
        <v>0</v>
      </c>
    </row>
    <row r="222" spans="1:7" x14ac:dyDescent="0.25">
      <c r="D222" s="9" t="s">
        <v>22</v>
      </c>
      <c r="E222" s="9"/>
      <c r="F222" s="9"/>
      <c r="G222" s="44">
        <f>SUM(G221:G221)</f>
        <v>0</v>
      </c>
    </row>
    <row r="223" spans="1:7" x14ac:dyDescent="0.25">
      <c r="G223" s="38"/>
    </row>
    <row r="224" spans="1:7" x14ac:dyDescent="0.25">
      <c r="B224" s="9" t="s">
        <v>5</v>
      </c>
      <c r="C224" s="10" t="s">
        <v>6</v>
      </c>
      <c r="D224" s="9" t="s">
        <v>7</v>
      </c>
      <c r="G224" s="38"/>
    </row>
    <row r="225" spans="1:7" x14ac:dyDescent="0.25">
      <c r="B225" s="9" t="s">
        <v>8</v>
      </c>
      <c r="C225" s="10" t="s">
        <v>126</v>
      </c>
      <c r="D225" s="9" t="s">
        <v>127</v>
      </c>
      <c r="G225" s="38"/>
    </row>
    <row r="226" spans="1:7" x14ac:dyDescent="0.25">
      <c r="B226" s="9" t="s">
        <v>11</v>
      </c>
      <c r="C226" s="10" t="s">
        <v>25</v>
      </c>
      <c r="D226" s="9" t="s">
        <v>142</v>
      </c>
      <c r="G226" s="38"/>
    </row>
    <row r="227" spans="1:7" x14ac:dyDescent="0.25">
      <c r="B227" s="9" t="s">
        <v>14</v>
      </c>
      <c r="C227" s="10" t="s">
        <v>133</v>
      </c>
      <c r="D227" s="9" t="s">
        <v>134</v>
      </c>
      <c r="G227" s="38"/>
    </row>
    <row r="228" spans="1:7" x14ac:dyDescent="0.25">
      <c r="G228" s="38"/>
    </row>
    <row r="229" spans="1:7" ht="34.5" x14ac:dyDescent="0.25">
      <c r="A229" s="5">
        <v>1</v>
      </c>
      <c r="B229" s="5" t="s">
        <v>135</v>
      </c>
      <c r="C229" s="11" t="s">
        <v>45</v>
      </c>
      <c r="D229" s="47" t="s">
        <v>136</v>
      </c>
      <c r="E229" s="46">
        <f>VLOOKUP(B229,PREU_FEINA!$K$11:$L$1258,2,0)</f>
        <v>0</v>
      </c>
      <c r="F229" s="13">
        <v>15829.061</v>
      </c>
      <c r="G229" s="43">
        <f>ROUND(ROUND(E229,2)*ROUND(F229,3),2)</f>
        <v>0</v>
      </c>
    </row>
    <row r="230" spans="1:7" x14ac:dyDescent="0.25">
      <c r="D230" s="9" t="s">
        <v>22</v>
      </c>
      <c r="E230" s="9"/>
      <c r="F230" s="9"/>
      <c r="G230" s="44">
        <f>SUM(G229:G229)</f>
        <v>0</v>
      </c>
    </row>
    <row r="231" spans="1:7" x14ac:dyDescent="0.25">
      <c r="G231" s="38"/>
    </row>
    <row r="232" spans="1:7" x14ac:dyDescent="0.25">
      <c r="B232" s="9" t="s">
        <v>5</v>
      </c>
      <c r="C232" s="10" t="s">
        <v>6</v>
      </c>
      <c r="D232" s="9" t="s">
        <v>7</v>
      </c>
      <c r="G232" s="38"/>
    </row>
    <row r="233" spans="1:7" x14ac:dyDescent="0.25">
      <c r="B233" s="9" t="s">
        <v>8</v>
      </c>
      <c r="C233" s="10" t="s">
        <v>126</v>
      </c>
      <c r="D233" s="9" t="s">
        <v>127</v>
      </c>
      <c r="G233" s="38"/>
    </row>
    <row r="234" spans="1:7" x14ac:dyDescent="0.25">
      <c r="B234" s="9" t="s">
        <v>11</v>
      </c>
      <c r="C234" s="10" t="s">
        <v>32</v>
      </c>
      <c r="D234" s="9" t="s">
        <v>143</v>
      </c>
      <c r="G234" s="38"/>
    </row>
    <row r="235" spans="1:7" x14ac:dyDescent="0.25">
      <c r="B235" s="9" t="s">
        <v>14</v>
      </c>
      <c r="C235" s="10" t="s">
        <v>133</v>
      </c>
      <c r="D235" s="9" t="s">
        <v>134</v>
      </c>
      <c r="G235" s="38"/>
    </row>
    <row r="236" spans="1:7" x14ac:dyDescent="0.25">
      <c r="G236" s="38"/>
    </row>
    <row r="237" spans="1:7" ht="34.5" x14ac:dyDescent="0.25">
      <c r="A237" s="5">
        <v>1</v>
      </c>
      <c r="B237" s="5" t="s">
        <v>135</v>
      </c>
      <c r="C237" s="11" t="s">
        <v>45</v>
      </c>
      <c r="D237" s="47" t="s">
        <v>136</v>
      </c>
      <c r="E237" s="46">
        <f>VLOOKUP(B237,PREU_FEINA!$K$11:$L$1258,2,0)</f>
        <v>0</v>
      </c>
      <c r="F237" s="13">
        <v>28082.994999999999</v>
      </c>
      <c r="G237" s="43">
        <f>ROUND(ROUND(E237,2)*ROUND(F237,3),2)</f>
        <v>0</v>
      </c>
    </row>
    <row r="238" spans="1:7" x14ac:dyDescent="0.25">
      <c r="D238" s="9" t="s">
        <v>22</v>
      </c>
      <c r="E238" s="9"/>
      <c r="F238" s="9"/>
      <c r="G238" s="44">
        <f>SUM(G237:G237)</f>
        <v>0</v>
      </c>
    </row>
    <row r="239" spans="1:7" x14ac:dyDescent="0.25">
      <c r="G239" s="38"/>
    </row>
    <row r="240" spans="1:7" x14ac:dyDescent="0.25">
      <c r="B240" s="9" t="s">
        <v>5</v>
      </c>
      <c r="C240" s="10" t="s">
        <v>6</v>
      </c>
      <c r="D240" s="9" t="s">
        <v>7</v>
      </c>
      <c r="G240" s="38"/>
    </row>
    <row r="241" spans="1:7" x14ac:dyDescent="0.25">
      <c r="B241" s="9" t="s">
        <v>8</v>
      </c>
      <c r="C241" s="10" t="s">
        <v>126</v>
      </c>
      <c r="D241" s="9" t="s">
        <v>127</v>
      </c>
      <c r="G241" s="38"/>
    </row>
    <row r="242" spans="1:7" x14ac:dyDescent="0.25">
      <c r="B242" s="9" t="s">
        <v>11</v>
      </c>
      <c r="C242" s="10" t="s">
        <v>144</v>
      </c>
      <c r="D242" s="9" t="s">
        <v>145</v>
      </c>
      <c r="G242" s="38"/>
    </row>
    <row r="243" spans="1:7" x14ac:dyDescent="0.25">
      <c r="B243" s="9" t="s">
        <v>14</v>
      </c>
      <c r="C243" s="10" t="s">
        <v>133</v>
      </c>
      <c r="D243" s="9" t="s">
        <v>134</v>
      </c>
      <c r="G243" s="38"/>
    </row>
    <row r="244" spans="1:7" x14ac:dyDescent="0.25">
      <c r="G244" s="38"/>
    </row>
    <row r="245" spans="1:7" ht="34.5" x14ac:dyDescent="0.25">
      <c r="A245" s="5">
        <v>1</v>
      </c>
      <c r="B245" s="5" t="s">
        <v>135</v>
      </c>
      <c r="C245" s="11" t="s">
        <v>45</v>
      </c>
      <c r="D245" s="47" t="s">
        <v>136</v>
      </c>
      <c r="E245" s="46">
        <f>VLOOKUP(B245,PREU_FEINA!$K$11:$L$1258,2,0)</f>
        <v>0</v>
      </c>
      <c r="F245" s="13">
        <v>13744.438</v>
      </c>
      <c r="G245" s="43">
        <f>ROUND(ROUND(E245,2)*ROUND(F245,3),2)</f>
        <v>0</v>
      </c>
    </row>
    <row r="246" spans="1:7" x14ac:dyDescent="0.25">
      <c r="D246" s="9" t="s">
        <v>22</v>
      </c>
      <c r="E246" s="9"/>
      <c r="F246" s="9"/>
      <c r="G246" s="44">
        <f>SUM(G245:G245)</f>
        <v>0</v>
      </c>
    </row>
    <row r="247" spans="1:7" x14ac:dyDescent="0.25">
      <c r="G247" s="38"/>
    </row>
    <row r="248" spans="1:7" x14ac:dyDescent="0.25">
      <c r="B248" s="9" t="s">
        <v>5</v>
      </c>
      <c r="C248" s="10" t="s">
        <v>6</v>
      </c>
      <c r="D248" s="9" t="s">
        <v>7</v>
      </c>
      <c r="G248" s="38"/>
    </row>
    <row r="249" spans="1:7" x14ac:dyDescent="0.25">
      <c r="B249" s="9" t="s">
        <v>8</v>
      </c>
      <c r="C249" s="10" t="s">
        <v>126</v>
      </c>
      <c r="D249" s="9" t="s">
        <v>127</v>
      </c>
      <c r="G249" s="38"/>
    </row>
    <row r="250" spans="1:7" x14ac:dyDescent="0.25">
      <c r="B250" s="9" t="s">
        <v>11</v>
      </c>
      <c r="C250" s="10" t="s">
        <v>146</v>
      </c>
      <c r="D250" s="9" t="s">
        <v>147</v>
      </c>
      <c r="G250" s="38"/>
    </row>
    <row r="251" spans="1:7" x14ac:dyDescent="0.25">
      <c r="B251" s="9" t="s">
        <v>14</v>
      </c>
      <c r="C251" s="10" t="s">
        <v>128</v>
      </c>
      <c r="D251" s="9" t="s">
        <v>130</v>
      </c>
      <c r="G251" s="38"/>
    </row>
    <row r="252" spans="1:7" x14ac:dyDescent="0.25">
      <c r="G252" s="38"/>
    </row>
    <row r="253" spans="1:7" ht="23.25" x14ac:dyDescent="0.25">
      <c r="A253" s="5">
        <v>1</v>
      </c>
      <c r="B253" s="5" t="s">
        <v>131</v>
      </c>
      <c r="C253" s="11" t="s">
        <v>45</v>
      </c>
      <c r="D253" s="47" t="s">
        <v>132</v>
      </c>
      <c r="E253" s="46">
        <f>VLOOKUP(B253,PREU_FEINA!$K$11:$L$1258,2,0)</f>
        <v>0</v>
      </c>
      <c r="F253" s="13">
        <v>13569.159</v>
      </c>
      <c r="G253" s="43">
        <f>ROUND(ROUND(E253,2)*ROUND(F253,3),2)</f>
        <v>0</v>
      </c>
    </row>
    <row r="254" spans="1:7" x14ac:dyDescent="0.25">
      <c r="D254" s="9" t="s">
        <v>22</v>
      </c>
      <c r="E254" s="9"/>
      <c r="F254" s="9"/>
      <c r="G254" s="44">
        <f>SUM(G253:G253)</f>
        <v>0</v>
      </c>
    </row>
    <row r="255" spans="1:7" x14ac:dyDescent="0.25">
      <c r="G255" s="38"/>
    </row>
    <row r="256" spans="1:7" x14ac:dyDescent="0.25">
      <c r="B256" s="9" t="s">
        <v>5</v>
      </c>
      <c r="C256" s="10" t="s">
        <v>6</v>
      </c>
      <c r="D256" s="9" t="s">
        <v>7</v>
      </c>
      <c r="G256" s="38"/>
    </row>
    <row r="257" spans="1:7" x14ac:dyDescent="0.25">
      <c r="B257" s="9" t="s">
        <v>8</v>
      </c>
      <c r="C257" s="10" t="s">
        <v>126</v>
      </c>
      <c r="D257" s="9" t="s">
        <v>127</v>
      </c>
      <c r="G257" s="38"/>
    </row>
    <row r="258" spans="1:7" x14ac:dyDescent="0.25">
      <c r="B258" s="9" t="s">
        <v>11</v>
      </c>
      <c r="C258" s="10" t="s">
        <v>148</v>
      </c>
      <c r="D258" s="9" t="s">
        <v>149</v>
      </c>
      <c r="G258" s="38"/>
    </row>
    <row r="259" spans="1:7" x14ac:dyDescent="0.25">
      <c r="B259" s="9" t="s">
        <v>14</v>
      </c>
      <c r="C259" s="10" t="s">
        <v>133</v>
      </c>
      <c r="D259" s="9" t="s">
        <v>134</v>
      </c>
      <c r="G259" s="38"/>
    </row>
    <row r="260" spans="1:7" x14ac:dyDescent="0.25">
      <c r="G260" s="38"/>
    </row>
    <row r="261" spans="1:7" ht="34.5" x14ac:dyDescent="0.25">
      <c r="A261" s="5">
        <v>1</v>
      </c>
      <c r="B261" s="5" t="s">
        <v>135</v>
      </c>
      <c r="C261" s="11" t="s">
        <v>45</v>
      </c>
      <c r="D261" s="47" t="s">
        <v>136</v>
      </c>
      <c r="E261" s="46">
        <f>VLOOKUP(B261,PREU_FEINA!$K$11:$L$1258,2,0)</f>
        <v>0</v>
      </c>
      <c r="F261" s="13">
        <v>2171.415</v>
      </c>
      <c r="G261" s="43">
        <f>ROUND(ROUND(E261,2)*ROUND(F261,3),2)</f>
        <v>0</v>
      </c>
    </row>
    <row r="262" spans="1:7" x14ac:dyDescent="0.25">
      <c r="D262" s="9" t="s">
        <v>22</v>
      </c>
      <c r="E262" s="9"/>
      <c r="F262" s="9"/>
      <c r="G262" s="44">
        <f>SUM(G261:G261)</f>
        <v>0</v>
      </c>
    </row>
    <row r="263" spans="1:7" x14ac:dyDescent="0.25">
      <c r="G263" s="38"/>
    </row>
    <row r="264" spans="1:7" x14ac:dyDescent="0.25">
      <c r="B264" s="9" t="s">
        <v>5</v>
      </c>
      <c r="C264" s="10" t="s">
        <v>6</v>
      </c>
      <c r="D264" s="9" t="s">
        <v>7</v>
      </c>
      <c r="G264" s="38"/>
    </row>
    <row r="265" spans="1:7" x14ac:dyDescent="0.25">
      <c r="B265" s="9" t="s">
        <v>8</v>
      </c>
      <c r="C265" s="10" t="s">
        <v>126</v>
      </c>
      <c r="D265" s="9" t="s">
        <v>127</v>
      </c>
      <c r="G265" s="38"/>
    </row>
    <row r="266" spans="1:7" x14ac:dyDescent="0.25">
      <c r="B266" s="9" t="s">
        <v>11</v>
      </c>
      <c r="C266" s="10" t="s">
        <v>150</v>
      </c>
      <c r="D266" s="9" t="s">
        <v>151</v>
      </c>
      <c r="G266" s="38"/>
    </row>
    <row r="267" spans="1:7" x14ac:dyDescent="0.25">
      <c r="B267" s="9" t="s">
        <v>14</v>
      </c>
      <c r="C267" s="10" t="s">
        <v>128</v>
      </c>
      <c r="D267" s="9" t="s">
        <v>130</v>
      </c>
      <c r="G267" s="38"/>
    </row>
    <row r="268" spans="1:7" x14ac:dyDescent="0.25">
      <c r="G268" s="38"/>
    </row>
    <row r="269" spans="1:7" ht="23.25" x14ac:dyDescent="0.25">
      <c r="A269" s="5">
        <v>1</v>
      </c>
      <c r="B269" s="5" t="s">
        <v>131</v>
      </c>
      <c r="C269" s="11" t="s">
        <v>45</v>
      </c>
      <c r="D269" s="47" t="s">
        <v>132</v>
      </c>
      <c r="E269" s="46">
        <f>VLOOKUP(B269,PREU_FEINA!$K$11:$L$1258,2,0)</f>
        <v>0</v>
      </c>
      <c r="F269" s="13">
        <v>2092.1370000000002</v>
      </c>
      <c r="G269" s="43">
        <f>ROUND(ROUND(E269,2)*ROUND(F269,3),2)</f>
        <v>0</v>
      </c>
    </row>
    <row r="270" spans="1:7" x14ac:dyDescent="0.25">
      <c r="D270" s="9" t="s">
        <v>22</v>
      </c>
      <c r="E270" s="9"/>
      <c r="F270" s="9"/>
      <c r="G270" s="44">
        <f>SUM(G269:G269)</f>
        <v>0</v>
      </c>
    </row>
    <row r="271" spans="1:7" x14ac:dyDescent="0.25">
      <c r="G271" s="38"/>
    </row>
    <row r="272" spans="1:7" x14ac:dyDescent="0.25">
      <c r="B272" s="9" t="s">
        <v>5</v>
      </c>
      <c r="C272" s="10" t="s">
        <v>6</v>
      </c>
      <c r="D272" s="9" t="s">
        <v>7</v>
      </c>
      <c r="G272" s="38"/>
    </row>
    <row r="273" spans="1:7" x14ac:dyDescent="0.25">
      <c r="B273" s="9" t="s">
        <v>8</v>
      </c>
      <c r="C273" s="10" t="s">
        <v>126</v>
      </c>
      <c r="D273" s="9" t="s">
        <v>127</v>
      </c>
      <c r="G273" s="38"/>
    </row>
    <row r="274" spans="1:7" x14ac:dyDescent="0.25">
      <c r="B274" s="9" t="s">
        <v>11</v>
      </c>
      <c r="C274" s="10" t="s">
        <v>42</v>
      </c>
      <c r="D274" s="9" t="s">
        <v>152</v>
      </c>
      <c r="G274" s="38"/>
    </row>
    <row r="275" spans="1:7" x14ac:dyDescent="0.25">
      <c r="B275" s="9" t="s">
        <v>14</v>
      </c>
      <c r="C275" s="10" t="s">
        <v>133</v>
      </c>
      <c r="D275" s="9" t="s">
        <v>134</v>
      </c>
      <c r="G275" s="38"/>
    </row>
    <row r="276" spans="1:7" x14ac:dyDescent="0.25">
      <c r="G276" s="38"/>
    </row>
    <row r="277" spans="1:7" ht="34.5" x14ac:dyDescent="0.25">
      <c r="A277" s="5">
        <v>1</v>
      </c>
      <c r="B277" s="5" t="s">
        <v>135</v>
      </c>
      <c r="C277" s="11" t="s">
        <v>45</v>
      </c>
      <c r="D277" s="47" t="s">
        <v>136</v>
      </c>
      <c r="E277" s="46">
        <f>VLOOKUP(B277,PREU_FEINA!$K$11:$L$1258,2,0)</f>
        <v>0</v>
      </c>
      <c r="F277" s="13">
        <v>3394.297</v>
      </c>
      <c r="G277" s="43">
        <f>ROUND(ROUND(E277,2)*ROUND(F277,3),2)</f>
        <v>0</v>
      </c>
    </row>
    <row r="278" spans="1:7" x14ac:dyDescent="0.25">
      <c r="D278" s="9" t="s">
        <v>22</v>
      </c>
      <c r="E278" s="9"/>
      <c r="F278" s="9"/>
      <c r="G278" s="44">
        <f>SUM(G277:G277)</f>
        <v>0</v>
      </c>
    </row>
    <row r="279" spans="1:7" x14ac:dyDescent="0.25">
      <c r="G279" s="38"/>
    </row>
    <row r="280" spans="1:7" x14ac:dyDescent="0.25">
      <c r="B280" s="9" t="s">
        <v>5</v>
      </c>
      <c r="C280" s="10" t="s">
        <v>6</v>
      </c>
      <c r="D280" s="9" t="s">
        <v>7</v>
      </c>
      <c r="G280" s="38"/>
    </row>
    <row r="281" spans="1:7" x14ac:dyDescent="0.25">
      <c r="B281" s="9" t="s">
        <v>8</v>
      </c>
      <c r="C281" s="10" t="s">
        <v>126</v>
      </c>
      <c r="D281" s="9" t="s">
        <v>127</v>
      </c>
      <c r="G281" s="38"/>
    </row>
    <row r="282" spans="1:7" x14ac:dyDescent="0.25">
      <c r="B282" s="9" t="s">
        <v>11</v>
      </c>
      <c r="C282" s="10" t="s">
        <v>47</v>
      </c>
      <c r="D282" s="9" t="s">
        <v>153</v>
      </c>
      <c r="G282" s="38"/>
    </row>
    <row r="283" spans="1:7" x14ac:dyDescent="0.25">
      <c r="B283" s="9" t="s">
        <v>14</v>
      </c>
      <c r="C283" s="10" t="s">
        <v>133</v>
      </c>
      <c r="D283" s="9" t="s">
        <v>134</v>
      </c>
      <c r="G283" s="38"/>
    </row>
    <row r="284" spans="1:7" x14ac:dyDescent="0.25">
      <c r="G284" s="38"/>
    </row>
    <row r="285" spans="1:7" ht="34.5" x14ac:dyDescent="0.25">
      <c r="A285" s="5">
        <v>1</v>
      </c>
      <c r="B285" s="5" t="s">
        <v>135</v>
      </c>
      <c r="C285" s="11" t="s">
        <v>45</v>
      </c>
      <c r="D285" s="47" t="s">
        <v>136</v>
      </c>
      <c r="E285" s="46">
        <f>VLOOKUP(B285,PREU_FEINA!$K$11:$L$1258,2,0)</f>
        <v>0</v>
      </c>
      <c r="F285" s="13">
        <v>9315.2350000000006</v>
      </c>
      <c r="G285" s="43">
        <f>ROUND(ROUND(E285,2)*ROUND(F285,3),2)</f>
        <v>0</v>
      </c>
    </row>
    <row r="286" spans="1:7" x14ac:dyDescent="0.25">
      <c r="D286" s="9" t="s">
        <v>22</v>
      </c>
      <c r="E286" s="9"/>
      <c r="F286" s="9"/>
      <c r="G286" s="44">
        <f>SUM(G285:G285)</f>
        <v>0</v>
      </c>
    </row>
    <row r="287" spans="1:7" x14ac:dyDescent="0.25">
      <c r="G287" s="38"/>
    </row>
    <row r="288" spans="1:7" x14ac:dyDescent="0.25">
      <c r="B288" s="9" t="s">
        <v>5</v>
      </c>
      <c r="C288" s="10" t="s">
        <v>6</v>
      </c>
      <c r="D288" s="9" t="s">
        <v>7</v>
      </c>
      <c r="G288" s="38"/>
    </row>
    <row r="289" spans="1:7" x14ac:dyDescent="0.25">
      <c r="B289" s="9" t="s">
        <v>8</v>
      </c>
      <c r="C289" s="10" t="s">
        <v>126</v>
      </c>
      <c r="D289" s="9" t="s">
        <v>127</v>
      </c>
      <c r="G289" s="38"/>
    </row>
    <row r="290" spans="1:7" x14ac:dyDescent="0.25">
      <c r="B290" s="9" t="s">
        <v>11</v>
      </c>
      <c r="C290" s="10" t="s">
        <v>51</v>
      </c>
      <c r="D290" s="9" t="s">
        <v>154</v>
      </c>
      <c r="G290" s="38"/>
    </row>
    <row r="291" spans="1:7" x14ac:dyDescent="0.25">
      <c r="B291" s="9" t="s">
        <v>14</v>
      </c>
      <c r="C291" s="10" t="s">
        <v>128</v>
      </c>
      <c r="D291" s="9" t="s">
        <v>130</v>
      </c>
      <c r="G291" s="38"/>
    </row>
    <row r="292" spans="1:7" x14ac:dyDescent="0.25">
      <c r="G292" s="38"/>
    </row>
    <row r="293" spans="1:7" ht="23.25" x14ac:dyDescent="0.25">
      <c r="A293" s="5">
        <v>1</v>
      </c>
      <c r="B293" s="5" t="s">
        <v>131</v>
      </c>
      <c r="C293" s="11" t="s">
        <v>45</v>
      </c>
      <c r="D293" s="47" t="s">
        <v>132</v>
      </c>
      <c r="E293" s="46">
        <f>VLOOKUP(B293,PREU_FEINA!$K$11:$L$1258,2,0)</f>
        <v>0</v>
      </c>
      <c r="F293" s="13">
        <v>5144.4489999999996</v>
      </c>
      <c r="G293" s="43">
        <f>ROUND(ROUND(E293,2)*ROUND(F293,3),2)</f>
        <v>0</v>
      </c>
    </row>
    <row r="294" spans="1:7" x14ac:dyDescent="0.25">
      <c r="D294" s="9" t="s">
        <v>22</v>
      </c>
      <c r="E294" s="9"/>
      <c r="F294" s="9"/>
      <c r="G294" s="44">
        <f>SUM(G293:G293)</f>
        <v>0</v>
      </c>
    </row>
    <row r="295" spans="1:7" x14ac:dyDescent="0.25">
      <c r="G295" s="38"/>
    </row>
    <row r="296" spans="1:7" x14ac:dyDescent="0.25">
      <c r="B296" s="9" t="s">
        <v>5</v>
      </c>
      <c r="C296" s="10" t="s">
        <v>6</v>
      </c>
      <c r="D296" s="9" t="s">
        <v>7</v>
      </c>
      <c r="G296" s="38"/>
    </row>
    <row r="297" spans="1:7" x14ac:dyDescent="0.25">
      <c r="B297" s="9" t="s">
        <v>8</v>
      </c>
      <c r="C297" s="10" t="s">
        <v>126</v>
      </c>
      <c r="D297" s="9" t="s">
        <v>127</v>
      </c>
      <c r="G297" s="38"/>
    </row>
    <row r="298" spans="1:7" x14ac:dyDescent="0.25">
      <c r="B298" s="9" t="s">
        <v>11</v>
      </c>
      <c r="C298" s="10" t="s">
        <v>155</v>
      </c>
      <c r="D298" s="9" t="s">
        <v>156</v>
      </c>
      <c r="G298" s="38"/>
    </row>
    <row r="299" spans="1:7" x14ac:dyDescent="0.25">
      <c r="B299" s="9" t="s">
        <v>14</v>
      </c>
      <c r="C299" s="10" t="s">
        <v>128</v>
      </c>
      <c r="D299" s="9" t="s">
        <v>130</v>
      </c>
      <c r="G299" s="38"/>
    </row>
    <row r="300" spans="1:7" x14ac:dyDescent="0.25">
      <c r="G300" s="38"/>
    </row>
    <row r="301" spans="1:7" ht="23.25" x14ac:dyDescent="0.25">
      <c r="A301" s="5">
        <v>1</v>
      </c>
      <c r="B301" s="5" t="s">
        <v>131</v>
      </c>
      <c r="C301" s="11" t="s">
        <v>45</v>
      </c>
      <c r="D301" s="47" t="s">
        <v>132</v>
      </c>
      <c r="E301" s="46">
        <f>VLOOKUP(B301,PREU_FEINA!$K$11:$L$1258,2,0)</f>
        <v>0</v>
      </c>
      <c r="F301" s="13">
        <v>12112.458000000001</v>
      </c>
      <c r="G301" s="43">
        <f>ROUND(ROUND(E301,2)*ROUND(F301,3),2)</f>
        <v>0</v>
      </c>
    </row>
    <row r="302" spans="1:7" x14ac:dyDescent="0.25">
      <c r="D302" s="9" t="s">
        <v>22</v>
      </c>
      <c r="E302" s="9"/>
      <c r="F302" s="9"/>
      <c r="G302" s="44">
        <f>SUM(G301:G301)</f>
        <v>0</v>
      </c>
    </row>
    <row r="303" spans="1:7" x14ac:dyDescent="0.25">
      <c r="G303" s="38"/>
    </row>
    <row r="304" spans="1:7" x14ac:dyDescent="0.25">
      <c r="B304" s="9" t="s">
        <v>5</v>
      </c>
      <c r="C304" s="10" t="s">
        <v>6</v>
      </c>
      <c r="D304" s="9" t="s">
        <v>7</v>
      </c>
      <c r="G304" s="38"/>
    </row>
    <row r="305" spans="1:7" x14ac:dyDescent="0.25">
      <c r="B305" s="9" t="s">
        <v>8</v>
      </c>
      <c r="C305" s="10" t="s">
        <v>126</v>
      </c>
      <c r="D305" s="9" t="s">
        <v>127</v>
      </c>
      <c r="G305" s="38"/>
    </row>
    <row r="306" spans="1:7" x14ac:dyDescent="0.25">
      <c r="B306" s="9" t="s">
        <v>11</v>
      </c>
      <c r="C306" s="10" t="s">
        <v>157</v>
      </c>
      <c r="D306" s="9" t="s">
        <v>158</v>
      </c>
      <c r="G306" s="38"/>
    </row>
    <row r="307" spans="1:7" x14ac:dyDescent="0.25">
      <c r="B307" s="9" t="s">
        <v>14</v>
      </c>
      <c r="C307" s="10" t="s">
        <v>133</v>
      </c>
      <c r="D307" s="9" t="s">
        <v>134</v>
      </c>
      <c r="G307" s="38"/>
    </row>
    <row r="308" spans="1:7" x14ac:dyDescent="0.25">
      <c r="G308" s="38"/>
    </row>
    <row r="309" spans="1:7" ht="34.5" x14ac:dyDescent="0.25">
      <c r="A309" s="5">
        <v>1</v>
      </c>
      <c r="B309" s="5" t="s">
        <v>135</v>
      </c>
      <c r="C309" s="11" t="s">
        <v>45</v>
      </c>
      <c r="D309" s="47" t="s">
        <v>136</v>
      </c>
      <c r="E309" s="46">
        <f>VLOOKUP(B309,PREU_FEINA!$K$11:$L$1258,2,0)</f>
        <v>0</v>
      </c>
      <c r="F309" s="13">
        <v>12838.944</v>
      </c>
      <c r="G309" s="43">
        <f>ROUND(ROUND(E309,2)*ROUND(F309,3),2)</f>
        <v>0</v>
      </c>
    </row>
    <row r="310" spans="1:7" x14ac:dyDescent="0.25">
      <c r="D310" s="9" t="s">
        <v>22</v>
      </c>
      <c r="E310" s="9"/>
      <c r="F310" s="9"/>
      <c r="G310" s="44">
        <f>SUM(G309:G309)</f>
        <v>0</v>
      </c>
    </row>
    <row r="311" spans="1:7" x14ac:dyDescent="0.25">
      <c r="G311" s="38"/>
    </row>
    <row r="312" spans="1:7" x14ac:dyDescent="0.25">
      <c r="B312" s="9" t="s">
        <v>5</v>
      </c>
      <c r="C312" s="10" t="s">
        <v>6</v>
      </c>
      <c r="D312" s="9" t="s">
        <v>7</v>
      </c>
      <c r="G312" s="38"/>
    </row>
    <row r="313" spans="1:7" x14ac:dyDescent="0.25">
      <c r="B313" s="9" t="s">
        <v>8</v>
      </c>
      <c r="C313" s="10" t="s">
        <v>126</v>
      </c>
      <c r="D313" s="9" t="s">
        <v>127</v>
      </c>
      <c r="G313" s="38"/>
    </row>
    <row r="314" spans="1:7" x14ac:dyDescent="0.25">
      <c r="B314" s="9" t="s">
        <v>11</v>
      </c>
      <c r="C314" s="10" t="s">
        <v>159</v>
      </c>
      <c r="D314" s="9" t="s">
        <v>160</v>
      </c>
      <c r="G314" s="38"/>
    </row>
    <row r="315" spans="1:7" x14ac:dyDescent="0.25">
      <c r="B315" s="9" t="s">
        <v>14</v>
      </c>
      <c r="C315" s="10" t="s">
        <v>128</v>
      </c>
      <c r="D315" s="9" t="s">
        <v>130</v>
      </c>
      <c r="G315" s="38"/>
    </row>
    <row r="316" spans="1:7" x14ac:dyDescent="0.25">
      <c r="G316" s="38"/>
    </row>
    <row r="317" spans="1:7" ht="23.25" x14ac:dyDescent="0.25">
      <c r="A317" s="5">
        <v>1</v>
      </c>
      <c r="B317" s="5" t="s">
        <v>131</v>
      </c>
      <c r="C317" s="11" t="s">
        <v>45</v>
      </c>
      <c r="D317" s="47" t="s">
        <v>132</v>
      </c>
      <c r="E317" s="46">
        <f>VLOOKUP(B317,PREU_FEINA!$K$11:$L$1258,2,0)</f>
        <v>0</v>
      </c>
      <c r="F317" s="13">
        <v>13691.084000000001</v>
      </c>
      <c r="G317" s="43">
        <f>ROUND(ROUND(E317,2)*ROUND(F317,3),2)</f>
        <v>0</v>
      </c>
    </row>
    <row r="318" spans="1:7" x14ac:dyDescent="0.25">
      <c r="D318" s="9" t="s">
        <v>22</v>
      </c>
      <c r="E318" s="9"/>
      <c r="F318" s="9"/>
      <c r="G318" s="44">
        <f>SUM(G317:G317)</f>
        <v>0</v>
      </c>
    </row>
    <row r="319" spans="1:7" x14ac:dyDescent="0.25">
      <c r="G319" s="38"/>
    </row>
    <row r="320" spans="1:7" x14ac:dyDescent="0.25">
      <c r="B320" s="9" t="s">
        <v>5</v>
      </c>
      <c r="C320" s="10" t="s">
        <v>6</v>
      </c>
      <c r="D320" s="9" t="s">
        <v>7</v>
      </c>
      <c r="G320" s="38"/>
    </row>
    <row r="321" spans="1:7" x14ac:dyDescent="0.25">
      <c r="B321" s="9" t="s">
        <v>8</v>
      </c>
      <c r="C321" s="10" t="s">
        <v>126</v>
      </c>
      <c r="D321" s="9" t="s">
        <v>127</v>
      </c>
      <c r="G321" s="38"/>
    </row>
    <row r="322" spans="1:7" x14ac:dyDescent="0.25">
      <c r="B322" s="9" t="s">
        <v>11</v>
      </c>
      <c r="C322" s="10" t="s">
        <v>159</v>
      </c>
      <c r="D322" s="9" t="s">
        <v>160</v>
      </c>
      <c r="G322" s="38"/>
    </row>
    <row r="323" spans="1:7" x14ac:dyDescent="0.25">
      <c r="B323" s="9" t="s">
        <v>14</v>
      </c>
      <c r="C323" s="10" t="s">
        <v>133</v>
      </c>
      <c r="D323" s="9" t="s">
        <v>134</v>
      </c>
      <c r="G323" s="38"/>
    </row>
    <row r="324" spans="1:7" x14ac:dyDescent="0.25">
      <c r="G324" s="38"/>
    </row>
    <row r="325" spans="1:7" ht="34.5" x14ac:dyDescent="0.25">
      <c r="A325" s="5">
        <v>1</v>
      </c>
      <c r="B325" s="5" t="s">
        <v>135</v>
      </c>
      <c r="C325" s="11" t="s">
        <v>45</v>
      </c>
      <c r="D325" s="47" t="s">
        <v>136</v>
      </c>
      <c r="E325" s="46">
        <f>VLOOKUP(B325,PREU_FEINA!$K$11:$L$1258,2,0)</f>
        <v>0</v>
      </c>
      <c r="F325" s="13">
        <v>3058.32</v>
      </c>
      <c r="G325" s="43">
        <f>ROUND(ROUND(E325,2)*ROUND(F325,3),2)</f>
        <v>0</v>
      </c>
    </row>
    <row r="326" spans="1:7" x14ac:dyDescent="0.25">
      <c r="D326" s="9" t="s">
        <v>22</v>
      </c>
      <c r="E326" s="9"/>
      <c r="F326" s="9"/>
      <c r="G326" s="44">
        <f>SUM(G325:G325)</f>
        <v>0</v>
      </c>
    </row>
    <row r="327" spans="1:7" x14ac:dyDescent="0.25">
      <c r="G327" s="38"/>
    </row>
    <row r="328" spans="1:7" x14ac:dyDescent="0.25">
      <c r="B328" s="9" t="s">
        <v>5</v>
      </c>
      <c r="C328" s="10" t="s">
        <v>6</v>
      </c>
      <c r="D328" s="9" t="s">
        <v>7</v>
      </c>
      <c r="G328" s="38"/>
    </row>
    <row r="329" spans="1:7" x14ac:dyDescent="0.25">
      <c r="B329" s="9" t="s">
        <v>8</v>
      </c>
      <c r="C329" s="10" t="s">
        <v>126</v>
      </c>
      <c r="D329" s="9" t="s">
        <v>127</v>
      </c>
      <c r="G329" s="38"/>
    </row>
    <row r="330" spans="1:7" x14ac:dyDescent="0.25">
      <c r="B330" s="9" t="s">
        <v>11</v>
      </c>
      <c r="C330" s="10" t="s">
        <v>161</v>
      </c>
      <c r="D330" s="9" t="s">
        <v>162</v>
      </c>
      <c r="G330" s="38"/>
    </row>
    <row r="331" spans="1:7" x14ac:dyDescent="0.25">
      <c r="B331" s="9" t="s">
        <v>14</v>
      </c>
      <c r="C331" s="10" t="s">
        <v>128</v>
      </c>
      <c r="D331" s="9" t="s">
        <v>130</v>
      </c>
      <c r="G331" s="38"/>
    </row>
    <row r="332" spans="1:7" x14ac:dyDescent="0.25">
      <c r="G332" s="38"/>
    </row>
    <row r="333" spans="1:7" ht="23.25" x14ac:dyDescent="0.25">
      <c r="A333" s="5">
        <v>1</v>
      </c>
      <c r="B333" s="5" t="s">
        <v>131</v>
      </c>
      <c r="C333" s="11" t="s">
        <v>45</v>
      </c>
      <c r="D333" s="47" t="s">
        <v>132</v>
      </c>
      <c r="E333" s="46">
        <f>VLOOKUP(B333,PREU_FEINA!$K$11:$L$1258,2,0)</f>
        <v>0</v>
      </c>
      <c r="F333" s="13">
        <v>2100.8040000000001</v>
      </c>
      <c r="G333" s="43">
        <f>ROUND(ROUND(E333,2)*ROUND(F333,3),2)</f>
        <v>0</v>
      </c>
    </row>
    <row r="334" spans="1:7" x14ac:dyDescent="0.25">
      <c r="D334" s="9" t="s">
        <v>22</v>
      </c>
      <c r="E334" s="9"/>
      <c r="F334" s="9"/>
      <c r="G334" s="44">
        <f>SUM(G333:G333)</f>
        <v>0</v>
      </c>
    </row>
    <row r="335" spans="1:7" x14ac:dyDescent="0.25">
      <c r="G335" s="38"/>
    </row>
    <row r="336" spans="1:7" x14ac:dyDescent="0.25">
      <c r="B336" s="9" t="s">
        <v>5</v>
      </c>
      <c r="C336" s="10" t="s">
        <v>6</v>
      </c>
      <c r="D336" s="9" t="s">
        <v>7</v>
      </c>
      <c r="G336" s="38"/>
    </row>
    <row r="337" spans="1:7" x14ac:dyDescent="0.25">
      <c r="B337" s="9" t="s">
        <v>8</v>
      </c>
      <c r="C337" s="10" t="s">
        <v>126</v>
      </c>
      <c r="D337" s="9" t="s">
        <v>127</v>
      </c>
      <c r="G337" s="38"/>
    </row>
    <row r="338" spans="1:7" x14ac:dyDescent="0.25">
      <c r="B338" s="9" t="s">
        <v>11</v>
      </c>
      <c r="C338" s="10" t="s">
        <v>163</v>
      </c>
      <c r="D338" s="9" t="s">
        <v>164</v>
      </c>
      <c r="G338" s="38"/>
    </row>
    <row r="339" spans="1:7" x14ac:dyDescent="0.25">
      <c r="B339" s="9" t="s">
        <v>14</v>
      </c>
      <c r="C339" s="10" t="s">
        <v>133</v>
      </c>
      <c r="D339" s="9" t="s">
        <v>134</v>
      </c>
      <c r="G339" s="38"/>
    </row>
    <row r="340" spans="1:7" x14ac:dyDescent="0.25">
      <c r="G340" s="38"/>
    </row>
    <row r="341" spans="1:7" ht="34.5" x14ac:dyDescent="0.25">
      <c r="A341" s="5">
        <v>1</v>
      </c>
      <c r="B341" s="5" t="s">
        <v>135</v>
      </c>
      <c r="C341" s="11" t="s">
        <v>45</v>
      </c>
      <c r="D341" s="47" t="s">
        <v>136</v>
      </c>
      <c r="E341" s="46">
        <f>VLOOKUP(B341,PREU_FEINA!$K$11:$L$1258,2,0)</f>
        <v>0</v>
      </c>
      <c r="F341" s="13">
        <v>5099.4399999999996</v>
      </c>
      <c r="G341" s="43">
        <f>ROUND(ROUND(E341,2)*ROUND(F341,3),2)</f>
        <v>0</v>
      </c>
    </row>
    <row r="342" spans="1:7" x14ac:dyDescent="0.25">
      <c r="D342" s="9" t="s">
        <v>22</v>
      </c>
      <c r="E342" s="9"/>
      <c r="F342" s="9"/>
      <c r="G342" s="44">
        <f>SUM(G341:G341)</f>
        <v>0</v>
      </c>
    </row>
    <row r="343" spans="1:7" x14ac:dyDescent="0.25">
      <c r="G343" s="38"/>
    </row>
    <row r="344" spans="1:7" x14ac:dyDescent="0.25">
      <c r="B344" s="9" t="s">
        <v>5</v>
      </c>
      <c r="C344" s="10" t="s">
        <v>6</v>
      </c>
      <c r="D344" s="9" t="s">
        <v>7</v>
      </c>
      <c r="G344" s="38"/>
    </row>
    <row r="345" spans="1:7" x14ac:dyDescent="0.25">
      <c r="B345" s="9" t="s">
        <v>8</v>
      </c>
      <c r="C345" s="10" t="s">
        <v>126</v>
      </c>
      <c r="D345" s="9" t="s">
        <v>127</v>
      </c>
      <c r="G345" s="38"/>
    </row>
    <row r="346" spans="1:7" x14ac:dyDescent="0.25">
      <c r="B346" s="9" t="s">
        <v>11</v>
      </c>
      <c r="C346" s="10" t="s">
        <v>165</v>
      </c>
      <c r="D346" s="9" t="s">
        <v>166</v>
      </c>
      <c r="G346" s="38"/>
    </row>
    <row r="347" spans="1:7" x14ac:dyDescent="0.25">
      <c r="B347" s="9" t="s">
        <v>14</v>
      </c>
      <c r="C347" s="10" t="s">
        <v>42</v>
      </c>
      <c r="D347" s="9" t="s">
        <v>43</v>
      </c>
      <c r="G347" s="38"/>
    </row>
    <row r="348" spans="1:7" x14ac:dyDescent="0.25">
      <c r="G348" s="38"/>
    </row>
    <row r="349" spans="1:7" ht="23.25" x14ac:dyDescent="0.25">
      <c r="A349" s="5">
        <v>1</v>
      </c>
      <c r="B349" s="5" t="s">
        <v>44</v>
      </c>
      <c r="C349" s="11" t="s">
        <v>45</v>
      </c>
      <c r="D349" s="47" t="s">
        <v>46</v>
      </c>
      <c r="E349" s="46">
        <f>VLOOKUP(B349,PREU_FEINA!$K$11:$L$1258,2,0)</f>
        <v>0</v>
      </c>
      <c r="F349" s="13">
        <v>76669.085999999996</v>
      </c>
      <c r="G349" s="43">
        <f>ROUND(ROUND(E349,2)*ROUND(F349,3),2)</f>
        <v>0</v>
      </c>
    </row>
    <row r="350" spans="1:7" x14ac:dyDescent="0.25">
      <c r="D350" s="9" t="s">
        <v>22</v>
      </c>
      <c r="E350" s="9"/>
      <c r="F350" s="9"/>
      <c r="G350" s="44">
        <f>SUM(G349:G349)</f>
        <v>0</v>
      </c>
    </row>
    <row r="351" spans="1:7" x14ac:dyDescent="0.25">
      <c r="G351" s="38"/>
    </row>
    <row r="352" spans="1:7" x14ac:dyDescent="0.25">
      <c r="B352" s="9" t="s">
        <v>5</v>
      </c>
      <c r="C352" s="10" t="s">
        <v>6</v>
      </c>
      <c r="D352" s="9" t="s">
        <v>7</v>
      </c>
      <c r="G352" s="38"/>
    </row>
    <row r="353" spans="1:7" x14ac:dyDescent="0.25">
      <c r="B353" s="9" t="s">
        <v>8</v>
      </c>
      <c r="C353" s="10" t="s">
        <v>126</v>
      </c>
      <c r="D353" s="9" t="s">
        <v>127</v>
      </c>
      <c r="G353" s="38"/>
    </row>
    <row r="354" spans="1:7" x14ac:dyDescent="0.25">
      <c r="B354" s="9" t="s">
        <v>11</v>
      </c>
      <c r="C354" s="10" t="s">
        <v>165</v>
      </c>
      <c r="D354" s="9" t="s">
        <v>166</v>
      </c>
      <c r="G354" s="38"/>
    </row>
    <row r="355" spans="1:7" x14ac:dyDescent="0.25">
      <c r="B355" s="9" t="s">
        <v>14</v>
      </c>
      <c r="C355" s="10" t="s">
        <v>47</v>
      </c>
      <c r="D355" s="9" t="s">
        <v>48</v>
      </c>
      <c r="G355" s="38"/>
    </row>
    <row r="356" spans="1:7" x14ac:dyDescent="0.25">
      <c r="G356" s="38"/>
    </row>
    <row r="357" spans="1:7" ht="23.25" x14ac:dyDescent="0.25">
      <c r="A357" s="5">
        <v>1</v>
      </c>
      <c r="B357" s="5" t="s">
        <v>49</v>
      </c>
      <c r="C357" s="11" t="s">
        <v>45</v>
      </c>
      <c r="D357" s="47" t="s">
        <v>50</v>
      </c>
      <c r="E357" s="46">
        <f>VLOOKUP(B357,PREU_FEINA!$K$11:$L$1258,2,0)</f>
        <v>0</v>
      </c>
      <c r="F357" s="13">
        <v>15781.59</v>
      </c>
      <c r="G357" s="43">
        <f>ROUND(ROUND(E357,2)*ROUND(F357,3),2)</f>
        <v>0</v>
      </c>
    </row>
    <row r="358" spans="1:7" x14ac:dyDescent="0.25">
      <c r="D358" s="9" t="s">
        <v>22</v>
      </c>
      <c r="E358" s="9"/>
      <c r="F358" s="9"/>
      <c r="G358" s="44">
        <f>SUM(G357:G357)</f>
        <v>0</v>
      </c>
    </row>
    <row r="359" spans="1:7" x14ac:dyDescent="0.25">
      <c r="G359" s="38"/>
    </row>
    <row r="360" spans="1:7" x14ac:dyDescent="0.25">
      <c r="B360" s="9" t="s">
        <v>5</v>
      </c>
      <c r="C360" s="10" t="s">
        <v>6</v>
      </c>
      <c r="D360" s="9" t="s">
        <v>7</v>
      </c>
      <c r="G360" s="38"/>
    </row>
    <row r="361" spans="1:7" x14ac:dyDescent="0.25">
      <c r="B361" s="9" t="s">
        <v>8</v>
      </c>
      <c r="C361" s="10" t="s">
        <v>126</v>
      </c>
      <c r="D361" s="9" t="s">
        <v>127</v>
      </c>
      <c r="G361" s="38"/>
    </row>
    <row r="362" spans="1:7" x14ac:dyDescent="0.25">
      <c r="B362" s="9" t="s">
        <v>11</v>
      </c>
      <c r="C362" s="10" t="s">
        <v>165</v>
      </c>
      <c r="D362" s="9" t="s">
        <v>166</v>
      </c>
      <c r="G362" s="38"/>
    </row>
    <row r="363" spans="1:7" x14ac:dyDescent="0.25">
      <c r="B363" s="9" t="s">
        <v>14</v>
      </c>
      <c r="C363" s="10" t="s">
        <v>51</v>
      </c>
      <c r="D363" s="9" t="s">
        <v>52</v>
      </c>
      <c r="G363" s="38"/>
    </row>
    <row r="364" spans="1:7" x14ac:dyDescent="0.25">
      <c r="G364" s="38"/>
    </row>
    <row r="365" spans="1:7" ht="34.5" x14ac:dyDescent="0.25">
      <c r="A365" s="5">
        <v>1</v>
      </c>
      <c r="B365" s="5" t="s">
        <v>53</v>
      </c>
      <c r="C365" s="11" t="s">
        <v>45</v>
      </c>
      <c r="D365" s="47" t="s">
        <v>54</v>
      </c>
      <c r="E365" s="46">
        <f>VLOOKUP(B365,PREU_FEINA!$K$11:$L$1258,2,0)</f>
        <v>0</v>
      </c>
      <c r="F365" s="13">
        <v>40756.453999999998</v>
      </c>
      <c r="G365" s="43">
        <f>ROUND(ROUND(E365,2)*ROUND(F365,3),2)</f>
        <v>0</v>
      </c>
    </row>
    <row r="366" spans="1:7" x14ac:dyDescent="0.25">
      <c r="D366" s="9" t="s">
        <v>22</v>
      </c>
      <c r="E366" s="9"/>
      <c r="F366" s="9"/>
      <c r="G366" s="44">
        <f>SUM(G365:G365)</f>
        <v>0</v>
      </c>
    </row>
    <row r="367" spans="1:7" x14ac:dyDescent="0.25">
      <c r="G367" s="38"/>
    </row>
    <row r="368" spans="1:7" x14ac:dyDescent="0.25">
      <c r="B368" s="9" t="s">
        <v>5</v>
      </c>
      <c r="C368" s="10" t="s">
        <v>6</v>
      </c>
      <c r="D368" s="9" t="s">
        <v>7</v>
      </c>
      <c r="G368" s="38"/>
    </row>
    <row r="369" spans="1:7" x14ac:dyDescent="0.25">
      <c r="B369" s="9" t="s">
        <v>8</v>
      </c>
      <c r="C369" s="10" t="s">
        <v>126</v>
      </c>
      <c r="D369" s="9" t="s">
        <v>127</v>
      </c>
      <c r="G369" s="38"/>
    </row>
    <row r="370" spans="1:7" x14ac:dyDescent="0.25">
      <c r="B370" s="9" t="s">
        <v>11</v>
      </c>
      <c r="C370" s="10" t="s">
        <v>167</v>
      </c>
      <c r="D370" s="9" t="s">
        <v>168</v>
      </c>
      <c r="G370" s="38"/>
    </row>
    <row r="371" spans="1:7" x14ac:dyDescent="0.25">
      <c r="B371" s="9" t="s">
        <v>14</v>
      </c>
      <c r="C371" s="10" t="s">
        <v>128</v>
      </c>
      <c r="D371" s="9" t="s">
        <v>130</v>
      </c>
      <c r="G371" s="38"/>
    </row>
    <row r="372" spans="1:7" x14ac:dyDescent="0.25">
      <c r="G372" s="38"/>
    </row>
    <row r="373" spans="1:7" ht="23.25" x14ac:dyDescent="0.25">
      <c r="A373" s="5">
        <v>1</v>
      </c>
      <c r="B373" s="5" t="s">
        <v>131</v>
      </c>
      <c r="C373" s="11" t="s">
        <v>45</v>
      </c>
      <c r="D373" s="47" t="s">
        <v>132</v>
      </c>
      <c r="E373" s="46">
        <f>VLOOKUP(B373,PREU_FEINA!$K$11:$L$1258,2,0)</f>
        <v>0</v>
      </c>
      <c r="F373" s="13">
        <v>6840.5780000000004</v>
      </c>
      <c r="G373" s="43">
        <f>ROUND(ROUND(E373,2)*ROUND(F373,3),2)</f>
        <v>0</v>
      </c>
    </row>
    <row r="374" spans="1:7" x14ac:dyDescent="0.25">
      <c r="D374" s="9" t="s">
        <v>22</v>
      </c>
      <c r="E374" s="9"/>
      <c r="F374" s="9"/>
      <c r="G374" s="44">
        <f>SUM(G373:G373)</f>
        <v>0</v>
      </c>
    </row>
    <row r="375" spans="1:7" x14ac:dyDescent="0.25">
      <c r="G375" s="38"/>
    </row>
    <row r="376" spans="1:7" x14ac:dyDescent="0.25">
      <c r="B376" s="9" t="s">
        <v>5</v>
      </c>
      <c r="C376" s="10" t="s">
        <v>6</v>
      </c>
      <c r="D376" s="9" t="s">
        <v>7</v>
      </c>
      <c r="G376" s="38"/>
    </row>
    <row r="377" spans="1:7" x14ac:dyDescent="0.25">
      <c r="B377" s="9" t="s">
        <v>8</v>
      </c>
      <c r="C377" s="10" t="s">
        <v>126</v>
      </c>
      <c r="D377" s="9" t="s">
        <v>127</v>
      </c>
      <c r="G377" s="38"/>
    </row>
    <row r="378" spans="1:7" x14ac:dyDescent="0.25">
      <c r="B378" s="9" t="s">
        <v>11</v>
      </c>
      <c r="C378" s="10" t="s">
        <v>57</v>
      </c>
      <c r="D378" s="9" t="s">
        <v>169</v>
      </c>
      <c r="G378" s="38"/>
    </row>
    <row r="379" spans="1:7" x14ac:dyDescent="0.25">
      <c r="B379" s="9" t="s">
        <v>14</v>
      </c>
      <c r="C379" s="10" t="s">
        <v>133</v>
      </c>
      <c r="D379" s="9" t="s">
        <v>134</v>
      </c>
      <c r="G379" s="38"/>
    </row>
    <row r="380" spans="1:7" x14ac:dyDescent="0.25">
      <c r="G380" s="38"/>
    </row>
    <row r="381" spans="1:7" ht="34.5" x14ac:dyDescent="0.25">
      <c r="A381" s="5">
        <v>1</v>
      </c>
      <c r="B381" s="5" t="s">
        <v>135</v>
      </c>
      <c r="C381" s="11" t="s">
        <v>45</v>
      </c>
      <c r="D381" s="47" t="s">
        <v>136</v>
      </c>
      <c r="E381" s="46">
        <f>VLOOKUP(B381,PREU_FEINA!$K$11:$L$1258,2,0)</f>
        <v>0</v>
      </c>
      <c r="F381" s="13">
        <v>8357.5679999999993</v>
      </c>
      <c r="G381" s="43">
        <f>ROUND(ROUND(E381,2)*ROUND(F381,3),2)</f>
        <v>0</v>
      </c>
    </row>
    <row r="382" spans="1:7" x14ac:dyDescent="0.25">
      <c r="D382" s="9" t="s">
        <v>22</v>
      </c>
      <c r="E382" s="9"/>
      <c r="F382" s="9"/>
      <c r="G382" s="44">
        <f>SUM(G381:G381)</f>
        <v>0</v>
      </c>
    </row>
    <row r="383" spans="1:7" x14ac:dyDescent="0.25">
      <c r="G383" s="38"/>
    </row>
    <row r="384" spans="1:7" x14ac:dyDescent="0.25">
      <c r="B384" s="9" t="s">
        <v>5</v>
      </c>
      <c r="C384" s="10" t="s">
        <v>6</v>
      </c>
      <c r="D384" s="9" t="s">
        <v>7</v>
      </c>
      <c r="G384" s="38"/>
    </row>
    <row r="385" spans="1:7" x14ac:dyDescent="0.25">
      <c r="B385" s="9" t="s">
        <v>8</v>
      </c>
      <c r="C385" s="10" t="s">
        <v>126</v>
      </c>
      <c r="D385" s="9" t="s">
        <v>127</v>
      </c>
      <c r="G385" s="38"/>
    </row>
    <row r="386" spans="1:7" x14ac:dyDescent="0.25">
      <c r="B386" s="9" t="s">
        <v>11</v>
      </c>
      <c r="C386" s="10" t="s">
        <v>61</v>
      </c>
      <c r="D386" s="9" t="s">
        <v>170</v>
      </c>
      <c r="G386" s="38"/>
    </row>
    <row r="387" spans="1:7" x14ac:dyDescent="0.25">
      <c r="B387" s="9" t="s">
        <v>14</v>
      </c>
      <c r="C387" s="10" t="s">
        <v>133</v>
      </c>
      <c r="D387" s="9" t="s">
        <v>134</v>
      </c>
      <c r="G387" s="38"/>
    </row>
    <row r="388" spans="1:7" x14ac:dyDescent="0.25">
      <c r="G388" s="38"/>
    </row>
    <row r="389" spans="1:7" ht="34.5" x14ac:dyDescent="0.25">
      <c r="A389" s="5">
        <v>1</v>
      </c>
      <c r="B389" s="5" t="s">
        <v>135</v>
      </c>
      <c r="C389" s="11" t="s">
        <v>45</v>
      </c>
      <c r="D389" s="47" t="s">
        <v>136</v>
      </c>
      <c r="E389" s="46">
        <f>VLOOKUP(B389,PREU_FEINA!$K$11:$L$1258,2,0)</f>
        <v>0</v>
      </c>
      <c r="F389" s="13">
        <v>11792.312</v>
      </c>
      <c r="G389" s="43">
        <f>ROUND(ROUND(E389,2)*ROUND(F389,3),2)</f>
        <v>0</v>
      </c>
    </row>
    <row r="390" spans="1:7" x14ac:dyDescent="0.25">
      <c r="D390" s="9" t="s">
        <v>22</v>
      </c>
      <c r="E390" s="9"/>
      <c r="F390" s="9"/>
      <c r="G390" s="44">
        <f>SUM(G389:G389)</f>
        <v>0</v>
      </c>
    </row>
    <row r="391" spans="1:7" x14ac:dyDescent="0.25">
      <c r="G391" s="38"/>
    </row>
    <row r="392" spans="1:7" x14ac:dyDescent="0.25">
      <c r="B392" s="9" t="s">
        <v>5</v>
      </c>
      <c r="C392" s="10" t="s">
        <v>6</v>
      </c>
      <c r="D392" s="9" t="s">
        <v>7</v>
      </c>
      <c r="G392" s="38"/>
    </row>
    <row r="393" spans="1:7" x14ac:dyDescent="0.25">
      <c r="B393" s="9" t="s">
        <v>8</v>
      </c>
      <c r="C393" s="10" t="s">
        <v>126</v>
      </c>
      <c r="D393" s="9" t="s">
        <v>127</v>
      </c>
      <c r="G393" s="38"/>
    </row>
    <row r="394" spans="1:7" x14ac:dyDescent="0.25">
      <c r="B394" s="9" t="s">
        <v>11</v>
      </c>
      <c r="C394" s="10" t="s">
        <v>65</v>
      </c>
      <c r="D394" s="9" t="s">
        <v>171</v>
      </c>
      <c r="G394" s="38"/>
    </row>
    <row r="395" spans="1:7" x14ac:dyDescent="0.25">
      <c r="B395" s="9" t="s">
        <v>14</v>
      </c>
      <c r="C395" s="10" t="s">
        <v>133</v>
      </c>
      <c r="D395" s="9" t="s">
        <v>134</v>
      </c>
      <c r="G395" s="38"/>
    </row>
    <row r="396" spans="1:7" x14ac:dyDescent="0.25">
      <c r="G396" s="38"/>
    </row>
    <row r="397" spans="1:7" ht="34.5" x14ac:dyDescent="0.25">
      <c r="A397" s="5">
        <v>1</v>
      </c>
      <c r="B397" s="5" t="s">
        <v>135</v>
      </c>
      <c r="C397" s="11" t="s">
        <v>45</v>
      </c>
      <c r="D397" s="47" t="s">
        <v>136</v>
      </c>
      <c r="E397" s="46">
        <f>VLOOKUP(B397,PREU_FEINA!$K$11:$L$1258,2,0)</f>
        <v>0</v>
      </c>
      <c r="F397" s="13">
        <v>13975.369000000001</v>
      </c>
      <c r="G397" s="43">
        <f>ROUND(ROUND(E397,2)*ROUND(F397,3),2)</f>
        <v>0</v>
      </c>
    </row>
    <row r="398" spans="1:7" x14ac:dyDescent="0.25">
      <c r="D398" s="9" t="s">
        <v>22</v>
      </c>
      <c r="E398" s="9"/>
      <c r="F398" s="9"/>
      <c r="G398" s="44">
        <f>SUM(G397:G397)</f>
        <v>0</v>
      </c>
    </row>
    <row r="399" spans="1:7" x14ac:dyDescent="0.25">
      <c r="G399" s="38"/>
    </row>
    <row r="400" spans="1:7" x14ac:dyDescent="0.25">
      <c r="B400" s="9" t="s">
        <v>5</v>
      </c>
      <c r="C400" s="10" t="s">
        <v>6</v>
      </c>
      <c r="D400" s="9" t="s">
        <v>7</v>
      </c>
      <c r="G400" s="38"/>
    </row>
    <row r="401" spans="1:7" x14ac:dyDescent="0.25">
      <c r="B401" s="9" t="s">
        <v>8</v>
      </c>
      <c r="C401" s="10" t="s">
        <v>126</v>
      </c>
      <c r="D401" s="9" t="s">
        <v>127</v>
      </c>
      <c r="G401" s="38"/>
    </row>
    <row r="402" spans="1:7" x14ac:dyDescent="0.25">
      <c r="B402" s="9" t="s">
        <v>11</v>
      </c>
      <c r="C402" s="10" t="s">
        <v>69</v>
      </c>
      <c r="D402" s="9" t="s">
        <v>172</v>
      </c>
      <c r="G402" s="38"/>
    </row>
    <row r="403" spans="1:7" x14ac:dyDescent="0.25">
      <c r="B403" s="9" t="s">
        <v>14</v>
      </c>
      <c r="C403" s="10" t="s">
        <v>133</v>
      </c>
      <c r="D403" s="9" t="s">
        <v>134</v>
      </c>
      <c r="G403" s="38"/>
    </row>
    <row r="404" spans="1:7" x14ac:dyDescent="0.25">
      <c r="G404" s="38"/>
    </row>
    <row r="405" spans="1:7" ht="34.5" x14ac:dyDescent="0.25">
      <c r="A405" s="5">
        <v>1</v>
      </c>
      <c r="B405" s="5" t="s">
        <v>135</v>
      </c>
      <c r="C405" s="11" t="s">
        <v>45</v>
      </c>
      <c r="D405" s="47" t="s">
        <v>136</v>
      </c>
      <c r="E405" s="46">
        <f>VLOOKUP(B405,PREU_FEINA!$K$11:$L$1258,2,0)</f>
        <v>0</v>
      </c>
      <c r="F405" s="13">
        <v>19633.596000000001</v>
      </c>
      <c r="G405" s="43">
        <f>ROUND(ROUND(E405,2)*ROUND(F405,3),2)</f>
        <v>0</v>
      </c>
    </row>
    <row r="406" spans="1:7" x14ac:dyDescent="0.25">
      <c r="D406" s="9" t="s">
        <v>22</v>
      </c>
      <c r="E406" s="9"/>
      <c r="F406" s="9"/>
      <c r="G406" s="44">
        <f>SUM(G405:G405)</f>
        <v>0</v>
      </c>
    </row>
    <row r="407" spans="1:7" x14ac:dyDescent="0.25">
      <c r="G407" s="38"/>
    </row>
    <row r="408" spans="1:7" x14ac:dyDescent="0.25">
      <c r="B408" s="9" t="s">
        <v>5</v>
      </c>
      <c r="C408" s="10" t="s">
        <v>6</v>
      </c>
      <c r="D408" s="9" t="s">
        <v>7</v>
      </c>
      <c r="G408" s="38"/>
    </row>
    <row r="409" spans="1:7" x14ac:dyDescent="0.25">
      <c r="B409" s="9" t="s">
        <v>8</v>
      </c>
      <c r="C409" s="10" t="s">
        <v>126</v>
      </c>
      <c r="D409" s="9" t="s">
        <v>127</v>
      </c>
      <c r="G409" s="38"/>
    </row>
    <row r="410" spans="1:7" x14ac:dyDescent="0.25">
      <c r="B410" s="9" t="s">
        <v>11</v>
      </c>
      <c r="C410" s="10" t="s">
        <v>173</v>
      </c>
      <c r="D410" s="9" t="s">
        <v>174</v>
      </c>
      <c r="G410" s="38"/>
    </row>
    <row r="411" spans="1:7" x14ac:dyDescent="0.25">
      <c r="B411" s="9" t="s">
        <v>14</v>
      </c>
      <c r="C411" s="10" t="s">
        <v>133</v>
      </c>
      <c r="D411" s="9" t="s">
        <v>134</v>
      </c>
      <c r="G411" s="38"/>
    </row>
    <row r="412" spans="1:7" x14ac:dyDescent="0.25">
      <c r="G412" s="38"/>
    </row>
    <row r="413" spans="1:7" ht="34.5" x14ac:dyDescent="0.25">
      <c r="A413" s="5">
        <v>1</v>
      </c>
      <c r="B413" s="5" t="s">
        <v>135</v>
      </c>
      <c r="C413" s="11" t="s">
        <v>45</v>
      </c>
      <c r="D413" s="47" t="s">
        <v>136</v>
      </c>
      <c r="E413" s="46">
        <f>VLOOKUP(B413,PREU_FEINA!$K$11:$L$1258,2,0)</f>
        <v>0</v>
      </c>
      <c r="F413" s="13">
        <v>21535.23</v>
      </c>
      <c r="G413" s="43">
        <f>ROUND(ROUND(E413,2)*ROUND(F413,3),2)</f>
        <v>0</v>
      </c>
    </row>
    <row r="414" spans="1:7" x14ac:dyDescent="0.25">
      <c r="D414" s="9" t="s">
        <v>22</v>
      </c>
      <c r="E414" s="9"/>
      <c r="F414" s="9"/>
      <c r="G414" s="44">
        <f>SUM(G413:G413)</f>
        <v>0</v>
      </c>
    </row>
    <row r="415" spans="1:7" x14ac:dyDescent="0.25">
      <c r="G415" s="38"/>
    </row>
    <row r="416" spans="1:7" x14ac:dyDescent="0.25">
      <c r="B416" s="9" t="s">
        <v>5</v>
      </c>
      <c r="C416" s="10" t="s">
        <v>6</v>
      </c>
      <c r="D416" s="9" t="s">
        <v>7</v>
      </c>
      <c r="G416" s="38"/>
    </row>
    <row r="417" spans="1:7" x14ac:dyDescent="0.25">
      <c r="B417" s="9" t="s">
        <v>8</v>
      </c>
      <c r="C417" s="10" t="s">
        <v>126</v>
      </c>
      <c r="D417" s="9" t="s">
        <v>127</v>
      </c>
      <c r="G417" s="38"/>
    </row>
    <row r="418" spans="1:7" x14ac:dyDescent="0.25">
      <c r="B418" s="9" t="s">
        <v>11</v>
      </c>
      <c r="C418" s="10" t="s">
        <v>175</v>
      </c>
      <c r="D418" s="9" t="s">
        <v>176</v>
      </c>
      <c r="G418" s="38"/>
    </row>
    <row r="419" spans="1:7" x14ac:dyDescent="0.25">
      <c r="B419" s="9" t="s">
        <v>14</v>
      </c>
      <c r="C419" s="10" t="s">
        <v>133</v>
      </c>
      <c r="D419" s="9" t="s">
        <v>134</v>
      </c>
      <c r="G419" s="38"/>
    </row>
    <row r="420" spans="1:7" x14ac:dyDescent="0.25">
      <c r="G420" s="38"/>
    </row>
    <row r="421" spans="1:7" ht="34.5" x14ac:dyDescent="0.25">
      <c r="A421" s="5">
        <v>1</v>
      </c>
      <c r="B421" s="5" t="s">
        <v>135</v>
      </c>
      <c r="C421" s="11" t="s">
        <v>45</v>
      </c>
      <c r="D421" s="47" t="s">
        <v>136</v>
      </c>
      <c r="E421" s="46">
        <f>VLOOKUP(B421,PREU_FEINA!$K$11:$L$1258,2,0)</f>
        <v>0</v>
      </c>
      <c r="F421" s="13">
        <v>2116.672</v>
      </c>
      <c r="G421" s="43">
        <f>ROUND(ROUND(E421,2)*ROUND(F421,3),2)</f>
        <v>0</v>
      </c>
    </row>
    <row r="422" spans="1:7" x14ac:dyDescent="0.25">
      <c r="D422" s="9" t="s">
        <v>22</v>
      </c>
      <c r="E422" s="9"/>
      <c r="F422" s="9"/>
      <c r="G422" s="44">
        <f>SUM(G421:G421)</f>
        <v>0</v>
      </c>
    </row>
    <row r="423" spans="1:7" x14ac:dyDescent="0.25">
      <c r="G423" s="38"/>
    </row>
    <row r="424" spans="1:7" x14ac:dyDescent="0.25">
      <c r="B424" s="9" t="s">
        <v>5</v>
      </c>
      <c r="C424" s="10" t="s">
        <v>6</v>
      </c>
      <c r="D424" s="9" t="s">
        <v>7</v>
      </c>
      <c r="G424" s="38"/>
    </row>
    <row r="425" spans="1:7" x14ac:dyDescent="0.25">
      <c r="B425" s="9" t="s">
        <v>8</v>
      </c>
      <c r="C425" s="10" t="s">
        <v>126</v>
      </c>
      <c r="D425" s="9" t="s">
        <v>127</v>
      </c>
      <c r="G425" s="38"/>
    </row>
    <row r="426" spans="1:7" x14ac:dyDescent="0.25">
      <c r="B426" s="9" t="s">
        <v>11</v>
      </c>
      <c r="C426" s="10" t="s">
        <v>177</v>
      </c>
      <c r="D426" s="9" t="s">
        <v>178</v>
      </c>
      <c r="G426" s="38"/>
    </row>
    <row r="427" spans="1:7" x14ac:dyDescent="0.25">
      <c r="B427" s="9" t="s">
        <v>14</v>
      </c>
      <c r="C427" s="10" t="s">
        <v>128</v>
      </c>
      <c r="D427" s="9" t="s">
        <v>130</v>
      </c>
      <c r="G427" s="38"/>
    </row>
    <row r="428" spans="1:7" x14ac:dyDescent="0.25">
      <c r="G428" s="38"/>
    </row>
    <row r="429" spans="1:7" ht="23.25" x14ac:dyDescent="0.25">
      <c r="A429" s="5">
        <v>1</v>
      </c>
      <c r="B429" s="5" t="s">
        <v>131</v>
      </c>
      <c r="C429" s="11" t="s">
        <v>45</v>
      </c>
      <c r="D429" s="47" t="s">
        <v>132</v>
      </c>
      <c r="E429" s="46">
        <f>VLOOKUP(B429,PREU_FEINA!$K$11:$L$1258,2,0)</f>
        <v>0</v>
      </c>
      <c r="F429" s="13">
        <v>6674.6059999999998</v>
      </c>
      <c r="G429" s="43">
        <f>ROUND(ROUND(E429,2)*ROUND(F429,3),2)</f>
        <v>0</v>
      </c>
    </row>
    <row r="430" spans="1:7" x14ac:dyDescent="0.25">
      <c r="D430" s="9" t="s">
        <v>22</v>
      </c>
      <c r="E430" s="9"/>
      <c r="F430" s="9"/>
      <c r="G430" s="44">
        <f>SUM(G429:G429)</f>
        <v>0</v>
      </c>
    </row>
    <row r="431" spans="1:7" x14ac:dyDescent="0.25">
      <c r="G431" s="38"/>
    </row>
    <row r="432" spans="1:7" x14ac:dyDescent="0.25">
      <c r="B432" s="9" t="s">
        <v>5</v>
      </c>
      <c r="C432" s="10" t="s">
        <v>6</v>
      </c>
      <c r="D432" s="9" t="s">
        <v>7</v>
      </c>
      <c r="G432" s="38"/>
    </row>
    <row r="433" spans="1:7" x14ac:dyDescent="0.25">
      <c r="B433" s="9" t="s">
        <v>8</v>
      </c>
      <c r="C433" s="10" t="s">
        <v>126</v>
      </c>
      <c r="D433" s="9" t="s">
        <v>127</v>
      </c>
      <c r="G433" s="38"/>
    </row>
    <row r="434" spans="1:7" x14ac:dyDescent="0.25">
      <c r="B434" s="9" t="s">
        <v>11</v>
      </c>
      <c r="C434" s="10" t="s">
        <v>177</v>
      </c>
      <c r="D434" s="9" t="s">
        <v>178</v>
      </c>
      <c r="G434" s="38"/>
    </row>
    <row r="435" spans="1:7" x14ac:dyDescent="0.25">
      <c r="B435" s="9" t="s">
        <v>14</v>
      </c>
      <c r="C435" s="10" t="s">
        <v>42</v>
      </c>
      <c r="D435" s="9" t="s">
        <v>43</v>
      </c>
      <c r="G435" s="38"/>
    </row>
    <row r="436" spans="1:7" x14ac:dyDescent="0.25">
      <c r="G436" s="38"/>
    </row>
    <row r="437" spans="1:7" ht="23.25" x14ac:dyDescent="0.25">
      <c r="A437" s="5">
        <v>1</v>
      </c>
      <c r="B437" s="5" t="s">
        <v>44</v>
      </c>
      <c r="C437" s="11" t="s">
        <v>45</v>
      </c>
      <c r="D437" s="47" t="s">
        <v>46</v>
      </c>
      <c r="E437" s="46">
        <f>VLOOKUP(B437,PREU_FEINA!$K$11:$L$1258,2,0)</f>
        <v>0</v>
      </c>
      <c r="F437" s="13">
        <v>35181.832000000002</v>
      </c>
      <c r="G437" s="43">
        <f>ROUND(ROUND(E437,2)*ROUND(F437,3),2)</f>
        <v>0</v>
      </c>
    </row>
    <row r="438" spans="1:7" x14ac:dyDescent="0.25">
      <c r="D438" s="9" t="s">
        <v>22</v>
      </c>
      <c r="E438" s="9"/>
      <c r="F438" s="9"/>
      <c r="G438" s="44">
        <f>SUM(G437:G437)</f>
        <v>0</v>
      </c>
    </row>
    <row r="439" spans="1:7" x14ac:dyDescent="0.25">
      <c r="G439" s="38"/>
    </row>
    <row r="440" spans="1:7" x14ac:dyDescent="0.25">
      <c r="B440" s="9" t="s">
        <v>5</v>
      </c>
      <c r="C440" s="10" t="s">
        <v>6</v>
      </c>
      <c r="D440" s="9" t="s">
        <v>7</v>
      </c>
      <c r="G440" s="38"/>
    </row>
    <row r="441" spans="1:7" x14ac:dyDescent="0.25">
      <c r="B441" s="9" t="s">
        <v>8</v>
      </c>
      <c r="C441" s="10" t="s">
        <v>126</v>
      </c>
      <c r="D441" s="9" t="s">
        <v>127</v>
      </c>
      <c r="G441" s="38"/>
    </row>
    <row r="442" spans="1:7" x14ac:dyDescent="0.25">
      <c r="B442" s="9" t="s">
        <v>11</v>
      </c>
      <c r="C442" s="10" t="s">
        <v>179</v>
      </c>
      <c r="D442" s="9" t="s">
        <v>180</v>
      </c>
      <c r="G442" s="38"/>
    </row>
    <row r="443" spans="1:7" x14ac:dyDescent="0.25">
      <c r="B443" s="9" t="s">
        <v>14</v>
      </c>
      <c r="C443" s="10" t="s">
        <v>128</v>
      </c>
      <c r="D443" s="9" t="s">
        <v>130</v>
      </c>
      <c r="G443" s="38"/>
    </row>
    <row r="444" spans="1:7" x14ac:dyDescent="0.25">
      <c r="G444" s="38"/>
    </row>
    <row r="445" spans="1:7" ht="23.25" x14ac:dyDescent="0.25">
      <c r="A445" s="5">
        <v>1</v>
      </c>
      <c r="B445" s="5" t="s">
        <v>131</v>
      </c>
      <c r="C445" s="11" t="s">
        <v>45</v>
      </c>
      <c r="D445" s="47" t="s">
        <v>132</v>
      </c>
      <c r="E445" s="46">
        <f>VLOOKUP(B445,PREU_FEINA!$K$11:$L$1258,2,0)</f>
        <v>0</v>
      </c>
      <c r="F445" s="13">
        <v>3981.6080000000002</v>
      </c>
      <c r="G445" s="43">
        <f>ROUND(ROUND(E445,2)*ROUND(F445,3),2)</f>
        <v>0</v>
      </c>
    </row>
    <row r="446" spans="1:7" x14ac:dyDescent="0.25">
      <c r="D446" s="9" t="s">
        <v>22</v>
      </c>
      <c r="E446" s="9"/>
      <c r="F446" s="9"/>
      <c r="G446" s="44">
        <f>SUM(G445:G445)</f>
        <v>0</v>
      </c>
    </row>
    <row r="447" spans="1:7" x14ac:dyDescent="0.25">
      <c r="G447" s="38"/>
    </row>
    <row r="448" spans="1:7" x14ac:dyDescent="0.25">
      <c r="B448" s="9" t="s">
        <v>5</v>
      </c>
      <c r="C448" s="10" t="s">
        <v>6</v>
      </c>
      <c r="D448" s="9" t="s">
        <v>7</v>
      </c>
      <c r="G448" s="38"/>
    </row>
    <row r="449" spans="1:7" x14ac:dyDescent="0.25">
      <c r="B449" s="9" t="s">
        <v>8</v>
      </c>
      <c r="C449" s="10" t="s">
        <v>126</v>
      </c>
      <c r="D449" s="9" t="s">
        <v>127</v>
      </c>
      <c r="G449" s="38"/>
    </row>
    <row r="450" spans="1:7" x14ac:dyDescent="0.25">
      <c r="B450" s="9" t="s">
        <v>11</v>
      </c>
      <c r="C450" s="10" t="s">
        <v>179</v>
      </c>
      <c r="D450" s="9" t="s">
        <v>180</v>
      </c>
      <c r="G450" s="38"/>
    </row>
    <row r="451" spans="1:7" x14ac:dyDescent="0.25">
      <c r="B451" s="9" t="s">
        <v>14</v>
      </c>
      <c r="C451" s="10" t="s">
        <v>133</v>
      </c>
      <c r="D451" s="9" t="s">
        <v>134</v>
      </c>
      <c r="G451" s="38"/>
    </row>
    <row r="452" spans="1:7" x14ac:dyDescent="0.25">
      <c r="G452" s="38"/>
    </row>
    <row r="453" spans="1:7" ht="34.5" x14ac:dyDescent="0.25">
      <c r="A453" s="5">
        <v>1</v>
      </c>
      <c r="B453" s="5" t="s">
        <v>135</v>
      </c>
      <c r="C453" s="11" t="s">
        <v>45</v>
      </c>
      <c r="D453" s="47" t="s">
        <v>136</v>
      </c>
      <c r="E453" s="46">
        <f>VLOOKUP(B453,PREU_FEINA!$K$11:$L$1258,2,0)</f>
        <v>0</v>
      </c>
      <c r="F453" s="13">
        <v>17220.062999999998</v>
      </c>
      <c r="G453" s="43">
        <f>ROUND(ROUND(E453,2)*ROUND(F453,3),2)</f>
        <v>0</v>
      </c>
    </row>
    <row r="454" spans="1:7" x14ac:dyDescent="0.25">
      <c r="D454" s="9" t="s">
        <v>22</v>
      </c>
      <c r="E454" s="9"/>
      <c r="F454" s="9"/>
      <c r="G454" s="44">
        <f>SUM(G453:G453)</f>
        <v>0</v>
      </c>
    </row>
    <row r="455" spans="1:7" x14ac:dyDescent="0.25">
      <c r="G455" s="38"/>
    </row>
    <row r="456" spans="1:7" x14ac:dyDescent="0.25">
      <c r="B456" s="9" t="s">
        <v>5</v>
      </c>
      <c r="C456" s="10" t="s">
        <v>6</v>
      </c>
      <c r="D456" s="9" t="s">
        <v>7</v>
      </c>
      <c r="G456" s="38"/>
    </row>
    <row r="457" spans="1:7" x14ac:dyDescent="0.25">
      <c r="B457" s="9" t="s">
        <v>8</v>
      </c>
      <c r="C457" s="10" t="s">
        <v>126</v>
      </c>
      <c r="D457" s="9" t="s">
        <v>127</v>
      </c>
      <c r="G457" s="38"/>
    </row>
    <row r="458" spans="1:7" x14ac:dyDescent="0.25">
      <c r="B458" s="9" t="s">
        <v>11</v>
      </c>
      <c r="C458" s="10" t="s">
        <v>179</v>
      </c>
      <c r="D458" s="9" t="s">
        <v>180</v>
      </c>
      <c r="G458" s="38"/>
    </row>
    <row r="459" spans="1:7" x14ac:dyDescent="0.25">
      <c r="B459" s="9" t="s">
        <v>14</v>
      </c>
      <c r="C459" s="10" t="s">
        <v>42</v>
      </c>
      <c r="D459" s="9" t="s">
        <v>43</v>
      </c>
      <c r="G459" s="38"/>
    </row>
    <row r="460" spans="1:7" x14ac:dyDescent="0.25">
      <c r="G460" s="38"/>
    </row>
    <row r="461" spans="1:7" ht="23.25" x14ac:dyDescent="0.25">
      <c r="A461" s="5">
        <v>1</v>
      </c>
      <c r="B461" s="5" t="s">
        <v>44</v>
      </c>
      <c r="C461" s="11" t="s">
        <v>45</v>
      </c>
      <c r="D461" s="47" t="s">
        <v>46</v>
      </c>
      <c r="E461" s="46">
        <f>VLOOKUP(B461,PREU_FEINA!$K$11:$L$1258,2,0)</f>
        <v>0</v>
      </c>
      <c r="F461" s="13">
        <v>14169.784</v>
      </c>
      <c r="G461" s="43">
        <f>ROUND(ROUND(E461,2)*ROUND(F461,3),2)</f>
        <v>0</v>
      </c>
    </row>
    <row r="462" spans="1:7" x14ac:dyDescent="0.25">
      <c r="D462" s="9" t="s">
        <v>22</v>
      </c>
      <c r="E462" s="9"/>
      <c r="F462" s="9"/>
      <c r="G462" s="44">
        <f>SUM(G461:G461)</f>
        <v>0</v>
      </c>
    </row>
    <row r="463" spans="1:7" x14ac:dyDescent="0.25">
      <c r="G463" s="38"/>
    </row>
    <row r="464" spans="1:7" x14ac:dyDescent="0.25">
      <c r="B464" s="9" t="s">
        <v>5</v>
      </c>
      <c r="C464" s="10" t="s">
        <v>6</v>
      </c>
      <c r="D464" s="9" t="s">
        <v>7</v>
      </c>
      <c r="G464" s="38"/>
    </row>
    <row r="465" spans="1:7" x14ac:dyDescent="0.25">
      <c r="B465" s="9" t="s">
        <v>8</v>
      </c>
      <c r="C465" s="10" t="s">
        <v>126</v>
      </c>
      <c r="D465" s="9" t="s">
        <v>127</v>
      </c>
      <c r="G465" s="38"/>
    </row>
    <row r="466" spans="1:7" x14ac:dyDescent="0.25">
      <c r="B466" s="9" t="s">
        <v>11</v>
      </c>
      <c r="C466" s="10" t="s">
        <v>181</v>
      </c>
      <c r="D466" s="9" t="s">
        <v>182</v>
      </c>
      <c r="G466" s="38"/>
    </row>
    <row r="467" spans="1:7" x14ac:dyDescent="0.25">
      <c r="B467" s="9" t="s">
        <v>14</v>
      </c>
      <c r="C467" s="10" t="s">
        <v>133</v>
      </c>
      <c r="D467" s="9" t="s">
        <v>134</v>
      </c>
      <c r="G467" s="38"/>
    </row>
    <row r="468" spans="1:7" x14ac:dyDescent="0.25">
      <c r="G468" s="38"/>
    </row>
    <row r="469" spans="1:7" ht="34.5" x14ac:dyDescent="0.25">
      <c r="A469" s="5">
        <v>1</v>
      </c>
      <c r="B469" s="5" t="s">
        <v>135</v>
      </c>
      <c r="C469" s="11" t="s">
        <v>45</v>
      </c>
      <c r="D469" s="47" t="s">
        <v>136</v>
      </c>
      <c r="E469" s="46">
        <f>VLOOKUP(B469,PREU_FEINA!$K$11:$L$1258,2,0)</f>
        <v>0</v>
      </c>
      <c r="F469" s="13">
        <v>8542.09</v>
      </c>
      <c r="G469" s="43">
        <f>ROUND(ROUND(E469,2)*ROUND(F469,3),2)</f>
        <v>0</v>
      </c>
    </row>
    <row r="470" spans="1:7" x14ac:dyDescent="0.25">
      <c r="D470" s="9" t="s">
        <v>22</v>
      </c>
      <c r="E470" s="9"/>
      <c r="F470" s="9"/>
      <c r="G470" s="44">
        <f>SUM(G469:G469)</f>
        <v>0</v>
      </c>
    </row>
    <row r="471" spans="1:7" x14ac:dyDescent="0.25">
      <c r="G471" s="38"/>
    </row>
    <row r="472" spans="1:7" x14ac:dyDescent="0.25">
      <c r="B472" s="9" t="s">
        <v>5</v>
      </c>
      <c r="C472" s="10" t="s">
        <v>6</v>
      </c>
      <c r="D472" s="9" t="s">
        <v>7</v>
      </c>
      <c r="G472" s="38"/>
    </row>
    <row r="473" spans="1:7" x14ac:dyDescent="0.25">
      <c r="B473" s="9" t="s">
        <v>8</v>
      </c>
      <c r="C473" s="10" t="s">
        <v>126</v>
      </c>
      <c r="D473" s="9" t="s">
        <v>127</v>
      </c>
      <c r="G473" s="38"/>
    </row>
    <row r="474" spans="1:7" x14ac:dyDescent="0.25">
      <c r="B474" s="9" t="s">
        <v>11</v>
      </c>
      <c r="C474" s="10" t="s">
        <v>183</v>
      </c>
      <c r="D474" s="9" t="s">
        <v>184</v>
      </c>
      <c r="G474" s="38"/>
    </row>
    <row r="475" spans="1:7" x14ac:dyDescent="0.25">
      <c r="B475" s="9" t="s">
        <v>14</v>
      </c>
      <c r="C475" s="10" t="s">
        <v>133</v>
      </c>
      <c r="D475" s="9" t="s">
        <v>134</v>
      </c>
      <c r="G475" s="38"/>
    </row>
    <row r="476" spans="1:7" x14ac:dyDescent="0.25">
      <c r="G476" s="38"/>
    </row>
    <row r="477" spans="1:7" ht="34.5" x14ac:dyDescent="0.25">
      <c r="A477" s="5">
        <v>1</v>
      </c>
      <c r="B477" s="5" t="s">
        <v>135</v>
      </c>
      <c r="C477" s="11" t="s">
        <v>45</v>
      </c>
      <c r="D477" s="47" t="s">
        <v>136</v>
      </c>
      <c r="E477" s="46">
        <f>VLOOKUP(B477,PREU_FEINA!$K$11:$L$1258,2,0)</f>
        <v>0</v>
      </c>
      <c r="F477" s="13">
        <v>11466.501</v>
      </c>
      <c r="G477" s="43">
        <f>ROUND(ROUND(E477,2)*ROUND(F477,3),2)</f>
        <v>0</v>
      </c>
    </row>
    <row r="478" spans="1:7" x14ac:dyDescent="0.25">
      <c r="D478" s="9" t="s">
        <v>22</v>
      </c>
      <c r="E478" s="9"/>
      <c r="F478" s="9"/>
      <c r="G478" s="44">
        <f>SUM(G477:G477)</f>
        <v>0</v>
      </c>
    </row>
    <row r="479" spans="1:7" x14ac:dyDescent="0.25">
      <c r="G479" s="38"/>
    </row>
    <row r="480" spans="1:7" x14ac:dyDescent="0.25">
      <c r="B480" s="9" t="s">
        <v>5</v>
      </c>
      <c r="C480" s="10" t="s">
        <v>6</v>
      </c>
      <c r="D480" s="9" t="s">
        <v>7</v>
      </c>
      <c r="G480" s="38"/>
    </row>
    <row r="481" spans="1:7" x14ac:dyDescent="0.25">
      <c r="B481" s="9" t="s">
        <v>8</v>
      </c>
      <c r="C481" s="10" t="s">
        <v>126</v>
      </c>
      <c r="D481" s="9" t="s">
        <v>127</v>
      </c>
      <c r="G481" s="38"/>
    </row>
    <row r="482" spans="1:7" x14ac:dyDescent="0.25">
      <c r="B482" s="9" t="s">
        <v>11</v>
      </c>
      <c r="C482" s="10" t="s">
        <v>183</v>
      </c>
      <c r="D482" s="9" t="s">
        <v>184</v>
      </c>
      <c r="G482" s="38"/>
    </row>
    <row r="483" spans="1:7" x14ac:dyDescent="0.25">
      <c r="B483" s="9" t="s">
        <v>14</v>
      </c>
      <c r="C483" s="10" t="s">
        <v>42</v>
      </c>
      <c r="D483" s="9" t="s">
        <v>43</v>
      </c>
      <c r="G483" s="38"/>
    </row>
    <row r="484" spans="1:7" x14ac:dyDescent="0.25">
      <c r="G484" s="38"/>
    </row>
    <row r="485" spans="1:7" ht="23.25" x14ac:dyDescent="0.25">
      <c r="A485" s="5">
        <v>1</v>
      </c>
      <c r="B485" s="5" t="s">
        <v>44</v>
      </c>
      <c r="C485" s="11" t="s">
        <v>45</v>
      </c>
      <c r="D485" s="47" t="s">
        <v>46</v>
      </c>
      <c r="E485" s="46">
        <f>VLOOKUP(B485,PREU_FEINA!$K$11:$L$1258,2,0)</f>
        <v>0</v>
      </c>
      <c r="F485" s="13">
        <v>4697.4080000000004</v>
      </c>
      <c r="G485" s="43">
        <f>ROUND(ROUND(E485,2)*ROUND(F485,3),2)</f>
        <v>0</v>
      </c>
    </row>
    <row r="486" spans="1:7" x14ac:dyDescent="0.25">
      <c r="D486" s="9" t="s">
        <v>22</v>
      </c>
      <c r="E486" s="9"/>
      <c r="F486" s="9"/>
      <c r="G486" s="44">
        <f>SUM(G485:G485)</f>
        <v>0</v>
      </c>
    </row>
    <row r="487" spans="1:7" x14ac:dyDescent="0.25">
      <c r="G487" s="38"/>
    </row>
    <row r="488" spans="1:7" x14ac:dyDescent="0.25">
      <c r="B488" s="9" t="s">
        <v>5</v>
      </c>
      <c r="C488" s="10" t="s">
        <v>6</v>
      </c>
      <c r="D488" s="9" t="s">
        <v>7</v>
      </c>
      <c r="G488" s="38"/>
    </row>
    <row r="489" spans="1:7" x14ac:dyDescent="0.25">
      <c r="B489" s="9" t="s">
        <v>8</v>
      </c>
      <c r="C489" s="10" t="s">
        <v>126</v>
      </c>
      <c r="D489" s="9" t="s">
        <v>127</v>
      </c>
      <c r="G489" s="38"/>
    </row>
    <row r="490" spans="1:7" x14ac:dyDescent="0.25">
      <c r="B490" s="9" t="s">
        <v>11</v>
      </c>
      <c r="C490" s="10" t="s">
        <v>185</v>
      </c>
      <c r="D490" s="9" t="s">
        <v>186</v>
      </c>
      <c r="G490" s="38"/>
    </row>
    <row r="491" spans="1:7" x14ac:dyDescent="0.25">
      <c r="B491" s="9" t="s">
        <v>14</v>
      </c>
      <c r="C491" s="10" t="s">
        <v>133</v>
      </c>
      <c r="D491" s="9" t="s">
        <v>134</v>
      </c>
      <c r="G491" s="38"/>
    </row>
    <row r="492" spans="1:7" x14ac:dyDescent="0.25">
      <c r="G492" s="38"/>
    </row>
    <row r="493" spans="1:7" ht="34.5" x14ac:dyDescent="0.25">
      <c r="A493" s="5">
        <v>1</v>
      </c>
      <c r="B493" s="5" t="s">
        <v>135</v>
      </c>
      <c r="C493" s="11" t="s">
        <v>45</v>
      </c>
      <c r="D493" s="47" t="s">
        <v>136</v>
      </c>
      <c r="E493" s="46">
        <f>VLOOKUP(B493,PREU_FEINA!$K$11:$L$1258,2,0)</f>
        <v>0</v>
      </c>
      <c r="F493" s="13">
        <v>2379.0459999999998</v>
      </c>
      <c r="G493" s="43">
        <f>ROUND(ROUND(E493,2)*ROUND(F493,3),2)</f>
        <v>0</v>
      </c>
    </row>
    <row r="494" spans="1:7" x14ac:dyDescent="0.25">
      <c r="D494" s="9" t="s">
        <v>22</v>
      </c>
      <c r="E494" s="9"/>
      <c r="F494" s="9"/>
      <c r="G494" s="44">
        <f>SUM(G493:G493)</f>
        <v>0</v>
      </c>
    </row>
    <row r="495" spans="1:7" x14ac:dyDescent="0.25">
      <c r="G495" s="38"/>
    </row>
    <row r="496" spans="1:7" x14ac:dyDescent="0.25">
      <c r="B496" s="9" t="s">
        <v>5</v>
      </c>
      <c r="C496" s="10" t="s">
        <v>6</v>
      </c>
      <c r="D496" s="9" t="s">
        <v>7</v>
      </c>
      <c r="G496" s="38"/>
    </row>
    <row r="497" spans="1:7" x14ac:dyDescent="0.25">
      <c r="B497" s="9" t="s">
        <v>8</v>
      </c>
      <c r="C497" s="10" t="s">
        <v>126</v>
      </c>
      <c r="D497" s="9" t="s">
        <v>127</v>
      </c>
      <c r="G497" s="38"/>
    </row>
    <row r="498" spans="1:7" x14ac:dyDescent="0.25">
      <c r="B498" s="9" t="s">
        <v>11</v>
      </c>
      <c r="C498" s="10" t="s">
        <v>185</v>
      </c>
      <c r="D498" s="9" t="s">
        <v>186</v>
      </c>
      <c r="G498" s="38"/>
    </row>
    <row r="499" spans="1:7" x14ac:dyDescent="0.25">
      <c r="B499" s="9" t="s">
        <v>14</v>
      </c>
      <c r="C499" s="10" t="s">
        <v>42</v>
      </c>
      <c r="D499" s="9" t="s">
        <v>43</v>
      </c>
      <c r="G499" s="38"/>
    </row>
    <row r="500" spans="1:7" x14ac:dyDescent="0.25">
      <c r="G500" s="38"/>
    </row>
    <row r="501" spans="1:7" ht="23.25" x14ac:dyDescent="0.25">
      <c r="A501" s="5">
        <v>1</v>
      </c>
      <c r="B501" s="5" t="s">
        <v>44</v>
      </c>
      <c r="C501" s="11" t="s">
        <v>45</v>
      </c>
      <c r="D501" s="47" t="s">
        <v>46</v>
      </c>
      <c r="E501" s="46">
        <f>VLOOKUP(B501,PREU_FEINA!$K$11:$L$1258,2,0)</f>
        <v>0</v>
      </c>
      <c r="F501" s="13">
        <v>12501.236999999999</v>
      </c>
      <c r="G501" s="43">
        <f>ROUND(ROUND(E501,2)*ROUND(F501,3),2)</f>
        <v>0</v>
      </c>
    </row>
    <row r="502" spans="1:7" x14ac:dyDescent="0.25">
      <c r="D502" s="9" t="s">
        <v>22</v>
      </c>
      <c r="E502" s="9"/>
      <c r="F502" s="9"/>
      <c r="G502" s="44">
        <f>SUM(G501:G501)</f>
        <v>0</v>
      </c>
    </row>
    <row r="503" spans="1:7" x14ac:dyDescent="0.25">
      <c r="G503" s="38"/>
    </row>
    <row r="504" spans="1:7" x14ac:dyDescent="0.25">
      <c r="B504" s="9" t="s">
        <v>5</v>
      </c>
      <c r="C504" s="10" t="s">
        <v>6</v>
      </c>
      <c r="D504" s="9" t="s">
        <v>7</v>
      </c>
      <c r="G504" s="38"/>
    </row>
    <row r="505" spans="1:7" x14ac:dyDescent="0.25">
      <c r="B505" s="9" t="s">
        <v>8</v>
      </c>
      <c r="C505" s="10" t="s">
        <v>126</v>
      </c>
      <c r="D505" s="9" t="s">
        <v>127</v>
      </c>
      <c r="G505" s="38"/>
    </row>
    <row r="506" spans="1:7" x14ac:dyDescent="0.25">
      <c r="B506" s="9" t="s">
        <v>11</v>
      </c>
      <c r="C506" s="10" t="s">
        <v>187</v>
      </c>
      <c r="D506" s="9" t="s">
        <v>188</v>
      </c>
      <c r="G506" s="38"/>
    </row>
    <row r="507" spans="1:7" x14ac:dyDescent="0.25">
      <c r="B507" s="9" t="s">
        <v>14</v>
      </c>
      <c r="C507" s="10" t="s">
        <v>133</v>
      </c>
      <c r="D507" s="9" t="s">
        <v>134</v>
      </c>
      <c r="G507" s="38"/>
    </row>
    <row r="508" spans="1:7" x14ac:dyDescent="0.25">
      <c r="G508" s="38"/>
    </row>
    <row r="509" spans="1:7" ht="34.5" x14ac:dyDescent="0.25">
      <c r="A509" s="5">
        <v>1</v>
      </c>
      <c r="B509" s="5" t="s">
        <v>135</v>
      </c>
      <c r="C509" s="11" t="s">
        <v>45</v>
      </c>
      <c r="D509" s="47" t="s">
        <v>136</v>
      </c>
      <c r="E509" s="46">
        <f>VLOOKUP(B509,PREU_FEINA!$K$11:$L$1258,2,0)</f>
        <v>0</v>
      </c>
      <c r="F509" s="13">
        <v>544.21199999999999</v>
      </c>
      <c r="G509" s="43">
        <f>ROUND(ROUND(E509,2)*ROUND(F509,3),2)</f>
        <v>0</v>
      </c>
    </row>
    <row r="510" spans="1:7" x14ac:dyDescent="0.25">
      <c r="D510" s="9" t="s">
        <v>22</v>
      </c>
      <c r="E510" s="9"/>
      <c r="F510" s="9"/>
      <c r="G510" s="44">
        <f>SUM(G509:G509)</f>
        <v>0</v>
      </c>
    </row>
    <row r="511" spans="1:7" x14ac:dyDescent="0.25">
      <c r="G511" s="38"/>
    </row>
    <row r="512" spans="1:7" x14ac:dyDescent="0.25">
      <c r="B512" s="9" t="s">
        <v>5</v>
      </c>
      <c r="C512" s="10" t="s">
        <v>6</v>
      </c>
      <c r="D512" s="9" t="s">
        <v>7</v>
      </c>
      <c r="G512" s="38"/>
    </row>
    <row r="513" spans="1:7" x14ac:dyDescent="0.25">
      <c r="B513" s="9" t="s">
        <v>8</v>
      </c>
      <c r="C513" s="10" t="s">
        <v>126</v>
      </c>
      <c r="D513" s="9" t="s">
        <v>127</v>
      </c>
      <c r="G513" s="38"/>
    </row>
    <row r="514" spans="1:7" x14ac:dyDescent="0.25">
      <c r="B514" s="9" t="s">
        <v>11</v>
      </c>
      <c r="C514" s="10" t="s">
        <v>189</v>
      </c>
      <c r="D514" s="9" t="s">
        <v>190</v>
      </c>
      <c r="G514" s="38"/>
    </row>
    <row r="515" spans="1:7" x14ac:dyDescent="0.25">
      <c r="B515" s="9" t="s">
        <v>14</v>
      </c>
      <c r="C515" s="10" t="s">
        <v>128</v>
      </c>
      <c r="D515" s="9" t="s">
        <v>130</v>
      </c>
      <c r="G515" s="38"/>
    </row>
    <row r="516" spans="1:7" x14ac:dyDescent="0.25">
      <c r="G516" s="38"/>
    </row>
    <row r="517" spans="1:7" ht="23.25" x14ac:dyDescent="0.25">
      <c r="A517" s="5">
        <v>1</v>
      </c>
      <c r="B517" s="5" t="s">
        <v>131</v>
      </c>
      <c r="C517" s="11" t="s">
        <v>45</v>
      </c>
      <c r="D517" s="47" t="s">
        <v>132</v>
      </c>
      <c r="E517" s="46">
        <f>VLOOKUP(B517,PREU_FEINA!$K$11:$L$1258,2,0)</f>
        <v>0</v>
      </c>
      <c r="F517" s="13">
        <v>4978.6899999999996</v>
      </c>
      <c r="G517" s="43">
        <f>ROUND(ROUND(E517,2)*ROUND(F517,3),2)</f>
        <v>0</v>
      </c>
    </row>
    <row r="518" spans="1:7" x14ac:dyDescent="0.25">
      <c r="D518" s="9" t="s">
        <v>22</v>
      </c>
      <c r="E518" s="9"/>
      <c r="F518" s="9"/>
      <c r="G518" s="44">
        <f>SUM(G517:G517)</f>
        <v>0</v>
      </c>
    </row>
    <row r="519" spans="1:7" x14ac:dyDescent="0.25">
      <c r="G519" s="38"/>
    </row>
    <row r="520" spans="1:7" x14ac:dyDescent="0.25">
      <c r="B520" s="9" t="s">
        <v>5</v>
      </c>
      <c r="C520" s="10" t="s">
        <v>6</v>
      </c>
      <c r="D520" s="9" t="s">
        <v>7</v>
      </c>
      <c r="G520" s="38"/>
    </row>
    <row r="521" spans="1:7" x14ac:dyDescent="0.25">
      <c r="B521" s="9" t="s">
        <v>8</v>
      </c>
      <c r="C521" s="10" t="s">
        <v>126</v>
      </c>
      <c r="D521" s="9" t="s">
        <v>127</v>
      </c>
      <c r="G521" s="38"/>
    </row>
    <row r="522" spans="1:7" x14ac:dyDescent="0.25">
      <c r="B522" s="9" t="s">
        <v>11</v>
      </c>
      <c r="C522" s="10" t="s">
        <v>189</v>
      </c>
      <c r="D522" s="9" t="s">
        <v>190</v>
      </c>
      <c r="G522" s="38"/>
    </row>
    <row r="523" spans="1:7" x14ac:dyDescent="0.25">
      <c r="B523" s="9" t="s">
        <v>14</v>
      </c>
      <c r="C523" s="10" t="s">
        <v>161</v>
      </c>
      <c r="D523" s="9" t="s">
        <v>191</v>
      </c>
      <c r="G523" s="38"/>
    </row>
    <row r="524" spans="1:7" x14ac:dyDescent="0.25">
      <c r="G524" s="38"/>
    </row>
    <row r="525" spans="1:7" ht="57" x14ac:dyDescent="0.25">
      <c r="A525" s="5">
        <v>1</v>
      </c>
      <c r="B525" s="5" t="s">
        <v>192</v>
      </c>
      <c r="C525" s="11" t="s">
        <v>45</v>
      </c>
      <c r="D525" s="47" t="s">
        <v>193</v>
      </c>
      <c r="E525" s="46">
        <f>VLOOKUP(B525,PREU_FEINA!$K$11:$L$1258,2,0)</f>
        <v>0</v>
      </c>
      <c r="F525" s="13">
        <v>15854.512000000001</v>
      </c>
      <c r="G525" s="43">
        <f>ROUND(ROUND(E525,2)*ROUND(F525,3),2)</f>
        <v>0</v>
      </c>
    </row>
    <row r="526" spans="1:7" x14ac:dyDescent="0.25">
      <c r="D526" s="9" t="s">
        <v>22</v>
      </c>
      <c r="E526" s="9"/>
      <c r="F526" s="9"/>
      <c r="G526" s="44">
        <f>SUM(G525:G525)</f>
        <v>0</v>
      </c>
    </row>
    <row r="527" spans="1:7" x14ac:dyDescent="0.25">
      <c r="G527" s="38"/>
    </row>
    <row r="528" spans="1:7" x14ac:dyDescent="0.25">
      <c r="B528" s="9" t="s">
        <v>5</v>
      </c>
      <c r="C528" s="10" t="s">
        <v>6</v>
      </c>
      <c r="D528" s="9" t="s">
        <v>7</v>
      </c>
      <c r="G528" s="38"/>
    </row>
    <row r="529" spans="1:7" x14ac:dyDescent="0.25">
      <c r="B529" s="9" t="s">
        <v>8</v>
      </c>
      <c r="C529" s="10" t="s">
        <v>126</v>
      </c>
      <c r="D529" s="9" t="s">
        <v>127</v>
      </c>
      <c r="G529" s="38"/>
    </row>
    <row r="530" spans="1:7" x14ac:dyDescent="0.25">
      <c r="B530" s="9" t="s">
        <v>11</v>
      </c>
      <c r="C530" s="10" t="s">
        <v>194</v>
      </c>
      <c r="D530" s="9" t="s">
        <v>195</v>
      </c>
      <c r="G530" s="38"/>
    </row>
    <row r="531" spans="1:7" x14ac:dyDescent="0.25">
      <c r="B531" s="9" t="s">
        <v>14</v>
      </c>
      <c r="C531" s="10" t="s">
        <v>128</v>
      </c>
      <c r="D531" s="9" t="s">
        <v>130</v>
      </c>
      <c r="G531" s="38"/>
    </row>
    <row r="532" spans="1:7" x14ac:dyDescent="0.25">
      <c r="G532" s="38"/>
    </row>
    <row r="533" spans="1:7" ht="23.25" x14ac:dyDescent="0.25">
      <c r="A533" s="5">
        <v>1</v>
      </c>
      <c r="B533" s="5" t="s">
        <v>131</v>
      </c>
      <c r="C533" s="11" t="s">
        <v>45</v>
      </c>
      <c r="D533" s="47" t="s">
        <v>132</v>
      </c>
      <c r="E533" s="46">
        <f>VLOOKUP(B533,PREU_FEINA!$K$11:$L$1258,2,0)</f>
        <v>0</v>
      </c>
      <c r="F533" s="13">
        <v>3879.4009999999998</v>
      </c>
      <c r="G533" s="43">
        <f>ROUND(ROUND(E533,2)*ROUND(F533,3),2)</f>
        <v>0</v>
      </c>
    </row>
    <row r="534" spans="1:7" x14ac:dyDescent="0.25">
      <c r="D534" s="9" t="s">
        <v>22</v>
      </c>
      <c r="E534" s="9"/>
      <c r="F534" s="9"/>
      <c r="G534" s="44">
        <f>SUM(G533:G533)</f>
        <v>0</v>
      </c>
    </row>
    <row r="535" spans="1:7" x14ac:dyDescent="0.25">
      <c r="G535" s="38"/>
    </row>
    <row r="536" spans="1:7" x14ac:dyDescent="0.25">
      <c r="B536" s="9" t="s">
        <v>5</v>
      </c>
      <c r="C536" s="10" t="s">
        <v>6</v>
      </c>
      <c r="D536" s="9" t="s">
        <v>7</v>
      </c>
      <c r="G536" s="38"/>
    </row>
    <row r="537" spans="1:7" x14ac:dyDescent="0.25">
      <c r="B537" s="9" t="s">
        <v>8</v>
      </c>
      <c r="C537" s="10" t="s">
        <v>126</v>
      </c>
      <c r="D537" s="9" t="s">
        <v>127</v>
      </c>
      <c r="G537" s="38"/>
    </row>
    <row r="538" spans="1:7" x14ac:dyDescent="0.25">
      <c r="B538" s="9" t="s">
        <v>11</v>
      </c>
      <c r="C538" s="10" t="s">
        <v>194</v>
      </c>
      <c r="D538" s="9" t="s">
        <v>195</v>
      </c>
      <c r="G538" s="38"/>
    </row>
    <row r="539" spans="1:7" x14ac:dyDescent="0.25">
      <c r="B539" s="9" t="s">
        <v>14</v>
      </c>
      <c r="C539" s="10" t="s">
        <v>42</v>
      </c>
      <c r="D539" s="9" t="s">
        <v>43</v>
      </c>
      <c r="G539" s="38"/>
    </row>
    <row r="540" spans="1:7" x14ac:dyDescent="0.25">
      <c r="G540" s="38"/>
    </row>
    <row r="541" spans="1:7" ht="23.25" x14ac:dyDescent="0.25">
      <c r="A541" s="5">
        <v>1</v>
      </c>
      <c r="B541" s="5" t="s">
        <v>44</v>
      </c>
      <c r="C541" s="11" t="s">
        <v>45</v>
      </c>
      <c r="D541" s="47" t="s">
        <v>46</v>
      </c>
      <c r="E541" s="46">
        <f>VLOOKUP(B541,PREU_FEINA!$K$11:$L$1258,2,0)</f>
        <v>0</v>
      </c>
      <c r="F541" s="13">
        <v>3881.078</v>
      </c>
      <c r="G541" s="43">
        <f>ROUND(ROUND(E541,2)*ROUND(F541,3),2)</f>
        <v>0</v>
      </c>
    </row>
    <row r="542" spans="1:7" x14ac:dyDescent="0.25">
      <c r="D542" s="9" t="s">
        <v>22</v>
      </c>
      <c r="E542" s="9"/>
      <c r="F542" s="9"/>
      <c r="G542" s="44">
        <f>SUM(G541:G541)</f>
        <v>0</v>
      </c>
    </row>
    <row r="543" spans="1:7" x14ac:dyDescent="0.25">
      <c r="G543" s="38"/>
    </row>
    <row r="544" spans="1:7" x14ac:dyDescent="0.25">
      <c r="B544" s="9" t="s">
        <v>5</v>
      </c>
      <c r="C544" s="10" t="s">
        <v>6</v>
      </c>
      <c r="D544" s="9" t="s">
        <v>7</v>
      </c>
      <c r="G544" s="38"/>
    </row>
    <row r="545" spans="1:7" x14ac:dyDescent="0.25">
      <c r="B545" s="9" t="s">
        <v>8</v>
      </c>
      <c r="C545" s="10" t="s">
        <v>126</v>
      </c>
      <c r="D545" s="9" t="s">
        <v>127</v>
      </c>
      <c r="G545" s="38"/>
    </row>
    <row r="546" spans="1:7" x14ac:dyDescent="0.25">
      <c r="B546" s="9" t="s">
        <v>11</v>
      </c>
      <c r="C546" s="10" t="s">
        <v>196</v>
      </c>
      <c r="D546" s="9" t="s">
        <v>197</v>
      </c>
      <c r="G546" s="38"/>
    </row>
    <row r="547" spans="1:7" x14ac:dyDescent="0.25">
      <c r="B547" s="9" t="s">
        <v>14</v>
      </c>
      <c r="C547" s="10" t="s">
        <v>128</v>
      </c>
      <c r="D547" s="9" t="s">
        <v>130</v>
      </c>
      <c r="G547" s="38"/>
    </row>
    <row r="548" spans="1:7" x14ac:dyDescent="0.25">
      <c r="G548" s="38"/>
    </row>
    <row r="549" spans="1:7" ht="23.25" x14ac:dyDescent="0.25">
      <c r="A549" s="5">
        <v>1</v>
      </c>
      <c r="B549" s="5" t="s">
        <v>131</v>
      </c>
      <c r="C549" s="11" t="s">
        <v>45</v>
      </c>
      <c r="D549" s="47" t="s">
        <v>132</v>
      </c>
      <c r="E549" s="46">
        <f>VLOOKUP(B549,PREU_FEINA!$K$11:$L$1258,2,0)</f>
        <v>0</v>
      </c>
      <c r="F549" s="13">
        <v>13422.175999999999</v>
      </c>
      <c r="G549" s="43">
        <f>ROUND(ROUND(E549,2)*ROUND(F549,3),2)</f>
        <v>0</v>
      </c>
    </row>
    <row r="550" spans="1:7" x14ac:dyDescent="0.25">
      <c r="D550" s="9" t="s">
        <v>22</v>
      </c>
      <c r="E550" s="9"/>
      <c r="F550" s="9"/>
      <c r="G550" s="44">
        <f>SUM(G549:G549)</f>
        <v>0</v>
      </c>
    </row>
    <row r="551" spans="1:7" x14ac:dyDescent="0.25">
      <c r="G551" s="38"/>
    </row>
    <row r="552" spans="1:7" x14ac:dyDescent="0.25">
      <c r="B552" s="9" t="s">
        <v>5</v>
      </c>
      <c r="C552" s="10" t="s">
        <v>6</v>
      </c>
      <c r="D552" s="9" t="s">
        <v>7</v>
      </c>
      <c r="G552" s="38"/>
    </row>
    <row r="553" spans="1:7" x14ac:dyDescent="0.25">
      <c r="B553" s="9" t="s">
        <v>8</v>
      </c>
      <c r="C553" s="10" t="s">
        <v>126</v>
      </c>
      <c r="D553" s="9" t="s">
        <v>127</v>
      </c>
      <c r="G553" s="38"/>
    </row>
    <row r="554" spans="1:7" x14ac:dyDescent="0.25">
      <c r="B554" s="9" t="s">
        <v>11</v>
      </c>
      <c r="C554" s="10" t="s">
        <v>196</v>
      </c>
      <c r="D554" s="9" t="s">
        <v>197</v>
      </c>
      <c r="G554" s="38"/>
    </row>
    <row r="555" spans="1:7" x14ac:dyDescent="0.25">
      <c r="B555" s="9" t="s">
        <v>14</v>
      </c>
      <c r="C555" s="10" t="s">
        <v>42</v>
      </c>
      <c r="D555" s="9" t="s">
        <v>43</v>
      </c>
      <c r="G555" s="38"/>
    </row>
    <row r="556" spans="1:7" x14ac:dyDescent="0.25">
      <c r="G556" s="38"/>
    </row>
    <row r="557" spans="1:7" ht="23.25" x14ac:dyDescent="0.25">
      <c r="A557" s="5">
        <v>1</v>
      </c>
      <c r="B557" s="5" t="s">
        <v>44</v>
      </c>
      <c r="C557" s="11" t="s">
        <v>45</v>
      </c>
      <c r="D557" s="47" t="s">
        <v>46</v>
      </c>
      <c r="E557" s="46">
        <f>VLOOKUP(B557,PREU_FEINA!$K$11:$L$1258,2,0)</f>
        <v>0</v>
      </c>
      <c r="F557" s="13">
        <v>98149.392000000007</v>
      </c>
      <c r="G557" s="43">
        <f>ROUND(ROUND(E557,2)*ROUND(F557,3),2)</f>
        <v>0</v>
      </c>
    </row>
    <row r="558" spans="1:7" x14ac:dyDescent="0.25">
      <c r="D558" s="9" t="s">
        <v>22</v>
      </c>
      <c r="E558" s="9"/>
      <c r="F558" s="9"/>
      <c r="G558" s="44">
        <f>SUM(G557:G557)</f>
        <v>0</v>
      </c>
    </row>
    <row r="559" spans="1:7" x14ac:dyDescent="0.25">
      <c r="G559" s="38"/>
    </row>
    <row r="560" spans="1:7" x14ac:dyDescent="0.25">
      <c r="B560" s="9" t="s">
        <v>5</v>
      </c>
      <c r="C560" s="10" t="s">
        <v>6</v>
      </c>
      <c r="D560" s="9" t="s">
        <v>7</v>
      </c>
      <c r="G560" s="38"/>
    </row>
    <row r="561" spans="1:7" x14ac:dyDescent="0.25">
      <c r="B561" s="9" t="s">
        <v>8</v>
      </c>
      <c r="C561" s="10" t="s">
        <v>126</v>
      </c>
      <c r="D561" s="9" t="s">
        <v>127</v>
      </c>
      <c r="G561" s="38"/>
    </row>
    <row r="562" spans="1:7" ht="23.25" x14ac:dyDescent="0.25">
      <c r="B562" s="9" t="s">
        <v>11</v>
      </c>
      <c r="C562" s="10" t="s">
        <v>198</v>
      </c>
      <c r="D562" s="14" t="s">
        <v>199</v>
      </c>
      <c r="G562" s="38"/>
    </row>
    <row r="563" spans="1:7" x14ac:dyDescent="0.25">
      <c r="B563" s="9" t="s">
        <v>14</v>
      </c>
      <c r="C563" s="10" t="s">
        <v>133</v>
      </c>
      <c r="D563" s="9" t="s">
        <v>134</v>
      </c>
      <c r="G563" s="38"/>
    </row>
    <row r="564" spans="1:7" x14ac:dyDescent="0.25">
      <c r="G564" s="38"/>
    </row>
    <row r="565" spans="1:7" ht="34.5" x14ac:dyDescent="0.25">
      <c r="A565" s="5">
        <v>1</v>
      </c>
      <c r="B565" s="5" t="s">
        <v>135</v>
      </c>
      <c r="C565" s="11" t="s">
        <v>45</v>
      </c>
      <c r="D565" s="47" t="s">
        <v>136</v>
      </c>
      <c r="E565" s="46">
        <f>VLOOKUP(B565,PREU_FEINA!$K$11:$L$1258,2,0)</f>
        <v>0</v>
      </c>
      <c r="F565" s="13">
        <v>2179.864</v>
      </c>
      <c r="G565" s="43">
        <f>ROUND(ROUND(E565,2)*ROUND(F565,3),2)</f>
        <v>0</v>
      </c>
    </row>
    <row r="566" spans="1:7" x14ac:dyDescent="0.25">
      <c r="D566" s="9" t="s">
        <v>22</v>
      </c>
      <c r="E566" s="9"/>
      <c r="F566" s="9"/>
      <c r="G566" s="44">
        <f>SUM(G565:G565)</f>
        <v>0</v>
      </c>
    </row>
    <row r="567" spans="1:7" x14ac:dyDescent="0.25">
      <c r="G567" s="38"/>
    </row>
    <row r="568" spans="1:7" x14ac:dyDescent="0.25">
      <c r="B568" s="9" t="s">
        <v>5</v>
      </c>
      <c r="C568" s="10" t="s">
        <v>6</v>
      </c>
      <c r="D568" s="9" t="s">
        <v>7</v>
      </c>
      <c r="G568" s="38"/>
    </row>
    <row r="569" spans="1:7" x14ac:dyDescent="0.25">
      <c r="B569" s="9" t="s">
        <v>8</v>
      </c>
      <c r="C569" s="10" t="s">
        <v>126</v>
      </c>
      <c r="D569" s="9" t="s">
        <v>127</v>
      </c>
      <c r="G569" s="38"/>
    </row>
    <row r="570" spans="1:7" ht="23.25" x14ac:dyDescent="0.25">
      <c r="B570" s="9" t="s">
        <v>11</v>
      </c>
      <c r="C570" s="10" t="s">
        <v>198</v>
      </c>
      <c r="D570" s="14" t="s">
        <v>199</v>
      </c>
      <c r="G570" s="38"/>
    </row>
    <row r="571" spans="1:7" x14ac:dyDescent="0.25">
      <c r="B571" s="9" t="s">
        <v>14</v>
      </c>
      <c r="C571" s="10" t="s">
        <v>42</v>
      </c>
      <c r="D571" s="9" t="s">
        <v>43</v>
      </c>
      <c r="G571" s="38"/>
    </row>
    <row r="572" spans="1:7" x14ac:dyDescent="0.25">
      <c r="G572" s="38"/>
    </row>
    <row r="573" spans="1:7" ht="23.25" x14ac:dyDescent="0.25">
      <c r="A573" s="5">
        <v>1</v>
      </c>
      <c r="B573" s="5" t="s">
        <v>44</v>
      </c>
      <c r="C573" s="11" t="s">
        <v>45</v>
      </c>
      <c r="D573" s="47" t="s">
        <v>46</v>
      </c>
      <c r="E573" s="46">
        <f>VLOOKUP(B573,PREU_FEINA!$K$11:$L$1258,2,0)</f>
        <v>0</v>
      </c>
      <c r="F573" s="13">
        <v>17852.383999999998</v>
      </c>
      <c r="G573" s="43">
        <f>ROUND(ROUND(E573,2)*ROUND(F573,3),2)</f>
        <v>0</v>
      </c>
    </row>
    <row r="574" spans="1:7" x14ac:dyDescent="0.25">
      <c r="D574" s="9" t="s">
        <v>22</v>
      </c>
      <c r="E574" s="9"/>
      <c r="F574" s="9"/>
      <c r="G574" s="44">
        <f>SUM(G573:G573)</f>
        <v>0</v>
      </c>
    </row>
    <row r="575" spans="1:7" x14ac:dyDescent="0.25">
      <c r="G575" s="38"/>
    </row>
    <row r="576" spans="1:7" x14ac:dyDescent="0.25">
      <c r="B576" s="9" t="s">
        <v>5</v>
      </c>
      <c r="C576" s="10" t="s">
        <v>6</v>
      </c>
      <c r="D576" s="9" t="s">
        <v>7</v>
      </c>
      <c r="G576" s="38"/>
    </row>
    <row r="577" spans="1:7" x14ac:dyDescent="0.25">
      <c r="B577" s="9" t="s">
        <v>8</v>
      </c>
      <c r="C577" s="10" t="s">
        <v>126</v>
      </c>
      <c r="D577" s="9" t="s">
        <v>127</v>
      </c>
      <c r="G577" s="38"/>
    </row>
    <row r="578" spans="1:7" ht="23.25" x14ac:dyDescent="0.25">
      <c r="B578" s="9" t="s">
        <v>11</v>
      </c>
      <c r="C578" s="10" t="s">
        <v>200</v>
      </c>
      <c r="D578" s="14" t="s">
        <v>201</v>
      </c>
      <c r="G578" s="38"/>
    </row>
    <row r="579" spans="1:7" x14ac:dyDescent="0.25">
      <c r="B579" s="9" t="s">
        <v>14</v>
      </c>
      <c r="C579" s="10" t="s">
        <v>133</v>
      </c>
      <c r="D579" s="9" t="s">
        <v>134</v>
      </c>
      <c r="G579" s="38"/>
    </row>
    <row r="580" spans="1:7" x14ac:dyDescent="0.25">
      <c r="G580" s="38"/>
    </row>
    <row r="581" spans="1:7" ht="34.5" x14ac:dyDescent="0.25">
      <c r="A581" s="5">
        <v>1</v>
      </c>
      <c r="B581" s="5" t="s">
        <v>135</v>
      </c>
      <c r="C581" s="11" t="s">
        <v>45</v>
      </c>
      <c r="D581" s="47" t="s">
        <v>136</v>
      </c>
      <c r="E581" s="46">
        <f>VLOOKUP(B581,PREU_FEINA!$K$11:$L$1258,2,0)</f>
        <v>0</v>
      </c>
      <c r="F581" s="13">
        <v>1706.711</v>
      </c>
      <c r="G581" s="43">
        <f>ROUND(ROUND(E581,2)*ROUND(F581,3),2)</f>
        <v>0</v>
      </c>
    </row>
    <row r="582" spans="1:7" x14ac:dyDescent="0.25">
      <c r="D582" s="9" t="s">
        <v>22</v>
      </c>
      <c r="E582" s="9"/>
      <c r="F582" s="9"/>
      <c r="G582" s="44">
        <f>SUM(G581:G581)</f>
        <v>0</v>
      </c>
    </row>
    <row r="583" spans="1:7" x14ac:dyDescent="0.25">
      <c r="G583" s="38"/>
    </row>
    <row r="584" spans="1:7" x14ac:dyDescent="0.25">
      <c r="B584" s="9" t="s">
        <v>5</v>
      </c>
      <c r="C584" s="10" t="s">
        <v>6</v>
      </c>
      <c r="D584" s="9" t="s">
        <v>7</v>
      </c>
      <c r="G584" s="38"/>
    </row>
    <row r="585" spans="1:7" x14ac:dyDescent="0.25">
      <c r="B585" s="9" t="s">
        <v>8</v>
      </c>
      <c r="C585" s="10" t="s">
        <v>126</v>
      </c>
      <c r="D585" s="9" t="s">
        <v>127</v>
      </c>
      <c r="G585" s="38"/>
    </row>
    <row r="586" spans="1:7" ht="23.25" x14ac:dyDescent="0.25">
      <c r="B586" s="9" t="s">
        <v>11</v>
      </c>
      <c r="C586" s="10" t="s">
        <v>200</v>
      </c>
      <c r="D586" s="14" t="s">
        <v>201</v>
      </c>
      <c r="G586" s="38"/>
    </row>
    <row r="587" spans="1:7" x14ac:dyDescent="0.25">
      <c r="B587" s="9" t="s">
        <v>14</v>
      </c>
      <c r="C587" s="10" t="s">
        <v>42</v>
      </c>
      <c r="D587" s="9" t="s">
        <v>43</v>
      </c>
      <c r="G587" s="38"/>
    </row>
    <row r="588" spans="1:7" x14ac:dyDescent="0.25">
      <c r="G588" s="38"/>
    </row>
    <row r="589" spans="1:7" ht="23.25" x14ac:dyDescent="0.25">
      <c r="A589" s="5">
        <v>1</v>
      </c>
      <c r="B589" s="5" t="s">
        <v>44</v>
      </c>
      <c r="C589" s="11" t="s">
        <v>45</v>
      </c>
      <c r="D589" s="47" t="s">
        <v>46</v>
      </c>
      <c r="E589" s="46">
        <f>VLOOKUP(B589,PREU_FEINA!$K$11:$L$1258,2,0)</f>
        <v>0</v>
      </c>
      <c r="F589" s="13">
        <v>5110.4719999999998</v>
      </c>
      <c r="G589" s="43">
        <f>ROUND(ROUND(E589,2)*ROUND(F589,3),2)</f>
        <v>0</v>
      </c>
    </row>
    <row r="590" spans="1:7" x14ac:dyDescent="0.25">
      <c r="D590" s="9" t="s">
        <v>22</v>
      </c>
      <c r="E590" s="9"/>
      <c r="F590" s="9"/>
      <c r="G590" s="44">
        <f>SUM(G589:G589)</f>
        <v>0</v>
      </c>
    </row>
    <row r="591" spans="1:7" x14ac:dyDescent="0.25">
      <c r="G591" s="38"/>
    </row>
    <row r="592" spans="1:7" x14ac:dyDescent="0.25">
      <c r="B592" s="9" t="s">
        <v>5</v>
      </c>
      <c r="C592" s="10" t="s">
        <v>6</v>
      </c>
      <c r="D592" s="9" t="s">
        <v>7</v>
      </c>
      <c r="G592" s="38"/>
    </row>
    <row r="593" spans="1:7" x14ac:dyDescent="0.25">
      <c r="B593" s="9" t="s">
        <v>8</v>
      </c>
      <c r="C593" s="10" t="s">
        <v>126</v>
      </c>
      <c r="D593" s="9" t="s">
        <v>127</v>
      </c>
      <c r="G593" s="38"/>
    </row>
    <row r="594" spans="1:7" ht="23.25" x14ac:dyDescent="0.25">
      <c r="B594" s="9" t="s">
        <v>11</v>
      </c>
      <c r="C594" s="10" t="s">
        <v>202</v>
      </c>
      <c r="D594" s="14" t="s">
        <v>203</v>
      </c>
      <c r="G594" s="38"/>
    </row>
    <row r="595" spans="1:7" x14ac:dyDescent="0.25">
      <c r="B595" s="9" t="s">
        <v>14</v>
      </c>
      <c r="C595" s="10" t="s">
        <v>133</v>
      </c>
      <c r="D595" s="9" t="s">
        <v>134</v>
      </c>
      <c r="G595" s="38"/>
    </row>
    <row r="596" spans="1:7" x14ac:dyDescent="0.25">
      <c r="G596" s="38"/>
    </row>
    <row r="597" spans="1:7" ht="34.5" x14ac:dyDescent="0.25">
      <c r="A597" s="5">
        <v>1</v>
      </c>
      <c r="B597" s="5" t="s">
        <v>135</v>
      </c>
      <c r="C597" s="11" t="s">
        <v>45</v>
      </c>
      <c r="D597" s="47" t="s">
        <v>136</v>
      </c>
      <c r="E597" s="46">
        <f>VLOOKUP(B597,PREU_FEINA!$K$11:$L$1258,2,0)</f>
        <v>0</v>
      </c>
      <c r="F597" s="13">
        <v>7632.0540000000001</v>
      </c>
      <c r="G597" s="43">
        <f>ROUND(ROUND(E597,2)*ROUND(F597,3),2)</f>
        <v>0</v>
      </c>
    </row>
    <row r="598" spans="1:7" x14ac:dyDescent="0.25">
      <c r="D598" s="9" t="s">
        <v>22</v>
      </c>
      <c r="E598" s="9"/>
      <c r="F598" s="9"/>
      <c r="G598" s="44">
        <f>SUM(G597:G597)</f>
        <v>0</v>
      </c>
    </row>
    <row r="599" spans="1:7" x14ac:dyDescent="0.25">
      <c r="G599" s="38"/>
    </row>
    <row r="600" spans="1:7" x14ac:dyDescent="0.25">
      <c r="B600" s="9" t="s">
        <v>5</v>
      </c>
      <c r="C600" s="10" t="s">
        <v>6</v>
      </c>
      <c r="D600" s="9" t="s">
        <v>7</v>
      </c>
      <c r="G600" s="38"/>
    </row>
    <row r="601" spans="1:7" x14ac:dyDescent="0.25">
      <c r="B601" s="9" t="s">
        <v>8</v>
      </c>
      <c r="C601" s="10" t="s">
        <v>126</v>
      </c>
      <c r="D601" s="9" t="s">
        <v>127</v>
      </c>
      <c r="G601" s="38"/>
    </row>
    <row r="602" spans="1:7" ht="23.25" x14ac:dyDescent="0.25">
      <c r="B602" s="9" t="s">
        <v>11</v>
      </c>
      <c r="C602" s="10" t="s">
        <v>202</v>
      </c>
      <c r="D602" s="14" t="s">
        <v>203</v>
      </c>
      <c r="G602" s="38"/>
    </row>
    <row r="603" spans="1:7" x14ac:dyDescent="0.25">
      <c r="B603" s="9" t="s">
        <v>14</v>
      </c>
      <c r="C603" s="10" t="s">
        <v>42</v>
      </c>
      <c r="D603" s="9" t="s">
        <v>43</v>
      </c>
      <c r="G603" s="38"/>
    </row>
    <row r="604" spans="1:7" x14ac:dyDescent="0.25">
      <c r="G604" s="38"/>
    </row>
    <row r="605" spans="1:7" ht="23.25" x14ac:dyDescent="0.25">
      <c r="A605" s="5">
        <v>1</v>
      </c>
      <c r="B605" s="5" t="s">
        <v>44</v>
      </c>
      <c r="C605" s="11" t="s">
        <v>45</v>
      </c>
      <c r="D605" s="47" t="s">
        <v>46</v>
      </c>
      <c r="E605" s="46">
        <f>VLOOKUP(B605,PREU_FEINA!$K$11:$L$1258,2,0)</f>
        <v>0</v>
      </c>
      <c r="F605" s="13">
        <v>12398.843999999999</v>
      </c>
      <c r="G605" s="43">
        <f>ROUND(ROUND(E605,2)*ROUND(F605,3),2)</f>
        <v>0</v>
      </c>
    </row>
    <row r="606" spans="1:7" x14ac:dyDescent="0.25">
      <c r="D606" s="9" t="s">
        <v>22</v>
      </c>
      <c r="E606" s="9"/>
      <c r="F606" s="9"/>
      <c r="G606" s="44">
        <f>SUM(G605:G605)</f>
        <v>0</v>
      </c>
    </row>
    <row r="607" spans="1:7" x14ac:dyDescent="0.25">
      <c r="G607" s="38"/>
    </row>
    <row r="608" spans="1:7" x14ac:dyDescent="0.25">
      <c r="B608" s="9" t="s">
        <v>5</v>
      </c>
      <c r="C608" s="10" t="s">
        <v>6</v>
      </c>
      <c r="D608" s="9" t="s">
        <v>7</v>
      </c>
      <c r="G608" s="38"/>
    </row>
    <row r="609" spans="1:7" x14ac:dyDescent="0.25">
      <c r="B609" s="9" t="s">
        <v>8</v>
      </c>
      <c r="C609" s="10" t="s">
        <v>126</v>
      </c>
      <c r="D609" s="9" t="s">
        <v>127</v>
      </c>
      <c r="G609" s="38"/>
    </row>
    <row r="610" spans="1:7" ht="23.25" x14ac:dyDescent="0.25">
      <c r="B610" s="9" t="s">
        <v>11</v>
      </c>
      <c r="C610" s="10" t="s">
        <v>204</v>
      </c>
      <c r="D610" s="14" t="s">
        <v>205</v>
      </c>
      <c r="G610" s="38"/>
    </row>
    <row r="611" spans="1:7" x14ac:dyDescent="0.25">
      <c r="B611" s="9" t="s">
        <v>14</v>
      </c>
      <c r="C611" s="10" t="s">
        <v>128</v>
      </c>
      <c r="D611" s="9" t="s">
        <v>130</v>
      </c>
      <c r="G611" s="38"/>
    </row>
    <row r="612" spans="1:7" x14ac:dyDescent="0.25">
      <c r="G612" s="38"/>
    </row>
    <row r="613" spans="1:7" ht="23.25" x14ac:dyDescent="0.25">
      <c r="A613" s="5">
        <v>1</v>
      </c>
      <c r="B613" s="5" t="s">
        <v>131</v>
      </c>
      <c r="C613" s="11" t="s">
        <v>45</v>
      </c>
      <c r="D613" s="47" t="s">
        <v>132</v>
      </c>
      <c r="E613" s="46">
        <f>VLOOKUP(B613,PREU_FEINA!$K$11:$L$1258,2,0)</f>
        <v>0</v>
      </c>
      <c r="F613" s="13">
        <v>14576.387000000001</v>
      </c>
      <c r="G613" s="43">
        <f>ROUND(ROUND(E613,2)*ROUND(F613,3),2)</f>
        <v>0</v>
      </c>
    </row>
    <row r="614" spans="1:7" x14ac:dyDescent="0.25">
      <c r="D614" s="9" t="s">
        <v>22</v>
      </c>
      <c r="E614" s="9"/>
      <c r="F614" s="9"/>
      <c r="G614" s="44">
        <f>SUM(G613:G613)</f>
        <v>0</v>
      </c>
    </row>
    <row r="615" spans="1:7" x14ac:dyDescent="0.25">
      <c r="G615" s="38"/>
    </row>
    <row r="616" spans="1:7" x14ac:dyDescent="0.25">
      <c r="B616" s="9" t="s">
        <v>5</v>
      </c>
      <c r="C616" s="10" t="s">
        <v>6</v>
      </c>
      <c r="D616" s="9" t="s">
        <v>7</v>
      </c>
      <c r="G616" s="38"/>
    </row>
    <row r="617" spans="1:7" x14ac:dyDescent="0.25">
      <c r="B617" s="9" t="s">
        <v>8</v>
      </c>
      <c r="C617" s="10" t="s">
        <v>126</v>
      </c>
      <c r="D617" s="9" t="s">
        <v>127</v>
      </c>
      <c r="G617" s="38"/>
    </row>
    <row r="618" spans="1:7" ht="23.25" x14ac:dyDescent="0.25">
      <c r="B618" s="9" t="s">
        <v>11</v>
      </c>
      <c r="C618" s="10" t="s">
        <v>204</v>
      </c>
      <c r="D618" s="14" t="s">
        <v>205</v>
      </c>
      <c r="G618" s="38"/>
    </row>
    <row r="619" spans="1:7" x14ac:dyDescent="0.25">
      <c r="B619" s="9" t="s">
        <v>14</v>
      </c>
      <c r="C619" s="10" t="s">
        <v>42</v>
      </c>
      <c r="D619" s="9" t="s">
        <v>43</v>
      </c>
      <c r="G619" s="38"/>
    </row>
    <row r="620" spans="1:7" x14ac:dyDescent="0.25">
      <c r="G620" s="38"/>
    </row>
    <row r="621" spans="1:7" ht="23.25" x14ac:dyDescent="0.25">
      <c r="A621" s="5">
        <v>1</v>
      </c>
      <c r="B621" s="5" t="s">
        <v>44</v>
      </c>
      <c r="C621" s="11" t="s">
        <v>45</v>
      </c>
      <c r="D621" s="47" t="s">
        <v>46</v>
      </c>
      <c r="E621" s="46">
        <f>VLOOKUP(B621,PREU_FEINA!$K$11:$L$1258,2,0)</f>
        <v>0</v>
      </c>
      <c r="F621" s="13">
        <v>10577.22</v>
      </c>
      <c r="G621" s="43">
        <f>ROUND(ROUND(E621,2)*ROUND(F621,3),2)</f>
        <v>0</v>
      </c>
    </row>
    <row r="622" spans="1:7" x14ac:dyDescent="0.25">
      <c r="D622" s="9" t="s">
        <v>22</v>
      </c>
      <c r="E622" s="9"/>
      <c r="F622" s="9"/>
      <c r="G622" s="44">
        <f>SUM(G621:G621)</f>
        <v>0</v>
      </c>
    </row>
    <row r="623" spans="1:7" x14ac:dyDescent="0.25">
      <c r="G623" s="38"/>
    </row>
    <row r="624" spans="1:7" x14ac:dyDescent="0.25">
      <c r="B624" s="9" t="s">
        <v>5</v>
      </c>
      <c r="C624" s="10" t="s">
        <v>6</v>
      </c>
      <c r="D624" s="9" t="s">
        <v>7</v>
      </c>
      <c r="G624" s="38"/>
    </row>
    <row r="625" spans="1:7" x14ac:dyDescent="0.25">
      <c r="B625" s="9" t="s">
        <v>8</v>
      </c>
      <c r="C625" s="10" t="s">
        <v>126</v>
      </c>
      <c r="D625" s="9" t="s">
        <v>127</v>
      </c>
      <c r="G625" s="38"/>
    </row>
    <row r="626" spans="1:7" ht="23.25" x14ac:dyDescent="0.25">
      <c r="B626" s="9" t="s">
        <v>11</v>
      </c>
      <c r="C626" s="10" t="s">
        <v>206</v>
      </c>
      <c r="D626" s="14" t="s">
        <v>207</v>
      </c>
      <c r="G626" s="38"/>
    </row>
    <row r="627" spans="1:7" x14ac:dyDescent="0.25">
      <c r="B627" s="9" t="s">
        <v>14</v>
      </c>
      <c r="C627" s="10" t="s">
        <v>128</v>
      </c>
      <c r="D627" s="9" t="s">
        <v>130</v>
      </c>
      <c r="G627" s="38"/>
    </row>
    <row r="628" spans="1:7" x14ac:dyDescent="0.25">
      <c r="G628" s="38"/>
    </row>
    <row r="629" spans="1:7" ht="23.25" x14ac:dyDescent="0.25">
      <c r="A629" s="5">
        <v>1</v>
      </c>
      <c r="B629" s="5" t="s">
        <v>131</v>
      </c>
      <c r="C629" s="11" t="s">
        <v>45</v>
      </c>
      <c r="D629" s="47" t="s">
        <v>132</v>
      </c>
      <c r="E629" s="46">
        <f>VLOOKUP(B629,PREU_FEINA!$K$11:$L$1258,2,0)</f>
        <v>0</v>
      </c>
      <c r="F629" s="13">
        <v>4867.9970000000003</v>
      </c>
      <c r="G629" s="43">
        <f>ROUND(ROUND(E629,2)*ROUND(F629,3),2)</f>
        <v>0</v>
      </c>
    </row>
    <row r="630" spans="1:7" x14ac:dyDescent="0.25">
      <c r="D630" s="9" t="s">
        <v>22</v>
      </c>
      <c r="E630" s="9"/>
      <c r="F630" s="9"/>
      <c r="G630" s="44">
        <f>SUM(G629:G629)</f>
        <v>0</v>
      </c>
    </row>
    <row r="631" spans="1:7" x14ac:dyDescent="0.25">
      <c r="G631" s="38"/>
    </row>
    <row r="632" spans="1:7" x14ac:dyDescent="0.25">
      <c r="B632" s="9" t="s">
        <v>5</v>
      </c>
      <c r="C632" s="10" t="s">
        <v>6</v>
      </c>
      <c r="D632" s="9" t="s">
        <v>7</v>
      </c>
      <c r="G632" s="38"/>
    </row>
    <row r="633" spans="1:7" x14ac:dyDescent="0.25">
      <c r="B633" s="9" t="s">
        <v>8</v>
      </c>
      <c r="C633" s="10" t="s">
        <v>126</v>
      </c>
      <c r="D633" s="9" t="s">
        <v>127</v>
      </c>
      <c r="G633" s="38"/>
    </row>
    <row r="634" spans="1:7" ht="23.25" x14ac:dyDescent="0.25">
      <c r="B634" s="9" t="s">
        <v>11</v>
      </c>
      <c r="C634" s="10" t="s">
        <v>206</v>
      </c>
      <c r="D634" s="14" t="s">
        <v>207</v>
      </c>
      <c r="G634" s="38"/>
    </row>
    <row r="635" spans="1:7" x14ac:dyDescent="0.25">
      <c r="B635" s="9" t="s">
        <v>14</v>
      </c>
      <c r="C635" s="10" t="s">
        <v>42</v>
      </c>
      <c r="D635" s="9" t="s">
        <v>43</v>
      </c>
      <c r="G635" s="38"/>
    </row>
    <row r="636" spans="1:7" x14ac:dyDescent="0.25">
      <c r="G636" s="38"/>
    </row>
    <row r="637" spans="1:7" ht="23.25" x14ac:dyDescent="0.25">
      <c r="A637" s="5">
        <v>1</v>
      </c>
      <c r="B637" s="5" t="s">
        <v>44</v>
      </c>
      <c r="C637" s="11" t="s">
        <v>45</v>
      </c>
      <c r="D637" s="47" t="s">
        <v>46</v>
      </c>
      <c r="E637" s="46">
        <f>VLOOKUP(B637,PREU_FEINA!$K$11:$L$1258,2,0)</f>
        <v>0</v>
      </c>
      <c r="F637" s="13">
        <v>58108.72</v>
      </c>
      <c r="G637" s="43">
        <f>ROUND(ROUND(E637,2)*ROUND(F637,3),2)</f>
        <v>0</v>
      </c>
    </row>
    <row r="638" spans="1:7" x14ac:dyDescent="0.25">
      <c r="D638" s="9" t="s">
        <v>22</v>
      </c>
      <c r="E638" s="9"/>
      <c r="F638" s="9"/>
      <c r="G638" s="44">
        <f>SUM(G637:G637)</f>
        <v>0</v>
      </c>
    </row>
    <row r="639" spans="1:7" x14ac:dyDescent="0.25">
      <c r="G639" s="38"/>
    </row>
    <row r="640" spans="1:7" x14ac:dyDescent="0.25">
      <c r="B640" s="9" t="s">
        <v>5</v>
      </c>
      <c r="C640" s="10" t="s">
        <v>6</v>
      </c>
      <c r="D640" s="9" t="s">
        <v>7</v>
      </c>
      <c r="G640" s="38"/>
    </row>
    <row r="641" spans="1:7" x14ac:dyDescent="0.25">
      <c r="B641" s="9" t="s">
        <v>8</v>
      </c>
      <c r="C641" s="10" t="s">
        <v>126</v>
      </c>
      <c r="D641" s="9" t="s">
        <v>127</v>
      </c>
      <c r="G641" s="38"/>
    </row>
    <row r="642" spans="1:7" x14ac:dyDescent="0.25">
      <c r="B642" s="9" t="s">
        <v>11</v>
      </c>
      <c r="C642" s="10" t="s">
        <v>208</v>
      </c>
      <c r="D642" s="9" t="s">
        <v>209</v>
      </c>
      <c r="G642" s="38"/>
    </row>
    <row r="643" spans="1:7" x14ac:dyDescent="0.25">
      <c r="B643" s="9" t="s">
        <v>14</v>
      </c>
      <c r="C643" s="10" t="s">
        <v>128</v>
      </c>
      <c r="D643" s="9" t="s">
        <v>130</v>
      </c>
      <c r="G643" s="38"/>
    </row>
    <row r="644" spans="1:7" x14ac:dyDescent="0.25">
      <c r="G644" s="38"/>
    </row>
    <row r="645" spans="1:7" ht="23.25" x14ac:dyDescent="0.25">
      <c r="A645" s="5">
        <v>1</v>
      </c>
      <c r="B645" s="5" t="s">
        <v>131</v>
      </c>
      <c r="C645" s="11" t="s">
        <v>45</v>
      </c>
      <c r="D645" s="47" t="s">
        <v>132</v>
      </c>
      <c r="E645" s="46">
        <f>VLOOKUP(B645,PREU_FEINA!$K$11:$L$1258,2,0)</f>
        <v>0</v>
      </c>
      <c r="F645" s="13">
        <v>3501.9380000000001</v>
      </c>
      <c r="G645" s="43">
        <f>ROUND(ROUND(E645,2)*ROUND(F645,3),2)</f>
        <v>0</v>
      </c>
    </row>
    <row r="646" spans="1:7" x14ac:dyDescent="0.25">
      <c r="D646" s="9" t="s">
        <v>22</v>
      </c>
      <c r="E646" s="9"/>
      <c r="F646" s="9"/>
      <c r="G646" s="44">
        <f>SUM(G645:G645)</f>
        <v>0</v>
      </c>
    </row>
    <row r="647" spans="1:7" x14ac:dyDescent="0.25">
      <c r="G647" s="38"/>
    </row>
    <row r="648" spans="1:7" x14ac:dyDescent="0.25">
      <c r="B648" s="9" t="s">
        <v>5</v>
      </c>
      <c r="C648" s="10" t="s">
        <v>6</v>
      </c>
      <c r="D648" s="9" t="s">
        <v>7</v>
      </c>
      <c r="G648" s="38"/>
    </row>
    <row r="649" spans="1:7" x14ac:dyDescent="0.25">
      <c r="B649" s="9" t="s">
        <v>8</v>
      </c>
      <c r="C649" s="10" t="s">
        <v>126</v>
      </c>
      <c r="D649" s="9" t="s">
        <v>127</v>
      </c>
      <c r="G649" s="38"/>
    </row>
    <row r="650" spans="1:7" ht="23.25" x14ac:dyDescent="0.25">
      <c r="B650" s="9" t="s">
        <v>11</v>
      </c>
      <c r="C650" s="10" t="s">
        <v>210</v>
      </c>
      <c r="D650" s="14" t="s">
        <v>211</v>
      </c>
      <c r="G650" s="38"/>
    </row>
    <row r="651" spans="1:7" x14ac:dyDescent="0.25">
      <c r="B651" s="9" t="s">
        <v>14</v>
      </c>
      <c r="C651" s="10" t="s">
        <v>128</v>
      </c>
      <c r="D651" s="9" t="s">
        <v>130</v>
      </c>
      <c r="G651" s="38"/>
    </row>
    <row r="652" spans="1:7" x14ac:dyDescent="0.25">
      <c r="G652" s="38"/>
    </row>
    <row r="653" spans="1:7" ht="23.25" x14ac:dyDescent="0.25">
      <c r="A653" s="5">
        <v>1</v>
      </c>
      <c r="B653" s="5" t="s">
        <v>131</v>
      </c>
      <c r="C653" s="11" t="s">
        <v>45</v>
      </c>
      <c r="D653" s="47" t="s">
        <v>132</v>
      </c>
      <c r="E653" s="46">
        <f>VLOOKUP(B653,PREU_FEINA!$K$11:$L$1258,2,0)</f>
        <v>0</v>
      </c>
      <c r="F653" s="13">
        <v>212.13499999999999</v>
      </c>
      <c r="G653" s="43">
        <f>ROUND(ROUND(E653,2)*ROUND(F653,3),2)</f>
        <v>0</v>
      </c>
    </row>
    <row r="654" spans="1:7" x14ac:dyDescent="0.25">
      <c r="D654" s="9" t="s">
        <v>22</v>
      </c>
      <c r="E654" s="9"/>
      <c r="F654" s="9"/>
      <c r="G654" s="44">
        <f>SUM(G653:G653)</f>
        <v>0</v>
      </c>
    </row>
    <row r="655" spans="1:7" x14ac:dyDescent="0.25">
      <c r="G655" s="38"/>
    </row>
    <row r="656" spans="1:7" x14ac:dyDescent="0.25">
      <c r="B656" s="9" t="s">
        <v>5</v>
      </c>
      <c r="C656" s="10" t="s">
        <v>6</v>
      </c>
      <c r="D656" s="9" t="s">
        <v>7</v>
      </c>
      <c r="G656" s="38"/>
    </row>
    <row r="657" spans="1:7" x14ac:dyDescent="0.25">
      <c r="B657" s="9" t="s">
        <v>8</v>
      </c>
      <c r="C657" s="10" t="s">
        <v>126</v>
      </c>
      <c r="D657" s="9" t="s">
        <v>127</v>
      </c>
      <c r="G657" s="38"/>
    </row>
    <row r="658" spans="1:7" x14ac:dyDescent="0.25">
      <c r="B658" s="9" t="s">
        <v>11</v>
      </c>
      <c r="C658" s="10" t="s">
        <v>212</v>
      </c>
      <c r="D658" s="9" t="s">
        <v>213</v>
      </c>
      <c r="G658" s="38"/>
    </row>
    <row r="659" spans="1:7" x14ac:dyDescent="0.25">
      <c r="B659" s="9" t="s">
        <v>14</v>
      </c>
      <c r="C659" s="10" t="s">
        <v>128</v>
      </c>
      <c r="D659" s="9" t="s">
        <v>130</v>
      </c>
      <c r="G659" s="38"/>
    </row>
    <row r="660" spans="1:7" x14ac:dyDescent="0.25">
      <c r="G660" s="38"/>
    </row>
    <row r="661" spans="1:7" ht="23.25" x14ac:dyDescent="0.25">
      <c r="A661" s="5">
        <v>1</v>
      </c>
      <c r="B661" s="5" t="s">
        <v>131</v>
      </c>
      <c r="C661" s="11" t="s">
        <v>45</v>
      </c>
      <c r="D661" s="47" t="s">
        <v>132</v>
      </c>
      <c r="E661" s="46">
        <f>VLOOKUP(B661,PREU_FEINA!$K$11:$L$1258,2,0)</f>
        <v>0</v>
      </c>
      <c r="F661" s="13">
        <v>9729.3909999999996</v>
      </c>
      <c r="G661" s="43">
        <f>ROUND(ROUND(E661,2)*ROUND(F661,3),2)</f>
        <v>0</v>
      </c>
    </row>
    <row r="662" spans="1:7" x14ac:dyDescent="0.25">
      <c r="D662" s="9" t="s">
        <v>22</v>
      </c>
      <c r="E662" s="9"/>
      <c r="F662" s="9"/>
      <c r="G662" s="44">
        <f>SUM(G661:G661)</f>
        <v>0</v>
      </c>
    </row>
    <row r="663" spans="1:7" x14ac:dyDescent="0.25">
      <c r="G663" s="38"/>
    </row>
    <row r="664" spans="1:7" x14ac:dyDescent="0.25">
      <c r="B664" s="9" t="s">
        <v>5</v>
      </c>
      <c r="C664" s="10" t="s">
        <v>6</v>
      </c>
      <c r="D664" s="9" t="s">
        <v>7</v>
      </c>
      <c r="G664" s="38"/>
    </row>
    <row r="665" spans="1:7" x14ac:dyDescent="0.25">
      <c r="B665" s="9" t="s">
        <v>8</v>
      </c>
      <c r="C665" s="10" t="s">
        <v>126</v>
      </c>
      <c r="D665" s="9" t="s">
        <v>127</v>
      </c>
      <c r="G665" s="38"/>
    </row>
    <row r="666" spans="1:7" x14ac:dyDescent="0.25">
      <c r="B666" s="9" t="s">
        <v>11</v>
      </c>
      <c r="C666" s="10" t="s">
        <v>212</v>
      </c>
      <c r="D666" s="9" t="s">
        <v>213</v>
      </c>
      <c r="G666" s="38"/>
    </row>
    <row r="667" spans="1:7" x14ac:dyDescent="0.25">
      <c r="B667" s="9" t="s">
        <v>14</v>
      </c>
      <c r="C667" s="10" t="s">
        <v>42</v>
      </c>
      <c r="D667" s="9" t="s">
        <v>43</v>
      </c>
      <c r="G667" s="38"/>
    </row>
    <row r="668" spans="1:7" x14ac:dyDescent="0.25">
      <c r="G668" s="38"/>
    </row>
    <row r="669" spans="1:7" ht="23.25" x14ac:dyDescent="0.25">
      <c r="A669" s="5">
        <v>1</v>
      </c>
      <c r="B669" s="5" t="s">
        <v>44</v>
      </c>
      <c r="C669" s="11" t="s">
        <v>45</v>
      </c>
      <c r="D669" s="47" t="s">
        <v>46</v>
      </c>
      <c r="E669" s="46">
        <f>VLOOKUP(B669,PREU_FEINA!$K$11:$L$1258,2,0)</f>
        <v>0</v>
      </c>
      <c r="F669" s="13">
        <v>60466.94</v>
      </c>
      <c r="G669" s="43">
        <f>ROUND(ROUND(E669,2)*ROUND(F669,3),2)</f>
        <v>0</v>
      </c>
    </row>
    <row r="670" spans="1:7" x14ac:dyDescent="0.25">
      <c r="D670" s="9" t="s">
        <v>22</v>
      </c>
      <c r="E670" s="9"/>
      <c r="F670" s="9"/>
      <c r="G670" s="44">
        <f>SUM(G669:G669)</f>
        <v>0</v>
      </c>
    </row>
    <row r="671" spans="1:7" x14ac:dyDescent="0.25">
      <c r="G671" s="38"/>
    </row>
    <row r="672" spans="1:7" x14ac:dyDescent="0.25">
      <c r="B672" s="9" t="s">
        <v>5</v>
      </c>
      <c r="C672" s="10" t="s">
        <v>6</v>
      </c>
      <c r="D672" s="9" t="s">
        <v>7</v>
      </c>
      <c r="G672" s="38"/>
    </row>
    <row r="673" spans="1:7" x14ac:dyDescent="0.25">
      <c r="B673" s="9" t="s">
        <v>8</v>
      </c>
      <c r="C673" s="10" t="s">
        <v>126</v>
      </c>
      <c r="D673" s="9" t="s">
        <v>127</v>
      </c>
      <c r="G673" s="38"/>
    </row>
    <row r="674" spans="1:7" x14ac:dyDescent="0.25">
      <c r="B674" s="9" t="s">
        <v>11</v>
      </c>
      <c r="C674" s="10" t="s">
        <v>214</v>
      </c>
      <c r="D674" s="9" t="s">
        <v>215</v>
      </c>
      <c r="G674" s="38"/>
    </row>
    <row r="675" spans="1:7" x14ac:dyDescent="0.25">
      <c r="B675" s="9" t="s">
        <v>14</v>
      </c>
      <c r="C675" s="10" t="s">
        <v>128</v>
      </c>
      <c r="D675" s="9" t="s">
        <v>130</v>
      </c>
      <c r="G675" s="38"/>
    </row>
    <row r="676" spans="1:7" x14ac:dyDescent="0.25">
      <c r="G676" s="38"/>
    </row>
    <row r="677" spans="1:7" ht="23.25" x14ac:dyDescent="0.25">
      <c r="A677" s="5">
        <v>1</v>
      </c>
      <c r="B677" s="5" t="s">
        <v>131</v>
      </c>
      <c r="C677" s="11" t="s">
        <v>45</v>
      </c>
      <c r="D677" s="47" t="s">
        <v>132</v>
      </c>
      <c r="E677" s="46">
        <f>VLOOKUP(B677,PREU_FEINA!$K$11:$L$1258,2,0)</f>
        <v>0</v>
      </c>
      <c r="F677" s="13">
        <v>918.89400000000001</v>
      </c>
      <c r="G677" s="43">
        <f>ROUND(ROUND(E677,2)*ROUND(F677,3),2)</f>
        <v>0</v>
      </c>
    </row>
    <row r="678" spans="1:7" x14ac:dyDescent="0.25">
      <c r="D678" s="9" t="s">
        <v>22</v>
      </c>
      <c r="E678" s="9"/>
      <c r="F678" s="9"/>
      <c r="G678" s="44">
        <f>SUM(G677:G677)</f>
        <v>0</v>
      </c>
    </row>
    <row r="679" spans="1:7" x14ac:dyDescent="0.25">
      <c r="G679" s="38"/>
    </row>
    <row r="680" spans="1:7" x14ac:dyDescent="0.25">
      <c r="B680" s="9" t="s">
        <v>5</v>
      </c>
      <c r="C680" s="10" t="s">
        <v>6</v>
      </c>
      <c r="D680" s="9" t="s">
        <v>7</v>
      </c>
      <c r="G680" s="38"/>
    </row>
    <row r="681" spans="1:7" x14ac:dyDescent="0.25">
      <c r="B681" s="9" t="s">
        <v>8</v>
      </c>
      <c r="C681" s="10" t="s">
        <v>126</v>
      </c>
      <c r="D681" s="9" t="s">
        <v>127</v>
      </c>
      <c r="G681" s="38"/>
    </row>
    <row r="682" spans="1:7" x14ac:dyDescent="0.25">
      <c r="B682" s="9" t="s">
        <v>11</v>
      </c>
      <c r="C682" s="10" t="s">
        <v>214</v>
      </c>
      <c r="D682" s="9" t="s">
        <v>215</v>
      </c>
      <c r="G682" s="38"/>
    </row>
    <row r="683" spans="1:7" x14ac:dyDescent="0.25">
      <c r="B683" s="9" t="s">
        <v>14</v>
      </c>
      <c r="C683" s="10" t="s">
        <v>42</v>
      </c>
      <c r="D683" s="9" t="s">
        <v>43</v>
      </c>
      <c r="G683" s="38"/>
    </row>
    <row r="684" spans="1:7" x14ac:dyDescent="0.25">
      <c r="G684" s="38"/>
    </row>
    <row r="685" spans="1:7" ht="23.25" x14ac:dyDescent="0.25">
      <c r="A685" s="5">
        <v>1</v>
      </c>
      <c r="B685" s="5" t="s">
        <v>44</v>
      </c>
      <c r="C685" s="11" t="s">
        <v>45</v>
      </c>
      <c r="D685" s="47" t="s">
        <v>46</v>
      </c>
      <c r="E685" s="46">
        <f>VLOOKUP(B685,PREU_FEINA!$K$11:$L$1258,2,0)</f>
        <v>0</v>
      </c>
      <c r="F685" s="13">
        <v>2889.732</v>
      </c>
      <c r="G685" s="43">
        <f>ROUND(ROUND(E685,2)*ROUND(F685,3),2)</f>
        <v>0</v>
      </c>
    </row>
    <row r="686" spans="1:7" x14ac:dyDescent="0.25">
      <c r="D686" s="9" t="s">
        <v>22</v>
      </c>
      <c r="E686" s="9"/>
      <c r="F686" s="9"/>
      <c r="G686" s="44">
        <f>SUM(G685:G685)</f>
        <v>0</v>
      </c>
    </row>
    <row r="687" spans="1:7" x14ac:dyDescent="0.25">
      <c r="G687" s="38"/>
    </row>
    <row r="688" spans="1:7" x14ac:dyDescent="0.25">
      <c r="B688" s="9" t="s">
        <v>5</v>
      </c>
      <c r="C688" s="10" t="s">
        <v>6</v>
      </c>
      <c r="D688" s="9" t="s">
        <v>7</v>
      </c>
      <c r="G688" s="38"/>
    </row>
    <row r="689" spans="1:7" x14ac:dyDescent="0.25">
      <c r="B689" s="9" t="s">
        <v>8</v>
      </c>
      <c r="C689" s="10" t="s">
        <v>126</v>
      </c>
      <c r="D689" s="9" t="s">
        <v>127</v>
      </c>
      <c r="G689" s="38"/>
    </row>
    <row r="690" spans="1:7" ht="23.25" x14ac:dyDescent="0.25">
      <c r="B690" s="9" t="s">
        <v>11</v>
      </c>
      <c r="C690" s="10" t="s">
        <v>216</v>
      </c>
      <c r="D690" s="14" t="s">
        <v>217</v>
      </c>
      <c r="G690" s="38"/>
    </row>
    <row r="691" spans="1:7" x14ac:dyDescent="0.25">
      <c r="B691" s="9" t="s">
        <v>14</v>
      </c>
      <c r="C691" s="10" t="s">
        <v>133</v>
      </c>
      <c r="D691" s="9" t="s">
        <v>134</v>
      </c>
      <c r="G691" s="38"/>
    </row>
    <row r="692" spans="1:7" x14ac:dyDescent="0.25">
      <c r="G692" s="38"/>
    </row>
    <row r="693" spans="1:7" ht="34.5" x14ac:dyDescent="0.25">
      <c r="A693" s="5">
        <v>1</v>
      </c>
      <c r="B693" s="5" t="s">
        <v>135</v>
      </c>
      <c r="C693" s="11" t="s">
        <v>45</v>
      </c>
      <c r="D693" s="47" t="s">
        <v>136</v>
      </c>
      <c r="E693" s="46">
        <f>VLOOKUP(B693,PREU_FEINA!$K$11:$L$1258,2,0)</f>
        <v>0</v>
      </c>
      <c r="F693" s="13">
        <v>8905.348</v>
      </c>
      <c r="G693" s="43">
        <f>ROUND(ROUND(E693,2)*ROUND(F693,3),2)</f>
        <v>0</v>
      </c>
    </row>
    <row r="694" spans="1:7" x14ac:dyDescent="0.25">
      <c r="D694" s="9" t="s">
        <v>22</v>
      </c>
      <c r="E694" s="9"/>
      <c r="F694" s="9"/>
      <c r="G694" s="44">
        <f>SUM(G693:G693)</f>
        <v>0</v>
      </c>
    </row>
    <row r="695" spans="1:7" x14ac:dyDescent="0.25">
      <c r="G695" s="38"/>
    </row>
    <row r="696" spans="1:7" x14ac:dyDescent="0.25">
      <c r="B696" s="9" t="s">
        <v>5</v>
      </c>
      <c r="C696" s="10" t="s">
        <v>6</v>
      </c>
      <c r="D696" s="9" t="s">
        <v>7</v>
      </c>
      <c r="G696" s="38"/>
    </row>
    <row r="697" spans="1:7" x14ac:dyDescent="0.25">
      <c r="B697" s="9" t="s">
        <v>8</v>
      </c>
      <c r="C697" s="10" t="s">
        <v>126</v>
      </c>
      <c r="D697" s="9" t="s">
        <v>127</v>
      </c>
      <c r="G697" s="38"/>
    </row>
    <row r="698" spans="1:7" ht="23.25" x14ac:dyDescent="0.25">
      <c r="B698" s="9" t="s">
        <v>11</v>
      </c>
      <c r="C698" s="10" t="s">
        <v>216</v>
      </c>
      <c r="D698" s="14" t="s">
        <v>217</v>
      </c>
      <c r="G698" s="38"/>
    </row>
    <row r="699" spans="1:7" x14ac:dyDescent="0.25">
      <c r="B699" s="9" t="s">
        <v>14</v>
      </c>
      <c r="C699" s="10" t="s">
        <v>42</v>
      </c>
      <c r="D699" s="9" t="s">
        <v>43</v>
      </c>
      <c r="G699" s="38"/>
    </row>
    <row r="700" spans="1:7" x14ac:dyDescent="0.25">
      <c r="G700" s="38"/>
    </row>
    <row r="701" spans="1:7" ht="23.25" x14ac:dyDescent="0.25">
      <c r="A701" s="5">
        <v>1</v>
      </c>
      <c r="B701" s="5" t="s">
        <v>44</v>
      </c>
      <c r="C701" s="11" t="s">
        <v>45</v>
      </c>
      <c r="D701" s="47" t="s">
        <v>46</v>
      </c>
      <c r="E701" s="46">
        <f>VLOOKUP(B701,PREU_FEINA!$K$11:$L$1258,2,0)</f>
        <v>0</v>
      </c>
      <c r="F701" s="13">
        <v>132894.62</v>
      </c>
      <c r="G701" s="43">
        <f>ROUND(ROUND(E701,2)*ROUND(F701,3),2)</f>
        <v>0</v>
      </c>
    </row>
    <row r="702" spans="1:7" x14ac:dyDescent="0.25">
      <c r="D702" s="9" t="s">
        <v>22</v>
      </c>
      <c r="E702" s="9"/>
      <c r="F702" s="9"/>
      <c r="G702" s="44">
        <f>SUM(G701:G701)</f>
        <v>0</v>
      </c>
    </row>
    <row r="703" spans="1:7" x14ac:dyDescent="0.25">
      <c r="G703" s="38"/>
    </row>
    <row r="704" spans="1:7" x14ac:dyDescent="0.25">
      <c r="B704" s="9" t="s">
        <v>5</v>
      </c>
      <c r="C704" s="10" t="s">
        <v>6</v>
      </c>
      <c r="D704" s="9" t="s">
        <v>7</v>
      </c>
      <c r="G704" s="38"/>
    </row>
    <row r="705" spans="1:7" x14ac:dyDescent="0.25">
      <c r="B705" s="9" t="s">
        <v>8</v>
      </c>
      <c r="C705" s="10" t="s">
        <v>126</v>
      </c>
      <c r="D705" s="9" t="s">
        <v>127</v>
      </c>
      <c r="G705" s="38"/>
    </row>
    <row r="706" spans="1:7" x14ac:dyDescent="0.25">
      <c r="B706" s="9" t="s">
        <v>11</v>
      </c>
      <c r="C706" s="10" t="s">
        <v>218</v>
      </c>
      <c r="D706" s="9" t="s">
        <v>219</v>
      </c>
      <c r="G706" s="38"/>
    </row>
    <row r="707" spans="1:7" x14ac:dyDescent="0.25">
      <c r="B707" s="9" t="s">
        <v>14</v>
      </c>
      <c r="C707" s="10" t="s">
        <v>133</v>
      </c>
      <c r="D707" s="9" t="s">
        <v>134</v>
      </c>
      <c r="G707" s="38"/>
    </row>
    <row r="708" spans="1:7" x14ac:dyDescent="0.25">
      <c r="G708" s="38"/>
    </row>
    <row r="709" spans="1:7" ht="34.5" x14ac:dyDescent="0.25">
      <c r="A709" s="5">
        <v>1</v>
      </c>
      <c r="B709" s="5" t="s">
        <v>135</v>
      </c>
      <c r="C709" s="11" t="s">
        <v>45</v>
      </c>
      <c r="D709" s="47" t="s">
        <v>136</v>
      </c>
      <c r="E709" s="46">
        <f>VLOOKUP(B709,PREU_FEINA!$K$11:$L$1258,2,0)</f>
        <v>0</v>
      </c>
      <c r="F709" s="13">
        <v>1662.2329999999999</v>
      </c>
      <c r="G709" s="43">
        <f>ROUND(ROUND(E709,2)*ROUND(F709,3),2)</f>
        <v>0</v>
      </c>
    </row>
    <row r="710" spans="1:7" x14ac:dyDescent="0.25">
      <c r="D710" s="9" t="s">
        <v>22</v>
      </c>
      <c r="E710" s="9"/>
      <c r="F710" s="9"/>
      <c r="G710" s="44">
        <f>SUM(G709:G709)</f>
        <v>0</v>
      </c>
    </row>
    <row r="711" spans="1:7" x14ac:dyDescent="0.25">
      <c r="G711" s="38"/>
    </row>
    <row r="712" spans="1:7" x14ac:dyDescent="0.25">
      <c r="B712" s="9" t="s">
        <v>5</v>
      </c>
      <c r="C712" s="10" t="s">
        <v>6</v>
      </c>
      <c r="D712" s="9" t="s">
        <v>7</v>
      </c>
      <c r="G712" s="38"/>
    </row>
    <row r="713" spans="1:7" x14ac:dyDescent="0.25">
      <c r="B713" s="9" t="s">
        <v>8</v>
      </c>
      <c r="C713" s="10" t="s">
        <v>126</v>
      </c>
      <c r="D713" s="9" t="s">
        <v>127</v>
      </c>
      <c r="G713" s="38"/>
    </row>
    <row r="714" spans="1:7" x14ac:dyDescent="0.25">
      <c r="B714" s="9" t="s">
        <v>11</v>
      </c>
      <c r="C714" s="10" t="s">
        <v>220</v>
      </c>
      <c r="D714" s="9" t="s">
        <v>221</v>
      </c>
      <c r="G714" s="38"/>
    </row>
    <row r="715" spans="1:7" x14ac:dyDescent="0.25">
      <c r="B715" s="9" t="s">
        <v>14</v>
      </c>
      <c r="C715" s="10" t="s">
        <v>128</v>
      </c>
      <c r="D715" s="9" t="s">
        <v>130</v>
      </c>
      <c r="G715" s="38"/>
    </row>
    <row r="716" spans="1:7" x14ac:dyDescent="0.25">
      <c r="G716" s="38"/>
    </row>
    <row r="717" spans="1:7" ht="23.25" x14ac:dyDescent="0.25">
      <c r="A717" s="5">
        <v>1</v>
      </c>
      <c r="B717" s="5" t="s">
        <v>131</v>
      </c>
      <c r="C717" s="11" t="s">
        <v>45</v>
      </c>
      <c r="D717" s="47" t="s">
        <v>132</v>
      </c>
      <c r="E717" s="46">
        <f>VLOOKUP(B717,PREU_FEINA!$K$11:$L$1258,2,0)</f>
        <v>0</v>
      </c>
      <c r="F717" s="13">
        <v>9402.5059999999994</v>
      </c>
      <c r="G717" s="43">
        <f>ROUND(ROUND(E717,2)*ROUND(F717,3),2)</f>
        <v>0</v>
      </c>
    </row>
    <row r="718" spans="1:7" x14ac:dyDescent="0.25">
      <c r="D718" s="9" t="s">
        <v>22</v>
      </c>
      <c r="E718" s="9"/>
      <c r="F718" s="9"/>
      <c r="G718" s="44">
        <f>SUM(G717:G717)</f>
        <v>0</v>
      </c>
    </row>
    <row r="719" spans="1:7" x14ac:dyDescent="0.25">
      <c r="G719" s="38"/>
    </row>
    <row r="720" spans="1:7" x14ac:dyDescent="0.25">
      <c r="B720" s="9" t="s">
        <v>5</v>
      </c>
      <c r="C720" s="10" t="s">
        <v>6</v>
      </c>
      <c r="D720" s="9" t="s">
        <v>7</v>
      </c>
      <c r="G720" s="38"/>
    </row>
    <row r="721" spans="1:7" x14ac:dyDescent="0.25">
      <c r="B721" s="9" t="s">
        <v>8</v>
      </c>
      <c r="C721" s="10" t="s">
        <v>126</v>
      </c>
      <c r="D721" s="9" t="s">
        <v>127</v>
      </c>
      <c r="G721" s="38"/>
    </row>
    <row r="722" spans="1:7" x14ac:dyDescent="0.25">
      <c r="B722" s="9" t="s">
        <v>11</v>
      </c>
      <c r="C722" s="10" t="s">
        <v>222</v>
      </c>
      <c r="D722" s="9" t="s">
        <v>223</v>
      </c>
      <c r="G722" s="38"/>
    </row>
    <row r="723" spans="1:7" x14ac:dyDescent="0.25">
      <c r="B723" s="9" t="s">
        <v>14</v>
      </c>
      <c r="C723" s="10" t="s">
        <v>128</v>
      </c>
      <c r="D723" s="9" t="s">
        <v>130</v>
      </c>
      <c r="G723" s="38"/>
    </row>
    <row r="724" spans="1:7" x14ac:dyDescent="0.25">
      <c r="G724" s="38"/>
    </row>
    <row r="725" spans="1:7" ht="23.25" x14ac:dyDescent="0.25">
      <c r="A725" s="5">
        <v>1</v>
      </c>
      <c r="B725" s="5" t="s">
        <v>131</v>
      </c>
      <c r="C725" s="11" t="s">
        <v>45</v>
      </c>
      <c r="D725" s="47" t="s">
        <v>132</v>
      </c>
      <c r="E725" s="46">
        <f>VLOOKUP(B725,PREU_FEINA!$K$11:$L$1258,2,0)</f>
        <v>0</v>
      </c>
      <c r="F725" s="13">
        <v>0</v>
      </c>
      <c r="G725" s="43">
        <f>ROUND(ROUND(E725,2)*ROUND(F725,3),2)</f>
        <v>0</v>
      </c>
    </row>
    <row r="726" spans="1:7" x14ac:dyDescent="0.25">
      <c r="D726" s="9" t="s">
        <v>22</v>
      </c>
      <c r="E726" s="9"/>
      <c r="F726" s="9"/>
      <c r="G726" s="44">
        <f>SUM(G725:G725)</f>
        <v>0</v>
      </c>
    </row>
    <row r="727" spans="1:7" x14ac:dyDescent="0.25">
      <c r="G727" s="38"/>
    </row>
    <row r="728" spans="1:7" x14ac:dyDescent="0.25">
      <c r="B728" s="9" t="s">
        <v>5</v>
      </c>
      <c r="C728" s="10" t="s">
        <v>6</v>
      </c>
      <c r="D728" s="9" t="s">
        <v>7</v>
      </c>
      <c r="G728" s="38"/>
    </row>
    <row r="729" spans="1:7" x14ac:dyDescent="0.25">
      <c r="B729" s="9" t="s">
        <v>8</v>
      </c>
      <c r="C729" s="10" t="s">
        <v>126</v>
      </c>
      <c r="D729" s="9" t="s">
        <v>127</v>
      </c>
      <c r="G729" s="38"/>
    </row>
    <row r="730" spans="1:7" x14ac:dyDescent="0.25">
      <c r="B730" s="9" t="s">
        <v>11</v>
      </c>
      <c r="C730" s="10" t="s">
        <v>109</v>
      </c>
      <c r="D730" s="9" t="s">
        <v>224</v>
      </c>
      <c r="G730" s="38"/>
    </row>
    <row r="731" spans="1:7" x14ac:dyDescent="0.25">
      <c r="B731" s="9" t="s">
        <v>14</v>
      </c>
      <c r="C731" s="10" t="s">
        <v>133</v>
      </c>
      <c r="D731" s="9" t="s">
        <v>134</v>
      </c>
      <c r="G731" s="38"/>
    </row>
    <row r="732" spans="1:7" x14ac:dyDescent="0.25">
      <c r="G732" s="38"/>
    </row>
    <row r="733" spans="1:7" ht="34.5" x14ac:dyDescent="0.25">
      <c r="A733" s="5">
        <v>1</v>
      </c>
      <c r="B733" s="5" t="s">
        <v>135</v>
      </c>
      <c r="C733" s="11" t="s">
        <v>45</v>
      </c>
      <c r="D733" s="47" t="s">
        <v>136</v>
      </c>
      <c r="E733" s="46">
        <f>VLOOKUP(B733,PREU_FEINA!$K$11:$L$1258,2,0)</f>
        <v>0</v>
      </c>
      <c r="F733" s="13">
        <v>5259.5519999999997</v>
      </c>
      <c r="G733" s="43">
        <f>ROUND(ROUND(E733,2)*ROUND(F733,3),2)</f>
        <v>0</v>
      </c>
    </row>
    <row r="734" spans="1:7" x14ac:dyDescent="0.25">
      <c r="D734" s="9" t="s">
        <v>22</v>
      </c>
      <c r="E734" s="9"/>
      <c r="F734" s="9"/>
      <c r="G734" s="44">
        <f>SUM(G733:G733)</f>
        <v>0</v>
      </c>
    </row>
    <row r="735" spans="1:7" x14ac:dyDescent="0.25">
      <c r="G735" s="38"/>
    </row>
    <row r="736" spans="1:7" x14ac:dyDescent="0.25">
      <c r="B736" s="9" t="s">
        <v>5</v>
      </c>
      <c r="C736" s="10" t="s">
        <v>6</v>
      </c>
      <c r="D736" s="9" t="s">
        <v>7</v>
      </c>
      <c r="G736" s="38"/>
    </row>
    <row r="737" spans="1:7" x14ac:dyDescent="0.25">
      <c r="B737" s="9" t="s">
        <v>8</v>
      </c>
      <c r="C737" s="10" t="s">
        <v>126</v>
      </c>
      <c r="D737" s="9" t="s">
        <v>127</v>
      </c>
      <c r="G737" s="38"/>
    </row>
    <row r="738" spans="1:7" x14ac:dyDescent="0.25">
      <c r="B738" s="9" t="s">
        <v>11</v>
      </c>
      <c r="C738" s="10" t="s">
        <v>109</v>
      </c>
      <c r="D738" s="9" t="s">
        <v>224</v>
      </c>
      <c r="G738" s="38"/>
    </row>
    <row r="739" spans="1:7" x14ac:dyDescent="0.25">
      <c r="B739" s="9" t="s">
        <v>14</v>
      </c>
      <c r="C739" s="10" t="s">
        <v>42</v>
      </c>
      <c r="D739" s="9" t="s">
        <v>43</v>
      </c>
      <c r="G739" s="38"/>
    </row>
    <row r="740" spans="1:7" x14ac:dyDescent="0.25">
      <c r="G740" s="38"/>
    </row>
    <row r="741" spans="1:7" ht="23.25" x14ac:dyDescent="0.25">
      <c r="A741" s="5">
        <v>1</v>
      </c>
      <c r="B741" s="5" t="s">
        <v>44</v>
      </c>
      <c r="C741" s="11" t="s">
        <v>45</v>
      </c>
      <c r="D741" s="47" t="s">
        <v>46</v>
      </c>
      <c r="E741" s="46">
        <f>VLOOKUP(B741,PREU_FEINA!$K$11:$L$1258,2,0)</f>
        <v>0</v>
      </c>
      <c r="F741" s="13">
        <v>33400.122000000003</v>
      </c>
      <c r="G741" s="43">
        <f>ROUND(ROUND(E741,2)*ROUND(F741,3),2)</f>
        <v>0</v>
      </c>
    </row>
    <row r="742" spans="1:7" x14ac:dyDescent="0.25">
      <c r="D742" s="9" t="s">
        <v>22</v>
      </c>
      <c r="E742" s="9"/>
      <c r="F742" s="9"/>
      <c r="G742" s="44">
        <f>SUM(G741:G741)</f>
        <v>0</v>
      </c>
    </row>
    <row r="743" spans="1:7" x14ac:dyDescent="0.25">
      <c r="G743" s="38"/>
    </row>
    <row r="744" spans="1:7" x14ac:dyDescent="0.25">
      <c r="B744" s="9" t="s">
        <v>5</v>
      </c>
      <c r="C744" s="10" t="s">
        <v>6</v>
      </c>
      <c r="D744" s="9" t="s">
        <v>7</v>
      </c>
      <c r="G744" s="38"/>
    </row>
    <row r="745" spans="1:7" x14ac:dyDescent="0.25">
      <c r="B745" s="9" t="s">
        <v>8</v>
      </c>
      <c r="C745" s="10" t="s">
        <v>126</v>
      </c>
      <c r="D745" s="9" t="s">
        <v>127</v>
      </c>
      <c r="G745" s="38"/>
    </row>
    <row r="746" spans="1:7" x14ac:dyDescent="0.25">
      <c r="B746" s="9" t="s">
        <v>11</v>
      </c>
      <c r="C746" s="10" t="s">
        <v>109</v>
      </c>
      <c r="D746" s="9" t="s">
        <v>224</v>
      </c>
      <c r="G746" s="38"/>
    </row>
    <row r="747" spans="1:7" x14ac:dyDescent="0.25">
      <c r="B747" s="9" t="s">
        <v>14</v>
      </c>
      <c r="C747" s="10" t="s">
        <v>51</v>
      </c>
      <c r="D747" s="9" t="s">
        <v>52</v>
      </c>
      <c r="G747" s="38"/>
    </row>
    <row r="748" spans="1:7" x14ac:dyDescent="0.25">
      <c r="G748" s="38"/>
    </row>
    <row r="749" spans="1:7" ht="34.5" x14ac:dyDescent="0.25">
      <c r="A749" s="5">
        <v>1</v>
      </c>
      <c r="B749" s="5" t="s">
        <v>53</v>
      </c>
      <c r="C749" s="11" t="s">
        <v>45</v>
      </c>
      <c r="D749" s="47" t="s">
        <v>54</v>
      </c>
      <c r="E749" s="46">
        <f>VLOOKUP(B749,PREU_FEINA!$K$11:$L$1258,2,0)</f>
        <v>0</v>
      </c>
      <c r="F749" s="13">
        <v>4032.7579999999998</v>
      </c>
      <c r="G749" s="43">
        <f>ROUND(ROUND(E749,2)*ROUND(F749,3),2)</f>
        <v>0</v>
      </c>
    </row>
    <row r="750" spans="1:7" x14ac:dyDescent="0.25">
      <c r="D750" s="9" t="s">
        <v>22</v>
      </c>
      <c r="E750" s="9"/>
      <c r="F750" s="9"/>
      <c r="G750" s="44">
        <f>SUM(G749:G749)</f>
        <v>0</v>
      </c>
    </row>
    <row r="751" spans="1:7" x14ac:dyDescent="0.25">
      <c r="G751" s="38"/>
    </row>
    <row r="752" spans="1:7" x14ac:dyDescent="0.25">
      <c r="B752" s="9" t="s">
        <v>5</v>
      </c>
      <c r="C752" s="10" t="s">
        <v>6</v>
      </c>
      <c r="D752" s="9" t="s">
        <v>7</v>
      </c>
      <c r="G752" s="38"/>
    </row>
    <row r="753" spans="1:7" x14ac:dyDescent="0.25">
      <c r="B753" s="9" t="s">
        <v>8</v>
      </c>
      <c r="C753" s="10" t="s">
        <v>126</v>
      </c>
      <c r="D753" s="9" t="s">
        <v>127</v>
      </c>
      <c r="G753" s="38"/>
    </row>
    <row r="754" spans="1:7" x14ac:dyDescent="0.25">
      <c r="B754" s="9" t="s">
        <v>11</v>
      </c>
      <c r="C754" s="10" t="s">
        <v>225</v>
      </c>
      <c r="D754" s="9" t="s">
        <v>226</v>
      </c>
      <c r="G754" s="38"/>
    </row>
    <row r="755" spans="1:7" x14ac:dyDescent="0.25">
      <c r="B755" s="9" t="s">
        <v>14</v>
      </c>
      <c r="C755" s="10" t="s">
        <v>128</v>
      </c>
      <c r="D755" s="9" t="s">
        <v>130</v>
      </c>
      <c r="G755" s="38"/>
    </row>
    <row r="756" spans="1:7" x14ac:dyDescent="0.25">
      <c r="G756" s="38"/>
    </row>
    <row r="757" spans="1:7" ht="23.25" x14ac:dyDescent="0.25">
      <c r="A757" s="5">
        <v>1</v>
      </c>
      <c r="B757" s="5" t="s">
        <v>131</v>
      </c>
      <c r="C757" s="11" t="s">
        <v>45</v>
      </c>
      <c r="D757" s="47" t="s">
        <v>132</v>
      </c>
      <c r="E757" s="46">
        <f>VLOOKUP(B757,PREU_FEINA!$K$11:$L$1258,2,0)</f>
        <v>0</v>
      </c>
      <c r="F757" s="13">
        <v>6362.76</v>
      </c>
      <c r="G757" s="43">
        <f>ROUND(ROUND(E757,2)*ROUND(F757,3),2)</f>
        <v>0</v>
      </c>
    </row>
    <row r="758" spans="1:7" x14ac:dyDescent="0.25">
      <c r="D758" s="9" t="s">
        <v>22</v>
      </c>
      <c r="E758" s="9"/>
      <c r="F758" s="9"/>
      <c r="G758" s="44">
        <f>SUM(G757:G757)</f>
        <v>0</v>
      </c>
    </row>
    <row r="759" spans="1:7" x14ac:dyDescent="0.25">
      <c r="G759" s="38"/>
    </row>
    <row r="760" spans="1:7" x14ac:dyDescent="0.25">
      <c r="B760" s="9" t="s">
        <v>5</v>
      </c>
      <c r="C760" s="10" t="s">
        <v>6</v>
      </c>
      <c r="D760" s="9" t="s">
        <v>7</v>
      </c>
      <c r="G760" s="38"/>
    </row>
    <row r="761" spans="1:7" x14ac:dyDescent="0.25">
      <c r="B761" s="9" t="s">
        <v>8</v>
      </c>
      <c r="C761" s="10" t="s">
        <v>126</v>
      </c>
      <c r="D761" s="9" t="s">
        <v>127</v>
      </c>
      <c r="G761" s="38"/>
    </row>
    <row r="762" spans="1:7" x14ac:dyDescent="0.25">
      <c r="B762" s="9" t="s">
        <v>11</v>
      </c>
      <c r="C762" s="10" t="s">
        <v>227</v>
      </c>
      <c r="D762" s="9" t="s">
        <v>228</v>
      </c>
      <c r="G762" s="38"/>
    </row>
    <row r="763" spans="1:7" x14ac:dyDescent="0.25">
      <c r="B763" s="9" t="s">
        <v>14</v>
      </c>
      <c r="C763" s="10" t="s">
        <v>133</v>
      </c>
      <c r="D763" s="9" t="s">
        <v>134</v>
      </c>
      <c r="G763" s="38"/>
    </row>
    <row r="764" spans="1:7" x14ac:dyDescent="0.25">
      <c r="G764" s="38"/>
    </row>
    <row r="765" spans="1:7" ht="34.5" x14ac:dyDescent="0.25">
      <c r="A765" s="5">
        <v>1</v>
      </c>
      <c r="B765" s="5" t="s">
        <v>135</v>
      </c>
      <c r="C765" s="11" t="s">
        <v>45</v>
      </c>
      <c r="D765" s="47" t="s">
        <v>136</v>
      </c>
      <c r="E765" s="46">
        <f>VLOOKUP(B765,PREU_FEINA!$K$11:$L$1258,2,0)</f>
        <v>0</v>
      </c>
      <c r="F765" s="13">
        <v>9539.8340000000007</v>
      </c>
      <c r="G765" s="43">
        <f>ROUND(ROUND(E765,2)*ROUND(F765,3),2)</f>
        <v>0</v>
      </c>
    </row>
    <row r="766" spans="1:7" x14ac:dyDescent="0.25">
      <c r="D766" s="9" t="s">
        <v>22</v>
      </c>
      <c r="E766" s="9"/>
      <c r="F766" s="9"/>
      <c r="G766" s="44">
        <f>SUM(G765:G765)</f>
        <v>0</v>
      </c>
    </row>
    <row r="767" spans="1:7" x14ac:dyDescent="0.25">
      <c r="G767" s="38"/>
    </row>
    <row r="768" spans="1:7" x14ac:dyDescent="0.25">
      <c r="B768" s="9" t="s">
        <v>5</v>
      </c>
      <c r="C768" s="10" t="s">
        <v>6</v>
      </c>
      <c r="D768" s="9" t="s">
        <v>7</v>
      </c>
      <c r="G768" s="38"/>
    </row>
    <row r="769" spans="1:7" x14ac:dyDescent="0.25">
      <c r="B769" s="9" t="s">
        <v>8</v>
      </c>
      <c r="C769" s="10" t="s">
        <v>126</v>
      </c>
      <c r="D769" s="9" t="s">
        <v>127</v>
      </c>
      <c r="G769" s="38"/>
    </row>
    <row r="770" spans="1:7" x14ac:dyDescent="0.25">
      <c r="B770" s="9" t="s">
        <v>11</v>
      </c>
      <c r="C770" s="10" t="s">
        <v>227</v>
      </c>
      <c r="D770" s="9" t="s">
        <v>228</v>
      </c>
      <c r="G770" s="38"/>
    </row>
    <row r="771" spans="1:7" x14ac:dyDescent="0.25">
      <c r="B771" s="9" t="s">
        <v>14</v>
      </c>
      <c r="C771" s="10" t="s">
        <v>42</v>
      </c>
      <c r="D771" s="9" t="s">
        <v>43</v>
      </c>
      <c r="G771" s="38"/>
    </row>
    <row r="772" spans="1:7" x14ac:dyDescent="0.25">
      <c r="G772" s="38"/>
    </row>
    <row r="773" spans="1:7" ht="23.25" x14ac:dyDescent="0.25">
      <c r="A773" s="5">
        <v>1</v>
      </c>
      <c r="B773" s="5" t="s">
        <v>44</v>
      </c>
      <c r="C773" s="11" t="s">
        <v>45</v>
      </c>
      <c r="D773" s="47" t="s">
        <v>46</v>
      </c>
      <c r="E773" s="46">
        <f>VLOOKUP(B773,PREU_FEINA!$K$11:$L$1258,2,0)</f>
        <v>0</v>
      </c>
      <c r="F773" s="13">
        <v>26421.56</v>
      </c>
      <c r="G773" s="43">
        <f>ROUND(ROUND(E773,2)*ROUND(F773,3),2)</f>
        <v>0</v>
      </c>
    </row>
    <row r="774" spans="1:7" x14ac:dyDescent="0.25">
      <c r="D774" s="9" t="s">
        <v>22</v>
      </c>
      <c r="E774" s="9"/>
      <c r="F774" s="9"/>
      <c r="G774" s="44">
        <f>SUM(G773:G773)</f>
        <v>0</v>
      </c>
    </row>
    <row r="775" spans="1:7" x14ac:dyDescent="0.25">
      <c r="G775" s="38"/>
    </row>
    <row r="776" spans="1:7" x14ac:dyDescent="0.25">
      <c r="B776" s="9" t="s">
        <v>5</v>
      </c>
      <c r="C776" s="10" t="s">
        <v>6</v>
      </c>
      <c r="D776" s="9" t="s">
        <v>7</v>
      </c>
      <c r="G776" s="38"/>
    </row>
    <row r="777" spans="1:7" x14ac:dyDescent="0.25">
      <c r="B777" s="9" t="s">
        <v>8</v>
      </c>
      <c r="C777" s="10" t="s">
        <v>126</v>
      </c>
      <c r="D777" s="9" t="s">
        <v>127</v>
      </c>
      <c r="G777" s="38"/>
    </row>
    <row r="778" spans="1:7" x14ac:dyDescent="0.25">
      <c r="B778" s="9" t="s">
        <v>11</v>
      </c>
      <c r="C778" s="10" t="s">
        <v>229</v>
      </c>
      <c r="D778" s="9" t="s">
        <v>230</v>
      </c>
      <c r="G778" s="38"/>
    </row>
    <row r="779" spans="1:7" x14ac:dyDescent="0.25">
      <c r="B779" s="9" t="s">
        <v>14</v>
      </c>
      <c r="C779" s="10" t="s">
        <v>128</v>
      </c>
      <c r="D779" s="9" t="s">
        <v>130</v>
      </c>
      <c r="G779" s="38"/>
    </row>
    <row r="780" spans="1:7" x14ac:dyDescent="0.25">
      <c r="G780" s="38"/>
    </row>
    <row r="781" spans="1:7" ht="23.25" x14ac:dyDescent="0.25">
      <c r="A781" s="5">
        <v>1</v>
      </c>
      <c r="B781" s="5" t="s">
        <v>131</v>
      </c>
      <c r="C781" s="11" t="s">
        <v>45</v>
      </c>
      <c r="D781" s="47" t="s">
        <v>132</v>
      </c>
      <c r="E781" s="46">
        <f>VLOOKUP(B781,PREU_FEINA!$K$11:$L$1258,2,0)</f>
        <v>0</v>
      </c>
      <c r="F781" s="13">
        <v>4715.6279999999997</v>
      </c>
      <c r="G781" s="43">
        <f>ROUND(ROUND(E781,2)*ROUND(F781,3),2)</f>
        <v>0</v>
      </c>
    </row>
    <row r="782" spans="1:7" x14ac:dyDescent="0.25">
      <c r="D782" s="9" t="s">
        <v>22</v>
      </c>
      <c r="E782" s="9"/>
      <c r="F782" s="9"/>
      <c r="G782" s="44">
        <f>SUM(G781:G781)</f>
        <v>0</v>
      </c>
    </row>
    <row r="783" spans="1:7" x14ac:dyDescent="0.25">
      <c r="G783" s="38"/>
    </row>
    <row r="784" spans="1:7" x14ac:dyDescent="0.25">
      <c r="B784" s="9" t="s">
        <v>5</v>
      </c>
      <c r="C784" s="10" t="s">
        <v>6</v>
      </c>
      <c r="D784" s="9" t="s">
        <v>7</v>
      </c>
      <c r="G784" s="38"/>
    </row>
    <row r="785" spans="1:7" x14ac:dyDescent="0.25">
      <c r="B785" s="9" t="s">
        <v>8</v>
      </c>
      <c r="C785" s="10" t="s">
        <v>126</v>
      </c>
      <c r="D785" s="9" t="s">
        <v>127</v>
      </c>
      <c r="G785" s="38"/>
    </row>
    <row r="786" spans="1:7" x14ac:dyDescent="0.25">
      <c r="B786" s="9" t="s">
        <v>11</v>
      </c>
      <c r="C786" s="10" t="s">
        <v>231</v>
      </c>
      <c r="D786" s="9" t="s">
        <v>232</v>
      </c>
      <c r="G786" s="38"/>
    </row>
    <row r="787" spans="1:7" x14ac:dyDescent="0.25">
      <c r="B787" s="9" t="s">
        <v>14</v>
      </c>
      <c r="C787" s="10" t="s">
        <v>128</v>
      </c>
      <c r="D787" s="9" t="s">
        <v>130</v>
      </c>
      <c r="G787" s="38"/>
    </row>
    <row r="788" spans="1:7" x14ac:dyDescent="0.25">
      <c r="G788" s="38"/>
    </row>
    <row r="789" spans="1:7" ht="23.25" x14ac:dyDescent="0.25">
      <c r="A789" s="5">
        <v>1</v>
      </c>
      <c r="B789" s="5" t="s">
        <v>131</v>
      </c>
      <c r="C789" s="11" t="s">
        <v>45</v>
      </c>
      <c r="D789" s="47" t="s">
        <v>132</v>
      </c>
      <c r="E789" s="46">
        <f>VLOOKUP(B789,PREU_FEINA!$K$11:$L$1258,2,0)</f>
        <v>0</v>
      </c>
      <c r="F789" s="13">
        <v>8413.5020000000004</v>
      </c>
      <c r="G789" s="43">
        <f>ROUND(ROUND(E789,2)*ROUND(F789,3),2)</f>
        <v>0</v>
      </c>
    </row>
    <row r="790" spans="1:7" x14ac:dyDescent="0.25">
      <c r="D790" s="9" t="s">
        <v>22</v>
      </c>
      <c r="E790" s="9"/>
      <c r="F790" s="9"/>
      <c r="G790" s="44">
        <f>SUM(G789:G789)</f>
        <v>0</v>
      </c>
    </row>
    <row r="791" spans="1:7" x14ac:dyDescent="0.25">
      <c r="G791" s="38"/>
    </row>
    <row r="792" spans="1:7" x14ac:dyDescent="0.25">
      <c r="B792" s="9" t="s">
        <v>5</v>
      </c>
      <c r="C792" s="10" t="s">
        <v>6</v>
      </c>
      <c r="D792" s="9" t="s">
        <v>7</v>
      </c>
      <c r="G792" s="38"/>
    </row>
    <row r="793" spans="1:7" x14ac:dyDescent="0.25">
      <c r="B793" s="9" t="s">
        <v>8</v>
      </c>
      <c r="C793" s="10" t="s">
        <v>126</v>
      </c>
      <c r="D793" s="9" t="s">
        <v>127</v>
      </c>
      <c r="G793" s="38"/>
    </row>
    <row r="794" spans="1:7" x14ac:dyDescent="0.25">
      <c r="B794" s="9" t="s">
        <v>11</v>
      </c>
      <c r="C794" s="10" t="s">
        <v>231</v>
      </c>
      <c r="D794" s="9" t="s">
        <v>232</v>
      </c>
      <c r="G794" s="38"/>
    </row>
    <row r="795" spans="1:7" x14ac:dyDescent="0.25">
      <c r="B795" s="9" t="s">
        <v>14</v>
      </c>
      <c r="C795" s="10" t="s">
        <v>42</v>
      </c>
      <c r="D795" s="9" t="s">
        <v>43</v>
      </c>
      <c r="G795" s="38"/>
    </row>
    <row r="796" spans="1:7" x14ac:dyDescent="0.25">
      <c r="G796" s="38"/>
    </row>
    <row r="797" spans="1:7" ht="23.25" x14ac:dyDescent="0.25">
      <c r="A797" s="5">
        <v>1</v>
      </c>
      <c r="B797" s="5" t="s">
        <v>44</v>
      </c>
      <c r="C797" s="11" t="s">
        <v>45</v>
      </c>
      <c r="D797" s="47" t="s">
        <v>46</v>
      </c>
      <c r="E797" s="46">
        <f>VLOOKUP(B797,PREU_FEINA!$K$11:$L$1258,2,0)</f>
        <v>0</v>
      </c>
      <c r="F797" s="13">
        <v>52294.997000000003</v>
      </c>
      <c r="G797" s="43">
        <f>ROUND(ROUND(E797,2)*ROUND(F797,3),2)</f>
        <v>0</v>
      </c>
    </row>
    <row r="798" spans="1:7" x14ac:dyDescent="0.25">
      <c r="D798" s="9" t="s">
        <v>22</v>
      </c>
      <c r="E798" s="9"/>
      <c r="F798" s="9"/>
      <c r="G798" s="44">
        <f>SUM(G797:G797)</f>
        <v>0</v>
      </c>
    </row>
    <row r="799" spans="1:7" x14ac:dyDescent="0.25">
      <c r="G799" s="38"/>
    </row>
    <row r="800" spans="1:7" x14ac:dyDescent="0.25">
      <c r="B800" s="9" t="s">
        <v>5</v>
      </c>
      <c r="C800" s="10" t="s">
        <v>6</v>
      </c>
      <c r="D800" s="9" t="s">
        <v>7</v>
      </c>
      <c r="G800" s="38"/>
    </row>
    <row r="801" spans="1:7" x14ac:dyDescent="0.25">
      <c r="B801" s="9" t="s">
        <v>8</v>
      </c>
      <c r="C801" s="10" t="s">
        <v>126</v>
      </c>
      <c r="D801" s="9" t="s">
        <v>127</v>
      </c>
      <c r="G801" s="38"/>
    </row>
    <row r="802" spans="1:7" x14ac:dyDescent="0.25">
      <c r="B802" s="9" t="s">
        <v>11</v>
      </c>
      <c r="C802" s="10" t="s">
        <v>233</v>
      </c>
      <c r="D802" s="9" t="s">
        <v>234</v>
      </c>
      <c r="G802" s="38"/>
    </row>
    <row r="803" spans="1:7" x14ac:dyDescent="0.25">
      <c r="B803" s="9" t="s">
        <v>14</v>
      </c>
      <c r="C803" s="10" t="s">
        <v>42</v>
      </c>
      <c r="D803" s="9" t="s">
        <v>43</v>
      </c>
      <c r="G803" s="38"/>
    </row>
    <row r="804" spans="1:7" x14ac:dyDescent="0.25">
      <c r="G804" s="38"/>
    </row>
    <row r="805" spans="1:7" ht="23.25" x14ac:dyDescent="0.25">
      <c r="A805" s="5">
        <v>1</v>
      </c>
      <c r="B805" s="5" t="s">
        <v>44</v>
      </c>
      <c r="C805" s="11" t="s">
        <v>45</v>
      </c>
      <c r="D805" s="47" t="s">
        <v>46</v>
      </c>
      <c r="E805" s="46">
        <f>VLOOKUP(B805,PREU_FEINA!$K$11:$L$1258,2,0)</f>
        <v>0</v>
      </c>
      <c r="F805" s="13">
        <v>14060.672</v>
      </c>
      <c r="G805" s="43">
        <f>ROUND(ROUND(E805,2)*ROUND(F805,3),2)</f>
        <v>0</v>
      </c>
    </row>
    <row r="806" spans="1:7" x14ac:dyDescent="0.25">
      <c r="D806" s="9" t="s">
        <v>22</v>
      </c>
      <c r="E806" s="9"/>
      <c r="F806" s="9"/>
      <c r="G806" s="44">
        <f>SUM(G805:G805)</f>
        <v>0</v>
      </c>
    </row>
    <row r="807" spans="1:7" x14ac:dyDescent="0.25">
      <c r="G807" s="38"/>
    </row>
    <row r="808" spans="1:7" x14ac:dyDescent="0.25">
      <c r="B808" s="9" t="s">
        <v>5</v>
      </c>
      <c r="C808" s="10" t="s">
        <v>6</v>
      </c>
      <c r="D808" s="9" t="s">
        <v>7</v>
      </c>
      <c r="G808" s="38"/>
    </row>
    <row r="809" spans="1:7" x14ac:dyDescent="0.25">
      <c r="B809" s="9" t="s">
        <v>8</v>
      </c>
      <c r="C809" s="10" t="s">
        <v>126</v>
      </c>
      <c r="D809" s="9" t="s">
        <v>127</v>
      </c>
      <c r="G809" s="38"/>
    </row>
    <row r="810" spans="1:7" x14ac:dyDescent="0.25">
      <c r="B810" s="9" t="s">
        <v>11</v>
      </c>
      <c r="C810" s="10" t="s">
        <v>235</v>
      </c>
      <c r="D810" s="9" t="s">
        <v>236</v>
      </c>
      <c r="G810" s="38"/>
    </row>
    <row r="811" spans="1:7" x14ac:dyDescent="0.25">
      <c r="B811" s="9" t="s">
        <v>14</v>
      </c>
      <c r="C811" s="10" t="s">
        <v>133</v>
      </c>
      <c r="D811" s="9" t="s">
        <v>134</v>
      </c>
      <c r="G811" s="38"/>
    </row>
    <row r="812" spans="1:7" x14ac:dyDescent="0.25">
      <c r="G812" s="38"/>
    </row>
    <row r="813" spans="1:7" ht="34.5" x14ac:dyDescent="0.25">
      <c r="A813" s="5">
        <v>1</v>
      </c>
      <c r="B813" s="5" t="s">
        <v>135</v>
      </c>
      <c r="C813" s="11" t="s">
        <v>45</v>
      </c>
      <c r="D813" s="47" t="s">
        <v>136</v>
      </c>
      <c r="E813" s="46">
        <f>VLOOKUP(B813,PREU_FEINA!$K$11:$L$1258,2,0)</f>
        <v>0</v>
      </c>
      <c r="F813" s="13">
        <v>19724.892</v>
      </c>
      <c r="G813" s="43">
        <f>ROUND(ROUND(E813,2)*ROUND(F813,3),2)</f>
        <v>0</v>
      </c>
    </row>
    <row r="814" spans="1:7" x14ac:dyDescent="0.25">
      <c r="D814" s="9" t="s">
        <v>22</v>
      </c>
      <c r="E814" s="9"/>
      <c r="F814" s="9"/>
      <c r="G814" s="44">
        <f>SUM(G813:G813)</f>
        <v>0</v>
      </c>
    </row>
    <row r="815" spans="1:7" x14ac:dyDescent="0.25">
      <c r="G815" s="38"/>
    </row>
    <row r="816" spans="1:7" x14ac:dyDescent="0.25">
      <c r="B816" s="9" t="s">
        <v>5</v>
      </c>
      <c r="C816" s="10" t="s">
        <v>6</v>
      </c>
      <c r="D816" s="9" t="s">
        <v>7</v>
      </c>
      <c r="G816" s="38"/>
    </row>
    <row r="817" spans="1:7" x14ac:dyDescent="0.25">
      <c r="B817" s="9" t="s">
        <v>8</v>
      </c>
      <c r="C817" s="10" t="s">
        <v>126</v>
      </c>
      <c r="D817" s="9" t="s">
        <v>127</v>
      </c>
      <c r="G817" s="38"/>
    </row>
    <row r="818" spans="1:7" x14ac:dyDescent="0.25">
      <c r="B818" s="9" t="s">
        <v>11</v>
      </c>
      <c r="C818" s="10" t="s">
        <v>237</v>
      </c>
      <c r="D818" s="9" t="s">
        <v>238</v>
      </c>
      <c r="G818" s="38"/>
    </row>
    <row r="819" spans="1:7" x14ac:dyDescent="0.25">
      <c r="B819" s="9" t="s">
        <v>14</v>
      </c>
      <c r="C819" s="10" t="s">
        <v>128</v>
      </c>
      <c r="D819" s="9" t="s">
        <v>130</v>
      </c>
      <c r="G819" s="38"/>
    </row>
    <row r="820" spans="1:7" x14ac:dyDescent="0.25">
      <c r="G820" s="38"/>
    </row>
    <row r="821" spans="1:7" ht="23.25" x14ac:dyDescent="0.25">
      <c r="A821" s="5">
        <v>1</v>
      </c>
      <c r="B821" s="5" t="s">
        <v>131</v>
      </c>
      <c r="C821" s="11" t="s">
        <v>45</v>
      </c>
      <c r="D821" s="47" t="s">
        <v>132</v>
      </c>
      <c r="E821" s="46">
        <f>VLOOKUP(B821,PREU_FEINA!$K$11:$L$1258,2,0)</f>
        <v>0</v>
      </c>
      <c r="F821" s="13">
        <v>14694.227999999999</v>
      </c>
      <c r="G821" s="43">
        <f>ROUND(ROUND(E821,2)*ROUND(F821,3),2)</f>
        <v>0</v>
      </c>
    </row>
    <row r="822" spans="1:7" x14ac:dyDescent="0.25">
      <c r="D822" s="9" t="s">
        <v>22</v>
      </c>
      <c r="E822" s="9"/>
      <c r="F822" s="9"/>
      <c r="G822" s="44">
        <f>SUM(G821:G821)</f>
        <v>0</v>
      </c>
    </row>
    <row r="823" spans="1:7" x14ac:dyDescent="0.25">
      <c r="G823" s="38"/>
    </row>
    <row r="824" spans="1:7" x14ac:dyDescent="0.25">
      <c r="B824" s="9" t="s">
        <v>5</v>
      </c>
      <c r="C824" s="10" t="s">
        <v>6</v>
      </c>
      <c r="D824" s="9" t="s">
        <v>7</v>
      </c>
      <c r="G824" s="38"/>
    </row>
    <row r="825" spans="1:7" x14ac:dyDescent="0.25">
      <c r="B825" s="9" t="s">
        <v>8</v>
      </c>
      <c r="C825" s="10" t="s">
        <v>126</v>
      </c>
      <c r="D825" s="9" t="s">
        <v>127</v>
      </c>
      <c r="G825" s="38"/>
    </row>
    <row r="826" spans="1:7" x14ac:dyDescent="0.25">
      <c r="B826" s="9" t="s">
        <v>11</v>
      </c>
      <c r="C826" s="10" t="s">
        <v>239</v>
      </c>
      <c r="D826" s="9" t="s">
        <v>240</v>
      </c>
      <c r="G826" s="38"/>
    </row>
    <row r="827" spans="1:7" x14ac:dyDescent="0.25">
      <c r="B827" s="9" t="s">
        <v>14</v>
      </c>
      <c r="C827" s="10" t="s">
        <v>128</v>
      </c>
      <c r="D827" s="9" t="s">
        <v>130</v>
      </c>
      <c r="G827" s="38"/>
    </row>
    <row r="828" spans="1:7" x14ac:dyDescent="0.25">
      <c r="G828" s="38"/>
    </row>
    <row r="829" spans="1:7" ht="23.25" x14ac:dyDescent="0.25">
      <c r="A829" s="5">
        <v>1</v>
      </c>
      <c r="B829" s="5" t="s">
        <v>131</v>
      </c>
      <c r="C829" s="11" t="s">
        <v>45</v>
      </c>
      <c r="D829" s="47" t="s">
        <v>132</v>
      </c>
      <c r="E829" s="46">
        <f>VLOOKUP(B829,PREU_FEINA!$K$11:$L$1258,2,0)</f>
        <v>0</v>
      </c>
      <c r="F829" s="13">
        <v>1770.12</v>
      </c>
      <c r="G829" s="43">
        <f>ROUND(ROUND(E829,2)*ROUND(F829,3),2)</f>
        <v>0</v>
      </c>
    </row>
    <row r="830" spans="1:7" x14ac:dyDescent="0.25">
      <c r="D830" s="9" t="s">
        <v>22</v>
      </c>
      <c r="E830" s="9"/>
      <c r="F830" s="9"/>
      <c r="G830" s="44">
        <f>SUM(G829:G829)</f>
        <v>0</v>
      </c>
    </row>
    <row r="831" spans="1:7" x14ac:dyDescent="0.25">
      <c r="G831" s="38"/>
    </row>
    <row r="832" spans="1:7" x14ac:dyDescent="0.25">
      <c r="B832" s="9" t="s">
        <v>5</v>
      </c>
      <c r="C832" s="10" t="s">
        <v>6</v>
      </c>
      <c r="D832" s="9" t="s">
        <v>7</v>
      </c>
      <c r="G832" s="38"/>
    </row>
    <row r="833" spans="1:7" x14ac:dyDescent="0.25">
      <c r="B833" s="9" t="s">
        <v>8</v>
      </c>
      <c r="C833" s="10" t="s">
        <v>126</v>
      </c>
      <c r="D833" s="9" t="s">
        <v>127</v>
      </c>
      <c r="G833" s="38"/>
    </row>
    <row r="834" spans="1:7" x14ac:dyDescent="0.25">
      <c r="B834" s="9" t="s">
        <v>11</v>
      </c>
      <c r="C834" s="10" t="s">
        <v>241</v>
      </c>
      <c r="D834" s="9" t="s">
        <v>242</v>
      </c>
      <c r="G834" s="38"/>
    </row>
    <row r="835" spans="1:7" x14ac:dyDescent="0.25">
      <c r="B835" s="9" t="s">
        <v>14</v>
      </c>
      <c r="C835" s="10" t="s">
        <v>128</v>
      </c>
      <c r="D835" s="9" t="s">
        <v>130</v>
      </c>
      <c r="G835" s="38"/>
    </row>
    <row r="836" spans="1:7" x14ac:dyDescent="0.25">
      <c r="G836" s="38"/>
    </row>
    <row r="837" spans="1:7" ht="23.25" x14ac:dyDescent="0.25">
      <c r="A837" s="5">
        <v>1</v>
      </c>
      <c r="B837" s="5" t="s">
        <v>131</v>
      </c>
      <c r="C837" s="11" t="s">
        <v>45</v>
      </c>
      <c r="D837" s="47" t="s">
        <v>132</v>
      </c>
      <c r="E837" s="46">
        <f>VLOOKUP(B837,PREU_FEINA!$K$11:$L$1258,2,0)</f>
        <v>0</v>
      </c>
      <c r="F837" s="13">
        <v>60560.243999999999</v>
      </c>
      <c r="G837" s="43">
        <f>ROUND(ROUND(E837,2)*ROUND(F837,3),2)</f>
        <v>0</v>
      </c>
    </row>
    <row r="838" spans="1:7" x14ac:dyDescent="0.25">
      <c r="D838" s="9" t="s">
        <v>22</v>
      </c>
      <c r="E838" s="9"/>
      <c r="F838" s="9"/>
      <c r="G838" s="44">
        <f>SUM(G837:G837)</f>
        <v>0</v>
      </c>
    </row>
    <row r="839" spans="1:7" x14ac:dyDescent="0.25">
      <c r="G839" s="38"/>
    </row>
    <row r="840" spans="1:7" x14ac:dyDescent="0.25">
      <c r="B840" s="9" t="s">
        <v>5</v>
      </c>
      <c r="C840" s="10" t="s">
        <v>6</v>
      </c>
      <c r="D840" s="9" t="s">
        <v>7</v>
      </c>
      <c r="G840" s="38"/>
    </row>
    <row r="841" spans="1:7" x14ac:dyDescent="0.25">
      <c r="B841" s="9" t="s">
        <v>8</v>
      </c>
      <c r="C841" s="10" t="s">
        <v>126</v>
      </c>
      <c r="D841" s="9" t="s">
        <v>127</v>
      </c>
      <c r="G841" s="38"/>
    </row>
    <row r="842" spans="1:7" x14ac:dyDescent="0.25">
      <c r="B842" s="9" t="s">
        <v>11</v>
      </c>
      <c r="C842" s="10" t="s">
        <v>243</v>
      </c>
      <c r="D842" s="9" t="s">
        <v>244</v>
      </c>
      <c r="G842" s="38"/>
    </row>
    <row r="843" spans="1:7" x14ac:dyDescent="0.25">
      <c r="B843" s="9" t="s">
        <v>14</v>
      </c>
      <c r="C843" s="10" t="s">
        <v>128</v>
      </c>
      <c r="D843" s="9" t="s">
        <v>130</v>
      </c>
      <c r="G843" s="38"/>
    </row>
    <row r="844" spans="1:7" x14ac:dyDescent="0.25">
      <c r="G844" s="38"/>
    </row>
    <row r="845" spans="1:7" ht="23.25" x14ac:dyDescent="0.25">
      <c r="A845" s="5">
        <v>1</v>
      </c>
      <c r="B845" s="5" t="s">
        <v>131</v>
      </c>
      <c r="C845" s="11" t="s">
        <v>45</v>
      </c>
      <c r="D845" s="47" t="s">
        <v>132</v>
      </c>
      <c r="E845" s="46">
        <f>VLOOKUP(B845,PREU_FEINA!$K$11:$L$1258,2,0)</f>
        <v>0</v>
      </c>
      <c r="F845" s="13">
        <v>92306.195999999996</v>
      </c>
      <c r="G845" s="43">
        <f>ROUND(ROUND(E845,2)*ROUND(F845,3),2)</f>
        <v>0</v>
      </c>
    </row>
    <row r="846" spans="1:7" x14ac:dyDescent="0.25">
      <c r="D846" s="9" t="s">
        <v>22</v>
      </c>
      <c r="E846" s="9"/>
      <c r="F846" s="9"/>
      <c r="G846" s="44">
        <f>SUM(G845:G845)</f>
        <v>0</v>
      </c>
    </row>
    <row r="847" spans="1:7" x14ac:dyDescent="0.25">
      <c r="G847" s="38"/>
    </row>
    <row r="848" spans="1:7" x14ac:dyDescent="0.25">
      <c r="B848" s="9" t="s">
        <v>5</v>
      </c>
      <c r="C848" s="10" t="s">
        <v>6</v>
      </c>
      <c r="D848" s="9" t="s">
        <v>7</v>
      </c>
      <c r="G848" s="38"/>
    </row>
    <row r="849" spans="1:7" x14ac:dyDescent="0.25">
      <c r="B849" s="9" t="s">
        <v>8</v>
      </c>
      <c r="C849" s="10" t="s">
        <v>126</v>
      </c>
      <c r="D849" s="9" t="s">
        <v>127</v>
      </c>
      <c r="G849" s="38"/>
    </row>
    <row r="850" spans="1:7" x14ac:dyDescent="0.25">
      <c r="B850" s="9" t="s">
        <v>11</v>
      </c>
      <c r="C850" s="10" t="s">
        <v>245</v>
      </c>
      <c r="D850" s="9" t="s">
        <v>246</v>
      </c>
      <c r="G850" s="38"/>
    </row>
    <row r="851" spans="1:7" x14ac:dyDescent="0.25">
      <c r="B851" s="9" t="s">
        <v>14</v>
      </c>
      <c r="C851" s="10" t="s">
        <v>128</v>
      </c>
      <c r="D851" s="9" t="s">
        <v>130</v>
      </c>
      <c r="G851" s="38"/>
    </row>
    <row r="852" spans="1:7" x14ac:dyDescent="0.25">
      <c r="G852" s="38"/>
    </row>
    <row r="853" spans="1:7" ht="23.25" x14ac:dyDescent="0.25">
      <c r="A853" s="5">
        <v>1</v>
      </c>
      <c r="B853" s="5" t="s">
        <v>131</v>
      </c>
      <c r="C853" s="11" t="s">
        <v>45</v>
      </c>
      <c r="D853" s="47" t="s">
        <v>132</v>
      </c>
      <c r="E853" s="46">
        <f>VLOOKUP(B853,PREU_FEINA!$K$11:$L$1258,2,0)</f>
        <v>0</v>
      </c>
      <c r="F853" s="13">
        <v>11234.52</v>
      </c>
      <c r="G853" s="43">
        <f>ROUND(ROUND(E853,2)*ROUND(F853,3),2)</f>
        <v>0</v>
      </c>
    </row>
    <row r="854" spans="1:7" x14ac:dyDescent="0.25">
      <c r="D854" s="9" t="s">
        <v>22</v>
      </c>
      <c r="E854" s="9"/>
      <c r="F854" s="9"/>
      <c r="G854" s="44">
        <f>SUM(G853:G853)</f>
        <v>0</v>
      </c>
    </row>
    <row r="855" spans="1:7" x14ac:dyDescent="0.25">
      <c r="G855" s="38"/>
    </row>
    <row r="856" spans="1:7" x14ac:dyDescent="0.25">
      <c r="B856" s="9" t="s">
        <v>5</v>
      </c>
      <c r="C856" s="10" t="s">
        <v>6</v>
      </c>
      <c r="D856" s="9" t="s">
        <v>7</v>
      </c>
      <c r="G856" s="38"/>
    </row>
    <row r="857" spans="1:7" x14ac:dyDescent="0.25">
      <c r="B857" s="9" t="s">
        <v>8</v>
      </c>
      <c r="C857" s="10" t="s">
        <v>247</v>
      </c>
      <c r="D857" s="9" t="s">
        <v>248</v>
      </c>
      <c r="G857" s="38"/>
    </row>
    <row r="858" spans="1:7" x14ac:dyDescent="0.25">
      <c r="B858" s="9" t="s">
        <v>11</v>
      </c>
      <c r="C858" s="10" t="s">
        <v>47</v>
      </c>
      <c r="D858" s="9" t="s">
        <v>249</v>
      </c>
      <c r="G858" s="38"/>
    </row>
    <row r="859" spans="1:7" x14ac:dyDescent="0.25">
      <c r="B859" s="9" t="s">
        <v>14</v>
      </c>
      <c r="C859" s="10" t="s">
        <v>128</v>
      </c>
      <c r="D859" s="9" t="s">
        <v>130</v>
      </c>
      <c r="G859" s="38"/>
    </row>
    <row r="860" spans="1:7" x14ac:dyDescent="0.25">
      <c r="G860" s="38"/>
    </row>
    <row r="861" spans="1:7" ht="23.25" x14ac:dyDescent="0.25">
      <c r="A861" s="5">
        <v>1</v>
      </c>
      <c r="B861" s="5" t="s">
        <v>131</v>
      </c>
      <c r="C861" s="11" t="s">
        <v>45</v>
      </c>
      <c r="D861" s="47" t="s">
        <v>132</v>
      </c>
      <c r="E861" s="46">
        <f>VLOOKUP(B861,PREU_FEINA!$K$11:$L$1258,2,0)</f>
        <v>0</v>
      </c>
      <c r="F861" s="13">
        <v>7691.16</v>
      </c>
      <c r="G861" s="43">
        <f>ROUND(ROUND(E861,2)*ROUND(F861,3),2)</f>
        <v>0</v>
      </c>
    </row>
    <row r="862" spans="1:7" x14ac:dyDescent="0.25">
      <c r="D862" s="9" t="s">
        <v>22</v>
      </c>
      <c r="E862" s="9"/>
      <c r="F862" s="9"/>
      <c r="G862" s="44">
        <f>SUM(G861:G861)</f>
        <v>0</v>
      </c>
    </row>
    <row r="863" spans="1:7" x14ac:dyDescent="0.25">
      <c r="G863" s="38"/>
    </row>
    <row r="864" spans="1:7" x14ac:dyDescent="0.25">
      <c r="B864" s="9" t="s">
        <v>5</v>
      </c>
      <c r="C864" s="10" t="s">
        <v>6</v>
      </c>
      <c r="D864" s="9" t="s">
        <v>7</v>
      </c>
      <c r="G864" s="38"/>
    </row>
    <row r="865" spans="1:7" x14ac:dyDescent="0.25">
      <c r="B865" s="9" t="s">
        <v>8</v>
      </c>
      <c r="C865" s="10" t="s">
        <v>247</v>
      </c>
      <c r="D865" s="9" t="s">
        <v>248</v>
      </c>
      <c r="G865" s="38"/>
    </row>
    <row r="866" spans="1:7" x14ac:dyDescent="0.25">
      <c r="B866" s="9" t="s">
        <v>11</v>
      </c>
      <c r="C866" s="10" t="s">
        <v>51</v>
      </c>
      <c r="D866" s="9" t="s">
        <v>250</v>
      </c>
      <c r="G866" s="38"/>
    </row>
    <row r="867" spans="1:7" x14ac:dyDescent="0.25">
      <c r="B867" s="9" t="s">
        <v>14</v>
      </c>
      <c r="C867" s="10" t="s">
        <v>128</v>
      </c>
      <c r="D867" s="9" t="s">
        <v>130</v>
      </c>
      <c r="G867" s="38"/>
    </row>
    <row r="868" spans="1:7" x14ac:dyDescent="0.25">
      <c r="G868" s="38"/>
    </row>
    <row r="869" spans="1:7" ht="23.25" x14ac:dyDescent="0.25">
      <c r="A869" s="5">
        <v>1</v>
      </c>
      <c r="B869" s="5" t="s">
        <v>131</v>
      </c>
      <c r="C869" s="11" t="s">
        <v>45</v>
      </c>
      <c r="D869" s="47" t="s">
        <v>132</v>
      </c>
      <c r="E869" s="46">
        <f>VLOOKUP(B869,PREU_FEINA!$K$11:$L$1258,2,0)</f>
        <v>0</v>
      </c>
      <c r="F869" s="13">
        <v>32522.14</v>
      </c>
      <c r="G869" s="43">
        <f>ROUND(ROUND(E869,2)*ROUND(F869,3),2)</f>
        <v>0</v>
      </c>
    </row>
    <row r="870" spans="1:7" x14ac:dyDescent="0.25">
      <c r="D870" s="9" t="s">
        <v>22</v>
      </c>
      <c r="E870" s="9"/>
      <c r="F870" s="9"/>
      <c r="G870" s="44">
        <f>SUM(G869:G869)</f>
        <v>0</v>
      </c>
    </row>
    <row r="871" spans="1:7" x14ac:dyDescent="0.25">
      <c r="G871" s="38"/>
    </row>
    <row r="872" spans="1:7" x14ac:dyDescent="0.25">
      <c r="B872" s="9" t="s">
        <v>5</v>
      </c>
      <c r="C872" s="10" t="s">
        <v>6</v>
      </c>
      <c r="D872" s="9" t="s">
        <v>7</v>
      </c>
      <c r="G872" s="38"/>
    </row>
    <row r="873" spans="1:7" x14ac:dyDescent="0.25">
      <c r="B873" s="9" t="s">
        <v>8</v>
      </c>
      <c r="C873" s="10" t="s">
        <v>247</v>
      </c>
      <c r="D873" s="9" t="s">
        <v>248</v>
      </c>
      <c r="G873" s="38"/>
    </row>
    <row r="874" spans="1:7" x14ac:dyDescent="0.25">
      <c r="B874" s="9" t="s">
        <v>11</v>
      </c>
      <c r="C874" s="10" t="s">
        <v>155</v>
      </c>
      <c r="D874" s="9" t="s">
        <v>251</v>
      </c>
      <c r="G874" s="38"/>
    </row>
    <row r="875" spans="1:7" x14ac:dyDescent="0.25">
      <c r="B875" s="9" t="s">
        <v>14</v>
      </c>
      <c r="C875" s="10" t="s">
        <v>128</v>
      </c>
      <c r="D875" s="9" t="s">
        <v>130</v>
      </c>
      <c r="G875" s="38"/>
    </row>
    <row r="876" spans="1:7" x14ac:dyDescent="0.25">
      <c r="G876" s="38"/>
    </row>
    <row r="877" spans="1:7" ht="23.25" x14ac:dyDescent="0.25">
      <c r="A877" s="5">
        <v>1</v>
      </c>
      <c r="B877" s="5" t="s">
        <v>131</v>
      </c>
      <c r="C877" s="11" t="s">
        <v>45</v>
      </c>
      <c r="D877" s="47" t="s">
        <v>132</v>
      </c>
      <c r="E877" s="46">
        <f>VLOOKUP(B877,PREU_FEINA!$K$11:$L$1258,2,0)</f>
        <v>0</v>
      </c>
      <c r="F877" s="13">
        <v>62284.959999999999</v>
      </c>
      <c r="G877" s="43">
        <f>ROUND(ROUND(E877,2)*ROUND(F877,3),2)</f>
        <v>0</v>
      </c>
    </row>
    <row r="878" spans="1:7" x14ac:dyDescent="0.25">
      <c r="D878" s="9" t="s">
        <v>22</v>
      </c>
      <c r="E878" s="9"/>
      <c r="F878" s="9"/>
      <c r="G878" s="44">
        <f>SUM(G877:G877)</f>
        <v>0</v>
      </c>
    </row>
    <row r="879" spans="1:7" x14ac:dyDescent="0.25">
      <c r="G879" s="38"/>
    </row>
    <row r="880" spans="1:7" x14ac:dyDescent="0.25">
      <c r="B880" s="9" t="s">
        <v>5</v>
      </c>
      <c r="C880" s="10" t="s">
        <v>6</v>
      </c>
      <c r="D880" s="9" t="s">
        <v>7</v>
      </c>
      <c r="G880" s="38"/>
    </row>
    <row r="881" spans="1:7" x14ac:dyDescent="0.25">
      <c r="B881" s="9" t="s">
        <v>8</v>
      </c>
      <c r="C881" s="10" t="s">
        <v>247</v>
      </c>
      <c r="D881" s="9" t="s">
        <v>248</v>
      </c>
      <c r="G881" s="38"/>
    </row>
    <row r="882" spans="1:7" x14ac:dyDescent="0.25">
      <c r="B882" s="9" t="s">
        <v>11</v>
      </c>
      <c r="C882" s="10" t="s">
        <v>157</v>
      </c>
      <c r="D882" s="9" t="s">
        <v>252</v>
      </c>
      <c r="G882" s="38"/>
    </row>
    <row r="883" spans="1:7" x14ac:dyDescent="0.25">
      <c r="B883" s="9" t="s">
        <v>14</v>
      </c>
      <c r="C883" s="10" t="s">
        <v>128</v>
      </c>
      <c r="D883" s="9" t="s">
        <v>130</v>
      </c>
      <c r="G883" s="38"/>
    </row>
    <row r="884" spans="1:7" x14ac:dyDescent="0.25">
      <c r="G884" s="38"/>
    </row>
    <row r="885" spans="1:7" ht="23.25" x14ac:dyDescent="0.25">
      <c r="A885" s="5">
        <v>1</v>
      </c>
      <c r="B885" s="5" t="s">
        <v>131</v>
      </c>
      <c r="C885" s="11" t="s">
        <v>45</v>
      </c>
      <c r="D885" s="47" t="s">
        <v>132</v>
      </c>
      <c r="E885" s="46">
        <f>VLOOKUP(B885,PREU_FEINA!$K$11:$L$1258,2,0)</f>
        <v>0</v>
      </c>
      <c r="F885" s="13">
        <v>21092.57</v>
      </c>
      <c r="G885" s="43">
        <f>ROUND(ROUND(E885,2)*ROUND(F885,3),2)</f>
        <v>0</v>
      </c>
    </row>
    <row r="886" spans="1:7" x14ac:dyDescent="0.25">
      <c r="D886" s="9" t="s">
        <v>22</v>
      </c>
      <c r="E886" s="9"/>
      <c r="F886" s="9"/>
      <c r="G886" s="44">
        <f>SUM(G885:G885)</f>
        <v>0</v>
      </c>
    </row>
    <row r="887" spans="1:7" x14ac:dyDescent="0.25">
      <c r="G887" s="38"/>
    </row>
    <row r="888" spans="1:7" x14ac:dyDescent="0.25">
      <c r="B888" s="9" t="s">
        <v>5</v>
      </c>
      <c r="C888" s="10" t="s">
        <v>6</v>
      </c>
      <c r="D888" s="9" t="s">
        <v>7</v>
      </c>
      <c r="G888" s="38"/>
    </row>
    <row r="889" spans="1:7" x14ac:dyDescent="0.25">
      <c r="B889" s="9" t="s">
        <v>8</v>
      </c>
      <c r="C889" s="10" t="s">
        <v>247</v>
      </c>
      <c r="D889" s="9" t="s">
        <v>248</v>
      </c>
      <c r="G889" s="38"/>
    </row>
    <row r="890" spans="1:7" x14ac:dyDescent="0.25">
      <c r="B890" s="9" t="s">
        <v>11</v>
      </c>
      <c r="C890" s="10" t="s">
        <v>159</v>
      </c>
      <c r="D890" s="9" t="s">
        <v>253</v>
      </c>
      <c r="G890" s="38"/>
    </row>
    <row r="891" spans="1:7" x14ac:dyDescent="0.25">
      <c r="B891" s="9" t="s">
        <v>14</v>
      </c>
      <c r="C891" s="10" t="s">
        <v>128</v>
      </c>
      <c r="D891" s="9" t="s">
        <v>130</v>
      </c>
      <c r="G891" s="38"/>
    </row>
    <row r="892" spans="1:7" x14ac:dyDescent="0.25">
      <c r="G892" s="38"/>
    </row>
    <row r="893" spans="1:7" ht="23.25" x14ac:dyDescent="0.25">
      <c r="A893" s="5">
        <v>1</v>
      </c>
      <c r="B893" s="5" t="s">
        <v>131</v>
      </c>
      <c r="C893" s="11" t="s">
        <v>45</v>
      </c>
      <c r="D893" s="47" t="s">
        <v>132</v>
      </c>
      <c r="E893" s="46">
        <f>VLOOKUP(B893,PREU_FEINA!$K$11:$L$1258,2,0)</f>
        <v>0</v>
      </c>
      <c r="F893" s="13">
        <v>6026</v>
      </c>
      <c r="G893" s="43">
        <f>ROUND(ROUND(E893,2)*ROUND(F893,3),2)</f>
        <v>0</v>
      </c>
    </row>
    <row r="894" spans="1:7" x14ac:dyDescent="0.25">
      <c r="D894" s="9" t="s">
        <v>22</v>
      </c>
      <c r="E894" s="9"/>
      <c r="F894" s="9"/>
      <c r="G894" s="44">
        <f>SUM(G893:G893)</f>
        <v>0</v>
      </c>
    </row>
    <row r="895" spans="1:7" x14ac:dyDescent="0.25">
      <c r="G895" s="38"/>
    </row>
    <row r="896" spans="1:7" x14ac:dyDescent="0.25">
      <c r="B896" s="9" t="s">
        <v>5</v>
      </c>
      <c r="C896" s="10" t="s">
        <v>6</v>
      </c>
      <c r="D896" s="9" t="s">
        <v>7</v>
      </c>
      <c r="G896" s="38"/>
    </row>
    <row r="897" spans="1:7" x14ac:dyDescent="0.25">
      <c r="B897" s="9" t="s">
        <v>8</v>
      </c>
      <c r="C897" s="10" t="s">
        <v>247</v>
      </c>
      <c r="D897" s="9" t="s">
        <v>248</v>
      </c>
      <c r="G897" s="38"/>
    </row>
    <row r="898" spans="1:7" x14ac:dyDescent="0.25">
      <c r="B898" s="9" t="s">
        <v>11</v>
      </c>
      <c r="C898" s="10" t="s">
        <v>165</v>
      </c>
      <c r="D898" s="9" t="s">
        <v>254</v>
      </c>
      <c r="G898" s="38"/>
    </row>
    <row r="899" spans="1:7" x14ac:dyDescent="0.25">
      <c r="B899" s="9" t="s">
        <v>14</v>
      </c>
      <c r="C899" s="10" t="s">
        <v>128</v>
      </c>
      <c r="D899" s="9" t="s">
        <v>130</v>
      </c>
      <c r="G899" s="38"/>
    </row>
    <row r="900" spans="1:7" x14ac:dyDescent="0.25">
      <c r="G900" s="38"/>
    </row>
    <row r="901" spans="1:7" ht="23.25" x14ac:dyDescent="0.25">
      <c r="A901" s="5">
        <v>1</v>
      </c>
      <c r="B901" s="5" t="s">
        <v>131</v>
      </c>
      <c r="C901" s="11" t="s">
        <v>45</v>
      </c>
      <c r="D901" s="47" t="s">
        <v>132</v>
      </c>
      <c r="E901" s="46">
        <f>VLOOKUP(B901,PREU_FEINA!$K$11:$L$1258,2,0)</f>
        <v>0</v>
      </c>
      <c r="F901" s="13">
        <v>35312.22</v>
      </c>
      <c r="G901" s="43">
        <f>ROUND(ROUND(E901,2)*ROUND(F901,3),2)</f>
        <v>0</v>
      </c>
    </row>
    <row r="902" spans="1:7" x14ac:dyDescent="0.25">
      <c r="D902" s="9" t="s">
        <v>22</v>
      </c>
      <c r="E902" s="9"/>
      <c r="F902" s="9"/>
      <c r="G902" s="44">
        <f>SUM(G901:G901)</f>
        <v>0</v>
      </c>
    </row>
    <row r="903" spans="1:7" x14ac:dyDescent="0.25">
      <c r="G903" s="38"/>
    </row>
    <row r="904" spans="1:7" x14ac:dyDescent="0.25">
      <c r="B904" s="9" t="s">
        <v>5</v>
      </c>
      <c r="C904" s="10" t="s">
        <v>6</v>
      </c>
      <c r="D904" s="9" t="s">
        <v>7</v>
      </c>
      <c r="G904" s="38"/>
    </row>
    <row r="905" spans="1:7" x14ac:dyDescent="0.25">
      <c r="B905" s="9" t="s">
        <v>8</v>
      </c>
      <c r="C905" s="10" t="s">
        <v>247</v>
      </c>
      <c r="D905" s="9" t="s">
        <v>248</v>
      </c>
      <c r="G905" s="38"/>
    </row>
    <row r="906" spans="1:7" x14ac:dyDescent="0.25">
      <c r="B906" s="9" t="s">
        <v>11</v>
      </c>
      <c r="C906" s="10" t="s">
        <v>167</v>
      </c>
      <c r="D906" s="9" t="s">
        <v>255</v>
      </c>
      <c r="G906" s="38"/>
    </row>
    <row r="907" spans="1:7" x14ac:dyDescent="0.25">
      <c r="B907" s="9" t="s">
        <v>14</v>
      </c>
      <c r="C907" s="10" t="s">
        <v>128</v>
      </c>
      <c r="D907" s="9" t="s">
        <v>130</v>
      </c>
      <c r="G907" s="38"/>
    </row>
    <row r="908" spans="1:7" x14ac:dyDescent="0.25">
      <c r="G908" s="38"/>
    </row>
    <row r="909" spans="1:7" ht="23.25" x14ac:dyDescent="0.25">
      <c r="A909" s="5">
        <v>1</v>
      </c>
      <c r="B909" s="5" t="s">
        <v>131</v>
      </c>
      <c r="C909" s="11" t="s">
        <v>45</v>
      </c>
      <c r="D909" s="47" t="s">
        <v>132</v>
      </c>
      <c r="E909" s="46">
        <f>VLOOKUP(B909,PREU_FEINA!$K$11:$L$1258,2,0)</f>
        <v>0</v>
      </c>
      <c r="F909" s="13">
        <v>44738.04</v>
      </c>
      <c r="G909" s="43">
        <f>ROUND(ROUND(E909,2)*ROUND(F909,3),2)</f>
        <v>0</v>
      </c>
    </row>
    <row r="910" spans="1:7" x14ac:dyDescent="0.25">
      <c r="D910" s="9" t="s">
        <v>22</v>
      </c>
      <c r="E910" s="9"/>
      <c r="F910" s="9"/>
      <c r="G910" s="44">
        <f>SUM(G909:G909)</f>
        <v>0</v>
      </c>
    </row>
    <row r="911" spans="1:7" x14ac:dyDescent="0.25">
      <c r="G911" s="38"/>
    </row>
    <row r="912" spans="1:7" x14ac:dyDescent="0.25">
      <c r="B912" s="9" t="s">
        <v>5</v>
      </c>
      <c r="C912" s="10" t="s">
        <v>6</v>
      </c>
      <c r="D912" s="9" t="s">
        <v>7</v>
      </c>
      <c r="G912" s="38"/>
    </row>
    <row r="913" spans="1:7" x14ac:dyDescent="0.25">
      <c r="B913" s="9" t="s">
        <v>8</v>
      </c>
      <c r="C913" s="10" t="s">
        <v>247</v>
      </c>
      <c r="D913" s="9" t="s">
        <v>248</v>
      </c>
      <c r="G913" s="38"/>
    </row>
    <row r="914" spans="1:7" x14ac:dyDescent="0.25">
      <c r="B914" s="9" t="s">
        <v>11</v>
      </c>
      <c r="C914" s="10" t="s">
        <v>57</v>
      </c>
      <c r="D914" s="9" t="s">
        <v>256</v>
      </c>
      <c r="G914" s="38"/>
    </row>
    <row r="915" spans="1:7" x14ac:dyDescent="0.25">
      <c r="B915" s="9" t="s">
        <v>14</v>
      </c>
      <c r="C915" s="10" t="s">
        <v>128</v>
      </c>
      <c r="D915" s="9" t="s">
        <v>130</v>
      </c>
      <c r="G915" s="38"/>
    </row>
    <row r="916" spans="1:7" x14ac:dyDescent="0.25">
      <c r="G916" s="38"/>
    </row>
    <row r="917" spans="1:7" ht="23.25" x14ac:dyDescent="0.25">
      <c r="A917" s="5">
        <v>1</v>
      </c>
      <c r="B917" s="5" t="s">
        <v>131</v>
      </c>
      <c r="C917" s="11" t="s">
        <v>45</v>
      </c>
      <c r="D917" s="47" t="s">
        <v>132</v>
      </c>
      <c r="E917" s="46">
        <f>VLOOKUP(B917,PREU_FEINA!$K$11:$L$1258,2,0)</f>
        <v>0</v>
      </c>
      <c r="F917" s="13">
        <v>50874.48</v>
      </c>
      <c r="G917" s="43">
        <f>ROUND(ROUND(E917,2)*ROUND(F917,3),2)</f>
        <v>0</v>
      </c>
    </row>
    <row r="918" spans="1:7" x14ac:dyDescent="0.25">
      <c r="D918" s="9" t="s">
        <v>22</v>
      </c>
      <c r="E918" s="9"/>
      <c r="F918" s="9"/>
      <c r="G918" s="44">
        <f>SUM(G917:G917)</f>
        <v>0</v>
      </c>
    </row>
    <row r="919" spans="1:7" x14ac:dyDescent="0.25">
      <c r="G919" s="38"/>
    </row>
    <row r="920" spans="1:7" x14ac:dyDescent="0.25">
      <c r="B920" s="9" t="s">
        <v>5</v>
      </c>
      <c r="C920" s="10" t="s">
        <v>6</v>
      </c>
      <c r="D920" s="9" t="s">
        <v>7</v>
      </c>
      <c r="G920" s="38"/>
    </row>
    <row r="921" spans="1:7" x14ac:dyDescent="0.25">
      <c r="B921" s="9" t="s">
        <v>8</v>
      </c>
      <c r="C921" s="10" t="s">
        <v>247</v>
      </c>
      <c r="D921" s="9" t="s">
        <v>248</v>
      </c>
      <c r="G921" s="38"/>
    </row>
    <row r="922" spans="1:7" x14ac:dyDescent="0.25">
      <c r="B922" s="9" t="s">
        <v>11</v>
      </c>
      <c r="C922" s="10" t="s">
        <v>61</v>
      </c>
      <c r="D922" s="9" t="s">
        <v>257</v>
      </c>
      <c r="G922" s="38"/>
    </row>
    <row r="923" spans="1:7" x14ac:dyDescent="0.25">
      <c r="B923" s="9" t="s">
        <v>14</v>
      </c>
      <c r="C923" s="10" t="s">
        <v>128</v>
      </c>
      <c r="D923" s="9" t="s">
        <v>130</v>
      </c>
      <c r="G923" s="38"/>
    </row>
    <row r="924" spans="1:7" x14ac:dyDescent="0.25">
      <c r="G924" s="38"/>
    </row>
    <row r="925" spans="1:7" ht="23.25" x14ac:dyDescent="0.25">
      <c r="A925" s="5">
        <v>1</v>
      </c>
      <c r="B925" s="5" t="s">
        <v>131</v>
      </c>
      <c r="C925" s="11" t="s">
        <v>45</v>
      </c>
      <c r="D925" s="47" t="s">
        <v>132</v>
      </c>
      <c r="E925" s="46">
        <f>VLOOKUP(B925,PREU_FEINA!$K$11:$L$1258,2,0)</f>
        <v>0</v>
      </c>
      <c r="F925" s="13">
        <v>13621.78</v>
      </c>
      <c r="G925" s="43">
        <f>ROUND(ROUND(E925,2)*ROUND(F925,3),2)</f>
        <v>0</v>
      </c>
    </row>
    <row r="926" spans="1:7" x14ac:dyDescent="0.25">
      <c r="D926" s="9" t="s">
        <v>22</v>
      </c>
      <c r="E926" s="9"/>
      <c r="F926" s="9"/>
      <c r="G926" s="44">
        <f>SUM(G925:G925)</f>
        <v>0</v>
      </c>
    </row>
    <row r="927" spans="1:7" x14ac:dyDescent="0.25">
      <c r="G927" s="38"/>
    </row>
    <row r="928" spans="1:7" x14ac:dyDescent="0.25">
      <c r="B928" s="9" t="s">
        <v>5</v>
      </c>
      <c r="C928" s="10" t="s">
        <v>6</v>
      </c>
      <c r="D928" s="9" t="s">
        <v>7</v>
      </c>
      <c r="G928" s="38"/>
    </row>
    <row r="929" spans="1:7" x14ac:dyDescent="0.25">
      <c r="B929" s="9" t="s">
        <v>8</v>
      </c>
      <c r="C929" s="10" t="s">
        <v>247</v>
      </c>
      <c r="D929" s="9" t="s">
        <v>248</v>
      </c>
      <c r="G929" s="38"/>
    </row>
    <row r="930" spans="1:7" x14ac:dyDescent="0.25">
      <c r="B930" s="9" t="s">
        <v>11</v>
      </c>
      <c r="C930" s="10" t="s">
        <v>65</v>
      </c>
      <c r="D930" s="9" t="s">
        <v>258</v>
      </c>
      <c r="G930" s="38"/>
    </row>
    <row r="931" spans="1:7" x14ac:dyDescent="0.25">
      <c r="B931" s="9" t="s">
        <v>14</v>
      </c>
      <c r="C931" s="10" t="s">
        <v>51</v>
      </c>
      <c r="D931" s="9" t="s">
        <v>52</v>
      </c>
      <c r="G931" s="38"/>
    </row>
    <row r="932" spans="1:7" x14ac:dyDescent="0.25">
      <c r="G932" s="38"/>
    </row>
    <row r="933" spans="1:7" ht="34.5" x14ac:dyDescent="0.25">
      <c r="A933" s="5">
        <v>1</v>
      </c>
      <c r="B933" s="5" t="s">
        <v>53</v>
      </c>
      <c r="C933" s="11" t="s">
        <v>45</v>
      </c>
      <c r="D933" s="47" t="s">
        <v>54</v>
      </c>
      <c r="E933" s="46">
        <f>VLOOKUP(B933,PREU_FEINA!$K$11:$L$1258,2,0)</f>
        <v>0</v>
      </c>
      <c r="F933" s="13">
        <v>7358.97</v>
      </c>
      <c r="G933" s="43">
        <f>ROUND(ROUND(E933,2)*ROUND(F933,3),2)</f>
        <v>0</v>
      </c>
    </row>
    <row r="934" spans="1:7" x14ac:dyDescent="0.25">
      <c r="D934" s="9" t="s">
        <v>22</v>
      </c>
      <c r="E934" s="9"/>
      <c r="F934" s="9"/>
      <c r="G934" s="44">
        <f>SUM(G933:G933)</f>
        <v>0</v>
      </c>
    </row>
    <row r="935" spans="1:7" x14ac:dyDescent="0.25">
      <c r="G935" s="38"/>
    </row>
    <row r="936" spans="1:7" x14ac:dyDescent="0.25">
      <c r="B936" s="9" t="s">
        <v>5</v>
      </c>
      <c r="C936" s="10" t="s">
        <v>6</v>
      </c>
      <c r="D936" s="9" t="s">
        <v>7</v>
      </c>
      <c r="G936" s="38"/>
    </row>
    <row r="937" spans="1:7" x14ac:dyDescent="0.25">
      <c r="B937" s="9" t="s">
        <v>8</v>
      </c>
      <c r="C937" s="10" t="s">
        <v>247</v>
      </c>
      <c r="D937" s="9" t="s">
        <v>248</v>
      </c>
      <c r="G937" s="38"/>
    </row>
    <row r="938" spans="1:7" x14ac:dyDescent="0.25">
      <c r="B938" s="9" t="s">
        <v>11</v>
      </c>
      <c r="C938" s="10" t="s">
        <v>69</v>
      </c>
      <c r="D938" s="9" t="s">
        <v>259</v>
      </c>
      <c r="G938" s="38"/>
    </row>
    <row r="939" spans="1:7" x14ac:dyDescent="0.25">
      <c r="B939" s="9" t="s">
        <v>14</v>
      </c>
      <c r="C939" s="10" t="s">
        <v>128</v>
      </c>
      <c r="D939" s="9" t="s">
        <v>130</v>
      </c>
      <c r="G939" s="38"/>
    </row>
    <row r="940" spans="1:7" x14ac:dyDescent="0.25">
      <c r="G940" s="38"/>
    </row>
    <row r="941" spans="1:7" ht="23.25" x14ac:dyDescent="0.25">
      <c r="A941" s="5">
        <v>1</v>
      </c>
      <c r="B941" s="5" t="s">
        <v>131</v>
      </c>
      <c r="C941" s="11" t="s">
        <v>45</v>
      </c>
      <c r="D941" s="47" t="s">
        <v>132</v>
      </c>
      <c r="E941" s="46">
        <f>VLOOKUP(B941,PREU_FEINA!$K$11:$L$1258,2,0)</f>
        <v>0</v>
      </c>
      <c r="F941" s="13">
        <v>5042.4799999999996</v>
      </c>
      <c r="G941" s="43">
        <f>ROUND(ROUND(E941,2)*ROUND(F941,3),2)</f>
        <v>0</v>
      </c>
    </row>
    <row r="942" spans="1:7" x14ac:dyDescent="0.25">
      <c r="D942" s="9" t="s">
        <v>22</v>
      </c>
      <c r="E942" s="9"/>
      <c r="F942" s="9"/>
      <c r="G942" s="44">
        <f>SUM(G941:G941)</f>
        <v>0</v>
      </c>
    </row>
    <row r="943" spans="1:7" x14ac:dyDescent="0.25">
      <c r="G943" s="38"/>
    </row>
    <row r="944" spans="1:7" x14ac:dyDescent="0.25">
      <c r="B944" s="9" t="s">
        <v>5</v>
      </c>
      <c r="C944" s="10" t="s">
        <v>6</v>
      </c>
      <c r="D944" s="9" t="s">
        <v>7</v>
      </c>
      <c r="G944" s="38"/>
    </row>
    <row r="945" spans="1:7" x14ac:dyDescent="0.25">
      <c r="B945" s="9" t="s">
        <v>8</v>
      </c>
      <c r="C945" s="10" t="s">
        <v>247</v>
      </c>
      <c r="D945" s="9" t="s">
        <v>248</v>
      </c>
      <c r="G945" s="38"/>
    </row>
    <row r="946" spans="1:7" x14ac:dyDescent="0.25">
      <c r="B946" s="9" t="s">
        <v>11</v>
      </c>
      <c r="C946" s="10" t="s">
        <v>173</v>
      </c>
      <c r="D946" s="9" t="s">
        <v>260</v>
      </c>
      <c r="G946" s="38"/>
    </row>
    <row r="947" spans="1:7" x14ac:dyDescent="0.25">
      <c r="B947" s="9" t="s">
        <v>14</v>
      </c>
      <c r="C947" s="10" t="s">
        <v>133</v>
      </c>
      <c r="D947" s="9" t="s">
        <v>134</v>
      </c>
      <c r="G947" s="38"/>
    </row>
    <row r="948" spans="1:7" x14ac:dyDescent="0.25">
      <c r="G948" s="38"/>
    </row>
    <row r="949" spans="1:7" ht="34.5" x14ac:dyDescent="0.25">
      <c r="A949" s="5">
        <v>1</v>
      </c>
      <c r="B949" s="5" t="s">
        <v>135</v>
      </c>
      <c r="C949" s="11" t="s">
        <v>45</v>
      </c>
      <c r="D949" s="47" t="s">
        <v>136</v>
      </c>
      <c r="E949" s="46">
        <f>VLOOKUP(B949,PREU_FEINA!$K$11:$L$1258,2,0)</f>
        <v>0</v>
      </c>
      <c r="F949" s="13">
        <v>312.06799999999998</v>
      </c>
      <c r="G949" s="43">
        <f>ROUND(ROUND(E949,2)*ROUND(F949,3),2)</f>
        <v>0</v>
      </c>
    </row>
    <row r="950" spans="1:7" x14ac:dyDescent="0.25">
      <c r="D950" s="9" t="s">
        <v>22</v>
      </c>
      <c r="E950" s="9"/>
      <c r="F950" s="9"/>
      <c r="G950" s="44">
        <f>SUM(G949:G949)</f>
        <v>0</v>
      </c>
    </row>
    <row r="951" spans="1:7" x14ac:dyDescent="0.25">
      <c r="G951" s="38"/>
    </row>
    <row r="952" spans="1:7" x14ac:dyDescent="0.25">
      <c r="B952" s="9" t="s">
        <v>5</v>
      </c>
      <c r="C952" s="10" t="s">
        <v>6</v>
      </c>
      <c r="D952" s="9" t="s">
        <v>7</v>
      </c>
      <c r="G952" s="38"/>
    </row>
    <row r="953" spans="1:7" x14ac:dyDescent="0.25">
      <c r="B953" s="9" t="s">
        <v>8</v>
      </c>
      <c r="C953" s="10" t="s">
        <v>247</v>
      </c>
      <c r="D953" s="9" t="s">
        <v>248</v>
      </c>
      <c r="G953" s="38"/>
    </row>
    <row r="954" spans="1:7" x14ac:dyDescent="0.25">
      <c r="B954" s="9" t="s">
        <v>11</v>
      </c>
      <c r="C954" s="10" t="s">
        <v>175</v>
      </c>
      <c r="D954" s="9" t="s">
        <v>261</v>
      </c>
      <c r="G954" s="38"/>
    </row>
    <row r="955" spans="1:7" x14ac:dyDescent="0.25">
      <c r="B955" s="9" t="s">
        <v>14</v>
      </c>
      <c r="C955" s="10" t="s">
        <v>128</v>
      </c>
      <c r="D955" s="9" t="s">
        <v>130</v>
      </c>
      <c r="G955" s="38"/>
    </row>
    <row r="956" spans="1:7" x14ac:dyDescent="0.25">
      <c r="G956" s="38"/>
    </row>
    <row r="957" spans="1:7" ht="23.25" x14ac:dyDescent="0.25">
      <c r="A957" s="5">
        <v>1</v>
      </c>
      <c r="B957" s="5" t="s">
        <v>131</v>
      </c>
      <c r="C957" s="11" t="s">
        <v>45</v>
      </c>
      <c r="D957" s="47" t="s">
        <v>132</v>
      </c>
      <c r="E957" s="46">
        <f>VLOOKUP(B957,PREU_FEINA!$K$11:$L$1258,2,0)</f>
        <v>0</v>
      </c>
      <c r="F957" s="13">
        <v>1455.8520000000001</v>
      </c>
      <c r="G957" s="43">
        <f>ROUND(ROUND(E957,2)*ROUND(F957,3),2)</f>
        <v>0</v>
      </c>
    </row>
    <row r="958" spans="1:7" x14ac:dyDescent="0.25">
      <c r="D958" s="9" t="s">
        <v>22</v>
      </c>
      <c r="E958" s="9"/>
      <c r="F958" s="9"/>
      <c r="G958" s="44">
        <f>SUM(G957:G957)</f>
        <v>0</v>
      </c>
    </row>
    <row r="959" spans="1:7" x14ac:dyDescent="0.25">
      <c r="G959" s="38"/>
    </row>
    <row r="960" spans="1:7" x14ac:dyDescent="0.25">
      <c r="B960" s="9" t="s">
        <v>5</v>
      </c>
      <c r="C960" s="10" t="s">
        <v>6</v>
      </c>
      <c r="D960" s="9" t="s">
        <v>7</v>
      </c>
      <c r="G960" s="38"/>
    </row>
    <row r="961" spans="1:7" x14ac:dyDescent="0.25">
      <c r="B961" s="9" t="s">
        <v>8</v>
      </c>
      <c r="C961" s="10" t="s">
        <v>247</v>
      </c>
      <c r="D961" s="9" t="s">
        <v>248</v>
      </c>
      <c r="G961" s="38"/>
    </row>
    <row r="962" spans="1:7" x14ac:dyDescent="0.25">
      <c r="B962" s="9" t="s">
        <v>11</v>
      </c>
      <c r="C962" s="10" t="s">
        <v>179</v>
      </c>
      <c r="D962" s="9" t="s">
        <v>262</v>
      </c>
      <c r="G962" s="38"/>
    </row>
    <row r="963" spans="1:7" x14ac:dyDescent="0.25">
      <c r="B963" s="9" t="s">
        <v>14</v>
      </c>
      <c r="C963" s="10" t="s">
        <v>42</v>
      </c>
      <c r="D963" s="9" t="s">
        <v>43</v>
      </c>
      <c r="G963" s="38"/>
    </row>
    <row r="964" spans="1:7" x14ac:dyDescent="0.25">
      <c r="G964" s="38"/>
    </row>
    <row r="965" spans="1:7" ht="23.25" x14ac:dyDescent="0.25">
      <c r="A965" s="5">
        <v>1</v>
      </c>
      <c r="B965" s="5" t="s">
        <v>44</v>
      </c>
      <c r="C965" s="11" t="s">
        <v>45</v>
      </c>
      <c r="D965" s="47" t="s">
        <v>46</v>
      </c>
      <c r="E965" s="46">
        <f>VLOOKUP(B965,PREU_FEINA!$K$11:$L$1258,2,0)</f>
        <v>0</v>
      </c>
      <c r="F965" s="13">
        <v>36811.769999999997</v>
      </c>
      <c r="G965" s="43">
        <f>ROUND(ROUND(E965,2)*ROUND(F965,3),2)</f>
        <v>0</v>
      </c>
    </row>
    <row r="966" spans="1:7" x14ac:dyDescent="0.25">
      <c r="D966" s="9" t="s">
        <v>22</v>
      </c>
      <c r="E966" s="9"/>
      <c r="F966" s="9"/>
      <c r="G966" s="44">
        <f>SUM(G965:G965)</f>
        <v>0</v>
      </c>
    </row>
    <row r="967" spans="1:7" x14ac:dyDescent="0.25">
      <c r="G967" s="38"/>
    </row>
    <row r="968" spans="1:7" x14ac:dyDescent="0.25">
      <c r="B968" s="9" t="s">
        <v>5</v>
      </c>
      <c r="C968" s="10" t="s">
        <v>6</v>
      </c>
      <c r="D968" s="9" t="s">
        <v>7</v>
      </c>
      <c r="G968" s="38"/>
    </row>
    <row r="969" spans="1:7" x14ac:dyDescent="0.25">
      <c r="B969" s="9" t="s">
        <v>8</v>
      </c>
      <c r="C969" s="10" t="s">
        <v>247</v>
      </c>
      <c r="D969" s="9" t="s">
        <v>248</v>
      </c>
      <c r="G969" s="38"/>
    </row>
    <row r="970" spans="1:7" x14ac:dyDescent="0.25">
      <c r="B970" s="9" t="s">
        <v>11</v>
      </c>
      <c r="C970" s="10" t="s">
        <v>181</v>
      </c>
      <c r="D970" s="9" t="s">
        <v>263</v>
      </c>
      <c r="G970" s="38"/>
    </row>
    <row r="971" spans="1:7" x14ac:dyDescent="0.25">
      <c r="B971" s="9" t="s">
        <v>14</v>
      </c>
      <c r="C971" s="10" t="s">
        <v>42</v>
      </c>
      <c r="D971" s="9" t="s">
        <v>43</v>
      </c>
      <c r="G971" s="38"/>
    </row>
    <row r="972" spans="1:7" x14ac:dyDescent="0.25">
      <c r="G972" s="38"/>
    </row>
    <row r="973" spans="1:7" ht="23.25" x14ac:dyDescent="0.25">
      <c r="A973" s="5">
        <v>1</v>
      </c>
      <c r="B973" s="5" t="s">
        <v>44</v>
      </c>
      <c r="C973" s="11" t="s">
        <v>45</v>
      </c>
      <c r="D973" s="47" t="s">
        <v>46</v>
      </c>
      <c r="E973" s="46">
        <f>VLOOKUP(B973,PREU_FEINA!$K$11:$L$1258,2,0)</f>
        <v>0</v>
      </c>
      <c r="F973" s="13">
        <v>6853.1580000000004</v>
      </c>
      <c r="G973" s="43">
        <f>ROUND(ROUND(E973,2)*ROUND(F973,3),2)</f>
        <v>0</v>
      </c>
    </row>
    <row r="974" spans="1:7" x14ac:dyDescent="0.25">
      <c r="D974" s="9" t="s">
        <v>22</v>
      </c>
      <c r="E974" s="9"/>
      <c r="F974" s="9"/>
      <c r="G974" s="44">
        <f>SUM(G973:G973)</f>
        <v>0</v>
      </c>
    </row>
    <row r="975" spans="1:7" x14ac:dyDescent="0.25">
      <c r="G975" s="38"/>
    </row>
    <row r="976" spans="1:7" x14ac:dyDescent="0.25">
      <c r="B976" s="9" t="s">
        <v>5</v>
      </c>
      <c r="C976" s="10" t="s">
        <v>6</v>
      </c>
      <c r="D976" s="9" t="s">
        <v>7</v>
      </c>
      <c r="G976" s="38"/>
    </row>
    <row r="977" spans="1:7" x14ac:dyDescent="0.25">
      <c r="B977" s="9" t="s">
        <v>8</v>
      </c>
      <c r="C977" s="10" t="s">
        <v>247</v>
      </c>
      <c r="D977" s="9" t="s">
        <v>248</v>
      </c>
      <c r="G977" s="38"/>
    </row>
    <row r="978" spans="1:7" x14ac:dyDescent="0.25">
      <c r="B978" s="9" t="s">
        <v>11</v>
      </c>
      <c r="C978" s="10" t="s">
        <v>183</v>
      </c>
      <c r="D978" s="9" t="s">
        <v>264</v>
      </c>
      <c r="G978" s="38"/>
    </row>
    <row r="979" spans="1:7" x14ac:dyDescent="0.25">
      <c r="B979" s="9" t="s">
        <v>14</v>
      </c>
      <c r="C979" s="10" t="s">
        <v>128</v>
      </c>
      <c r="D979" s="9" t="s">
        <v>130</v>
      </c>
      <c r="G979" s="38"/>
    </row>
    <row r="980" spans="1:7" x14ac:dyDescent="0.25">
      <c r="G980" s="38"/>
    </row>
    <row r="981" spans="1:7" ht="23.25" x14ac:dyDescent="0.25">
      <c r="A981" s="5">
        <v>1</v>
      </c>
      <c r="B981" s="5" t="s">
        <v>131</v>
      </c>
      <c r="C981" s="11" t="s">
        <v>45</v>
      </c>
      <c r="D981" s="47" t="s">
        <v>132</v>
      </c>
      <c r="E981" s="46">
        <f>VLOOKUP(B981,PREU_FEINA!$K$11:$L$1286,2,0)</f>
        <v>0</v>
      </c>
      <c r="F981" s="13">
        <v>27983.004000000001</v>
      </c>
      <c r="G981" s="43">
        <f>ROUND(ROUND(E981,2)*ROUND(F981,3),2)</f>
        <v>0</v>
      </c>
    </row>
    <row r="982" spans="1:7" x14ac:dyDescent="0.25">
      <c r="D982" s="9" t="s">
        <v>22</v>
      </c>
      <c r="E982" s="9"/>
      <c r="F982" s="9"/>
      <c r="G982" s="44">
        <f>SUM(G981:G981)</f>
        <v>0</v>
      </c>
    </row>
    <row r="983" spans="1:7" x14ac:dyDescent="0.25">
      <c r="G983" s="38"/>
    </row>
    <row r="984" spans="1:7" x14ac:dyDescent="0.25">
      <c r="D984" s="15" t="s">
        <v>595</v>
      </c>
      <c r="G984" s="45">
        <f>SUM(G9:G983)/2</f>
        <v>0</v>
      </c>
    </row>
    <row r="987" spans="1:7" ht="18.75" x14ac:dyDescent="0.3">
      <c r="B987" s="6"/>
      <c r="C987" s="6"/>
      <c r="D987" s="7" t="s">
        <v>583</v>
      </c>
      <c r="E987" s="6"/>
      <c r="F987" s="6"/>
      <c r="G987" s="6"/>
    </row>
    <row r="989" spans="1:7" x14ac:dyDescent="0.25">
      <c r="E989" s="61" t="s">
        <v>2</v>
      </c>
      <c r="F989" s="61" t="s">
        <v>3</v>
      </c>
      <c r="G989" s="61" t="s">
        <v>4</v>
      </c>
    </row>
    <row r="991" spans="1:7" x14ac:dyDescent="0.25">
      <c r="B991" s="9" t="s">
        <v>5</v>
      </c>
      <c r="C991" s="10" t="s">
        <v>6</v>
      </c>
      <c r="D991" s="9" t="s">
        <v>584</v>
      </c>
    </row>
    <row r="992" spans="1:7" x14ac:dyDescent="0.25">
      <c r="B992" s="9" t="s">
        <v>8</v>
      </c>
      <c r="C992" s="10" t="s">
        <v>57</v>
      </c>
      <c r="D992" s="9" t="s">
        <v>585</v>
      </c>
    </row>
    <row r="994" spans="1:7" x14ac:dyDescent="0.25">
      <c r="A994" s="12">
        <v>1</v>
      </c>
      <c r="B994" s="12" t="s">
        <v>577</v>
      </c>
      <c r="C994" s="11" t="s">
        <v>578</v>
      </c>
      <c r="D994" s="12" t="s">
        <v>579</v>
      </c>
      <c r="E994" s="46">
        <f>VLOOKUP(B994,PREU_FEINA!$K$11:$L$1286,2,0)</f>
        <v>0</v>
      </c>
      <c r="F994" s="13">
        <v>0</v>
      </c>
      <c r="G994" s="43">
        <f>ROUND(ROUND(E994,2)*ROUND(F994,3),2)</f>
        <v>0</v>
      </c>
    </row>
    <row r="995" spans="1:7" x14ac:dyDescent="0.25">
      <c r="D995" s="9" t="s">
        <v>22</v>
      </c>
      <c r="E995" s="9"/>
      <c r="F995" s="9"/>
      <c r="G995" s="44">
        <f>SUM(G994:G994)</f>
        <v>0</v>
      </c>
    </row>
    <row r="996" spans="1:7" x14ac:dyDescent="0.25">
      <c r="G996" s="38"/>
    </row>
    <row r="997" spans="1:7" x14ac:dyDescent="0.25">
      <c r="B997" s="9" t="s">
        <v>5</v>
      </c>
      <c r="C997" s="10" t="s">
        <v>6</v>
      </c>
      <c r="D997" s="9" t="s">
        <v>584</v>
      </c>
      <c r="G997" s="38"/>
    </row>
    <row r="998" spans="1:7" x14ac:dyDescent="0.25">
      <c r="B998" s="9" t="s">
        <v>8</v>
      </c>
      <c r="C998" s="10" t="s">
        <v>9</v>
      </c>
      <c r="D998" s="9" t="s">
        <v>586</v>
      </c>
      <c r="G998" s="38"/>
    </row>
    <row r="999" spans="1:7" x14ac:dyDescent="0.25">
      <c r="G999" s="38"/>
    </row>
    <row r="1000" spans="1:7" x14ac:dyDescent="0.25">
      <c r="A1000" s="12">
        <v>1</v>
      </c>
      <c r="B1000" s="12" t="s">
        <v>580</v>
      </c>
      <c r="C1000" s="11" t="s">
        <v>578</v>
      </c>
      <c r="D1000" s="12" t="s">
        <v>581</v>
      </c>
      <c r="E1000" s="46">
        <f>VLOOKUP(B1000,PREU_FEINA!$K$11:$L$1286,2,0)</f>
        <v>0</v>
      </c>
      <c r="F1000" s="13">
        <v>0</v>
      </c>
      <c r="G1000" s="43">
        <f>ROUND(ROUND(E1000,2)*ROUND(F1000,3),2)</f>
        <v>0</v>
      </c>
    </row>
    <row r="1001" spans="1:7" x14ac:dyDescent="0.25">
      <c r="D1001" s="9" t="s">
        <v>22</v>
      </c>
      <c r="E1001" s="9"/>
      <c r="F1001" s="9"/>
      <c r="G1001" s="44">
        <f>SUM(G1000:G1000)</f>
        <v>0</v>
      </c>
    </row>
    <row r="1002" spans="1:7" x14ac:dyDescent="0.25">
      <c r="G1002" s="38"/>
    </row>
    <row r="1003" spans="1:7" x14ac:dyDescent="0.25">
      <c r="B1003" s="9" t="s">
        <v>5</v>
      </c>
      <c r="C1003" s="10" t="s">
        <v>6</v>
      </c>
      <c r="D1003" s="9" t="s">
        <v>584</v>
      </c>
      <c r="G1003" s="38"/>
    </row>
    <row r="1004" spans="1:7" x14ac:dyDescent="0.25">
      <c r="B1004" s="9" t="s">
        <v>8</v>
      </c>
      <c r="C1004" s="10" t="s">
        <v>126</v>
      </c>
      <c r="D1004" s="9" t="s">
        <v>127</v>
      </c>
      <c r="G1004" s="38"/>
    </row>
    <row r="1005" spans="1:7" x14ac:dyDescent="0.25">
      <c r="B1005" s="9" t="s">
        <v>11</v>
      </c>
      <c r="C1005" s="10" t="s">
        <v>128</v>
      </c>
      <c r="D1005" s="9" t="s">
        <v>129</v>
      </c>
      <c r="G1005" s="38"/>
    </row>
    <row r="1006" spans="1:7" x14ac:dyDescent="0.25">
      <c r="B1006" s="9" t="s">
        <v>14</v>
      </c>
      <c r="C1006" s="10" t="s">
        <v>57</v>
      </c>
      <c r="D1006" s="9" t="s">
        <v>585</v>
      </c>
      <c r="G1006" s="38"/>
    </row>
    <row r="1007" spans="1:7" x14ac:dyDescent="0.25">
      <c r="G1007" s="38"/>
    </row>
    <row r="1008" spans="1:7" x14ac:dyDescent="0.25">
      <c r="A1008" s="12">
        <v>1</v>
      </c>
      <c r="B1008" s="12" t="s">
        <v>577</v>
      </c>
      <c r="C1008" s="11" t="s">
        <v>578</v>
      </c>
      <c r="D1008" s="12" t="s">
        <v>579</v>
      </c>
      <c r="E1008" s="46">
        <f>VLOOKUP(B1008,PREU_FEINA!$K$11:$L$1286,2,0)</f>
        <v>0</v>
      </c>
      <c r="F1008" s="13">
        <v>4009.1239999999998</v>
      </c>
      <c r="G1008" s="43">
        <f>ROUND(ROUND(E1008,2)*ROUND(F1008,3),2)</f>
        <v>0</v>
      </c>
    </row>
    <row r="1009" spans="1:7" x14ac:dyDescent="0.25">
      <c r="D1009" s="9" t="s">
        <v>22</v>
      </c>
      <c r="E1009" s="9"/>
      <c r="F1009" s="9"/>
      <c r="G1009" s="44">
        <f>SUM(G1008:G1008)</f>
        <v>0</v>
      </c>
    </row>
    <row r="1010" spans="1:7" x14ac:dyDescent="0.25">
      <c r="G1010" s="38"/>
    </row>
    <row r="1011" spans="1:7" x14ac:dyDescent="0.25">
      <c r="B1011" s="9" t="s">
        <v>5</v>
      </c>
      <c r="C1011" s="10" t="s">
        <v>6</v>
      </c>
      <c r="D1011" s="9" t="s">
        <v>584</v>
      </c>
      <c r="G1011" s="38"/>
    </row>
    <row r="1012" spans="1:7" x14ac:dyDescent="0.25">
      <c r="B1012" s="9" t="s">
        <v>8</v>
      </c>
      <c r="C1012" s="10" t="s">
        <v>126</v>
      </c>
      <c r="D1012" s="9" t="s">
        <v>127</v>
      </c>
      <c r="G1012" s="38"/>
    </row>
    <row r="1013" spans="1:7" x14ac:dyDescent="0.25">
      <c r="B1013" s="9" t="s">
        <v>11</v>
      </c>
      <c r="C1013" s="10" t="s">
        <v>133</v>
      </c>
      <c r="D1013" s="9" t="s">
        <v>137</v>
      </c>
      <c r="G1013" s="38"/>
    </row>
    <row r="1014" spans="1:7" x14ac:dyDescent="0.25">
      <c r="B1014" s="9" t="s">
        <v>14</v>
      </c>
      <c r="C1014" s="10" t="s">
        <v>57</v>
      </c>
      <c r="D1014" s="9" t="s">
        <v>585</v>
      </c>
      <c r="G1014" s="38"/>
    </row>
    <row r="1015" spans="1:7" x14ac:dyDescent="0.25">
      <c r="G1015" s="38"/>
    </row>
    <row r="1016" spans="1:7" x14ac:dyDescent="0.25">
      <c r="A1016" s="12">
        <v>1</v>
      </c>
      <c r="B1016" s="12" t="s">
        <v>577</v>
      </c>
      <c r="C1016" s="11" t="s">
        <v>578</v>
      </c>
      <c r="D1016" s="12" t="s">
        <v>579</v>
      </c>
      <c r="E1016" s="46">
        <f>VLOOKUP(B1016,PREU_FEINA!$K$11:$L$1286,2,0)</f>
        <v>0</v>
      </c>
      <c r="F1016" s="13">
        <v>503.06200000000001</v>
      </c>
      <c r="G1016" s="43">
        <f>ROUND(ROUND(E1016,2)*ROUND(F1016,3),2)</f>
        <v>0</v>
      </c>
    </row>
    <row r="1017" spans="1:7" x14ac:dyDescent="0.25">
      <c r="D1017" s="9" t="s">
        <v>22</v>
      </c>
      <c r="E1017" s="9"/>
      <c r="F1017" s="9"/>
      <c r="G1017" s="44">
        <f>SUM(G1016:G1016)</f>
        <v>0</v>
      </c>
    </row>
    <row r="1018" spans="1:7" x14ac:dyDescent="0.25">
      <c r="G1018" s="38"/>
    </row>
    <row r="1019" spans="1:7" x14ac:dyDescent="0.25">
      <c r="B1019" s="9" t="s">
        <v>5</v>
      </c>
      <c r="C1019" s="10" t="s">
        <v>6</v>
      </c>
      <c r="D1019" s="9" t="s">
        <v>584</v>
      </c>
      <c r="G1019" s="38"/>
    </row>
    <row r="1020" spans="1:7" x14ac:dyDescent="0.25">
      <c r="B1020" s="9" t="s">
        <v>8</v>
      </c>
      <c r="C1020" s="10" t="s">
        <v>126</v>
      </c>
      <c r="D1020" s="9" t="s">
        <v>127</v>
      </c>
      <c r="G1020" s="38"/>
    </row>
    <row r="1021" spans="1:7" x14ac:dyDescent="0.25">
      <c r="B1021" s="9" t="s">
        <v>11</v>
      </c>
      <c r="C1021" s="10" t="s">
        <v>138</v>
      </c>
      <c r="D1021" s="9" t="s">
        <v>139</v>
      </c>
      <c r="G1021" s="38"/>
    </row>
    <row r="1022" spans="1:7" x14ac:dyDescent="0.25">
      <c r="B1022" s="9" t="s">
        <v>14</v>
      </c>
      <c r="C1022" s="10" t="s">
        <v>57</v>
      </c>
      <c r="D1022" s="9" t="s">
        <v>585</v>
      </c>
      <c r="G1022" s="38"/>
    </row>
    <row r="1023" spans="1:7" x14ac:dyDescent="0.25">
      <c r="G1023" s="38"/>
    </row>
    <row r="1024" spans="1:7" x14ac:dyDescent="0.25">
      <c r="A1024" s="12">
        <v>1</v>
      </c>
      <c r="B1024" s="12" t="s">
        <v>577</v>
      </c>
      <c r="C1024" s="11" t="s">
        <v>578</v>
      </c>
      <c r="D1024" s="12" t="s">
        <v>579</v>
      </c>
      <c r="E1024" s="46">
        <f>VLOOKUP(B1024,PREU_FEINA!$K$11:$L$1286,2,0)</f>
        <v>0</v>
      </c>
      <c r="F1024" s="13">
        <v>0</v>
      </c>
      <c r="G1024" s="43">
        <f>ROUND(ROUND(E1024,2)*ROUND(F1024,3),2)</f>
        <v>0</v>
      </c>
    </row>
    <row r="1025" spans="1:7" x14ac:dyDescent="0.25">
      <c r="D1025" s="9" t="s">
        <v>22</v>
      </c>
      <c r="E1025" s="9"/>
      <c r="F1025" s="9"/>
      <c r="G1025" s="44">
        <f>SUM(G1024:G1024)</f>
        <v>0</v>
      </c>
    </row>
    <row r="1026" spans="1:7" x14ac:dyDescent="0.25">
      <c r="G1026" s="38"/>
    </row>
    <row r="1027" spans="1:7" x14ac:dyDescent="0.25">
      <c r="B1027" s="9" t="s">
        <v>5</v>
      </c>
      <c r="C1027" s="10" t="s">
        <v>6</v>
      </c>
      <c r="D1027" s="9" t="s">
        <v>584</v>
      </c>
      <c r="G1027" s="38"/>
    </row>
    <row r="1028" spans="1:7" x14ac:dyDescent="0.25">
      <c r="B1028" s="9" t="s">
        <v>8</v>
      </c>
      <c r="C1028" s="10" t="s">
        <v>126</v>
      </c>
      <c r="D1028" s="9" t="s">
        <v>127</v>
      </c>
      <c r="G1028" s="38"/>
    </row>
    <row r="1029" spans="1:7" x14ac:dyDescent="0.25">
      <c r="B1029" s="9" t="s">
        <v>11</v>
      </c>
      <c r="C1029" s="10" t="s">
        <v>140</v>
      </c>
      <c r="D1029" s="9" t="s">
        <v>141</v>
      </c>
      <c r="G1029" s="38"/>
    </row>
    <row r="1030" spans="1:7" x14ac:dyDescent="0.25">
      <c r="B1030" s="9" t="s">
        <v>14</v>
      </c>
      <c r="C1030" s="10" t="s">
        <v>57</v>
      </c>
      <c r="D1030" s="9" t="s">
        <v>585</v>
      </c>
      <c r="G1030" s="38"/>
    </row>
    <row r="1031" spans="1:7" x14ac:dyDescent="0.25">
      <c r="G1031" s="38"/>
    </row>
    <row r="1032" spans="1:7" x14ac:dyDescent="0.25">
      <c r="A1032" s="12">
        <v>1</v>
      </c>
      <c r="B1032" s="12" t="s">
        <v>577</v>
      </c>
      <c r="C1032" s="11" t="s">
        <v>578</v>
      </c>
      <c r="D1032" s="12" t="s">
        <v>579</v>
      </c>
      <c r="E1032" s="46">
        <f>VLOOKUP(B1032,PREU_FEINA!$K$11:$L$1286,2,0)</f>
        <v>0</v>
      </c>
      <c r="F1032" s="13">
        <v>0</v>
      </c>
      <c r="G1032" s="43">
        <f>ROUND(ROUND(E1032,2)*ROUND(F1032,3),2)</f>
        <v>0</v>
      </c>
    </row>
    <row r="1033" spans="1:7" x14ac:dyDescent="0.25">
      <c r="D1033" s="9" t="s">
        <v>22</v>
      </c>
      <c r="E1033" s="9"/>
      <c r="F1033" s="9"/>
      <c r="G1033" s="44">
        <f>SUM(G1032:G1032)</f>
        <v>0</v>
      </c>
    </row>
    <row r="1034" spans="1:7" x14ac:dyDescent="0.25">
      <c r="G1034" s="38"/>
    </row>
    <row r="1035" spans="1:7" x14ac:dyDescent="0.25">
      <c r="B1035" s="9" t="s">
        <v>5</v>
      </c>
      <c r="C1035" s="10" t="s">
        <v>6</v>
      </c>
      <c r="D1035" s="9" t="s">
        <v>584</v>
      </c>
      <c r="G1035" s="38"/>
    </row>
    <row r="1036" spans="1:7" x14ac:dyDescent="0.25">
      <c r="B1036" s="9" t="s">
        <v>8</v>
      </c>
      <c r="C1036" s="10" t="s">
        <v>126</v>
      </c>
      <c r="D1036" s="9" t="s">
        <v>127</v>
      </c>
      <c r="G1036" s="38"/>
    </row>
    <row r="1037" spans="1:7" x14ac:dyDescent="0.25">
      <c r="B1037" s="9" t="s">
        <v>11</v>
      </c>
      <c r="C1037" s="10" t="s">
        <v>25</v>
      </c>
      <c r="D1037" s="9" t="s">
        <v>142</v>
      </c>
      <c r="G1037" s="38"/>
    </row>
    <row r="1038" spans="1:7" x14ac:dyDescent="0.25">
      <c r="B1038" s="9" t="s">
        <v>14</v>
      </c>
      <c r="C1038" s="10" t="s">
        <v>57</v>
      </c>
      <c r="D1038" s="9" t="s">
        <v>585</v>
      </c>
      <c r="G1038" s="38"/>
    </row>
    <row r="1039" spans="1:7" x14ac:dyDescent="0.25">
      <c r="G1039" s="38"/>
    </row>
    <row r="1040" spans="1:7" x14ac:dyDescent="0.25">
      <c r="A1040" s="12">
        <v>1</v>
      </c>
      <c r="B1040" s="12" t="s">
        <v>577</v>
      </c>
      <c r="C1040" s="11" t="s">
        <v>578</v>
      </c>
      <c r="D1040" s="12" t="s">
        <v>579</v>
      </c>
      <c r="E1040" s="46">
        <f>VLOOKUP(B1040,PREU_FEINA!$K$11:$L$1286,2,0)</f>
        <v>0</v>
      </c>
      <c r="F1040" s="13">
        <v>3171.7869999999998</v>
      </c>
      <c r="G1040" s="43">
        <f>ROUND(ROUND(E1040,2)*ROUND(F1040,3),2)</f>
        <v>0</v>
      </c>
    </row>
    <row r="1041" spans="1:7" x14ac:dyDescent="0.25">
      <c r="D1041" s="9" t="s">
        <v>22</v>
      </c>
      <c r="E1041" s="9"/>
      <c r="F1041" s="9"/>
      <c r="G1041" s="44">
        <f>SUM(G1040:G1040)</f>
        <v>0</v>
      </c>
    </row>
    <row r="1042" spans="1:7" x14ac:dyDescent="0.25">
      <c r="G1042" s="38"/>
    </row>
    <row r="1043" spans="1:7" x14ac:dyDescent="0.25">
      <c r="B1043" s="9" t="s">
        <v>5</v>
      </c>
      <c r="C1043" s="10" t="s">
        <v>6</v>
      </c>
      <c r="D1043" s="9" t="s">
        <v>584</v>
      </c>
      <c r="G1043" s="38"/>
    </row>
    <row r="1044" spans="1:7" x14ac:dyDescent="0.25">
      <c r="B1044" s="9" t="s">
        <v>8</v>
      </c>
      <c r="C1044" s="10" t="s">
        <v>126</v>
      </c>
      <c r="D1044" s="9" t="s">
        <v>127</v>
      </c>
      <c r="G1044" s="38"/>
    </row>
    <row r="1045" spans="1:7" x14ac:dyDescent="0.25">
      <c r="B1045" s="9" t="s">
        <v>11</v>
      </c>
      <c r="C1045" s="10" t="s">
        <v>32</v>
      </c>
      <c r="D1045" s="9" t="s">
        <v>143</v>
      </c>
      <c r="G1045" s="38"/>
    </row>
    <row r="1046" spans="1:7" x14ac:dyDescent="0.25">
      <c r="B1046" s="9" t="s">
        <v>14</v>
      </c>
      <c r="C1046" s="10" t="s">
        <v>57</v>
      </c>
      <c r="D1046" s="9" t="s">
        <v>585</v>
      </c>
      <c r="G1046" s="38"/>
    </row>
    <row r="1047" spans="1:7" x14ac:dyDescent="0.25">
      <c r="G1047" s="38"/>
    </row>
    <row r="1048" spans="1:7" x14ac:dyDescent="0.25">
      <c r="A1048" s="12">
        <v>1</v>
      </c>
      <c r="B1048" s="12" t="s">
        <v>577</v>
      </c>
      <c r="C1048" s="11" t="s">
        <v>578</v>
      </c>
      <c r="D1048" s="12" t="s">
        <v>579</v>
      </c>
      <c r="E1048" s="46">
        <f>VLOOKUP(B1048,PREU_FEINA!$K$11:$L$1286,2,0)</f>
        <v>0</v>
      </c>
      <c r="F1048" s="13">
        <v>140.41499999999999</v>
      </c>
      <c r="G1048" s="43">
        <f>ROUND(ROUND(E1048,2)*ROUND(F1048,3),2)</f>
        <v>0</v>
      </c>
    </row>
    <row r="1049" spans="1:7" x14ac:dyDescent="0.25">
      <c r="D1049" s="9" t="s">
        <v>22</v>
      </c>
      <c r="E1049" s="9"/>
      <c r="F1049" s="9"/>
      <c r="G1049" s="44">
        <f>SUM(G1048:G1048)</f>
        <v>0</v>
      </c>
    </row>
    <row r="1050" spans="1:7" x14ac:dyDescent="0.25">
      <c r="G1050" s="38"/>
    </row>
    <row r="1051" spans="1:7" x14ac:dyDescent="0.25">
      <c r="B1051" s="9" t="s">
        <v>5</v>
      </c>
      <c r="C1051" s="10" t="s">
        <v>6</v>
      </c>
      <c r="D1051" s="9" t="s">
        <v>584</v>
      </c>
      <c r="G1051" s="38"/>
    </row>
    <row r="1052" spans="1:7" x14ac:dyDescent="0.25">
      <c r="B1052" s="9" t="s">
        <v>8</v>
      </c>
      <c r="C1052" s="10" t="s">
        <v>126</v>
      </c>
      <c r="D1052" s="9" t="s">
        <v>127</v>
      </c>
      <c r="G1052" s="38"/>
    </row>
    <row r="1053" spans="1:7" x14ac:dyDescent="0.25">
      <c r="B1053" s="9" t="s">
        <v>11</v>
      </c>
      <c r="C1053" s="10" t="s">
        <v>144</v>
      </c>
      <c r="D1053" s="9" t="s">
        <v>145</v>
      </c>
      <c r="G1053" s="38"/>
    </row>
    <row r="1054" spans="1:7" x14ac:dyDescent="0.25">
      <c r="B1054" s="9" t="s">
        <v>14</v>
      </c>
      <c r="C1054" s="10" t="s">
        <v>57</v>
      </c>
      <c r="D1054" s="9" t="s">
        <v>585</v>
      </c>
      <c r="G1054" s="38"/>
    </row>
    <row r="1055" spans="1:7" x14ac:dyDescent="0.25">
      <c r="G1055" s="38"/>
    </row>
    <row r="1056" spans="1:7" x14ac:dyDescent="0.25">
      <c r="A1056" s="12">
        <v>1</v>
      </c>
      <c r="B1056" s="12" t="s">
        <v>577</v>
      </c>
      <c r="C1056" s="11" t="s">
        <v>578</v>
      </c>
      <c r="D1056" s="12" t="s">
        <v>579</v>
      </c>
      <c r="E1056" s="46">
        <f>VLOOKUP(B1056,PREU_FEINA!$K$11:$L$1286,2,0)</f>
        <v>0</v>
      </c>
      <c r="F1056" s="13">
        <v>140.41499999999999</v>
      </c>
      <c r="G1056" s="43">
        <f>ROUND(ROUND(E1056,2)*ROUND(F1056,3),2)</f>
        <v>0</v>
      </c>
    </row>
    <row r="1057" spans="1:7" x14ac:dyDescent="0.25">
      <c r="D1057" s="9" t="s">
        <v>22</v>
      </c>
      <c r="E1057" s="9"/>
      <c r="F1057" s="9"/>
      <c r="G1057" s="44">
        <f>SUM(G1056:G1056)</f>
        <v>0</v>
      </c>
    </row>
    <row r="1058" spans="1:7" x14ac:dyDescent="0.25">
      <c r="G1058" s="38"/>
    </row>
    <row r="1059" spans="1:7" x14ac:dyDescent="0.25">
      <c r="B1059" s="9" t="s">
        <v>5</v>
      </c>
      <c r="C1059" s="10" t="s">
        <v>6</v>
      </c>
      <c r="D1059" s="9" t="s">
        <v>584</v>
      </c>
      <c r="G1059" s="38"/>
    </row>
    <row r="1060" spans="1:7" x14ac:dyDescent="0.25">
      <c r="B1060" s="9" t="s">
        <v>8</v>
      </c>
      <c r="C1060" s="10" t="s">
        <v>126</v>
      </c>
      <c r="D1060" s="9" t="s">
        <v>127</v>
      </c>
      <c r="G1060" s="38"/>
    </row>
    <row r="1061" spans="1:7" x14ac:dyDescent="0.25">
      <c r="B1061" s="9" t="s">
        <v>11</v>
      </c>
      <c r="C1061" s="10" t="s">
        <v>146</v>
      </c>
      <c r="D1061" s="9" t="s">
        <v>147</v>
      </c>
      <c r="G1061" s="38"/>
    </row>
    <row r="1062" spans="1:7" x14ac:dyDescent="0.25">
      <c r="B1062" s="9" t="s">
        <v>14</v>
      </c>
      <c r="C1062" s="10" t="s">
        <v>57</v>
      </c>
      <c r="D1062" s="9" t="s">
        <v>585</v>
      </c>
      <c r="G1062" s="38"/>
    </row>
    <row r="1063" spans="1:7" x14ac:dyDescent="0.25">
      <c r="G1063" s="38"/>
    </row>
    <row r="1064" spans="1:7" x14ac:dyDescent="0.25">
      <c r="A1064" s="12">
        <v>1</v>
      </c>
      <c r="B1064" s="12" t="s">
        <v>577</v>
      </c>
      <c r="C1064" s="11" t="s">
        <v>578</v>
      </c>
      <c r="D1064" s="12" t="s">
        <v>579</v>
      </c>
      <c r="E1064" s="46">
        <f>VLOOKUP(B1064,PREU_FEINA!$K$11:$L$1286,2,0)</f>
        <v>0</v>
      </c>
      <c r="F1064" s="13">
        <v>1175.9939999999999</v>
      </c>
      <c r="G1064" s="43">
        <f>ROUND(ROUND(E1064,2)*ROUND(F1064,3),2)</f>
        <v>0</v>
      </c>
    </row>
    <row r="1065" spans="1:7" x14ac:dyDescent="0.25">
      <c r="D1065" s="9" t="s">
        <v>22</v>
      </c>
      <c r="E1065" s="9"/>
      <c r="F1065" s="9"/>
      <c r="G1065" s="44">
        <f>SUM(G1064:G1064)</f>
        <v>0</v>
      </c>
    </row>
    <row r="1066" spans="1:7" x14ac:dyDescent="0.25">
      <c r="G1066" s="38"/>
    </row>
    <row r="1067" spans="1:7" x14ac:dyDescent="0.25">
      <c r="B1067" s="9" t="s">
        <v>5</v>
      </c>
      <c r="C1067" s="10" t="s">
        <v>6</v>
      </c>
      <c r="D1067" s="9" t="s">
        <v>584</v>
      </c>
      <c r="G1067" s="38"/>
    </row>
    <row r="1068" spans="1:7" x14ac:dyDescent="0.25">
      <c r="B1068" s="9" t="s">
        <v>8</v>
      </c>
      <c r="C1068" s="10" t="s">
        <v>126</v>
      </c>
      <c r="D1068" s="9" t="s">
        <v>127</v>
      </c>
      <c r="G1068" s="38"/>
    </row>
    <row r="1069" spans="1:7" x14ac:dyDescent="0.25">
      <c r="B1069" s="9" t="s">
        <v>11</v>
      </c>
      <c r="C1069" s="10" t="s">
        <v>148</v>
      </c>
      <c r="D1069" s="9" t="s">
        <v>149</v>
      </c>
      <c r="G1069" s="38"/>
    </row>
    <row r="1070" spans="1:7" x14ac:dyDescent="0.25">
      <c r="B1070" s="9" t="s">
        <v>14</v>
      </c>
      <c r="C1070" s="10" t="s">
        <v>57</v>
      </c>
      <c r="D1070" s="9" t="s">
        <v>585</v>
      </c>
      <c r="G1070" s="38"/>
    </row>
    <row r="1071" spans="1:7" x14ac:dyDescent="0.25">
      <c r="G1071" s="38"/>
    </row>
    <row r="1072" spans="1:7" x14ac:dyDescent="0.25">
      <c r="A1072" s="12">
        <v>1</v>
      </c>
      <c r="B1072" s="12" t="s">
        <v>577</v>
      </c>
      <c r="C1072" s="11" t="s">
        <v>578</v>
      </c>
      <c r="D1072" s="12" t="s">
        <v>579</v>
      </c>
      <c r="E1072" s="46">
        <f>VLOOKUP(B1072,PREU_FEINA!$K$11:$L$1286,2,0)</f>
        <v>0</v>
      </c>
      <c r="F1072" s="13">
        <v>130.285</v>
      </c>
      <c r="G1072" s="43">
        <f>ROUND(ROUND(E1072,2)*ROUND(F1072,3),2)</f>
        <v>0</v>
      </c>
    </row>
    <row r="1073" spans="1:7" x14ac:dyDescent="0.25">
      <c r="D1073" s="9" t="s">
        <v>22</v>
      </c>
      <c r="E1073" s="9"/>
      <c r="F1073" s="9"/>
      <c r="G1073" s="44">
        <f>SUM(G1072:G1072)</f>
        <v>0</v>
      </c>
    </row>
    <row r="1074" spans="1:7" x14ac:dyDescent="0.25">
      <c r="G1074" s="38"/>
    </row>
    <row r="1075" spans="1:7" x14ac:dyDescent="0.25">
      <c r="B1075" s="9" t="s">
        <v>5</v>
      </c>
      <c r="C1075" s="10" t="s">
        <v>6</v>
      </c>
      <c r="D1075" s="9" t="s">
        <v>584</v>
      </c>
      <c r="G1075" s="38"/>
    </row>
    <row r="1076" spans="1:7" x14ac:dyDescent="0.25">
      <c r="B1076" s="9" t="s">
        <v>8</v>
      </c>
      <c r="C1076" s="10" t="s">
        <v>126</v>
      </c>
      <c r="D1076" s="9" t="s">
        <v>127</v>
      </c>
      <c r="G1076" s="38"/>
    </row>
    <row r="1077" spans="1:7" x14ac:dyDescent="0.25">
      <c r="B1077" s="9" t="s">
        <v>11</v>
      </c>
      <c r="C1077" s="10" t="s">
        <v>150</v>
      </c>
      <c r="D1077" s="9" t="s">
        <v>151</v>
      </c>
      <c r="G1077" s="38"/>
    </row>
    <row r="1078" spans="1:7" x14ac:dyDescent="0.25">
      <c r="B1078" s="9" t="s">
        <v>14</v>
      </c>
      <c r="C1078" s="10" t="s">
        <v>57</v>
      </c>
      <c r="D1078" s="9" t="s">
        <v>585</v>
      </c>
      <c r="G1078" s="38"/>
    </row>
    <row r="1079" spans="1:7" x14ac:dyDescent="0.25">
      <c r="G1079" s="38"/>
    </row>
    <row r="1080" spans="1:7" x14ac:dyDescent="0.25">
      <c r="A1080" s="12">
        <v>1</v>
      </c>
      <c r="B1080" s="12" t="s">
        <v>577</v>
      </c>
      <c r="C1080" s="11" t="s">
        <v>578</v>
      </c>
      <c r="D1080" s="12" t="s">
        <v>579</v>
      </c>
      <c r="E1080" s="46">
        <f>VLOOKUP(B1080,PREU_FEINA!$K$11:$L$1286,2,0)</f>
        <v>0</v>
      </c>
      <c r="F1080" s="13">
        <v>41.843000000000004</v>
      </c>
      <c r="G1080" s="43">
        <f>ROUND(ROUND(E1080,2)*ROUND(F1080,3),2)</f>
        <v>0</v>
      </c>
    </row>
    <row r="1081" spans="1:7" x14ac:dyDescent="0.25">
      <c r="D1081" s="9" t="s">
        <v>22</v>
      </c>
      <c r="E1081" s="9"/>
      <c r="F1081" s="9"/>
      <c r="G1081" s="44">
        <f>SUM(G1080:G1080)</f>
        <v>0</v>
      </c>
    </row>
    <row r="1082" spans="1:7" x14ac:dyDescent="0.25">
      <c r="G1082" s="38"/>
    </row>
    <row r="1083" spans="1:7" x14ac:dyDescent="0.25">
      <c r="B1083" s="9" t="s">
        <v>5</v>
      </c>
      <c r="C1083" s="10" t="s">
        <v>6</v>
      </c>
      <c r="D1083" s="9" t="s">
        <v>584</v>
      </c>
      <c r="G1083" s="38"/>
    </row>
    <row r="1084" spans="1:7" x14ac:dyDescent="0.25">
      <c r="B1084" s="9" t="s">
        <v>8</v>
      </c>
      <c r="C1084" s="10" t="s">
        <v>126</v>
      </c>
      <c r="D1084" s="9" t="s">
        <v>127</v>
      </c>
      <c r="G1084" s="38"/>
    </row>
    <row r="1085" spans="1:7" x14ac:dyDescent="0.25">
      <c r="B1085" s="9" t="s">
        <v>11</v>
      </c>
      <c r="C1085" s="10" t="s">
        <v>42</v>
      </c>
      <c r="D1085" s="9" t="s">
        <v>152</v>
      </c>
      <c r="G1085" s="38"/>
    </row>
    <row r="1086" spans="1:7" x14ac:dyDescent="0.25">
      <c r="B1086" s="9" t="s">
        <v>14</v>
      </c>
      <c r="C1086" s="10" t="s">
        <v>57</v>
      </c>
      <c r="D1086" s="9" t="s">
        <v>585</v>
      </c>
      <c r="G1086" s="38"/>
    </row>
    <row r="1087" spans="1:7" x14ac:dyDescent="0.25">
      <c r="G1087" s="38"/>
    </row>
    <row r="1088" spans="1:7" x14ac:dyDescent="0.25">
      <c r="A1088" s="12">
        <v>1</v>
      </c>
      <c r="B1088" s="12" t="s">
        <v>577</v>
      </c>
      <c r="C1088" s="11" t="s">
        <v>578</v>
      </c>
      <c r="D1088" s="12" t="s">
        <v>579</v>
      </c>
      <c r="E1088" s="46">
        <f>VLOOKUP(B1088,PREU_FEINA!$K$11:$L$1286,2,0)</f>
        <v>0</v>
      </c>
      <c r="F1088" s="13">
        <v>101.82899999999999</v>
      </c>
      <c r="G1088" s="43">
        <f>ROUND(ROUND(E1088,2)*ROUND(F1088,3),2)</f>
        <v>0</v>
      </c>
    </row>
    <row r="1089" spans="1:7" x14ac:dyDescent="0.25">
      <c r="D1089" s="9" t="s">
        <v>22</v>
      </c>
      <c r="E1089" s="9"/>
      <c r="F1089" s="9"/>
      <c r="G1089" s="44">
        <f>SUM(G1088:G1088)</f>
        <v>0</v>
      </c>
    </row>
    <row r="1090" spans="1:7" x14ac:dyDescent="0.25">
      <c r="G1090" s="38"/>
    </row>
    <row r="1091" spans="1:7" x14ac:dyDescent="0.25">
      <c r="B1091" s="9" t="s">
        <v>5</v>
      </c>
      <c r="C1091" s="10" t="s">
        <v>6</v>
      </c>
      <c r="D1091" s="9" t="s">
        <v>584</v>
      </c>
      <c r="G1091" s="38"/>
    </row>
    <row r="1092" spans="1:7" x14ac:dyDescent="0.25">
      <c r="B1092" s="9" t="s">
        <v>8</v>
      </c>
      <c r="C1092" s="10" t="s">
        <v>126</v>
      </c>
      <c r="D1092" s="9" t="s">
        <v>127</v>
      </c>
      <c r="G1092" s="38"/>
    </row>
    <row r="1093" spans="1:7" x14ac:dyDescent="0.25">
      <c r="B1093" s="9" t="s">
        <v>11</v>
      </c>
      <c r="C1093" s="10" t="s">
        <v>47</v>
      </c>
      <c r="D1093" s="9" t="s">
        <v>153</v>
      </c>
      <c r="G1093" s="38"/>
    </row>
    <row r="1094" spans="1:7" x14ac:dyDescent="0.25">
      <c r="B1094" s="9" t="s">
        <v>14</v>
      </c>
      <c r="C1094" s="10" t="s">
        <v>57</v>
      </c>
      <c r="D1094" s="9" t="s">
        <v>585</v>
      </c>
      <c r="G1094" s="38"/>
    </row>
    <row r="1095" spans="1:7" x14ac:dyDescent="0.25">
      <c r="G1095" s="38"/>
    </row>
    <row r="1096" spans="1:7" x14ac:dyDescent="0.25">
      <c r="A1096" s="12">
        <v>1</v>
      </c>
      <c r="B1096" s="12" t="s">
        <v>577</v>
      </c>
      <c r="C1096" s="11" t="s">
        <v>578</v>
      </c>
      <c r="D1096" s="12" t="s">
        <v>579</v>
      </c>
      <c r="E1096" s="46">
        <f>VLOOKUP(B1096,PREU_FEINA!$K$11:$L$1286,2,0)</f>
        <v>0</v>
      </c>
      <c r="F1096" s="13">
        <v>46.576000000000001</v>
      </c>
      <c r="G1096" s="43">
        <f>ROUND(ROUND(E1096,2)*ROUND(F1096,3),2)</f>
        <v>0</v>
      </c>
    </row>
    <row r="1097" spans="1:7" x14ac:dyDescent="0.25">
      <c r="D1097" s="9" t="s">
        <v>22</v>
      </c>
      <c r="E1097" s="9"/>
      <c r="F1097" s="9"/>
      <c r="G1097" s="44">
        <f>SUM(G1096:G1096)</f>
        <v>0</v>
      </c>
    </row>
    <row r="1098" spans="1:7" x14ac:dyDescent="0.25">
      <c r="G1098" s="38"/>
    </row>
    <row r="1099" spans="1:7" x14ac:dyDescent="0.25">
      <c r="B1099" s="9" t="s">
        <v>5</v>
      </c>
      <c r="C1099" s="10" t="s">
        <v>6</v>
      </c>
      <c r="D1099" s="9" t="s">
        <v>584</v>
      </c>
      <c r="G1099" s="38"/>
    </row>
    <row r="1100" spans="1:7" x14ac:dyDescent="0.25">
      <c r="B1100" s="9" t="s">
        <v>8</v>
      </c>
      <c r="C1100" s="10" t="s">
        <v>126</v>
      </c>
      <c r="D1100" s="9" t="s">
        <v>127</v>
      </c>
      <c r="G1100" s="38"/>
    </row>
    <row r="1101" spans="1:7" x14ac:dyDescent="0.25">
      <c r="B1101" s="9" t="s">
        <v>11</v>
      </c>
      <c r="C1101" s="10" t="s">
        <v>51</v>
      </c>
      <c r="D1101" s="9" t="s">
        <v>154</v>
      </c>
      <c r="G1101" s="38"/>
    </row>
    <row r="1102" spans="1:7" x14ac:dyDescent="0.25">
      <c r="B1102" s="9" t="s">
        <v>14</v>
      </c>
      <c r="C1102" s="10" t="s">
        <v>57</v>
      </c>
      <c r="D1102" s="9" t="s">
        <v>585</v>
      </c>
      <c r="G1102" s="38"/>
    </row>
    <row r="1103" spans="1:7" x14ac:dyDescent="0.25">
      <c r="G1103" s="38"/>
    </row>
    <row r="1104" spans="1:7" x14ac:dyDescent="0.25">
      <c r="A1104" s="12">
        <v>1</v>
      </c>
      <c r="B1104" s="12" t="s">
        <v>577</v>
      </c>
      <c r="C1104" s="11" t="s">
        <v>578</v>
      </c>
      <c r="D1104" s="12" t="s">
        <v>579</v>
      </c>
      <c r="E1104" s="46">
        <f>VLOOKUP(B1104,PREU_FEINA!$K$11:$L$1286,2,0)</f>
        <v>0</v>
      </c>
      <c r="F1104" s="13">
        <v>135.46600000000001</v>
      </c>
      <c r="G1104" s="43">
        <f>ROUND(ROUND(E1104,2)*ROUND(F1104,3),2)</f>
        <v>0</v>
      </c>
    </row>
    <row r="1105" spans="1:7" x14ac:dyDescent="0.25">
      <c r="D1105" s="9" t="s">
        <v>22</v>
      </c>
      <c r="E1105" s="9"/>
      <c r="F1105" s="9"/>
      <c r="G1105" s="44">
        <f>SUM(G1104:G1104)</f>
        <v>0</v>
      </c>
    </row>
    <row r="1106" spans="1:7" x14ac:dyDescent="0.25">
      <c r="G1106" s="38"/>
    </row>
    <row r="1107" spans="1:7" x14ac:dyDescent="0.25">
      <c r="B1107" s="9" t="s">
        <v>5</v>
      </c>
      <c r="C1107" s="10" t="s">
        <v>6</v>
      </c>
      <c r="D1107" s="9" t="s">
        <v>584</v>
      </c>
      <c r="G1107" s="38"/>
    </row>
    <row r="1108" spans="1:7" x14ac:dyDescent="0.25">
      <c r="B1108" s="9" t="s">
        <v>8</v>
      </c>
      <c r="C1108" s="10" t="s">
        <v>126</v>
      </c>
      <c r="D1108" s="9" t="s">
        <v>127</v>
      </c>
      <c r="G1108" s="38"/>
    </row>
    <row r="1109" spans="1:7" x14ac:dyDescent="0.25">
      <c r="B1109" s="9" t="s">
        <v>11</v>
      </c>
      <c r="C1109" s="10" t="s">
        <v>155</v>
      </c>
      <c r="D1109" s="9" t="s">
        <v>156</v>
      </c>
      <c r="G1109" s="38"/>
    </row>
    <row r="1110" spans="1:7" x14ac:dyDescent="0.25">
      <c r="B1110" s="9" t="s">
        <v>14</v>
      </c>
      <c r="C1110" s="10" t="s">
        <v>57</v>
      </c>
      <c r="D1110" s="9" t="s">
        <v>585</v>
      </c>
      <c r="G1110" s="38"/>
    </row>
    <row r="1111" spans="1:7" x14ac:dyDescent="0.25">
      <c r="G1111" s="38"/>
    </row>
    <row r="1112" spans="1:7" x14ac:dyDescent="0.25">
      <c r="A1112" s="12">
        <v>1</v>
      </c>
      <c r="B1112" s="12" t="s">
        <v>577</v>
      </c>
      <c r="C1112" s="11" t="s">
        <v>578</v>
      </c>
      <c r="D1112" s="12" t="s">
        <v>579</v>
      </c>
      <c r="E1112" s="46">
        <f>VLOOKUP(B1112,PREU_FEINA!$K$11:$L$1286,2,0)</f>
        <v>0</v>
      </c>
      <c r="F1112" s="13">
        <v>726.74800000000005</v>
      </c>
      <c r="G1112" s="43">
        <f>ROUND(ROUND(E1112,2)*ROUND(F1112,3),2)</f>
        <v>0</v>
      </c>
    </row>
    <row r="1113" spans="1:7" x14ac:dyDescent="0.25">
      <c r="D1113" s="9" t="s">
        <v>22</v>
      </c>
      <c r="E1113" s="9"/>
      <c r="F1113" s="9"/>
      <c r="G1113" s="44">
        <f>SUM(G1112:G1112)</f>
        <v>0</v>
      </c>
    </row>
    <row r="1114" spans="1:7" x14ac:dyDescent="0.25">
      <c r="G1114" s="38"/>
    </row>
    <row r="1115" spans="1:7" x14ac:dyDescent="0.25">
      <c r="B1115" s="9" t="s">
        <v>5</v>
      </c>
      <c r="C1115" s="10" t="s">
        <v>6</v>
      </c>
      <c r="D1115" s="9" t="s">
        <v>584</v>
      </c>
      <c r="G1115" s="38"/>
    </row>
    <row r="1116" spans="1:7" x14ac:dyDescent="0.25">
      <c r="B1116" s="9" t="s">
        <v>8</v>
      </c>
      <c r="C1116" s="10" t="s">
        <v>126</v>
      </c>
      <c r="D1116" s="9" t="s">
        <v>127</v>
      </c>
      <c r="G1116" s="38"/>
    </row>
    <row r="1117" spans="1:7" x14ac:dyDescent="0.25">
      <c r="B1117" s="9" t="s">
        <v>11</v>
      </c>
      <c r="C1117" s="10" t="s">
        <v>157</v>
      </c>
      <c r="D1117" s="9" t="s">
        <v>158</v>
      </c>
      <c r="G1117" s="38"/>
    </row>
    <row r="1118" spans="1:7" x14ac:dyDescent="0.25">
      <c r="B1118" s="9" t="s">
        <v>14</v>
      </c>
      <c r="C1118" s="10" t="s">
        <v>57</v>
      </c>
      <c r="D1118" s="9" t="s">
        <v>585</v>
      </c>
      <c r="G1118" s="38"/>
    </row>
    <row r="1119" spans="1:7" x14ac:dyDescent="0.25">
      <c r="G1119" s="38"/>
    </row>
    <row r="1120" spans="1:7" x14ac:dyDescent="0.25">
      <c r="A1120" s="12">
        <v>1</v>
      </c>
      <c r="B1120" s="12" t="s">
        <v>577</v>
      </c>
      <c r="C1120" s="11" t="s">
        <v>578</v>
      </c>
      <c r="D1120" s="12" t="s">
        <v>579</v>
      </c>
      <c r="E1120" s="46">
        <f>VLOOKUP(B1120,PREU_FEINA!$K$11:$L$1286,2,0)</f>
        <v>0</v>
      </c>
      <c r="F1120" s="13">
        <v>64.194999999999993</v>
      </c>
      <c r="G1120" s="43">
        <f>ROUND(ROUND(E1120,2)*ROUND(F1120,3),2)</f>
        <v>0</v>
      </c>
    </row>
    <row r="1121" spans="1:7" x14ac:dyDescent="0.25">
      <c r="D1121" s="9" t="s">
        <v>22</v>
      </c>
      <c r="E1121" s="9"/>
      <c r="F1121" s="9"/>
      <c r="G1121" s="44">
        <f>SUM(G1120:G1120)</f>
        <v>0</v>
      </c>
    </row>
    <row r="1122" spans="1:7" x14ac:dyDescent="0.25">
      <c r="G1122" s="38"/>
    </row>
    <row r="1123" spans="1:7" x14ac:dyDescent="0.25">
      <c r="B1123" s="9" t="s">
        <v>5</v>
      </c>
      <c r="C1123" s="10" t="s">
        <v>6</v>
      </c>
      <c r="D1123" s="9" t="s">
        <v>584</v>
      </c>
      <c r="G1123" s="38"/>
    </row>
    <row r="1124" spans="1:7" x14ac:dyDescent="0.25">
      <c r="B1124" s="9" t="s">
        <v>8</v>
      </c>
      <c r="C1124" s="10" t="s">
        <v>126</v>
      </c>
      <c r="D1124" s="9" t="s">
        <v>127</v>
      </c>
      <c r="G1124" s="38"/>
    </row>
    <row r="1125" spans="1:7" x14ac:dyDescent="0.25">
      <c r="B1125" s="9" t="s">
        <v>11</v>
      </c>
      <c r="C1125" s="10" t="s">
        <v>159</v>
      </c>
      <c r="D1125" s="9" t="s">
        <v>160</v>
      </c>
      <c r="G1125" s="38"/>
    </row>
    <row r="1126" spans="1:7" x14ac:dyDescent="0.25">
      <c r="B1126" s="9" t="s">
        <v>14</v>
      </c>
      <c r="C1126" s="10" t="s">
        <v>57</v>
      </c>
      <c r="D1126" s="9" t="s">
        <v>585</v>
      </c>
      <c r="G1126" s="38"/>
    </row>
    <row r="1127" spans="1:7" x14ac:dyDescent="0.25">
      <c r="G1127" s="38"/>
    </row>
    <row r="1128" spans="1:7" x14ac:dyDescent="0.25">
      <c r="A1128" s="12">
        <v>1</v>
      </c>
      <c r="B1128" s="12" t="s">
        <v>577</v>
      </c>
      <c r="C1128" s="11" t="s">
        <v>578</v>
      </c>
      <c r="D1128" s="12" t="s">
        <v>579</v>
      </c>
      <c r="E1128" s="46">
        <f>VLOOKUP(B1128,PREU_FEINA!$K$11:$L$1286,2,0)</f>
        <v>0</v>
      </c>
      <c r="F1128" s="13">
        <v>594.23199999999997</v>
      </c>
      <c r="G1128" s="43">
        <f>ROUND(ROUND(E1128,2)*ROUND(F1128,3),2)</f>
        <v>0</v>
      </c>
    </row>
    <row r="1129" spans="1:7" x14ac:dyDescent="0.25">
      <c r="D1129" s="9" t="s">
        <v>22</v>
      </c>
      <c r="E1129" s="9"/>
      <c r="F1129" s="9"/>
      <c r="G1129" s="44">
        <f>SUM(G1128:G1128)</f>
        <v>0</v>
      </c>
    </row>
    <row r="1130" spans="1:7" x14ac:dyDescent="0.25">
      <c r="G1130" s="38"/>
    </row>
    <row r="1131" spans="1:7" x14ac:dyDescent="0.25">
      <c r="B1131" s="9" t="s">
        <v>5</v>
      </c>
      <c r="C1131" s="10" t="s">
        <v>6</v>
      </c>
      <c r="D1131" s="9" t="s">
        <v>584</v>
      </c>
      <c r="G1131" s="38"/>
    </row>
    <row r="1132" spans="1:7" x14ac:dyDescent="0.25">
      <c r="B1132" s="9" t="s">
        <v>8</v>
      </c>
      <c r="C1132" s="10" t="s">
        <v>126</v>
      </c>
      <c r="D1132" s="9" t="s">
        <v>127</v>
      </c>
      <c r="G1132" s="38"/>
    </row>
    <row r="1133" spans="1:7" x14ac:dyDescent="0.25">
      <c r="B1133" s="9" t="s">
        <v>11</v>
      </c>
      <c r="C1133" s="10" t="s">
        <v>161</v>
      </c>
      <c r="D1133" s="9" t="s">
        <v>162</v>
      </c>
      <c r="G1133" s="38"/>
    </row>
    <row r="1134" spans="1:7" x14ac:dyDescent="0.25">
      <c r="B1134" s="9" t="s">
        <v>14</v>
      </c>
      <c r="C1134" s="10" t="s">
        <v>57</v>
      </c>
      <c r="D1134" s="9" t="s">
        <v>585</v>
      </c>
      <c r="G1134" s="38"/>
    </row>
    <row r="1135" spans="1:7" x14ac:dyDescent="0.25">
      <c r="G1135" s="38"/>
    </row>
    <row r="1136" spans="1:7" x14ac:dyDescent="0.25">
      <c r="A1136" s="12">
        <v>1</v>
      </c>
      <c r="B1136" s="12" t="s">
        <v>577</v>
      </c>
      <c r="C1136" s="11" t="s">
        <v>578</v>
      </c>
      <c r="D1136" s="12" t="s">
        <v>579</v>
      </c>
      <c r="E1136" s="46">
        <f>VLOOKUP(B1136,PREU_FEINA!$K$11:$L$1286,2,0)</f>
        <v>0</v>
      </c>
      <c r="F1136" s="13">
        <v>109.102</v>
      </c>
      <c r="G1136" s="43">
        <f>ROUND(ROUND(E1136,2)*ROUND(F1136,3),2)</f>
        <v>0</v>
      </c>
    </row>
    <row r="1137" spans="1:7" x14ac:dyDescent="0.25">
      <c r="D1137" s="9" t="s">
        <v>22</v>
      </c>
      <c r="E1137" s="9"/>
      <c r="F1137" s="9"/>
      <c r="G1137" s="44">
        <f>SUM(G1136:G1136)</f>
        <v>0</v>
      </c>
    </row>
    <row r="1138" spans="1:7" x14ac:dyDescent="0.25">
      <c r="G1138" s="38"/>
    </row>
    <row r="1139" spans="1:7" x14ac:dyDescent="0.25">
      <c r="B1139" s="9" t="s">
        <v>5</v>
      </c>
      <c r="C1139" s="10" t="s">
        <v>6</v>
      </c>
      <c r="D1139" s="9" t="s">
        <v>584</v>
      </c>
      <c r="G1139" s="38"/>
    </row>
    <row r="1140" spans="1:7" x14ac:dyDescent="0.25">
      <c r="B1140" s="9" t="s">
        <v>8</v>
      </c>
      <c r="C1140" s="10" t="s">
        <v>126</v>
      </c>
      <c r="D1140" s="9" t="s">
        <v>127</v>
      </c>
      <c r="G1140" s="38"/>
    </row>
    <row r="1141" spans="1:7" x14ac:dyDescent="0.25">
      <c r="B1141" s="9" t="s">
        <v>11</v>
      </c>
      <c r="C1141" s="10" t="s">
        <v>163</v>
      </c>
      <c r="D1141" s="9" t="s">
        <v>164</v>
      </c>
      <c r="G1141" s="38"/>
    </row>
    <row r="1142" spans="1:7" x14ac:dyDescent="0.25">
      <c r="B1142" s="9" t="s">
        <v>14</v>
      </c>
      <c r="C1142" s="10" t="s">
        <v>57</v>
      </c>
      <c r="D1142" s="9" t="s">
        <v>585</v>
      </c>
      <c r="G1142" s="38"/>
    </row>
    <row r="1143" spans="1:7" x14ac:dyDescent="0.25">
      <c r="G1143" s="38"/>
    </row>
    <row r="1144" spans="1:7" x14ac:dyDescent="0.25">
      <c r="A1144" s="12">
        <v>1</v>
      </c>
      <c r="B1144" s="12" t="s">
        <v>577</v>
      </c>
      <c r="C1144" s="11" t="s">
        <v>578</v>
      </c>
      <c r="D1144" s="12" t="s">
        <v>579</v>
      </c>
      <c r="E1144" s="46">
        <f>VLOOKUP(B1144,PREU_FEINA!$K$11:$L$1286,2,0)</f>
        <v>0</v>
      </c>
      <c r="F1144" s="13">
        <v>46.768000000000001</v>
      </c>
      <c r="G1144" s="43">
        <f>ROUND(ROUND(E1144,2)*ROUND(F1144,3),2)</f>
        <v>0</v>
      </c>
    </row>
    <row r="1145" spans="1:7" x14ac:dyDescent="0.25">
      <c r="D1145" s="9" t="s">
        <v>22</v>
      </c>
      <c r="E1145" s="9"/>
      <c r="F1145" s="9"/>
      <c r="G1145" s="44">
        <f>SUM(G1144:G1144)</f>
        <v>0</v>
      </c>
    </row>
    <row r="1146" spans="1:7" x14ac:dyDescent="0.25">
      <c r="G1146" s="38"/>
    </row>
    <row r="1147" spans="1:7" x14ac:dyDescent="0.25">
      <c r="B1147" s="9" t="s">
        <v>5</v>
      </c>
      <c r="C1147" s="10" t="s">
        <v>6</v>
      </c>
      <c r="D1147" s="9" t="s">
        <v>584</v>
      </c>
      <c r="G1147" s="38"/>
    </row>
    <row r="1148" spans="1:7" x14ac:dyDescent="0.25">
      <c r="B1148" s="9" t="s">
        <v>8</v>
      </c>
      <c r="C1148" s="10" t="s">
        <v>126</v>
      </c>
      <c r="D1148" s="9" t="s">
        <v>127</v>
      </c>
      <c r="G1148" s="38"/>
    </row>
    <row r="1149" spans="1:7" x14ac:dyDescent="0.25">
      <c r="B1149" s="9" t="s">
        <v>11</v>
      </c>
      <c r="C1149" s="10" t="s">
        <v>165</v>
      </c>
      <c r="D1149" s="9" t="s">
        <v>166</v>
      </c>
      <c r="G1149" s="38"/>
    </row>
    <row r="1150" spans="1:7" x14ac:dyDescent="0.25">
      <c r="B1150" s="9" t="s">
        <v>14</v>
      </c>
      <c r="C1150" s="10" t="s">
        <v>57</v>
      </c>
      <c r="D1150" s="9" t="s">
        <v>585</v>
      </c>
      <c r="G1150" s="38"/>
    </row>
    <row r="1151" spans="1:7" x14ac:dyDescent="0.25">
      <c r="G1151" s="38"/>
    </row>
    <row r="1152" spans="1:7" x14ac:dyDescent="0.25">
      <c r="A1152" s="12">
        <v>1</v>
      </c>
      <c r="B1152" s="12" t="s">
        <v>577</v>
      </c>
      <c r="C1152" s="11" t="s">
        <v>578</v>
      </c>
      <c r="D1152" s="12" t="s">
        <v>579</v>
      </c>
      <c r="E1152" s="46">
        <f>VLOOKUP(B1152,PREU_FEINA!$K$11:$L$1286,2,0)</f>
        <v>0</v>
      </c>
      <c r="F1152" s="13">
        <v>7696.9129999999996</v>
      </c>
      <c r="G1152" s="43">
        <f>ROUND(ROUND(E1152,2)*ROUND(F1152,3),2)</f>
        <v>0</v>
      </c>
    </row>
    <row r="1153" spans="1:7" x14ac:dyDescent="0.25">
      <c r="D1153" s="9" t="s">
        <v>22</v>
      </c>
      <c r="E1153" s="9"/>
      <c r="F1153" s="9"/>
      <c r="G1153" s="44">
        <f>SUM(G1152:G1152)</f>
        <v>0</v>
      </c>
    </row>
    <row r="1154" spans="1:7" x14ac:dyDescent="0.25">
      <c r="G1154" s="38"/>
    </row>
    <row r="1155" spans="1:7" x14ac:dyDescent="0.25">
      <c r="B1155" s="9" t="s">
        <v>5</v>
      </c>
      <c r="C1155" s="10" t="s">
        <v>6</v>
      </c>
      <c r="D1155" s="9" t="s">
        <v>584</v>
      </c>
      <c r="G1155" s="38"/>
    </row>
    <row r="1156" spans="1:7" x14ac:dyDescent="0.25">
      <c r="B1156" s="9" t="s">
        <v>8</v>
      </c>
      <c r="C1156" s="10" t="s">
        <v>126</v>
      </c>
      <c r="D1156" s="9" t="s">
        <v>127</v>
      </c>
      <c r="G1156" s="38"/>
    </row>
    <row r="1157" spans="1:7" x14ac:dyDescent="0.25">
      <c r="B1157" s="9" t="s">
        <v>11</v>
      </c>
      <c r="C1157" s="10" t="s">
        <v>167</v>
      </c>
      <c r="D1157" s="9" t="s">
        <v>168</v>
      </c>
      <c r="G1157" s="38"/>
    </row>
    <row r="1158" spans="1:7" x14ac:dyDescent="0.25">
      <c r="B1158" s="9" t="s">
        <v>14</v>
      </c>
      <c r="C1158" s="10" t="s">
        <v>57</v>
      </c>
      <c r="D1158" s="9" t="s">
        <v>585</v>
      </c>
      <c r="G1158" s="38"/>
    </row>
    <row r="1159" spans="1:7" x14ac:dyDescent="0.25">
      <c r="G1159" s="38"/>
    </row>
    <row r="1160" spans="1:7" x14ac:dyDescent="0.25">
      <c r="A1160" s="12">
        <v>1</v>
      </c>
      <c r="B1160" s="12" t="s">
        <v>577</v>
      </c>
      <c r="C1160" s="11" t="s">
        <v>578</v>
      </c>
      <c r="D1160" s="12" t="s">
        <v>579</v>
      </c>
      <c r="E1160" s="46">
        <f>VLOOKUP(B1160,PREU_FEINA!$K$11:$L$1286,2,0)</f>
        <v>0</v>
      </c>
      <c r="F1160" s="13">
        <v>205.21700000000001</v>
      </c>
      <c r="G1160" s="43">
        <f>ROUND(ROUND(E1160,2)*ROUND(F1160,3),2)</f>
        <v>0</v>
      </c>
    </row>
    <row r="1161" spans="1:7" x14ac:dyDescent="0.25">
      <c r="D1161" s="9" t="s">
        <v>22</v>
      </c>
      <c r="E1161" s="9"/>
      <c r="F1161" s="9"/>
      <c r="G1161" s="44">
        <f>SUM(G1160:G1160)</f>
        <v>0</v>
      </c>
    </row>
    <row r="1162" spans="1:7" x14ac:dyDescent="0.25">
      <c r="G1162" s="38"/>
    </row>
    <row r="1163" spans="1:7" x14ac:dyDescent="0.25">
      <c r="B1163" s="9" t="s">
        <v>5</v>
      </c>
      <c r="C1163" s="10" t="s">
        <v>6</v>
      </c>
      <c r="D1163" s="9" t="s">
        <v>584</v>
      </c>
      <c r="G1163" s="38"/>
    </row>
    <row r="1164" spans="1:7" x14ac:dyDescent="0.25">
      <c r="B1164" s="9" t="s">
        <v>8</v>
      </c>
      <c r="C1164" s="10" t="s">
        <v>126</v>
      </c>
      <c r="D1164" s="9" t="s">
        <v>127</v>
      </c>
      <c r="G1164" s="38"/>
    </row>
    <row r="1165" spans="1:7" x14ac:dyDescent="0.25">
      <c r="B1165" s="9" t="s">
        <v>11</v>
      </c>
      <c r="C1165" s="10" t="s">
        <v>57</v>
      </c>
      <c r="D1165" s="9" t="s">
        <v>169</v>
      </c>
      <c r="G1165" s="38"/>
    </row>
    <row r="1166" spans="1:7" x14ac:dyDescent="0.25">
      <c r="B1166" s="9" t="s">
        <v>14</v>
      </c>
      <c r="C1166" s="10" t="s">
        <v>57</v>
      </c>
      <c r="D1166" s="9" t="s">
        <v>585</v>
      </c>
      <c r="G1166" s="38"/>
    </row>
    <row r="1167" spans="1:7" x14ac:dyDescent="0.25">
      <c r="G1167" s="38"/>
    </row>
    <row r="1168" spans="1:7" x14ac:dyDescent="0.25">
      <c r="A1168" s="12">
        <v>1</v>
      </c>
      <c r="B1168" s="12" t="s">
        <v>577</v>
      </c>
      <c r="C1168" s="11" t="s">
        <v>578</v>
      </c>
      <c r="D1168" s="12" t="s">
        <v>579</v>
      </c>
      <c r="E1168" s="46">
        <f>VLOOKUP(B1168,PREU_FEINA!$K$11:$L$1286,2,0)</f>
        <v>0</v>
      </c>
      <c r="F1168" s="13">
        <v>41.787999999999997</v>
      </c>
      <c r="G1168" s="43">
        <f>ROUND(ROUND(E1168,2)*ROUND(F1168,3),2)</f>
        <v>0</v>
      </c>
    </row>
    <row r="1169" spans="1:7" x14ac:dyDescent="0.25">
      <c r="D1169" s="9" t="s">
        <v>22</v>
      </c>
      <c r="E1169" s="9"/>
      <c r="F1169" s="9"/>
      <c r="G1169" s="44">
        <f>SUM(G1168:G1168)</f>
        <v>0</v>
      </c>
    </row>
    <row r="1170" spans="1:7" x14ac:dyDescent="0.25">
      <c r="G1170" s="38"/>
    </row>
    <row r="1171" spans="1:7" x14ac:dyDescent="0.25">
      <c r="B1171" s="9" t="s">
        <v>5</v>
      </c>
      <c r="C1171" s="10" t="s">
        <v>6</v>
      </c>
      <c r="D1171" s="9" t="s">
        <v>584</v>
      </c>
      <c r="G1171" s="38"/>
    </row>
    <row r="1172" spans="1:7" x14ac:dyDescent="0.25">
      <c r="B1172" s="9" t="s">
        <v>8</v>
      </c>
      <c r="C1172" s="10" t="s">
        <v>126</v>
      </c>
      <c r="D1172" s="9" t="s">
        <v>127</v>
      </c>
      <c r="G1172" s="38"/>
    </row>
    <row r="1173" spans="1:7" x14ac:dyDescent="0.25">
      <c r="B1173" s="9" t="s">
        <v>11</v>
      </c>
      <c r="C1173" s="10" t="s">
        <v>61</v>
      </c>
      <c r="D1173" s="9" t="s">
        <v>170</v>
      </c>
      <c r="G1173" s="38"/>
    </row>
    <row r="1174" spans="1:7" x14ac:dyDescent="0.25">
      <c r="B1174" s="9" t="s">
        <v>14</v>
      </c>
      <c r="C1174" s="10" t="s">
        <v>57</v>
      </c>
      <c r="D1174" s="9" t="s">
        <v>585</v>
      </c>
      <c r="G1174" s="38"/>
    </row>
    <row r="1175" spans="1:7" x14ac:dyDescent="0.25">
      <c r="G1175" s="38"/>
    </row>
    <row r="1176" spans="1:7" x14ac:dyDescent="0.25">
      <c r="A1176" s="12">
        <v>1</v>
      </c>
      <c r="B1176" s="12" t="s">
        <v>577</v>
      </c>
      <c r="C1176" s="11" t="s">
        <v>578</v>
      </c>
      <c r="D1176" s="12" t="s">
        <v>579</v>
      </c>
      <c r="E1176" s="46">
        <f>VLOOKUP(B1176,PREU_FEINA!$K$11:$L$1286,2,0)</f>
        <v>0</v>
      </c>
      <c r="F1176" s="13">
        <v>103.441</v>
      </c>
      <c r="G1176" s="43">
        <f>ROUND(ROUND(E1176,2)*ROUND(F1176,3),2)</f>
        <v>0</v>
      </c>
    </row>
    <row r="1177" spans="1:7" x14ac:dyDescent="0.25">
      <c r="D1177" s="9" t="s">
        <v>22</v>
      </c>
      <c r="E1177" s="9"/>
      <c r="F1177" s="9"/>
      <c r="G1177" s="44">
        <f>SUM(G1176:G1176)</f>
        <v>0</v>
      </c>
    </row>
    <row r="1178" spans="1:7" x14ac:dyDescent="0.25">
      <c r="G1178" s="38"/>
    </row>
    <row r="1179" spans="1:7" x14ac:dyDescent="0.25">
      <c r="B1179" s="9" t="s">
        <v>5</v>
      </c>
      <c r="C1179" s="10" t="s">
        <v>6</v>
      </c>
      <c r="D1179" s="9" t="s">
        <v>584</v>
      </c>
      <c r="G1179" s="38"/>
    </row>
    <row r="1180" spans="1:7" x14ac:dyDescent="0.25">
      <c r="B1180" s="9" t="s">
        <v>8</v>
      </c>
      <c r="C1180" s="10" t="s">
        <v>126</v>
      </c>
      <c r="D1180" s="9" t="s">
        <v>127</v>
      </c>
      <c r="G1180" s="38"/>
    </row>
    <row r="1181" spans="1:7" x14ac:dyDescent="0.25">
      <c r="B1181" s="9" t="s">
        <v>11</v>
      </c>
      <c r="C1181" s="10" t="s">
        <v>65</v>
      </c>
      <c r="D1181" s="9" t="s">
        <v>171</v>
      </c>
      <c r="G1181" s="38"/>
    </row>
    <row r="1182" spans="1:7" x14ac:dyDescent="0.25">
      <c r="B1182" s="9" t="s">
        <v>14</v>
      </c>
      <c r="C1182" s="10" t="s">
        <v>57</v>
      </c>
      <c r="D1182" s="9" t="s">
        <v>585</v>
      </c>
      <c r="G1182" s="38"/>
    </row>
    <row r="1183" spans="1:7" x14ac:dyDescent="0.25">
      <c r="G1183" s="38"/>
    </row>
    <row r="1184" spans="1:7" x14ac:dyDescent="0.25">
      <c r="A1184" s="12">
        <v>1</v>
      </c>
      <c r="B1184" s="12" t="s">
        <v>577</v>
      </c>
      <c r="C1184" s="11" t="s">
        <v>578</v>
      </c>
      <c r="D1184" s="12" t="s">
        <v>579</v>
      </c>
      <c r="E1184" s="46">
        <f>VLOOKUP(B1184,PREU_FEINA!$K$11:$L$1286,2,0)</f>
        <v>0</v>
      </c>
      <c r="F1184" s="13">
        <v>97.204999999999998</v>
      </c>
      <c r="G1184" s="43">
        <f>ROUND(ROUND(E1184,2)*ROUND(F1184,3),2)</f>
        <v>0</v>
      </c>
    </row>
    <row r="1185" spans="1:7" x14ac:dyDescent="0.25">
      <c r="D1185" s="9" t="s">
        <v>22</v>
      </c>
      <c r="E1185" s="9"/>
      <c r="F1185" s="9"/>
      <c r="G1185" s="44">
        <f>SUM(G1184:G1184)</f>
        <v>0</v>
      </c>
    </row>
    <row r="1186" spans="1:7" x14ac:dyDescent="0.25">
      <c r="G1186" s="38"/>
    </row>
    <row r="1187" spans="1:7" x14ac:dyDescent="0.25">
      <c r="B1187" s="9" t="s">
        <v>5</v>
      </c>
      <c r="C1187" s="10" t="s">
        <v>6</v>
      </c>
      <c r="D1187" s="9" t="s">
        <v>584</v>
      </c>
      <c r="G1187" s="38"/>
    </row>
    <row r="1188" spans="1:7" x14ac:dyDescent="0.25">
      <c r="B1188" s="9" t="s">
        <v>8</v>
      </c>
      <c r="C1188" s="10" t="s">
        <v>126</v>
      </c>
      <c r="D1188" s="9" t="s">
        <v>127</v>
      </c>
      <c r="G1188" s="38"/>
    </row>
    <row r="1189" spans="1:7" x14ac:dyDescent="0.25">
      <c r="B1189" s="9" t="s">
        <v>11</v>
      </c>
      <c r="C1189" s="10" t="s">
        <v>69</v>
      </c>
      <c r="D1189" s="9" t="s">
        <v>172</v>
      </c>
      <c r="G1189" s="38"/>
    </row>
    <row r="1190" spans="1:7" x14ac:dyDescent="0.25">
      <c r="B1190" s="9" t="s">
        <v>14</v>
      </c>
      <c r="C1190" s="10" t="s">
        <v>57</v>
      </c>
      <c r="D1190" s="9" t="s">
        <v>585</v>
      </c>
      <c r="G1190" s="38"/>
    </row>
    <row r="1191" spans="1:7" x14ac:dyDescent="0.25">
      <c r="G1191" s="38"/>
    </row>
    <row r="1192" spans="1:7" x14ac:dyDescent="0.25">
      <c r="A1192" s="12">
        <v>1</v>
      </c>
      <c r="B1192" s="12" t="s">
        <v>577</v>
      </c>
      <c r="C1192" s="11" t="s">
        <v>578</v>
      </c>
      <c r="D1192" s="12" t="s">
        <v>579</v>
      </c>
      <c r="E1192" s="46">
        <f>VLOOKUP(B1192,PREU_FEINA!$K$11:$L$1286,2,0)</f>
        <v>0</v>
      </c>
      <c r="F1192" s="13">
        <v>163.69399999999999</v>
      </c>
      <c r="G1192" s="43">
        <f>ROUND(ROUND(E1192,2)*ROUND(F1192,3),2)</f>
        <v>0</v>
      </c>
    </row>
    <row r="1193" spans="1:7" x14ac:dyDescent="0.25">
      <c r="D1193" s="9" t="s">
        <v>22</v>
      </c>
      <c r="E1193" s="9"/>
      <c r="F1193" s="9"/>
      <c r="G1193" s="44">
        <f>SUM(G1192:G1192)</f>
        <v>0</v>
      </c>
    </row>
    <row r="1194" spans="1:7" x14ac:dyDescent="0.25">
      <c r="G1194" s="38"/>
    </row>
    <row r="1195" spans="1:7" x14ac:dyDescent="0.25">
      <c r="B1195" s="9" t="s">
        <v>5</v>
      </c>
      <c r="C1195" s="10" t="s">
        <v>6</v>
      </c>
      <c r="D1195" s="9" t="s">
        <v>584</v>
      </c>
      <c r="G1195" s="38"/>
    </row>
    <row r="1196" spans="1:7" x14ac:dyDescent="0.25">
      <c r="B1196" s="9" t="s">
        <v>8</v>
      </c>
      <c r="C1196" s="10" t="s">
        <v>126</v>
      </c>
      <c r="D1196" s="9" t="s">
        <v>127</v>
      </c>
      <c r="G1196" s="38"/>
    </row>
    <row r="1197" spans="1:7" x14ac:dyDescent="0.25">
      <c r="B1197" s="9" t="s">
        <v>11</v>
      </c>
      <c r="C1197" s="10" t="s">
        <v>173</v>
      </c>
      <c r="D1197" s="9" t="s">
        <v>174</v>
      </c>
      <c r="G1197" s="38"/>
    </row>
    <row r="1198" spans="1:7" x14ac:dyDescent="0.25">
      <c r="B1198" s="9" t="s">
        <v>14</v>
      </c>
      <c r="C1198" s="10" t="s">
        <v>57</v>
      </c>
      <c r="D1198" s="9" t="s">
        <v>585</v>
      </c>
      <c r="G1198" s="38"/>
    </row>
    <row r="1199" spans="1:7" x14ac:dyDescent="0.25">
      <c r="G1199" s="38"/>
    </row>
    <row r="1200" spans="1:7" x14ac:dyDescent="0.25">
      <c r="A1200" s="12">
        <v>1</v>
      </c>
      <c r="B1200" s="12" t="s">
        <v>577</v>
      </c>
      <c r="C1200" s="11" t="s">
        <v>578</v>
      </c>
      <c r="D1200" s="12" t="s">
        <v>579</v>
      </c>
      <c r="E1200" s="46">
        <f>VLOOKUP(B1200,PREU_FEINA!$K$11:$L$1286,2,0)</f>
        <v>0</v>
      </c>
      <c r="F1200" s="13">
        <v>208.529</v>
      </c>
      <c r="G1200" s="43">
        <f>ROUND(ROUND(E1200,2)*ROUND(F1200,3),2)</f>
        <v>0</v>
      </c>
    </row>
    <row r="1201" spans="1:7" x14ac:dyDescent="0.25">
      <c r="D1201" s="9" t="s">
        <v>22</v>
      </c>
      <c r="E1201" s="9"/>
      <c r="F1201" s="9"/>
      <c r="G1201" s="44">
        <f>SUM(G1200:G1200)</f>
        <v>0</v>
      </c>
    </row>
    <row r="1202" spans="1:7" x14ac:dyDescent="0.25">
      <c r="G1202" s="38"/>
    </row>
    <row r="1203" spans="1:7" x14ac:dyDescent="0.25">
      <c r="B1203" s="9" t="s">
        <v>5</v>
      </c>
      <c r="C1203" s="10" t="s">
        <v>6</v>
      </c>
      <c r="D1203" s="9" t="s">
        <v>584</v>
      </c>
      <c r="G1203" s="38"/>
    </row>
    <row r="1204" spans="1:7" x14ac:dyDescent="0.25">
      <c r="B1204" s="9" t="s">
        <v>8</v>
      </c>
      <c r="C1204" s="10" t="s">
        <v>126</v>
      </c>
      <c r="D1204" s="9" t="s">
        <v>127</v>
      </c>
      <c r="G1204" s="38"/>
    </row>
    <row r="1205" spans="1:7" x14ac:dyDescent="0.25">
      <c r="B1205" s="9" t="s">
        <v>11</v>
      </c>
      <c r="C1205" s="10" t="s">
        <v>175</v>
      </c>
      <c r="D1205" s="9" t="s">
        <v>176</v>
      </c>
      <c r="G1205" s="38"/>
    </row>
    <row r="1206" spans="1:7" x14ac:dyDescent="0.25">
      <c r="B1206" s="9" t="s">
        <v>14</v>
      </c>
      <c r="C1206" s="10" t="s">
        <v>57</v>
      </c>
      <c r="D1206" s="9" t="s">
        <v>585</v>
      </c>
      <c r="G1206" s="38"/>
    </row>
    <row r="1207" spans="1:7" x14ac:dyDescent="0.25">
      <c r="G1207" s="38"/>
    </row>
    <row r="1208" spans="1:7" x14ac:dyDescent="0.25">
      <c r="A1208" s="12">
        <v>1</v>
      </c>
      <c r="B1208" s="12" t="s">
        <v>577</v>
      </c>
      <c r="C1208" s="11" t="s">
        <v>578</v>
      </c>
      <c r="D1208" s="12" t="s">
        <v>579</v>
      </c>
      <c r="E1208" s="46">
        <f>VLOOKUP(B1208,PREU_FEINA!$K$11:$L$1286,2,0)</f>
        <v>0</v>
      </c>
      <c r="F1208" s="13">
        <v>10.583</v>
      </c>
      <c r="G1208" s="43">
        <f>ROUND(ROUND(E1208,2)*ROUND(F1208,3),2)</f>
        <v>0</v>
      </c>
    </row>
    <row r="1209" spans="1:7" x14ac:dyDescent="0.25">
      <c r="D1209" s="9" t="s">
        <v>22</v>
      </c>
      <c r="E1209" s="9"/>
      <c r="F1209" s="9"/>
      <c r="G1209" s="44">
        <f>SUM(G1208:G1208)</f>
        <v>0</v>
      </c>
    </row>
    <row r="1210" spans="1:7" x14ac:dyDescent="0.25">
      <c r="G1210" s="38"/>
    </row>
    <row r="1211" spans="1:7" x14ac:dyDescent="0.25">
      <c r="B1211" s="9" t="s">
        <v>5</v>
      </c>
      <c r="C1211" s="10" t="s">
        <v>6</v>
      </c>
      <c r="D1211" s="9" t="s">
        <v>584</v>
      </c>
      <c r="G1211" s="38"/>
    </row>
    <row r="1212" spans="1:7" x14ac:dyDescent="0.25">
      <c r="B1212" s="9" t="s">
        <v>8</v>
      </c>
      <c r="C1212" s="10" t="s">
        <v>126</v>
      </c>
      <c r="D1212" s="9" t="s">
        <v>127</v>
      </c>
      <c r="G1212" s="38"/>
    </row>
    <row r="1213" spans="1:7" x14ac:dyDescent="0.25">
      <c r="B1213" s="9" t="s">
        <v>11</v>
      </c>
      <c r="C1213" s="10" t="s">
        <v>177</v>
      </c>
      <c r="D1213" s="9" t="s">
        <v>178</v>
      </c>
      <c r="G1213" s="38"/>
    </row>
    <row r="1214" spans="1:7" x14ac:dyDescent="0.25">
      <c r="B1214" s="9" t="s">
        <v>14</v>
      </c>
      <c r="C1214" s="10" t="s">
        <v>57</v>
      </c>
      <c r="D1214" s="9" t="s">
        <v>585</v>
      </c>
      <c r="G1214" s="38"/>
    </row>
    <row r="1215" spans="1:7" x14ac:dyDescent="0.25">
      <c r="G1215" s="38"/>
    </row>
    <row r="1216" spans="1:7" x14ac:dyDescent="0.25">
      <c r="A1216" s="12">
        <v>1</v>
      </c>
      <c r="B1216" s="12" t="s">
        <v>577</v>
      </c>
      <c r="C1216" s="11" t="s">
        <v>578</v>
      </c>
      <c r="D1216" s="12" t="s">
        <v>579</v>
      </c>
      <c r="E1216" s="46">
        <f>VLOOKUP(B1216,PREU_FEINA!$K$11:$L$1286,2,0)</f>
        <v>0</v>
      </c>
      <c r="F1216" s="13">
        <v>1213.2080000000001</v>
      </c>
      <c r="G1216" s="43">
        <f>ROUND(ROUND(E1216,2)*ROUND(F1216,3),2)</f>
        <v>0</v>
      </c>
    </row>
    <row r="1217" spans="1:7" x14ac:dyDescent="0.25">
      <c r="D1217" s="9" t="s">
        <v>22</v>
      </c>
      <c r="E1217" s="9"/>
      <c r="F1217" s="9"/>
      <c r="G1217" s="44">
        <f>SUM(G1216:G1216)</f>
        <v>0</v>
      </c>
    </row>
    <row r="1218" spans="1:7" x14ac:dyDescent="0.25">
      <c r="G1218" s="38"/>
    </row>
    <row r="1219" spans="1:7" x14ac:dyDescent="0.25">
      <c r="B1219" s="9" t="s">
        <v>5</v>
      </c>
      <c r="C1219" s="10" t="s">
        <v>6</v>
      </c>
      <c r="D1219" s="9" t="s">
        <v>584</v>
      </c>
      <c r="G1219" s="38"/>
    </row>
    <row r="1220" spans="1:7" x14ac:dyDescent="0.25">
      <c r="B1220" s="9" t="s">
        <v>8</v>
      </c>
      <c r="C1220" s="10" t="s">
        <v>126</v>
      </c>
      <c r="D1220" s="9" t="s">
        <v>127</v>
      </c>
      <c r="G1220" s="38"/>
    </row>
    <row r="1221" spans="1:7" x14ac:dyDescent="0.25">
      <c r="B1221" s="9" t="s">
        <v>11</v>
      </c>
      <c r="C1221" s="10" t="s">
        <v>179</v>
      </c>
      <c r="D1221" s="9" t="s">
        <v>180</v>
      </c>
      <c r="G1221" s="38"/>
    </row>
    <row r="1222" spans="1:7" x14ac:dyDescent="0.25">
      <c r="B1222" s="9" t="s">
        <v>14</v>
      </c>
      <c r="C1222" s="10" t="s">
        <v>57</v>
      </c>
      <c r="D1222" s="9" t="s">
        <v>585</v>
      </c>
      <c r="G1222" s="38"/>
    </row>
    <row r="1223" spans="1:7" x14ac:dyDescent="0.25">
      <c r="G1223" s="38"/>
    </row>
    <row r="1224" spans="1:7" x14ac:dyDescent="0.25">
      <c r="A1224" s="12">
        <v>1</v>
      </c>
      <c r="B1224" s="12" t="s">
        <v>577</v>
      </c>
      <c r="C1224" s="11" t="s">
        <v>578</v>
      </c>
      <c r="D1224" s="12" t="s">
        <v>579</v>
      </c>
      <c r="E1224" s="46">
        <f>VLOOKUP(B1224,PREU_FEINA!$K$11:$L$1286,2,0)</f>
        <v>0</v>
      </c>
      <c r="F1224" s="13">
        <v>1463.229</v>
      </c>
      <c r="G1224" s="43">
        <f>ROUND(ROUND(E1224,2)*ROUND(F1224,3),2)</f>
        <v>0</v>
      </c>
    </row>
    <row r="1225" spans="1:7" x14ac:dyDescent="0.25">
      <c r="D1225" s="9" t="s">
        <v>22</v>
      </c>
      <c r="E1225" s="9"/>
      <c r="F1225" s="9"/>
      <c r="G1225" s="44">
        <f>SUM(G1224:G1224)</f>
        <v>0</v>
      </c>
    </row>
    <row r="1226" spans="1:7" x14ac:dyDescent="0.25">
      <c r="G1226" s="38"/>
    </row>
    <row r="1227" spans="1:7" x14ac:dyDescent="0.25">
      <c r="B1227" s="9" t="s">
        <v>5</v>
      </c>
      <c r="C1227" s="10" t="s">
        <v>6</v>
      </c>
      <c r="D1227" s="9" t="s">
        <v>584</v>
      </c>
      <c r="G1227" s="38"/>
    </row>
    <row r="1228" spans="1:7" x14ac:dyDescent="0.25">
      <c r="B1228" s="9" t="s">
        <v>8</v>
      </c>
      <c r="C1228" s="10" t="s">
        <v>126</v>
      </c>
      <c r="D1228" s="9" t="s">
        <v>127</v>
      </c>
      <c r="G1228" s="38"/>
    </row>
    <row r="1229" spans="1:7" x14ac:dyDescent="0.25">
      <c r="B1229" s="9" t="s">
        <v>11</v>
      </c>
      <c r="C1229" s="10" t="s">
        <v>181</v>
      </c>
      <c r="D1229" s="9" t="s">
        <v>182</v>
      </c>
      <c r="G1229" s="38"/>
    </row>
    <row r="1230" spans="1:7" x14ac:dyDescent="0.25">
      <c r="B1230" s="9" t="s">
        <v>14</v>
      </c>
      <c r="C1230" s="10" t="s">
        <v>57</v>
      </c>
      <c r="D1230" s="9" t="s">
        <v>585</v>
      </c>
      <c r="G1230" s="38"/>
    </row>
    <row r="1231" spans="1:7" x14ac:dyDescent="0.25">
      <c r="G1231" s="38"/>
    </row>
    <row r="1232" spans="1:7" x14ac:dyDescent="0.25">
      <c r="A1232" s="12">
        <v>1</v>
      </c>
      <c r="B1232" s="12" t="s">
        <v>577</v>
      </c>
      <c r="C1232" s="11" t="s">
        <v>578</v>
      </c>
      <c r="D1232" s="12" t="s">
        <v>579</v>
      </c>
      <c r="E1232" s="46">
        <f>VLOOKUP(B1232,PREU_FEINA!$K$11:$L$1286,2,0)</f>
        <v>0</v>
      </c>
      <c r="F1232" s="13">
        <v>1463.229</v>
      </c>
      <c r="G1232" s="43">
        <f>ROUND(ROUND(E1232,2)*ROUND(F1232,3),2)</f>
        <v>0</v>
      </c>
    </row>
    <row r="1233" spans="1:7" x14ac:dyDescent="0.25">
      <c r="D1233" s="9" t="s">
        <v>22</v>
      </c>
      <c r="E1233" s="9"/>
      <c r="F1233" s="9"/>
      <c r="G1233" s="44">
        <f>SUM(G1232:G1232)</f>
        <v>0</v>
      </c>
    </row>
    <row r="1234" spans="1:7" x14ac:dyDescent="0.25">
      <c r="G1234" s="38"/>
    </row>
    <row r="1235" spans="1:7" x14ac:dyDescent="0.25">
      <c r="B1235" s="9" t="s">
        <v>5</v>
      </c>
      <c r="C1235" s="10" t="s">
        <v>6</v>
      </c>
      <c r="D1235" s="9" t="s">
        <v>584</v>
      </c>
      <c r="G1235" s="38"/>
    </row>
    <row r="1236" spans="1:7" x14ac:dyDescent="0.25">
      <c r="B1236" s="9" t="s">
        <v>8</v>
      </c>
      <c r="C1236" s="10" t="s">
        <v>126</v>
      </c>
      <c r="D1236" s="9" t="s">
        <v>127</v>
      </c>
      <c r="G1236" s="38"/>
    </row>
    <row r="1237" spans="1:7" x14ac:dyDescent="0.25">
      <c r="B1237" s="9" t="s">
        <v>11</v>
      </c>
      <c r="C1237" s="10" t="s">
        <v>183</v>
      </c>
      <c r="D1237" s="9" t="s">
        <v>184</v>
      </c>
      <c r="G1237" s="38"/>
    </row>
    <row r="1238" spans="1:7" x14ac:dyDescent="0.25">
      <c r="B1238" s="9" t="s">
        <v>14</v>
      </c>
      <c r="C1238" s="10" t="s">
        <v>57</v>
      </c>
      <c r="D1238" s="9" t="s">
        <v>585</v>
      </c>
      <c r="G1238" s="38"/>
    </row>
    <row r="1239" spans="1:7" x14ac:dyDescent="0.25">
      <c r="G1239" s="38"/>
    </row>
    <row r="1240" spans="1:7" x14ac:dyDescent="0.25">
      <c r="A1240" s="12">
        <v>1</v>
      </c>
      <c r="B1240" s="12" t="s">
        <v>577</v>
      </c>
      <c r="C1240" s="11" t="s">
        <v>578</v>
      </c>
      <c r="D1240" s="12" t="s">
        <v>579</v>
      </c>
      <c r="E1240" s="46">
        <f>VLOOKUP(B1240,PREU_FEINA!$K$11:$L$1286,2,0)</f>
        <v>0</v>
      </c>
      <c r="F1240" s="13">
        <v>1559.3219999999999</v>
      </c>
      <c r="G1240" s="43">
        <f>ROUND(ROUND(E1240,2)*ROUND(F1240,3),2)</f>
        <v>0</v>
      </c>
    </row>
    <row r="1241" spans="1:7" x14ac:dyDescent="0.25">
      <c r="D1241" s="9" t="s">
        <v>22</v>
      </c>
      <c r="E1241" s="9"/>
      <c r="F1241" s="9"/>
      <c r="G1241" s="44">
        <f>SUM(G1240:G1240)</f>
        <v>0</v>
      </c>
    </row>
    <row r="1242" spans="1:7" x14ac:dyDescent="0.25">
      <c r="G1242" s="38"/>
    </row>
    <row r="1243" spans="1:7" x14ac:dyDescent="0.25">
      <c r="B1243" s="9" t="s">
        <v>5</v>
      </c>
      <c r="C1243" s="10" t="s">
        <v>6</v>
      </c>
      <c r="D1243" s="9" t="s">
        <v>584</v>
      </c>
      <c r="G1243" s="38"/>
    </row>
    <row r="1244" spans="1:7" x14ac:dyDescent="0.25">
      <c r="B1244" s="9" t="s">
        <v>8</v>
      </c>
      <c r="C1244" s="10" t="s">
        <v>126</v>
      </c>
      <c r="D1244" s="9" t="s">
        <v>127</v>
      </c>
      <c r="G1244" s="38"/>
    </row>
    <row r="1245" spans="1:7" x14ac:dyDescent="0.25">
      <c r="B1245" s="9" t="s">
        <v>11</v>
      </c>
      <c r="C1245" s="10" t="s">
        <v>185</v>
      </c>
      <c r="D1245" s="9" t="s">
        <v>186</v>
      </c>
      <c r="G1245" s="38"/>
    </row>
    <row r="1246" spans="1:7" x14ac:dyDescent="0.25">
      <c r="B1246" s="9" t="s">
        <v>14</v>
      </c>
      <c r="C1246" s="10" t="s">
        <v>57</v>
      </c>
      <c r="D1246" s="9" t="s">
        <v>585</v>
      </c>
      <c r="G1246" s="38"/>
    </row>
    <row r="1247" spans="1:7" x14ac:dyDescent="0.25">
      <c r="G1247" s="38"/>
    </row>
    <row r="1248" spans="1:7" x14ac:dyDescent="0.25">
      <c r="A1248" s="12">
        <v>1</v>
      </c>
      <c r="B1248" s="12" t="s">
        <v>577</v>
      </c>
      <c r="C1248" s="11" t="s">
        <v>578</v>
      </c>
      <c r="D1248" s="12" t="s">
        <v>579</v>
      </c>
      <c r="E1248" s="46">
        <f>VLOOKUP(B1248,PREU_FEINA!$K$11:$L$1286,2,0)</f>
        <v>0</v>
      </c>
      <c r="F1248" s="13">
        <v>408.59</v>
      </c>
      <c r="G1248" s="43">
        <f>ROUND(ROUND(E1248,2)*ROUND(F1248,3),2)</f>
        <v>0</v>
      </c>
    </row>
    <row r="1249" spans="1:7" x14ac:dyDescent="0.25">
      <c r="D1249" s="9" t="s">
        <v>22</v>
      </c>
      <c r="E1249" s="9"/>
      <c r="F1249" s="9"/>
      <c r="G1249" s="44">
        <f>SUM(G1248:G1248)</f>
        <v>0</v>
      </c>
    </row>
    <row r="1250" spans="1:7" x14ac:dyDescent="0.25">
      <c r="G1250" s="38"/>
    </row>
    <row r="1251" spans="1:7" x14ac:dyDescent="0.25">
      <c r="B1251" s="9" t="s">
        <v>5</v>
      </c>
      <c r="C1251" s="10" t="s">
        <v>6</v>
      </c>
      <c r="D1251" s="9" t="s">
        <v>584</v>
      </c>
      <c r="G1251" s="38"/>
    </row>
    <row r="1252" spans="1:7" x14ac:dyDescent="0.25">
      <c r="B1252" s="9" t="s">
        <v>8</v>
      </c>
      <c r="C1252" s="10" t="s">
        <v>126</v>
      </c>
      <c r="D1252" s="9" t="s">
        <v>127</v>
      </c>
      <c r="G1252" s="38"/>
    </row>
    <row r="1253" spans="1:7" x14ac:dyDescent="0.25">
      <c r="B1253" s="9" t="s">
        <v>11</v>
      </c>
      <c r="C1253" s="10" t="s">
        <v>187</v>
      </c>
      <c r="D1253" s="9" t="s">
        <v>188</v>
      </c>
      <c r="G1253" s="38"/>
    </row>
    <row r="1254" spans="1:7" x14ac:dyDescent="0.25">
      <c r="B1254" s="9" t="s">
        <v>14</v>
      </c>
      <c r="C1254" s="10" t="s">
        <v>57</v>
      </c>
      <c r="D1254" s="9" t="s">
        <v>585</v>
      </c>
      <c r="G1254" s="38"/>
    </row>
    <row r="1255" spans="1:7" x14ac:dyDescent="0.25">
      <c r="G1255" s="38"/>
    </row>
    <row r="1256" spans="1:7" x14ac:dyDescent="0.25">
      <c r="A1256" s="12">
        <v>1</v>
      </c>
      <c r="B1256" s="12" t="s">
        <v>577</v>
      </c>
      <c r="C1256" s="11" t="s">
        <v>578</v>
      </c>
      <c r="D1256" s="12" t="s">
        <v>579</v>
      </c>
      <c r="E1256" s="46">
        <f>VLOOKUP(B1256,PREU_FEINA!$K$11:$L$1286,2,0)</f>
        <v>0</v>
      </c>
      <c r="F1256" s="13">
        <v>135.904</v>
      </c>
      <c r="G1256" s="43">
        <f>ROUND(ROUND(E1256,2)*ROUND(F1256,3),2)</f>
        <v>0</v>
      </c>
    </row>
    <row r="1257" spans="1:7" x14ac:dyDescent="0.25">
      <c r="D1257" s="9" t="s">
        <v>22</v>
      </c>
      <c r="E1257" s="9"/>
      <c r="F1257" s="9"/>
      <c r="G1257" s="44">
        <f>SUM(G1256:G1256)</f>
        <v>0</v>
      </c>
    </row>
    <row r="1258" spans="1:7" x14ac:dyDescent="0.25">
      <c r="G1258" s="38"/>
    </row>
    <row r="1259" spans="1:7" x14ac:dyDescent="0.25">
      <c r="B1259" s="9" t="s">
        <v>5</v>
      </c>
      <c r="C1259" s="10" t="s">
        <v>6</v>
      </c>
      <c r="D1259" s="9" t="s">
        <v>584</v>
      </c>
      <c r="G1259" s="38"/>
    </row>
    <row r="1260" spans="1:7" x14ac:dyDescent="0.25">
      <c r="B1260" s="9" t="s">
        <v>8</v>
      </c>
      <c r="C1260" s="10" t="s">
        <v>126</v>
      </c>
      <c r="D1260" s="9" t="s">
        <v>127</v>
      </c>
      <c r="G1260" s="38"/>
    </row>
    <row r="1261" spans="1:7" x14ac:dyDescent="0.25">
      <c r="B1261" s="9" t="s">
        <v>11</v>
      </c>
      <c r="C1261" s="10" t="s">
        <v>189</v>
      </c>
      <c r="D1261" s="9" t="s">
        <v>190</v>
      </c>
      <c r="G1261" s="38"/>
    </row>
    <row r="1262" spans="1:7" x14ac:dyDescent="0.25">
      <c r="B1262" s="9" t="s">
        <v>14</v>
      </c>
      <c r="C1262" s="10" t="s">
        <v>57</v>
      </c>
      <c r="D1262" s="9" t="s">
        <v>585</v>
      </c>
      <c r="G1262" s="38"/>
    </row>
    <row r="1263" spans="1:7" x14ac:dyDescent="0.25">
      <c r="G1263" s="38"/>
    </row>
    <row r="1264" spans="1:7" x14ac:dyDescent="0.25">
      <c r="A1264" s="12">
        <v>1</v>
      </c>
      <c r="B1264" s="12" t="s">
        <v>577</v>
      </c>
      <c r="C1264" s="11" t="s">
        <v>578</v>
      </c>
      <c r="D1264" s="12" t="s">
        <v>579</v>
      </c>
      <c r="E1264" s="46">
        <f>VLOOKUP(B1264,PREU_FEINA!$K$11:$L$1286,2,0)</f>
        <v>0</v>
      </c>
      <c r="F1264" s="13">
        <v>654.44399999999996</v>
      </c>
      <c r="G1264" s="43">
        <f>ROUND(ROUND(E1264,2)*ROUND(F1264,3),2)</f>
        <v>0</v>
      </c>
    </row>
    <row r="1265" spans="1:7" x14ac:dyDescent="0.25">
      <c r="D1265" s="9" t="s">
        <v>22</v>
      </c>
      <c r="E1265" s="9"/>
      <c r="F1265" s="9"/>
      <c r="G1265" s="44">
        <f>SUM(G1264:G1264)</f>
        <v>0</v>
      </c>
    </row>
    <row r="1266" spans="1:7" x14ac:dyDescent="0.25">
      <c r="G1266" s="38"/>
    </row>
    <row r="1267" spans="1:7" x14ac:dyDescent="0.25">
      <c r="B1267" s="9" t="s">
        <v>5</v>
      </c>
      <c r="C1267" s="10" t="s">
        <v>6</v>
      </c>
      <c r="D1267" s="9" t="s">
        <v>584</v>
      </c>
      <c r="G1267" s="38"/>
    </row>
    <row r="1268" spans="1:7" x14ac:dyDescent="0.25">
      <c r="B1268" s="9" t="s">
        <v>8</v>
      </c>
      <c r="C1268" s="10" t="s">
        <v>126</v>
      </c>
      <c r="D1268" s="9" t="s">
        <v>127</v>
      </c>
      <c r="G1268" s="38"/>
    </row>
    <row r="1269" spans="1:7" x14ac:dyDescent="0.25">
      <c r="B1269" s="9" t="s">
        <v>11</v>
      </c>
      <c r="C1269" s="10" t="s">
        <v>194</v>
      </c>
      <c r="D1269" s="9" t="s">
        <v>195</v>
      </c>
      <c r="G1269" s="38"/>
    </row>
    <row r="1270" spans="1:7" x14ac:dyDescent="0.25">
      <c r="B1270" s="9" t="s">
        <v>14</v>
      </c>
      <c r="C1270" s="10" t="s">
        <v>57</v>
      </c>
      <c r="D1270" s="9" t="s">
        <v>585</v>
      </c>
      <c r="G1270" s="38"/>
    </row>
    <row r="1271" spans="1:7" x14ac:dyDescent="0.25">
      <c r="G1271" s="38"/>
    </row>
    <row r="1272" spans="1:7" x14ac:dyDescent="0.25">
      <c r="A1272" s="12">
        <v>1</v>
      </c>
      <c r="B1272" s="12" t="s">
        <v>577</v>
      </c>
      <c r="C1272" s="11" t="s">
        <v>578</v>
      </c>
      <c r="D1272" s="12" t="s">
        <v>579</v>
      </c>
      <c r="E1272" s="46">
        <f>VLOOKUP(B1272,PREU_FEINA!$K$11:$L$1286,2,0)</f>
        <v>0</v>
      </c>
      <c r="F1272" s="13">
        <v>1073.1980000000001</v>
      </c>
      <c r="G1272" s="43">
        <f>ROUND(ROUND(E1272,2)*ROUND(F1272,3),2)</f>
        <v>0</v>
      </c>
    </row>
    <row r="1273" spans="1:7" x14ac:dyDescent="0.25">
      <c r="D1273" s="9" t="s">
        <v>22</v>
      </c>
      <c r="E1273" s="9"/>
      <c r="F1273" s="9"/>
      <c r="G1273" s="44">
        <f>SUM(G1272:G1272)</f>
        <v>0</v>
      </c>
    </row>
    <row r="1274" spans="1:7" x14ac:dyDescent="0.25">
      <c r="G1274" s="38"/>
    </row>
    <row r="1275" spans="1:7" x14ac:dyDescent="0.25">
      <c r="B1275" s="9" t="s">
        <v>5</v>
      </c>
      <c r="C1275" s="10" t="s">
        <v>6</v>
      </c>
      <c r="D1275" s="9" t="s">
        <v>584</v>
      </c>
      <c r="G1275" s="38"/>
    </row>
    <row r="1276" spans="1:7" x14ac:dyDescent="0.25">
      <c r="B1276" s="9" t="s">
        <v>8</v>
      </c>
      <c r="C1276" s="10" t="s">
        <v>126</v>
      </c>
      <c r="D1276" s="9" t="s">
        <v>127</v>
      </c>
      <c r="G1276" s="38"/>
    </row>
    <row r="1277" spans="1:7" x14ac:dyDescent="0.25">
      <c r="B1277" s="9" t="s">
        <v>11</v>
      </c>
      <c r="C1277" s="10" t="s">
        <v>196</v>
      </c>
      <c r="D1277" s="9" t="s">
        <v>197</v>
      </c>
      <c r="G1277" s="38"/>
    </row>
    <row r="1278" spans="1:7" x14ac:dyDescent="0.25">
      <c r="B1278" s="9" t="s">
        <v>14</v>
      </c>
      <c r="C1278" s="10" t="s">
        <v>57</v>
      </c>
      <c r="D1278" s="9" t="s">
        <v>585</v>
      </c>
      <c r="G1278" s="38"/>
    </row>
    <row r="1279" spans="1:7" x14ac:dyDescent="0.25">
      <c r="G1279" s="38"/>
    </row>
    <row r="1280" spans="1:7" x14ac:dyDescent="0.25">
      <c r="A1280" s="12">
        <v>1</v>
      </c>
      <c r="B1280" s="12" t="s">
        <v>577</v>
      </c>
      <c r="C1280" s="11" t="s">
        <v>578</v>
      </c>
      <c r="D1280" s="12" t="s">
        <v>579</v>
      </c>
      <c r="E1280" s="46">
        <f>VLOOKUP(B1280,PREU_FEINA!$K$11:$L$1286,2,0)</f>
        <v>0</v>
      </c>
      <c r="F1280" s="13">
        <v>5254.2730000000001</v>
      </c>
      <c r="G1280" s="43">
        <f>ROUND(ROUND(E1280,2)*ROUND(F1280,3),2)</f>
        <v>0</v>
      </c>
    </row>
    <row r="1281" spans="1:7" x14ac:dyDescent="0.25">
      <c r="D1281" s="9" t="s">
        <v>22</v>
      </c>
      <c r="E1281" s="9"/>
      <c r="F1281" s="9"/>
      <c r="G1281" s="44">
        <f>SUM(G1280:G1280)</f>
        <v>0</v>
      </c>
    </row>
    <row r="1282" spans="1:7" x14ac:dyDescent="0.25">
      <c r="G1282" s="38"/>
    </row>
    <row r="1283" spans="1:7" x14ac:dyDescent="0.25">
      <c r="B1283" s="9" t="s">
        <v>5</v>
      </c>
      <c r="C1283" s="10" t="s">
        <v>6</v>
      </c>
      <c r="D1283" s="9" t="s">
        <v>584</v>
      </c>
      <c r="G1283" s="38"/>
    </row>
    <row r="1284" spans="1:7" x14ac:dyDescent="0.25">
      <c r="B1284" s="9" t="s">
        <v>8</v>
      </c>
      <c r="C1284" s="10" t="s">
        <v>126</v>
      </c>
      <c r="D1284" s="9" t="s">
        <v>127</v>
      </c>
      <c r="G1284" s="38"/>
    </row>
    <row r="1285" spans="1:7" ht="23.25" x14ac:dyDescent="0.25">
      <c r="B1285" s="9" t="s">
        <v>11</v>
      </c>
      <c r="C1285" s="10" t="s">
        <v>198</v>
      </c>
      <c r="D1285" s="14" t="s">
        <v>199</v>
      </c>
      <c r="G1285" s="38"/>
    </row>
    <row r="1286" spans="1:7" x14ac:dyDescent="0.25">
      <c r="B1286" s="9" t="s">
        <v>14</v>
      </c>
      <c r="C1286" s="10" t="s">
        <v>57</v>
      </c>
      <c r="D1286" s="9" t="s">
        <v>585</v>
      </c>
      <c r="G1286" s="38"/>
    </row>
    <row r="1287" spans="1:7" x14ac:dyDescent="0.25">
      <c r="G1287" s="38"/>
    </row>
    <row r="1288" spans="1:7" x14ac:dyDescent="0.25">
      <c r="A1288" s="12">
        <v>1</v>
      </c>
      <c r="B1288" s="12" t="s">
        <v>577</v>
      </c>
      <c r="C1288" s="11" t="s">
        <v>578</v>
      </c>
      <c r="D1288" s="12" t="s">
        <v>579</v>
      </c>
      <c r="E1288" s="46">
        <f>VLOOKUP(B1288,PREU_FEINA!$K$11:$L$1286,2,0)</f>
        <v>0</v>
      </c>
      <c r="F1288" s="13">
        <v>671.90499999999997</v>
      </c>
      <c r="G1288" s="43">
        <f>ROUND(ROUND(E1288,2)*ROUND(F1288,3),2)</f>
        <v>0</v>
      </c>
    </row>
    <row r="1289" spans="1:7" x14ac:dyDescent="0.25">
      <c r="D1289" s="9" t="s">
        <v>22</v>
      </c>
      <c r="E1289" s="9"/>
      <c r="F1289" s="9"/>
      <c r="G1289" s="44">
        <f>SUM(G1288:G1288)</f>
        <v>0</v>
      </c>
    </row>
    <row r="1290" spans="1:7" x14ac:dyDescent="0.25">
      <c r="G1290" s="38"/>
    </row>
    <row r="1291" spans="1:7" x14ac:dyDescent="0.25">
      <c r="B1291" s="9" t="s">
        <v>5</v>
      </c>
      <c r="C1291" s="10" t="s">
        <v>6</v>
      </c>
      <c r="D1291" s="9" t="s">
        <v>584</v>
      </c>
      <c r="G1291" s="38"/>
    </row>
    <row r="1292" spans="1:7" x14ac:dyDescent="0.25">
      <c r="B1292" s="9" t="s">
        <v>8</v>
      </c>
      <c r="C1292" s="10" t="s">
        <v>126</v>
      </c>
      <c r="D1292" s="9" t="s">
        <v>127</v>
      </c>
      <c r="G1292" s="38"/>
    </row>
    <row r="1293" spans="1:7" ht="23.25" x14ac:dyDescent="0.25">
      <c r="B1293" s="9" t="s">
        <v>11</v>
      </c>
      <c r="C1293" s="10" t="s">
        <v>200</v>
      </c>
      <c r="D1293" s="14" t="s">
        <v>201</v>
      </c>
      <c r="G1293" s="38"/>
    </row>
    <row r="1294" spans="1:7" x14ac:dyDescent="0.25">
      <c r="B1294" s="9" t="s">
        <v>14</v>
      </c>
      <c r="C1294" s="10" t="s">
        <v>57</v>
      </c>
      <c r="D1294" s="9" t="s">
        <v>585</v>
      </c>
      <c r="G1294" s="38"/>
    </row>
    <row r="1295" spans="1:7" x14ac:dyDescent="0.25">
      <c r="G1295" s="38"/>
    </row>
    <row r="1296" spans="1:7" x14ac:dyDescent="0.25">
      <c r="A1296" s="12">
        <v>1</v>
      </c>
      <c r="B1296" s="12" t="s">
        <v>577</v>
      </c>
      <c r="C1296" s="11" t="s">
        <v>578</v>
      </c>
      <c r="D1296" s="12" t="s">
        <v>579</v>
      </c>
      <c r="E1296" s="46">
        <f>VLOOKUP(B1296,PREU_FEINA!$K$11:$L$1286,2,0)</f>
        <v>0</v>
      </c>
      <c r="F1296" s="13">
        <v>243.17</v>
      </c>
      <c r="G1296" s="43">
        <f>ROUND(ROUND(E1296,2)*ROUND(F1296,3),2)</f>
        <v>0</v>
      </c>
    </row>
    <row r="1297" spans="1:7" x14ac:dyDescent="0.25">
      <c r="D1297" s="9" t="s">
        <v>22</v>
      </c>
      <c r="E1297" s="9"/>
      <c r="F1297" s="9"/>
      <c r="G1297" s="44">
        <f>SUM(G1296:G1296)</f>
        <v>0</v>
      </c>
    </row>
    <row r="1298" spans="1:7" x14ac:dyDescent="0.25">
      <c r="G1298" s="38"/>
    </row>
    <row r="1299" spans="1:7" x14ac:dyDescent="0.25">
      <c r="B1299" s="9" t="s">
        <v>5</v>
      </c>
      <c r="C1299" s="10" t="s">
        <v>6</v>
      </c>
      <c r="D1299" s="9" t="s">
        <v>584</v>
      </c>
      <c r="G1299" s="38"/>
    </row>
    <row r="1300" spans="1:7" x14ac:dyDescent="0.25">
      <c r="B1300" s="9" t="s">
        <v>8</v>
      </c>
      <c r="C1300" s="10" t="s">
        <v>126</v>
      </c>
      <c r="D1300" s="9" t="s">
        <v>127</v>
      </c>
      <c r="G1300" s="38"/>
    </row>
    <row r="1301" spans="1:7" ht="23.25" x14ac:dyDescent="0.25">
      <c r="B1301" s="9" t="s">
        <v>11</v>
      </c>
      <c r="C1301" s="10" t="s">
        <v>202</v>
      </c>
      <c r="D1301" s="14" t="s">
        <v>203</v>
      </c>
      <c r="G1301" s="38"/>
    </row>
    <row r="1302" spans="1:7" x14ac:dyDescent="0.25">
      <c r="B1302" s="9" t="s">
        <v>14</v>
      </c>
      <c r="C1302" s="10" t="s">
        <v>57</v>
      </c>
      <c r="D1302" s="9" t="s">
        <v>585</v>
      </c>
      <c r="G1302" s="38"/>
    </row>
    <row r="1303" spans="1:7" x14ac:dyDescent="0.25">
      <c r="G1303" s="38"/>
    </row>
    <row r="1304" spans="1:7" x14ac:dyDescent="0.25">
      <c r="A1304" s="12">
        <v>1</v>
      </c>
      <c r="B1304" s="12" t="s">
        <v>577</v>
      </c>
      <c r="C1304" s="11" t="s">
        <v>578</v>
      </c>
      <c r="D1304" s="12" t="s">
        <v>579</v>
      </c>
      <c r="E1304" s="46">
        <f>VLOOKUP(B1304,PREU_FEINA!$K$11:$L$1286,2,0)</f>
        <v>0</v>
      </c>
      <c r="F1304" s="13">
        <v>1393.17</v>
      </c>
      <c r="G1304" s="43">
        <f>ROUND(ROUND(E1304,2)*ROUND(F1304,3),2)</f>
        <v>0</v>
      </c>
    </row>
    <row r="1305" spans="1:7" x14ac:dyDescent="0.25">
      <c r="D1305" s="9" t="s">
        <v>22</v>
      </c>
      <c r="E1305" s="9"/>
      <c r="F1305" s="9"/>
      <c r="G1305" s="44">
        <f>SUM(G1304:G1304)</f>
        <v>0</v>
      </c>
    </row>
    <row r="1306" spans="1:7" x14ac:dyDescent="0.25">
      <c r="G1306" s="38"/>
    </row>
    <row r="1307" spans="1:7" x14ac:dyDescent="0.25">
      <c r="B1307" s="9" t="s">
        <v>5</v>
      </c>
      <c r="C1307" s="10" t="s">
        <v>6</v>
      </c>
      <c r="D1307" s="9" t="s">
        <v>584</v>
      </c>
      <c r="G1307" s="38"/>
    </row>
    <row r="1308" spans="1:7" x14ac:dyDescent="0.25">
      <c r="B1308" s="9" t="s">
        <v>8</v>
      </c>
      <c r="C1308" s="10" t="s">
        <v>126</v>
      </c>
      <c r="D1308" s="9" t="s">
        <v>127</v>
      </c>
      <c r="G1308" s="38"/>
    </row>
    <row r="1309" spans="1:7" ht="23.25" x14ac:dyDescent="0.25">
      <c r="B1309" s="9" t="s">
        <v>11</v>
      </c>
      <c r="C1309" s="10" t="s">
        <v>204</v>
      </c>
      <c r="D1309" s="14" t="s">
        <v>205</v>
      </c>
      <c r="G1309" s="38"/>
    </row>
    <row r="1310" spans="1:7" x14ac:dyDescent="0.25">
      <c r="B1310" s="9" t="s">
        <v>14</v>
      </c>
      <c r="C1310" s="10" t="s">
        <v>57</v>
      </c>
      <c r="D1310" s="9" t="s">
        <v>585</v>
      </c>
      <c r="G1310" s="38"/>
    </row>
    <row r="1311" spans="1:7" x14ac:dyDescent="0.25">
      <c r="G1311" s="38"/>
    </row>
    <row r="1312" spans="1:7" x14ac:dyDescent="0.25">
      <c r="A1312" s="12">
        <v>1</v>
      </c>
      <c r="B1312" s="12" t="s">
        <v>577</v>
      </c>
      <c r="C1312" s="11" t="s">
        <v>578</v>
      </c>
      <c r="D1312" s="12" t="s">
        <v>579</v>
      </c>
      <c r="E1312" s="46">
        <f>VLOOKUP(B1312,PREU_FEINA!$K$11:$L$1286,2,0)</f>
        <v>0</v>
      </c>
      <c r="F1312" s="13">
        <v>1033.241</v>
      </c>
      <c r="G1312" s="43">
        <f>ROUND(ROUND(E1312,2)*ROUND(F1312,3),2)</f>
        <v>0</v>
      </c>
    </row>
    <row r="1313" spans="1:7" x14ac:dyDescent="0.25">
      <c r="D1313" s="9" t="s">
        <v>22</v>
      </c>
      <c r="E1313" s="9"/>
      <c r="F1313" s="9"/>
      <c r="G1313" s="44">
        <f>SUM(G1312:G1312)</f>
        <v>0</v>
      </c>
    </row>
    <row r="1314" spans="1:7" x14ac:dyDescent="0.25">
      <c r="G1314" s="38"/>
    </row>
    <row r="1315" spans="1:7" x14ac:dyDescent="0.25">
      <c r="B1315" s="9" t="s">
        <v>5</v>
      </c>
      <c r="C1315" s="10" t="s">
        <v>6</v>
      </c>
      <c r="D1315" s="9" t="s">
        <v>584</v>
      </c>
      <c r="G1315" s="38"/>
    </row>
    <row r="1316" spans="1:7" x14ac:dyDescent="0.25">
      <c r="B1316" s="9" t="s">
        <v>8</v>
      </c>
      <c r="C1316" s="10" t="s">
        <v>126</v>
      </c>
      <c r="D1316" s="9" t="s">
        <v>127</v>
      </c>
      <c r="G1316" s="38"/>
    </row>
    <row r="1317" spans="1:7" ht="23.25" x14ac:dyDescent="0.25">
      <c r="B1317" s="9" t="s">
        <v>11</v>
      </c>
      <c r="C1317" s="10" t="s">
        <v>206</v>
      </c>
      <c r="D1317" s="14" t="s">
        <v>207</v>
      </c>
      <c r="G1317" s="38"/>
    </row>
    <row r="1318" spans="1:7" x14ac:dyDescent="0.25">
      <c r="B1318" s="9" t="s">
        <v>14</v>
      </c>
      <c r="C1318" s="10" t="s">
        <v>57</v>
      </c>
      <c r="D1318" s="9" t="s">
        <v>585</v>
      </c>
      <c r="G1318" s="38"/>
    </row>
    <row r="1319" spans="1:7" x14ac:dyDescent="0.25">
      <c r="G1319" s="38"/>
    </row>
    <row r="1320" spans="1:7" x14ac:dyDescent="0.25">
      <c r="A1320" s="12">
        <v>1</v>
      </c>
      <c r="B1320" s="12" t="s">
        <v>577</v>
      </c>
      <c r="C1320" s="11" t="s">
        <v>578</v>
      </c>
      <c r="D1320" s="12" t="s">
        <v>579</v>
      </c>
      <c r="E1320" s="46">
        <f>VLOOKUP(B1320,PREU_FEINA!$K$11:$L$1286,2,0)</f>
        <v>0</v>
      </c>
      <c r="F1320" s="13">
        <v>895.971</v>
      </c>
      <c r="G1320" s="43">
        <f>ROUND(ROUND(E1320,2)*ROUND(F1320,3),2)</f>
        <v>0</v>
      </c>
    </row>
    <row r="1321" spans="1:7" x14ac:dyDescent="0.25">
      <c r="D1321" s="9" t="s">
        <v>22</v>
      </c>
      <c r="E1321" s="9"/>
      <c r="F1321" s="9"/>
      <c r="G1321" s="44">
        <f>SUM(G1320:G1320)</f>
        <v>0</v>
      </c>
    </row>
    <row r="1322" spans="1:7" x14ac:dyDescent="0.25">
      <c r="G1322" s="38"/>
    </row>
    <row r="1323" spans="1:7" x14ac:dyDescent="0.25">
      <c r="B1323" s="9" t="s">
        <v>5</v>
      </c>
      <c r="C1323" s="10" t="s">
        <v>6</v>
      </c>
      <c r="D1323" s="9" t="s">
        <v>584</v>
      </c>
      <c r="G1323" s="38"/>
    </row>
    <row r="1324" spans="1:7" x14ac:dyDescent="0.25">
      <c r="B1324" s="9" t="s">
        <v>8</v>
      </c>
      <c r="C1324" s="10" t="s">
        <v>126</v>
      </c>
      <c r="D1324" s="9" t="s">
        <v>127</v>
      </c>
      <c r="G1324" s="38"/>
    </row>
    <row r="1325" spans="1:7" x14ac:dyDescent="0.25">
      <c r="B1325" s="9" t="s">
        <v>11</v>
      </c>
      <c r="C1325" s="10" t="s">
        <v>208</v>
      </c>
      <c r="D1325" s="9" t="s">
        <v>209</v>
      </c>
      <c r="G1325" s="38"/>
    </row>
    <row r="1326" spans="1:7" x14ac:dyDescent="0.25">
      <c r="B1326" s="9" t="s">
        <v>14</v>
      </c>
      <c r="C1326" s="10" t="s">
        <v>57</v>
      </c>
      <c r="D1326" s="9" t="s">
        <v>585</v>
      </c>
      <c r="G1326" s="38"/>
    </row>
    <row r="1327" spans="1:7" x14ac:dyDescent="0.25">
      <c r="G1327" s="38"/>
    </row>
    <row r="1328" spans="1:7" x14ac:dyDescent="0.25">
      <c r="A1328" s="12">
        <v>1</v>
      </c>
      <c r="B1328" s="12" t="s">
        <v>577</v>
      </c>
      <c r="C1328" s="11" t="s">
        <v>578</v>
      </c>
      <c r="D1328" s="12" t="s">
        <v>579</v>
      </c>
      <c r="E1328" s="46">
        <f>VLOOKUP(B1328,PREU_FEINA!$K$11:$L$1286,2,0)</f>
        <v>0</v>
      </c>
      <c r="F1328" s="13">
        <v>1443.2909999999999</v>
      </c>
      <c r="G1328" s="43">
        <f>ROUND(ROUND(E1328,2)*ROUND(F1328,3),2)</f>
        <v>0</v>
      </c>
    </row>
    <row r="1329" spans="1:7" x14ac:dyDescent="0.25">
      <c r="D1329" s="9" t="s">
        <v>22</v>
      </c>
      <c r="E1329" s="9"/>
      <c r="F1329" s="9"/>
      <c r="G1329" s="44">
        <f>SUM(G1328:G1328)</f>
        <v>0</v>
      </c>
    </row>
    <row r="1330" spans="1:7" x14ac:dyDescent="0.25">
      <c r="G1330" s="38"/>
    </row>
    <row r="1331" spans="1:7" x14ac:dyDescent="0.25">
      <c r="B1331" s="9" t="s">
        <v>5</v>
      </c>
      <c r="C1331" s="10" t="s">
        <v>6</v>
      </c>
      <c r="D1331" s="9" t="s">
        <v>584</v>
      </c>
      <c r="G1331" s="38"/>
    </row>
    <row r="1332" spans="1:7" x14ac:dyDescent="0.25">
      <c r="B1332" s="9" t="s">
        <v>8</v>
      </c>
      <c r="C1332" s="10" t="s">
        <v>126</v>
      </c>
      <c r="D1332" s="9" t="s">
        <v>127</v>
      </c>
      <c r="G1332" s="38"/>
    </row>
    <row r="1333" spans="1:7" x14ac:dyDescent="0.25">
      <c r="B1333" s="9" t="s">
        <v>11</v>
      </c>
      <c r="C1333" s="10" t="s">
        <v>210</v>
      </c>
      <c r="D1333" s="9" t="s">
        <v>587</v>
      </c>
      <c r="G1333" s="38"/>
    </row>
    <row r="1334" spans="1:7" x14ac:dyDescent="0.25">
      <c r="B1334" s="9" t="s">
        <v>14</v>
      </c>
      <c r="C1334" s="10" t="s">
        <v>57</v>
      </c>
      <c r="D1334" s="9" t="s">
        <v>585</v>
      </c>
      <c r="G1334" s="38"/>
    </row>
    <row r="1335" spans="1:7" x14ac:dyDescent="0.25">
      <c r="G1335" s="38"/>
    </row>
    <row r="1336" spans="1:7" x14ac:dyDescent="0.25">
      <c r="A1336" s="12">
        <v>1</v>
      </c>
      <c r="B1336" s="12" t="s">
        <v>577</v>
      </c>
      <c r="C1336" s="11" t="s">
        <v>578</v>
      </c>
      <c r="D1336" s="12" t="s">
        <v>579</v>
      </c>
      <c r="E1336" s="46">
        <f>VLOOKUP(B1336,PREU_FEINA!$K$11:$L$1286,2,0)</f>
        <v>0</v>
      </c>
      <c r="F1336" s="13">
        <v>12.728</v>
      </c>
      <c r="G1336" s="43">
        <f>ROUND(ROUND(E1336,2)*ROUND(F1336,3),2)</f>
        <v>0</v>
      </c>
    </row>
    <row r="1337" spans="1:7" x14ac:dyDescent="0.25">
      <c r="D1337" s="9" t="s">
        <v>22</v>
      </c>
      <c r="E1337" s="9"/>
      <c r="F1337" s="9"/>
      <c r="G1337" s="44">
        <f>SUM(G1336:G1336)</f>
        <v>0</v>
      </c>
    </row>
    <row r="1338" spans="1:7" x14ac:dyDescent="0.25">
      <c r="G1338" s="38"/>
    </row>
    <row r="1339" spans="1:7" x14ac:dyDescent="0.25">
      <c r="B1339" s="9" t="s">
        <v>5</v>
      </c>
      <c r="C1339" s="10" t="s">
        <v>6</v>
      </c>
      <c r="D1339" s="9" t="s">
        <v>584</v>
      </c>
      <c r="G1339" s="38"/>
    </row>
    <row r="1340" spans="1:7" x14ac:dyDescent="0.25">
      <c r="B1340" s="9" t="s">
        <v>8</v>
      </c>
      <c r="C1340" s="10" t="s">
        <v>126</v>
      </c>
      <c r="D1340" s="9" t="s">
        <v>127</v>
      </c>
      <c r="G1340" s="38"/>
    </row>
    <row r="1341" spans="1:7" x14ac:dyDescent="0.25">
      <c r="B1341" s="9" t="s">
        <v>11</v>
      </c>
      <c r="C1341" s="10" t="s">
        <v>212</v>
      </c>
      <c r="D1341" s="9" t="s">
        <v>213</v>
      </c>
      <c r="G1341" s="38"/>
    </row>
    <row r="1342" spans="1:7" x14ac:dyDescent="0.25">
      <c r="B1342" s="9" t="s">
        <v>14</v>
      </c>
      <c r="C1342" s="10" t="s">
        <v>57</v>
      </c>
      <c r="D1342" s="9" t="s">
        <v>585</v>
      </c>
      <c r="G1342" s="38"/>
    </row>
    <row r="1343" spans="1:7" x14ac:dyDescent="0.25">
      <c r="G1343" s="38"/>
    </row>
    <row r="1344" spans="1:7" x14ac:dyDescent="0.25">
      <c r="A1344" s="12">
        <v>1</v>
      </c>
      <c r="B1344" s="12" t="s">
        <v>577</v>
      </c>
      <c r="C1344" s="11" t="s">
        <v>578</v>
      </c>
      <c r="D1344" s="12" t="s">
        <v>579</v>
      </c>
      <c r="E1344" s="46">
        <f>VLOOKUP(B1344,PREU_FEINA!$K$11:$L$1286,2,0)</f>
        <v>0</v>
      </c>
      <c r="F1344" s="13">
        <v>1490.768</v>
      </c>
      <c r="G1344" s="43">
        <f>ROUND(ROUND(E1344,2)*ROUND(F1344,3),2)</f>
        <v>0</v>
      </c>
    </row>
    <row r="1345" spans="1:7" x14ac:dyDescent="0.25">
      <c r="D1345" s="9" t="s">
        <v>22</v>
      </c>
      <c r="E1345" s="9"/>
      <c r="F1345" s="9"/>
      <c r="G1345" s="44">
        <f>SUM(G1344:G1344)</f>
        <v>0</v>
      </c>
    </row>
    <row r="1346" spans="1:7" x14ac:dyDescent="0.25">
      <c r="G1346" s="38"/>
    </row>
    <row r="1347" spans="1:7" x14ac:dyDescent="0.25">
      <c r="B1347" s="9" t="s">
        <v>5</v>
      </c>
      <c r="C1347" s="10" t="s">
        <v>6</v>
      </c>
      <c r="D1347" s="9" t="s">
        <v>584</v>
      </c>
      <c r="G1347" s="38"/>
    </row>
    <row r="1348" spans="1:7" x14ac:dyDescent="0.25">
      <c r="B1348" s="9" t="s">
        <v>8</v>
      </c>
      <c r="C1348" s="10" t="s">
        <v>126</v>
      </c>
      <c r="D1348" s="9" t="s">
        <v>127</v>
      </c>
      <c r="G1348" s="38"/>
    </row>
    <row r="1349" spans="1:7" x14ac:dyDescent="0.25">
      <c r="B1349" s="9" t="s">
        <v>11</v>
      </c>
      <c r="C1349" s="10" t="s">
        <v>214</v>
      </c>
      <c r="D1349" s="9" t="s">
        <v>215</v>
      </c>
      <c r="G1349" s="38"/>
    </row>
    <row r="1350" spans="1:7" x14ac:dyDescent="0.25">
      <c r="B1350" s="9" t="s">
        <v>14</v>
      </c>
      <c r="C1350" s="10" t="s">
        <v>57</v>
      </c>
      <c r="D1350" s="9" t="s">
        <v>585</v>
      </c>
      <c r="G1350" s="38"/>
    </row>
    <row r="1351" spans="1:7" x14ac:dyDescent="0.25">
      <c r="G1351" s="38"/>
    </row>
    <row r="1352" spans="1:7" x14ac:dyDescent="0.25">
      <c r="A1352" s="12">
        <v>1</v>
      </c>
      <c r="B1352" s="12" t="s">
        <v>577</v>
      </c>
      <c r="C1352" s="11" t="s">
        <v>578</v>
      </c>
      <c r="D1352" s="12" t="s">
        <v>579</v>
      </c>
      <c r="E1352" s="46">
        <f>VLOOKUP(B1352,PREU_FEINA!$K$11:$L$1286,2,0)</f>
        <v>0</v>
      </c>
      <c r="F1352" s="13">
        <v>184.83</v>
      </c>
      <c r="G1352" s="43">
        <f>ROUND(ROUND(E1352,2)*ROUND(F1352,3),2)</f>
        <v>0</v>
      </c>
    </row>
    <row r="1353" spans="1:7" x14ac:dyDescent="0.25">
      <c r="D1353" s="9" t="s">
        <v>22</v>
      </c>
      <c r="E1353" s="9"/>
      <c r="F1353" s="9"/>
      <c r="G1353" s="44">
        <f>SUM(G1352:G1352)</f>
        <v>0</v>
      </c>
    </row>
    <row r="1354" spans="1:7" x14ac:dyDescent="0.25">
      <c r="G1354" s="38"/>
    </row>
    <row r="1355" spans="1:7" x14ac:dyDescent="0.25">
      <c r="B1355" s="9" t="s">
        <v>5</v>
      </c>
      <c r="C1355" s="10" t="s">
        <v>6</v>
      </c>
      <c r="D1355" s="9" t="s">
        <v>584</v>
      </c>
      <c r="G1355" s="38"/>
    </row>
    <row r="1356" spans="1:7" x14ac:dyDescent="0.25">
      <c r="B1356" s="9" t="s">
        <v>8</v>
      </c>
      <c r="C1356" s="10" t="s">
        <v>126</v>
      </c>
      <c r="D1356" s="9" t="s">
        <v>127</v>
      </c>
      <c r="G1356" s="38"/>
    </row>
    <row r="1357" spans="1:7" ht="23.25" x14ac:dyDescent="0.25">
      <c r="B1357" s="9" t="s">
        <v>11</v>
      </c>
      <c r="C1357" s="10" t="s">
        <v>216</v>
      </c>
      <c r="D1357" s="14" t="s">
        <v>217</v>
      </c>
      <c r="G1357" s="38"/>
    </row>
    <row r="1358" spans="1:7" x14ac:dyDescent="0.25">
      <c r="B1358" s="9" t="s">
        <v>14</v>
      </c>
      <c r="C1358" s="10" t="s">
        <v>57</v>
      </c>
      <c r="D1358" s="9" t="s">
        <v>585</v>
      </c>
      <c r="G1358" s="38"/>
    </row>
    <row r="1359" spans="1:7" x14ac:dyDescent="0.25">
      <c r="G1359" s="38"/>
    </row>
    <row r="1360" spans="1:7" x14ac:dyDescent="0.25">
      <c r="A1360" s="12">
        <v>1</v>
      </c>
      <c r="B1360" s="12" t="s">
        <v>577</v>
      </c>
      <c r="C1360" s="11" t="s">
        <v>578</v>
      </c>
      <c r="D1360" s="12" t="s">
        <v>579</v>
      </c>
      <c r="E1360" s="46">
        <f>VLOOKUP(B1360,PREU_FEINA!$K$11:$L$1286,2,0)</f>
        <v>0</v>
      </c>
      <c r="F1360" s="13">
        <v>6439.2830000000004</v>
      </c>
      <c r="G1360" s="43">
        <f>ROUND(ROUND(E1360,2)*ROUND(F1360,3),2)</f>
        <v>0</v>
      </c>
    </row>
    <row r="1361" spans="1:7" x14ac:dyDescent="0.25">
      <c r="D1361" s="9" t="s">
        <v>22</v>
      </c>
      <c r="E1361" s="9"/>
      <c r="F1361" s="9"/>
      <c r="G1361" s="44">
        <f>SUM(G1360:G1360)</f>
        <v>0</v>
      </c>
    </row>
    <row r="1362" spans="1:7" x14ac:dyDescent="0.25">
      <c r="G1362" s="38"/>
    </row>
    <row r="1363" spans="1:7" x14ac:dyDescent="0.25">
      <c r="B1363" s="9" t="s">
        <v>5</v>
      </c>
      <c r="C1363" s="10" t="s">
        <v>6</v>
      </c>
      <c r="D1363" s="9" t="s">
        <v>584</v>
      </c>
      <c r="G1363" s="38"/>
    </row>
    <row r="1364" spans="1:7" x14ac:dyDescent="0.25">
      <c r="B1364" s="9" t="s">
        <v>8</v>
      </c>
      <c r="C1364" s="10" t="s">
        <v>126</v>
      </c>
      <c r="D1364" s="9" t="s">
        <v>127</v>
      </c>
      <c r="G1364" s="38"/>
    </row>
    <row r="1365" spans="1:7" x14ac:dyDescent="0.25">
      <c r="B1365" s="9" t="s">
        <v>11</v>
      </c>
      <c r="C1365" s="10" t="s">
        <v>218</v>
      </c>
      <c r="D1365" s="9" t="s">
        <v>219</v>
      </c>
      <c r="G1365" s="38"/>
    </row>
    <row r="1366" spans="1:7" x14ac:dyDescent="0.25">
      <c r="B1366" s="9" t="s">
        <v>14</v>
      </c>
      <c r="C1366" s="10" t="s">
        <v>57</v>
      </c>
      <c r="D1366" s="9" t="s">
        <v>585</v>
      </c>
      <c r="G1366" s="38"/>
    </row>
    <row r="1367" spans="1:7" x14ac:dyDescent="0.25">
      <c r="G1367" s="38"/>
    </row>
    <row r="1368" spans="1:7" x14ac:dyDescent="0.25">
      <c r="A1368" s="12">
        <v>1</v>
      </c>
      <c r="B1368" s="12" t="s">
        <v>577</v>
      </c>
      <c r="C1368" s="11" t="s">
        <v>578</v>
      </c>
      <c r="D1368" s="12" t="s">
        <v>579</v>
      </c>
      <c r="E1368" s="46">
        <f>VLOOKUP(B1368,PREU_FEINA!$K$11:$L$1286,2,0)</f>
        <v>0</v>
      </c>
      <c r="F1368" s="13">
        <v>41.555999999999997</v>
      </c>
      <c r="G1368" s="43">
        <f>ROUND(ROUND(E1368,2)*ROUND(F1368,3),2)</f>
        <v>0</v>
      </c>
    </row>
    <row r="1369" spans="1:7" x14ac:dyDescent="0.25">
      <c r="D1369" s="9" t="s">
        <v>22</v>
      </c>
      <c r="E1369" s="9"/>
      <c r="F1369" s="9"/>
      <c r="G1369" s="44">
        <f>SUM(G1368:G1368)</f>
        <v>0</v>
      </c>
    </row>
    <row r="1370" spans="1:7" x14ac:dyDescent="0.25">
      <c r="G1370" s="38"/>
    </row>
    <row r="1371" spans="1:7" x14ac:dyDescent="0.25">
      <c r="B1371" s="9" t="s">
        <v>5</v>
      </c>
      <c r="C1371" s="10" t="s">
        <v>6</v>
      </c>
      <c r="D1371" s="9" t="s">
        <v>584</v>
      </c>
      <c r="G1371" s="38"/>
    </row>
    <row r="1372" spans="1:7" x14ac:dyDescent="0.25">
      <c r="B1372" s="9" t="s">
        <v>8</v>
      </c>
      <c r="C1372" s="10" t="s">
        <v>126</v>
      </c>
      <c r="D1372" s="9" t="s">
        <v>127</v>
      </c>
      <c r="G1372" s="38"/>
    </row>
    <row r="1373" spans="1:7" x14ac:dyDescent="0.25">
      <c r="B1373" s="9" t="s">
        <v>11</v>
      </c>
      <c r="C1373" s="10" t="s">
        <v>588</v>
      </c>
      <c r="D1373" s="9" t="s">
        <v>589</v>
      </c>
      <c r="G1373" s="38"/>
    </row>
    <row r="1374" spans="1:7" x14ac:dyDescent="0.25">
      <c r="B1374" s="9" t="s">
        <v>14</v>
      </c>
      <c r="C1374" s="10" t="s">
        <v>57</v>
      </c>
      <c r="D1374" s="9" t="s">
        <v>585</v>
      </c>
      <c r="G1374" s="38"/>
    </row>
    <row r="1375" spans="1:7" x14ac:dyDescent="0.25">
      <c r="G1375" s="38"/>
    </row>
    <row r="1376" spans="1:7" x14ac:dyDescent="0.25">
      <c r="A1376" s="12">
        <v>1</v>
      </c>
      <c r="B1376" s="12" t="s">
        <v>577</v>
      </c>
      <c r="C1376" s="11" t="s">
        <v>578</v>
      </c>
      <c r="D1376" s="12" t="s">
        <v>579</v>
      </c>
      <c r="E1376" s="46">
        <f>VLOOKUP(B1376,PREU_FEINA!$K$11:$L$1286,2,0)</f>
        <v>0</v>
      </c>
      <c r="F1376" s="13">
        <v>624.49199999999996</v>
      </c>
      <c r="G1376" s="43">
        <f>ROUND(ROUND(E1376,2)*ROUND(F1376,3),2)</f>
        <v>0</v>
      </c>
    </row>
    <row r="1377" spans="1:7" x14ac:dyDescent="0.25">
      <c r="D1377" s="9" t="s">
        <v>22</v>
      </c>
      <c r="E1377" s="9"/>
      <c r="F1377" s="9"/>
      <c r="G1377" s="44">
        <f>SUM(G1376:G1376)</f>
        <v>0</v>
      </c>
    </row>
    <row r="1378" spans="1:7" x14ac:dyDescent="0.25">
      <c r="G1378" s="38"/>
    </row>
    <row r="1379" spans="1:7" x14ac:dyDescent="0.25">
      <c r="B1379" s="9" t="s">
        <v>5</v>
      </c>
      <c r="C1379" s="10" t="s">
        <v>6</v>
      </c>
      <c r="D1379" s="9" t="s">
        <v>584</v>
      </c>
      <c r="G1379" s="38"/>
    </row>
    <row r="1380" spans="1:7" x14ac:dyDescent="0.25">
      <c r="B1380" s="9" t="s">
        <v>8</v>
      </c>
      <c r="C1380" s="10" t="s">
        <v>126</v>
      </c>
      <c r="D1380" s="9" t="s">
        <v>127</v>
      </c>
      <c r="G1380" s="38"/>
    </row>
    <row r="1381" spans="1:7" x14ac:dyDescent="0.25">
      <c r="B1381" s="9" t="s">
        <v>11</v>
      </c>
      <c r="C1381" s="10" t="s">
        <v>220</v>
      </c>
      <c r="D1381" s="9" t="s">
        <v>221</v>
      </c>
      <c r="G1381" s="38"/>
    </row>
    <row r="1382" spans="1:7" x14ac:dyDescent="0.25">
      <c r="B1382" s="9" t="s">
        <v>14</v>
      </c>
      <c r="C1382" s="10" t="s">
        <v>57</v>
      </c>
      <c r="D1382" s="9" t="s">
        <v>585</v>
      </c>
      <c r="G1382" s="38"/>
    </row>
    <row r="1383" spans="1:7" x14ac:dyDescent="0.25">
      <c r="G1383" s="38"/>
    </row>
    <row r="1384" spans="1:7" x14ac:dyDescent="0.25">
      <c r="A1384" s="12">
        <v>1</v>
      </c>
      <c r="B1384" s="12" t="s">
        <v>577</v>
      </c>
      <c r="C1384" s="11" t="s">
        <v>578</v>
      </c>
      <c r="D1384" s="12" t="s">
        <v>579</v>
      </c>
      <c r="E1384" s="46">
        <f>VLOOKUP(B1384,PREU_FEINA!$K$11:$L$1286,2,0)</f>
        <v>0</v>
      </c>
      <c r="F1384" s="13">
        <v>282.07499999999999</v>
      </c>
      <c r="G1384" s="43">
        <f>ROUND(ROUND(E1384,2)*ROUND(F1384,3),2)</f>
        <v>0</v>
      </c>
    </row>
    <row r="1385" spans="1:7" x14ac:dyDescent="0.25">
      <c r="D1385" s="9" t="s">
        <v>22</v>
      </c>
      <c r="E1385" s="9"/>
      <c r="F1385" s="9"/>
      <c r="G1385" s="44">
        <f>SUM(G1384:G1384)</f>
        <v>0</v>
      </c>
    </row>
    <row r="1386" spans="1:7" x14ac:dyDescent="0.25">
      <c r="G1386" s="38"/>
    </row>
    <row r="1387" spans="1:7" x14ac:dyDescent="0.25">
      <c r="B1387" s="9" t="s">
        <v>5</v>
      </c>
      <c r="C1387" s="10" t="s">
        <v>6</v>
      </c>
      <c r="D1387" s="9" t="s">
        <v>584</v>
      </c>
      <c r="G1387" s="38"/>
    </row>
    <row r="1388" spans="1:7" x14ac:dyDescent="0.25">
      <c r="B1388" s="9" t="s">
        <v>8</v>
      </c>
      <c r="C1388" s="10" t="s">
        <v>126</v>
      </c>
      <c r="D1388" s="9" t="s">
        <v>127</v>
      </c>
      <c r="G1388" s="38"/>
    </row>
    <row r="1389" spans="1:7" x14ac:dyDescent="0.25">
      <c r="B1389" s="9" t="s">
        <v>11</v>
      </c>
      <c r="C1389" s="10" t="s">
        <v>222</v>
      </c>
      <c r="D1389" s="9" t="s">
        <v>223</v>
      </c>
      <c r="G1389" s="38"/>
    </row>
    <row r="1390" spans="1:7" x14ac:dyDescent="0.25">
      <c r="B1390" s="9" t="s">
        <v>14</v>
      </c>
      <c r="C1390" s="10" t="s">
        <v>57</v>
      </c>
      <c r="D1390" s="9" t="s">
        <v>585</v>
      </c>
      <c r="G1390" s="38"/>
    </row>
    <row r="1391" spans="1:7" x14ac:dyDescent="0.25">
      <c r="G1391" s="38"/>
    </row>
    <row r="1392" spans="1:7" x14ac:dyDescent="0.25">
      <c r="A1392" s="12">
        <v>1</v>
      </c>
      <c r="B1392" s="12" t="s">
        <v>577</v>
      </c>
      <c r="C1392" s="11" t="s">
        <v>578</v>
      </c>
      <c r="D1392" s="12" t="s">
        <v>579</v>
      </c>
      <c r="E1392" s="46">
        <f>VLOOKUP(B1392,PREU_FEINA!$K$11:$L$1286,2,0)</f>
        <v>0</v>
      </c>
      <c r="F1392" s="13">
        <v>106.803</v>
      </c>
      <c r="G1392" s="43">
        <f>ROUND(ROUND(E1392,2)*ROUND(F1392,3),2)</f>
        <v>0</v>
      </c>
    </row>
    <row r="1393" spans="1:7" x14ac:dyDescent="0.25">
      <c r="D1393" s="9" t="s">
        <v>22</v>
      </c>
      <c r="E1393" s="9"/>
      <c r="F1393" s="9"/>
      <c r="G1393" s="44">
        <f>SUM(G1392:G1392)</f>
        <v>0</v>
      </c>
    </row>
    <row r="1394" spans="1:7" x14ac:dyDescent="0.25">
      <c r="G1394" s="38"/>
    </row>
    <row r="1395" spans="1:7" x14ac:dyDescent="0.25">
      <c r="B1395" s="9" t="s">
        <v>5</v>
      </c>
      <c r="C1395" s="10" t="s">
        <v>6</v>
      </c>
      <c r="D1395" s="9" t="s">
        <v>584</v>
      </c>
      <c r="G1395" s="38"/>
    </row>
    <row r="1396" spans="1:7" x14ac:dyDescent="0.25">
      <c r="B1396" s="9" t="s">
        <v>8</v>
      </c>
      <c r="C1396" s="10" t="s">
        <v>126</v>
      </c>
      <c r="D1396" s="9" t="s">
        <v>127</v>
      </c>
      <c r="G1396" s="38"/>
    </row>
    <row r="1397" spans="1:7" x14ac:dyDescent="0.25">
      <c r="B1397" s="9" t="s">
        <v>11</v>
      </c>
      <c r="C1397" s="10" t="s">
        <v>109</v>
      </c>
      <c r="D1397" s="9" t="s">
        <v>224</v>
      </c>
      <c r="G1397" s="38"/>
    </row>
    <row r="1398" spans="1:7" x14ac:dyDescent="0.25">
      <c r="B1398" s="9" t="s">
        <v>14</v>
      </c>
      <c r="C1398" s="10" t="s">
        <v>57</v>
      </c>
      <c r="D1398" s="9" t="s">
        <v>585</v>
      </c>
      <c r="G1398" s="38"/>
    </row>
    <row r="1399" spans="1:7" x14ac:dyDescent="0.25">
      <c r="G1399" s="38"/>
    </row>
    <row r="1400" spans="1:7" x14ac:dyDescent="0.25">
      <c r="A1400" s="12">
        <v>1</v>
      </c>
      <c r="B1400" s="12" t="s">
        <v>577</v>
      </c>
      <c r="C1400" s="11" t="s">
        <v>578</v>
      </c>
      <c r="D1400" s="12" t="s">
        <v>579</v>
      </c>
      <c r="E1400" s="46">
        <f>VLOOKUP(B1400,PREU_FEINA!$K$11:$L$1286,2,0)</f>
        <v>0</v>
      </c>
      <c r="F1400" s="13">
        <v>891.54</v>
      </c>
      <c r="G1400" s="43">
        <f>ROUND(ROUND(E1400,2)*ROUND(F1400,3),2)</f>
        <v>0</v>
      </c>
    </row>
    <row r="1401" spans="1:7" x14ac:dyDescent="0.25">
      <c r="D1401" s="9" t="s">
        <v>22</v>
      </c>
      <c r="E1401" s="9"/>
      <c r="F1401" s="9"/>
      <c r="G1401" s="44">
        <f>SUM(G1400:G1400)</f>
        <v>0</v>
      </c>
    </row>
    <row r="1402" spans="1:7" x14ac:dyDescent="0.25">
      <c r="G1402" s="38"/>
    </row>
    <row r="1403" spans="1:7" x14ac:dyDescent="0.25">
      <c r="B1403" s="9" t="s">
        <v>5</v>
      </c>
      <c r="C1403" s="10" t="s">
        <v>6</v>
      </c>
      <c r="D1403" s="9" t="s">
        <v>584</v>
      </c>
      <c r="G1403" s="38"/>
    </row>
    <row r="1404" spans="1:7" x14ac:dyDescent="0.25">
      <c r="B1404" s="9" t="s">
        <v>8</v>
      </c>
      <c r="C1404" s="10" t="s">
        <v>126</v>
      </c>
      <c r="D1404" s="9" t="s">
        <v>127</v>
      </c>
      <c r="G1404" s="38"/>
    </row>
    <row r="1405" spans="1:7" x14ac:dyDescent="0.25">
      <c r="B1405" s="9" t="s">
        <v>11</v>
      </c>
      <c r="C1405" s="10" t="s">
        <v>590</v>
      </c>
      <c r="D1405" s="9" t="s">
        <v>591</v>
      </c>
      <c r="G1405" s="38"/>
    </row>
    <row r="1406" spans="1:7" x14ac:dyDescent="0.25">
      <c r="B1406" s="9" t="s">
        <v>14</v>
      </c>
      <c r="C1406" s="10" t="s">
        <v>57</v>
      </c>
      <c r="D1406" s="9" t="s">
        <v>585</v>
      </c>
      <c r="G1406" s="38"/>
    </row>
    <row r="1407" spans="1:7" x14ac:dyDescent="0.25">
      <c r="G1407" s="38"/>
    </row>
    <row r="1408" spans="1:7" x14ac:dyDescent="0.25">
      <c r="A1408" s="12">
        <v>1</v>
      </c>
      <c r="B1408" s="12" t="s">
        <v>577</v>
      </c>
      <c r="C1408" s="11" t="s">
        <v>578</v>
      </c>
      <c r="D1408" s="12" t="s">
        <v>579</v>
      </c>
      <c r="E1408" s="46">
        <f>VLOOKUP(B1408,PREU_FEINA!$K$11:$L$1286,2,0)</f>
        <v>0</v>
      </c>
      <c r="F1408" s="13">
        <v>803.48400000000004</v>
      </c>
      <c r="G1408" s="43">
        <f>ROUND(ROUND(E1408,2)*ROUND(F1408,3),2)</f>
        <v>0</v>
      </c>
    </row>
    <row r="1409" spans="1:7" x14ac:dyDescent="0.25">
      <c r="D1409" s="9" t="s">
        <v>22</v>
      </c>
      <c r="E1409" s="9"/>
      <c r="F1409" s="9"/>
      <c r="G1409" s="44">
        <f>SUM(G1408:G1408)</f>
        <v>0</v>
      </c>
    </row>
    <row r="1410" spans="1:7" x14ac:dyDescent="0.25">
      <c r="G1410" s="38"/>
    </row>
    <row r="1411" spans="1:7" x14ac:dyDescent="0.25">
      <c r="B1411" s="9" t="s">
        <v>5</v>
      </c>
      <c r="C1411" s="10" t="s">
        <v>6</v>
      </c>
      <c r="D1411" s="9" t="s">
        <v>584</v>
      </c>
      <c r="G1411" s="38"/>
    </row>
    <row r="1412" spans="1:7" x14ac:dyDescent="0.25">
      <c r="B1412" s="9" t="s">
        <v>8</v>
      </c>
      <c r="C1412" s="10" t="s">
        <v>126</v>
      </c>
      <c r="D1412" s="9" t="s">
        <v>127</v>
      </c>
      <c r="G1412" s="38"/>
    </row>
    <row r="1413" spans="1:7" x14ac:dyDescent="0.25">
      <c r="B1413" s="9" t="s">
        <v>11</v>
      </c>
      <c r="C1413" s="10" t="s">
        <v>225</v>
      </c>
      <c r="D1413" s="9" t="s">
        <v>226</v>
      </c>
      <c r="G1413" s="38"/>
    </row>
    <row r="1414" spans="1:7" x14ac:dyDescent="0.25">
      <c r="B1414" s="9" t="s">
        <v>14</v>
      </c>
      <c r="C1414" s="10" t="s">
        <v>57</v>
      </c>
      <c r="D1414" s="9" t="s">
        <v>585</v>
      </c>
      <c r="G1414" s="38"/>
    </row>
    <row r="1415" spans="1:7" x14ac:dyDescent="0.25">
      <c r="G1415" s="38"/>
    </row>
    <row r="1416" spans="1:7" x14ac:dyDescent="0.25">
      <c r="A1416" s="12">
        <v>1</v>
      </c>
      <c r="B1416" s="12" t="s">
        <v>577</v>
      </c>
      <c r="C1416" s="11" t="s">
        <v>578</v>
      </c>
      <c r="D1416" s="12" t="s">
        <v>579</v>
      </c>
      <c r="E1416" s="46">
        <f>VLOOKUP(B1416,PREU_FEINA!$K$11:$L$1286,2,0)</f>
        <v>0</v>
      </c>
      <c r="F1416" s="13">
        <v>2063.489</v>
      </c>
      <c r="G1416" s="43">
        <f>ROUND(ROUND(E1416,2)*ROUND(F1416,3),2)</f>
        <v>0</v>
      </c>
    </row>
    <row r="1417" spans="1:7" x14ac:dyDescent="0.25">
      <c r="D1417" s="9" t="s">
        <v>22</v>
      </c>
      <c r="E1417" s="9"/>
      <c r="F1417" s="9"/>
      <c r="G1417" s="44">
        <f>SUM(G1416:G1416)</f>
        <v>0</v>
      </c>
    </row>
    <row r="1418" spans="1:7" x14ac:dyDescent="0.25">
      <c r="G1418" s="38"/>
    </row>
    <row r="1419" spans="1:7" x14ac:dyDescent="0.25">
      <c r="B1419" s="9" t="s">
        <v>5</v>
      </c>
      <c r="C1419" s="10" t="s">
        <v>6</v>
      </c>
      <c r="D1419" s="9" t="s">
        <v>584</v>
      </c>
      <c r="G1419" s="38"/>
    </row>
    <row r="1420" spans="1:7" x14ac:dyDescent="0.25">
      <c r="B1420" s="9" t="s">
        <v>8</v>
      </c>
      <c r="C1420" s="10" t="s">
        <v>126</v>
      </c>
      <c r="D1420" s="9" t="s">
        <v>127</v>
      </c>
      <c r="G1420" s="38"/>
    </row>
    <row r="1421" spans="1:7" x14ac:dyDescent="0.25">
      <c r="B1421" s="9" t="s">
        <v>11</v>
      </c>
      <c r="C1421" s="10" t="s">
        <v>227</v>
      </c>
      <c r="D1421" s="9" t="s">
        <v>228</v>
      </c>
      <c r="G1421" s="38"/>
    </row>
    <row r="1422" spans="1:7" x14ac:dyDescent="0.25">
      <c r="B1422" s="9" t="s">
        <v>14</v>
      </c>
      <c r="C1422" s="10" t="s">
        <v>57</v>
      </c>
      <c r="D1422" s="9" t="s">
        <v>585</v>
      </c>
      <c r="G1422" s="38"/>
    </row>
    <row r="1423" spans="1:7" x14ac:dyDescent="0.25">
      <c r="G1423" s="38"/>
    </row>
    <row r="1424" spans="1:7" x14ac:dyDescent="0.25">
      <c r="A1424" s="12">
        <v>1</v>
      </c>
      <c r="B1424" s="12" t="s">
        <v>577</v>
      </c>
      <c r="C1424" s="11" t="s">
        <v>578</v>
      </c>
      <c r="D1424" s="12" t="s">
        <v>579</v>
      </c>
      <c r="E1424" s="46">
        <f>VLOOKUP(B1424,PREU_FEINA!$K$11:$L$1286,2,0)</f>
        <v>0</v>
      </c>
      <c r="F1424" s="13">
        <v>1127.2429999999999</v>
      </c>
      <c r="G1424" s="43">
        <f>ROUND(ROUND(E1424,2)*ROUND(F1424,3),2)</f>
        <v>0</v>
      </c>
    </row>
    <row r="1425" spans="1:7" x14ac:dyDescent="0.25">
      <c r="D1425" s="9" t="s">
        <v>22</v>
      </c>
      <c r="E1425" s="9"/>
      <c r="F1425" s="9"/>
      <c r="G1425" s="44">
        <f>SUM(G1424:G1424)</f>
        <v>0</v>
      </c>
    </row>
    <row r="1426" spans="1:7" x14ac:dyDescent="0.25">
      <c r="G1426" s="38"/>
    </row>
    <row r="1427" spans="1:7" x14ac:dyDescent="0.25">
      <c r="B1427" s="9" t="s">
        <v>5</v>
      </c>
      <c r="C1427" s="10" t="s">
        <v>6</v>
      </c>
      <c r="D1427" s="9" t="s">
        <v>584</v>
      </c>
      <c r="G1427" s="38"/>
    </row>
    <row r="1428" spans="1:7" x14ac:dyDescent="0.25">
      <c r="B1428" s="9" t="s">
        <v>8</v>
      </c>
      <c r="C1428" s="10" t="s">
        <v>126</v>
      </c>
      <c r="D1428" s="9" t="s">
        <v>127</v>
      </c>
      <c r="G1428" s="38"/>
    </row>
    <row r="1429" spans="1:7" x14ac:dyDescent="0.25">
      <c r="B1429" s="9" t="s">
        <v>11</v>
      </c>
      <c r="C1429" s="10" t="s">
        <v>229</v>
      </c>
      <c r="D1429" s="9" t="s">
        <v>230</v>
      </c>
      <c r="G1429" s="38"/>
    </row>
    <row r="1430" spans="1:7" x14ac:dyDescent="0.25">
      <c r="B1430" s="9" t="s">
        <v>14</v>
      </c>
      <c r="C1430" s="10" t="s">
        <v>57</v>
      </c>
      <c r="D1430" s="9" t="s">
        <v>585</v>
      </c>
      <c r="G1430" s="38"/>
    </row>
    <row r="1431" spans="1:7" x14ac:dyDescent="0.25">
      <c r="G1431" s="38"/>
    </row>
    <row r="1432" spans="1:7" x14ac:dyDescent="0.25">
      <c r="A1432" s="12">
        <v>1</v>
      </c>
      <c r="B1432" s="12" t="s">
        <v>577</v>
      </c>
      <c r="C1432" s="11" t="s">
        <v>578</v>
      </c>
      <c r="D1432" s="12" t="s">
        <v>579</v>
      </c>
      <c r="E1432" s="46">
        <f>VLOOKUP(B1432,PREU_FEINA!$K$11:$L$1286,2,0)</f>
        <v>0</v>
      </c>
      <c r="F1432" s="13">
        <v>3536.357</v>
      </c>
      <c r="G1432" s="43">
        <f>ROUND(ROUND(E1432,2)*ROUND(F1432,3),2)</f>
        <v>0</v>
      </c>
    </row>
    <row r="1433" spans="1:7" x14ac:dyDescent="0.25">
      <c r="D1433" s="9" t="s">
        <v>22</v>
      </c>
      <c r="E1433" s="9"/>
      <c r="F1433" s="9"/>
      <c r="G1433" s="44">
        <f>SUM(G1432:G1432)</f>
        <v>0</v>
      </c>
    </row>
    <row r="1434" spans="1:7" x14ac:dyDescent="0.25">
      <c r="G1434" s="38"/>
    </row>
    <row r="1435" spans="1:7" x14ac:dyDescent="0.25">
      <c r="B1435" s="9" t="s">
        <v>5</v>
      </c>
      <c r="C1435" s="10" t="s">
        <v>6</v>
      </c>
      <c r="D1435" s="9" t="s">
        <v>584</v>
      </c>
      <c r="G1435" s="38"/>
    </row>
    <row r="1436" spans="1:7" x14ac:dyDescent="0.25">
      <c r="B1436" s="9" t="s">
        <v>8</v>
      </c>
      <c r="C1436" s="10" t="s">
        <v>126</v>
      </c>
      <c r="D1436" s="9" t="s">
        <v>127</v>
      </c>
      <c r="G1436" s="38"/>
    </row>
    <row r="1437" spans="1:7" x14ac:dyDescent="0.25">
      <c r="B1437" s="9" t="s">
        <v>11</v>
      </c>
      <c r="C1437" s="10" t="s">
        <v>231</v>
      </c>
      <c r="D1437" s="9" t="s">
        <v>232</v>
      </c>
      <c r="G1437" s="38"/>
    </row>
    <row r="1438" spans="1:7" x14ac:dyDescent="0.25">
      <c r="B1438" s="9" t="s">
        <v>14</v>
      </c>
      <c r="C1438" s="10" t="s">
        <v>57</v>
      </c>
      <c r="D1438" s="9" t="s">
        <v>585</v>
      </c>
      <c r="G1438" s="38"/>
    </row>
    <row r="1439" spans="1:7" x14ac:dyDescent="0.25">
      <c r="G1439" s="38"/>
    </row>
    <row r="1440" spans="1:7" x14ac:dyDescent="0.25">
      <c r="A1440" s="12">
        <v>1</v>
      </c>
      <c r="B1440" s="12" t="s">
        <v>577</v>
      </c>
      <c r="C1440" s="11" t="s">
        <v>578</v>
      </c>
      <c r="D1440" s="12" t="s">
        <v>579</v>
      </c>
      <c r="E1440" s="46">
        <f>VLOOKUP(B1440,PREU_FEINA!$K$11:$L$1286,2,0)</f>
        <v>0</v>
      </c>
      <c r="F1440" s="13">
        <v>1194.7539999999999</v>
      </c>
      <c r="G1440" s="43">
        <f>ROUND(ROUND(E1440,2)*ROUND(F1440,3),2)</f>
        <v>0</v>
      </c>
    </row>
    <row r="1441" spans="1:7" x14ac:dyDescent="0.25">
      <c r="D1441" s="9" t="s">
        <v>22</v>
      </c>
      <c r="E1441" s="9"/>
      <c r="F1441" s="9"/>
      <c r="G1441" s="44">
        <f>SUM(G1440:G1440)</f>
        <v>0</v>
      </c>
    </row>
    <row r="1442" spans="1:7" x14ac:dyDescent="0.25">
      <c r="G1442" s="38"/>
    </row>
    <row r="1443" spans="1:7" x14ac:dyDescent="0.25">
      <c r="B1443" s="9" t="s">
        <v>5</v>
      </c>
      <c r="C1443" s="10" t="s">
        <v>6</v>
      </c>
      <c r="D1443" s="9" t="s">
        <v>584</v>
      </c>
      <c r="G1443" s="38"/>
    </row>
    <row r="1444" spans="1:7" x14ac:dyDescent="0.25">
      <c r="B1444" s="9" t="s">
        <v>8</v>
      </c>
      <c r="C1444" s="10" t="s">
        <v>126</v>
      </c>
      <c r="D1444" s="9" t="s">
        <v>127</v>
      </c>
      <c r="G1444" s="38"/>
    </row>
    <row r="1445" spans="1:7" x14ac:dyDescent="0.25">
      <c r="B1445" s="9" t="s">
        <v>11</v>
      </c>
      <c r="C1445" s="10" t="s">
        <v>233</v>
      </c>
      <c r="D1445" s="9" t="s">
        <v>234</v>
      </c>
      <c r="G1445" s="38"/>
    </row>
    <row r="1446" spans="1:7" x14ac:dyDescent="0.25">
      <c r="B1446" s="9" t="s">
        <v>14</v>
      </c>
      <c r="C1446" s="10" t="s">
        <v>57</v>
      </c>
      <c r="D1446" s="9" t="s">
        <v>585</v>
      </c>
      <c r="G1446" s="38"/>
    </row>
    <row r="1447" spans="1:7" x14ac:dyDescent="0.25">
      <c r="G1447" s="38"/>
    </row>
    <row r="1448" spans="1:7" x14ac:dyDescent="0.25">
      <c r="A1448" s="12">
        <v>1</v>
      </c>
      <c r="B1448" s="12" t="s">
        <v>577</v>
      </c>
      <c r="C1448" s="11" t="s">
        <v>578</v>
      </c>
      <c r="D1448" s="12" t="s">
        <v>579</v>
      </c>
      <c r="E1448" s="46">
        <f>VLOOKUP(B1448,PREU_FEINA!$K$11:$L$1286,2,0)</f>
        <v>0</v>
      </c>
      <c r="F1448" s="13">
        <v>4569.7190000000001</v>
      </c>
      <c r="G1448" s="43">
        <f>ROUND(ROUND(E1448,2)*ROUND(F1448,3),2)</f>
        <v>0</v>
      </c>
    </row>
    <row r="1449" spans="1:7" x14ac:dyDescent="0.25">
      <c r="D1449" s="9" t="s">
        <v>22</v>
      </c>
      <c r="E1449" s="9"/>
      <c r="F1449" s="9"/>
      <c r="G1449" s="44">
        <f>SUM(G1448:G1448)</f>
        <v>0</v>
      </c>
    </row>
    <row r="1450" spans="1:7" x14ac:dyDescent="0.25">
      <c r="G1450" s="38"/>
    </row>
    <row r="1451" spans="1:7" x14ac:dyDescent="0.25">
      <c r="B1451" s="9" t="s">
        <v>5</v>
      </c>
      <c r="C1451" s="10" t="s">
        <v>6</v>
      </c>
      <c r="D1451" s="9" t="s">
        <v>584</v>
      </c>
      <c r="G1451" s="38"/>
    </row>
    <row r="1452" spans="1:7" x14ac:dyDescent="0.25">
      <c r="B1452" s="9" t="s">
        <v>8</v>
      </c>
      <c r="C1452" s="10" t="s">
        <v>126</v>
      </c>
      <c r="D1452" s="9" t="s">
        <v>127</v>
      </c>
      <c r="G1452" s="38"/>
    </row>
    <row r="1453" spans="1:7" x14ac:dyDescent="0.25">
      <c r="B1453" s="9" t="s">
        <v>11</v>
      </c>
      <c r="C1453" s="10" t="s">
        <v>235</v>
      </c>
      <c r="D1453" s="9" t="s">
        <v>236</v>
      </c>
      <c r="G1453" s="38"/>
    </row>
    <row r="1454" spans="1:7" x14ac:dyDescent="0.25">
      <c r="B1454" s="9" t="s">
        <v>14</v>
      </c>
      <c r="C1454" s="10" t="s">
        <v>57</v>
      </c>
      <c r="D1454" s="9" t="s">
        <v>585</v>
      </c>
      <c r="G1454" s="38"/>
    </row>
    <row r="1455" spans="1:7" x14ac:dyDescent="0.25">
      <c r="G1455" s="38"/>
    </row>
    <row r="1456" spans="1:7" x14ac:dyDescent="0.25">
      <c r="A1456" s="12">
        <v>1</v>
      </c>
      <c r="B1456" s="12" t="s">
        <v>577</v>
      </c>
      <c r="C1456" s="11" t="s">
        <v>578</v>
      </c>
      <c r="D1456" s="12" t="s">
        <v>579</v>
      </c>
      <c r="E1456" s="46">
        <f>VLOOKUP(B1456,PREU_FEINA!$K$11:$L$1286,2,0)</f>
        <v>0</v>
      </c>
      <c r="F1456" s="13">
        <v>0</v>
      </c>
      <c r="G1456" s="43">
        <f>ROUND(ROUND(E1456,2)*ROUND(F1456,3),2)</f>
        <v>0</v>
      </c>
    </row>
    <row r="1457" spans="1:7" x14ac:dyDescent="0.25">
      <c r="D1457" s="9" t="s">
        <v>22</v>
      </c>
      <c r="E1457" s="9"/>
      <c r="F1457" s="9"/>
      <c r="G1457" s="44">
        <f>SUM(G1456:G1456)</f>
        <v>0</v>
      </c>
    </row>
    <row r="1458" spans="1:7" x14ac:dyDescent="0.25">
      <c r="G1458" s="38"/>
    </row>
    <row r="1459" spans="1:7" x14ac:dyDescent="0.25">
      <c r="B1459" s="9" t="s">
        <v>5</v>
      </c>
      <c r="C1459" s="10" t="s">
        <v>6</v>
      </c>
      <c r="D1459" s="9" t="s">
        <v>584</v>
      </c>
      <c r="G1459" s="38"/>
    </row>
    <row r="1460" spans="1:7" x14ac:dyDescent="0.25">
      <c r="B1460" s="9" t="s">
        <v>8</v>
      </c>
      <c r="C1460" s="10" t="s">
        <v>247</v>
      </c>
      <c r="D1460" s="9" t="s">
        <v>248</v>
      </c>
      <c r="G1460" s="38"/>
    </row>
    <row r="1461" spans="1:7" x14ac:dyDescent="0.25">
      <c r="B1461" s="9" t="s">
        <v>11</v>
      </c>
      <c r="C1461" s="10" t="s">
        <v>173</v>
      </c>
      <c r="D1461" s="9" t="s">
        <v>260</v>
      </c>
      <c r="G1461" s="38"/>
    </row>
    <row r="1462" spans="1:7" x14ac:dyDescent="0.25">
      <c r="B1462" s="9" t="s">
        <v>14</v>
      </c>
      <c r="C1462" s="10" t="s">
        <v>57</v>
      </c>
      <c r="D1462" s="9" t="s">
        <v>585</v>
      </c>
      <c r="G1462" s="38"/>
    </row>
    <row r="1463" spans="1:7" x14ac:dyDescent="0.25">
      <c r="G1463" s="38"/>
    </row>
    <row r="1464" spans="1:7" x14ac:dyDescent="0.25">
      <c r="A1464" s="12">
        <v>1</v>
      </c>
      <c r="B1464" s="12" t="s">
        <v>577</v>
      </c>
      <c r="C1464" s="11" t="s">
        <v>578</v>
      </c>
      <c r="D1464" s="12" t="s">
        <v>579</v>
      </c>
      <c r="E1464" s="46">
        <f>VLOOKUP(B1464,PREU_FEINA!$K$11:$L$1286,2,0)</f>
        <v>0</v>
      </c>
      <c r="F1464" s="13">
        <v>149.79300000000001</v>
      </c>
      <c r="G1464" s="43">
        <f>ROUND(ROUND(E1464,2)*ROUND(F1464,3),2)</f>
        <v>0</v>
      </c>
    </row>
    <row r="1465" spans="1:7" x14ac:dyDescent="0.25">
      <c r="D1465" s="9" t="s">
        <v>22</v>
      </c>
      <c r="E1465" s="9"/>
      <c r="F1465" s="9"/>
      <c r="G1465" s="44">
        <f>SUM(G1464:G1464)</f>
        <v>0</v>
      </c>
    </row>
    <row r="1466" spans="1:7" x14ac:dyDescent="0.25">
      <c r="G1466" s="38"/>
    </row>
    <row r="1467" spans="1:7" x14ac:dyDescent="0.25">
      <c r="B1467" s="9" t="s">
        <v>5</v>
      </c>
      <c r="C1467" s="10" t="s">
        <v>6</v>
      </c>
      <c r="D1467" s="9" t="s">
        <v>584</v>
      </c>
      <c r="G1467" s="38"/>
    </row>
    <row r="1468" spans="1:7" x14ac:dyDescent="0.25">
      <c r="B1468" s="9" t="s">
        <v>8</v>
      </c>
      <c r="C1468" s="10" t="s">
        <v>247</v>
      </c>
      <c r="D1468" s="9" t="s">
        <v>248</v>
      </c>
      <c r="G1468" s="38"/>
    </row>
    <row r="1469" spans="1:7" x14ac:dyDescent="0.25">
      <c r="B1469" s="9" t="s">
        <v>11</v>
      </c>
      <c r="C1469" s="10" t="s">
        <v>175</v>
      </c>
      <c r="D1469" s="9" t="s">
        <v>261</v>
      </c>
      <c r="G1469" s="38"/>
    </row>
    <row r="1470" spans="1:7" x14ac:dyDescent="0.25">
      <c r="B1470" s="9" t="s">
        <v>14</v>
      </c>
      <c r="C1470" s="10" t="s">
        <v>57</v>
      </c>
      <c r="D1470" s="9" t="s">
        <v>585</v>
      </c>
      <c r="G1470" s="38"/>
    </row>
    <row r="1471" spans="1:7" x14ac:dyDescent="0.25">
      <c r="G1471" s="38"/>
    </row>
    <row r="1472" spans="1:7" x14ac:dyDescent="0.25">
      <c r="A1472" s="12">
        <v>1</v>
      </c>
      <c r="B1472" s="12" t="s">
        <v>577</v>
      </c>
      <c r="C1472" s="11" t="s">
        <v>578</v>
      </c>
      <c r="D1472" s="12" t="s">
        <v>579</v>
      </c>
      <c r="E1472" s="46">
        <f>VLOOKUP(B1472,PREU_FEINA!$K$11:$L$1286,2,0)</f>
        <v>0</v>
      </c>
      <c r="F1472" s="13">
        <v>1048.213</v>
      </c>
      <c r="G1472" s="43">
        <f>ROUND(ROUND(E1472,2)*ROUND(F1472,3),2)</f>
        <v>0</v>
      </c>
    </row>
    <row r="1473" spans="1:7" x14ac:dyDescent="0.25">
      <c r="D1473" s="9" t="s">
        <v>22</v>
      </c>
      <c r="E1473" s="9"/>
      <c r="F1473" s="9"/>
      <c r="G1473" s="44">
        <f>SUM(G1472:G1472)</f>
        <v>0</v>
      </c>
    </row>
    <row r="1474" spans="1:7" x14ac:dyDescent="0.25">
      <c r="G1474" s="38"/>
    </row>
    <row r="1475" spans="1:7" x14ac:dyDescent="0.25">
      <c r="B1475" s="9" t="s">
        <v>5</v>
      </c>
      <c r="C1475" s="10" t="s">
        <v>6</v>
      </c>
      <c r="D1475" s="9" t="s">
        <v>584</v>
      </c>
      <c r="G1475" s="38"/>
    </row>
    <row r="1476" spans="1:7" x14ac:dyDescent="0.25">
      <c r="B1476" s="9" t="s">
        <v>8</v>
      </c>
      <c r="C1476" s="10" t="s">
        <v>247</v>
      </c>
      <c r="D1476" s="9" t="s">
        <v>248</v>
      </c>
      <c r="G1476" s="38"/>
    </row>
    <row r="1477" spans="1:7" x14ac:dyDescent="0.25">
      <c r="B1477" s="9" t="s">
        <v>11</v>
      </c>
      <c r="C1477" s="10" t="s">
        <v>177</v>
      </c>
      <c r="D1477" s="9" t="s">
        <v>592</v>
      </c>
      <c r="G1477" s="38"/>
    </row>
    <row r="1478" spans="1:7" x14ac:dyDescent="0.25">
      <c r="B1478" s="9" t="s">
        <v>14</v>
      </c>
      <c r="C1478" s="10" t="s">
        <v>57</v>
      </c>
      <c r="D1478" s="9" t="s">
        <v>585</v>
      </c>
      <c r="G1478" s="38"/>
    </row>
    <row r="1479" spans="1:7" x14ac:dyDescent="0.25">
      <c r="G1479" s="38"/>
    </row>
    <row r="1480" spans="1:7" x14ac:dyDescent="0.25">
      <c r="A1480" s="12">
        <v>1</v>
      </c>
      <c r="B1480" s="12" t="s">
        <v>577</v>
      </c>
      <c r="C1480" s="11" t="s">
        <v>578</v>
      </c>
      <c r="D1480" s="12" t="s">
        <v>579</v>
      </c>
      <c r="E1480" s="46">
        <f>VLOOKUP(B1480,PREU_FEINA!$K$11:$L$1286,2,0)</f>
        <v>0</v>
      </c>
      <c r="F1480" s="13">
        <v>506.048</v>
      </c>
      <c r="G1480" s="43">
        <f>ROUND(ROUND(E1480,2)*ROUND(F1480,3),2)</f>
        <v>0</v>
      </c>
    </row>
    <row r="1481" spans="1:7" x14ac:dyDescent="0.25">
      <c r="D1481" s="9" t="s">
        <v>22</v>
      </c>
      <c r="E1481" s="9"/>
      <c r="F1481" s="9"/>
      <c r="G1481" s="44">
        <f>SUM(G1480:G1480)</f>
        <v>0</v>
      </c>
    </row>
    <row r="1482" spans="1:7" x14ac:dyDescent="0.25">
      <c r="G1482" s="38"/>
    </row>
    <row r="1483" spans="1:7" x14ac:dyDescent="0.25">
      <c r="B1483" s="9" t="s">
        <v>5</v>
      </c>
      <c r="C1483" s="10" t="s">
        <v>6</v>
      </c>
      <c r="D1483" s="9" t="s">
        <v>584</v>
      </c>
      <c r="G1483" s="38"/>
    </row>
    <row r="1484" spans="1:7" x14ac:dyDescent="0.25">
      <c r="B1484" s="9" t="s">
        <v>8</v>
      </c>
      <c r="C1484" s="10" t="s">
        <v>247</v>
      </c>
      <c r="D1484" s="9" t="s">
        <v>248</v>
      </c>
      <c r="G1484" s="38"/>
    </row>
    <row r="1485" spans="1:7" x14ac:dyDescent="0.25">
      <c r="B1485" s="9" t="s">
        <v>11</v>
      </c>
      <c r="C1485" s="10" t="s">
        <v>179</v>
      </c>
      <c r="D1485" s="9" t="s">
        <v>262</v>
      </c>
      <c r="G1485" s="38"/>
    </row>
    <row r="1486" spans="1:7" x14ac:dyDescent="0.25">
      <c r="B1486" s="9" t="s">
        <v>14</v>
      </c>
      <c r="C1486" s="10" t="s">
        <v>57</v>
      </c>
      <c r="D1486" s="9" t="s">
        <v>585</v>
      </c>
      <c r="G1486" s="38"/>
    </row>
    <row r="1487" spans="1:7" x14ac:dyDescent="0.25">
      <c r="G1487" s="38"/>
    </row>
    <row r="1488" spans="1:7" x14ac:dyDescent="0.25">
      <c r="A1488" s="12">
        <v>1</v>
      </c>
      <c r="B1488" s="12" t="s">
        <v>577</v>
      </c>
      <c r="C1488" s="11" t="s">
        <v>578</v>
      </c>
      <c r="D1488" s="12" t="s">
        <v>579</v>
      </c>
      <c r="E1488" s="46">
        <f>VLOOKUP(B1488,PREU_FEINA!$K$11:$L$1286,2,0)</f>
        <v>0</v>
      </c>
      <c r="F1488" s="13">
        <v>8932.99</v>
      </c>
      <c r="G1488" s="43">
        <f>ROUND(ROUND(E1488,2)*ROUND(F1488,3),2)</f>
        <v>0</v>
      </c>
    </row>
    <row r="1489" spans="1:7" x14ac:dyDescent="0.25">
      <c r="D1489" s="9" t="s">
        <v>22</v>
      </c>
      <c r="E1489" s="9"/>
      <c r="F1489" s="9"/>
      <c r="G1489" s="44">
        <f>SUM(G1488:G1488)</f>
        <v>0</v>
      </c>
    </row>
    <row r="1490" spans="1:7" x14ac:dyDescent="0.25">
      <c r="G1490" s="38"/>
    </row>
    <row r="1491" spans="1:7" x14ac:dyDescent="0.25">
      <c r="B1491" s="9" t="s">
        <v>5</v>
      </c>
      <c r="C1491" s="10" t="s">
        <v>6</v>
      </c>
      <c r="D1491" s="9" t="s">
        <v>584</v>
      </c>
      <c r="G1491" s="38"/>
    </row>
    <row r="1492" spans="1:7" x14ac:dyDescent="0.25">
      <c r="B1492" s="9" t="s">
        <v>8</v>
      </c>
      <c r="C1492" s="10" t="s">
        <v>247</v>
      </c>
      <c r="D1492" s="9" t="s">
        <v>248</v>
      </c>
      <c r="G1492" s="38"/>
    </row>
    <row r="1493" spans="1:7" x14ac:dyDescent="0.25">
      <c r="B1493" s="9" t="s">
        <v>11</v>
      </c>
      <c r="C1493" s="10" t="s">
        <v>181</v>
      </c>
      <c r="D1493" s="9" t="s">
        <v>263</v>
      </c>
      <c r="G1493" s="38"/>
    </row>
    <row r="1494" spans="1:7" x14ac:dyDescent="0.25">
      <c r="B1494" s="9" t="s">
        <v>14</v>
      </c>
      <c r="C1494" s="10" t="s">
        <v>57</v>
      </c>
      <c r="D1494" s="9" t="s">
        <v>585</v>
      </c>
      <c r="G1494" s="38"/>
    </row>
    <row r="1495" spans="1:7" x14ac:dyDescent="0.25">
      <c r="G1495" s="38"/>
    </row>
    <row r="1496" spans="1:7" x14ac:dyDescent="0.25">
      <c r="A1496" s="12">
        <v>1</v>
      </c>
      <c r="B1496" s="12" t="s">
        <v>577</v>
      </c>
      <c r="C1496" s="11" t="s">
        <v>578</v>
      </c>
      <c r="D1496" s="12" t="s">
        <v>579</v>
      </c>
      <c r="E1496" s="46">
        <f>VLOOKUP(B1496,PREU_FEINA!$K$11:$L$1286,2,0)</f>
        <v>0</v>
      </c>
      <c r="F1496" s="13">
        <v>328.952</v>
      </c>
      <c r="G1496" s="43">
        <f>ROUND(ROUND(E1496,2)*ROUND(F1496,3),2)</f>
        <v>0</v>
      </c>
    </row>
    <row r="1497" spans="1:7" x14ac:dyDescent="0.25">
      <c r="D1497" s="9" t="s">
        <v>22</v>
      </c>
      <c r="E1497" s="9"/>
      <c r="F1497" s="9"/>
      <c r="G1497" s="44">
        <f>SUM(G1496:G1496)</f>
        <v>0</v>
      </c>
    </row>
    <row r="1498" spans="1:7" x14ac:dyDescent="0.25">
      <c r="G1498" s="38"/>
    </row>
    <row r="1499" spans="1:7" x14ac:dyDescent="0.25">
      <c r="B1499" s="9" t="s">
        <v>5</v>
      </c>
      <c r="C1499" s="10" t="s">
        <v>6</v>
      </c>
      <c r="D1499" s="9" t="s">
        <v>584</v>
      </c>
      <c r="G1499" s="38"/>
    </row>
    <row r="1500" spans="1:7" x14ac:dyDescent="0.25">
      <c r="B1500" s="9" t="s">
        <v>8</v>
      </c>
      <c r="C1500" s="10" t="s">
        <v>247</v>
      </c>
      <c r="D1500" s="9" t="s">
        <v>248</v>
      </c>
      <c r="G1500" s="38"/>
    </row>
    <row r="1501" spans="1:7" x14ac:dyDescent="0.25">
      <c r="B1501" s="9" t="s">
        <v>11</v>
      </c>
      <c r="C1501" s="10" t="s">
        <v>183</v>
      </c>
      <c r="D1501" s="9" t="s">
        <v>264</v>
      </c>
      <c r="G1501" s="38"/>
    </row>
    <row r="1502" spans="1:7" x14ac:dyDescent="0.25">
      <c r="B1502" s="9" t="s">
        <v>14</v>
      </c>
      <c r="C1502" s="10" t="s">
        <v>57</v>
      </c>
      <c r="D1502" s="9" t="s">
        <v>585</v>
      </c>
      <c r="G1502" s="38"/>
    </row>
    <row r="1503" spans="1:7" x14ac:dyDescent="0.25">
      <c r="G1503" s="38"/>
    </row>
    <row r="1504" spans="1:7" x14ac:dyDescent="0.25">
      <c r="A1504" s="12">
        <v>1</v>
      </c>
      <c r="B1504" s="12" t="s">
        <v>577</v>
      </c>
      <c r="C1504" s="11" t="s">
        <v>578</v>
      </c>
      <c r="D1504" s="12" t="s">
        <v>579</v>
      </c>
      <c r="E1504" s="46">
        <f>VLOOKUP(B1504,PREU_FEINA!$K$11:$L$1286,2,0)</f>
        <v>0</v>
      </c>
      <c r="F1504" s="13">
        <v>1049.3630000000001</v>
      </c>
      <c r="G1504" s="43">
        <f>ROUND(ROUND(E1504,2)*ROUND(F1504,3),2)</f>
        <v>0</v>
      </c>
    </row>
    <row r="1505" spans="1:7" x14ac:dyDescent="0.25">
      <c r="D1505" s="9" t="s">
        <v>22</v>
      </c>
      <c r="E1505" s="9"/>
      <c r="F1505" s="9"/>
      <c r="G1505" s="44">
        <f>SUM(G1504:G1504)</f>
        <v>0</v>
      </c>
    </row>
    <row r="1506" spans="1:7" x14ac:dyDescent="0.25">
      <c r="G1506" s="38"/>
    </row>
    <row r="1507" spans="1:7" x14ac:dyDescent="0.25">
      <c r="B1507" s="9" t="s">
        <v>5</v>
      </c>
      <c r="C1507" s="10" t="s">
        <v>6</v>
      </c>
      <c r="D1507" s="9" t="s">
        <v>584</v>
      </c>
      <c r="G1507" s="38"/>
    </row>
    <row r="1508" spans="1:7" x14ac:dyDescent="0.25">
      <c r="B1508" s="9" t="s">
        <v>8</v>
      </c>
      <c r="C1508" s="10" t="s">
        <v>247</v>
      </c>
      <c r="D1508" s="9" t="s">
        <v>248</v>
      </c>
      <c r="G1508" s="38"/>
    </row>
    <row r="1509" spans="1:7" x14ac:dyDescent="0.25">
      <c r="B1509" s="9" t="s">
        <v>11</v>
      </c>
      <c r="C1509" s="10" t="s">
        <v>185</v>
      </c>
      <c r="D1509" s="9" t="s">
        <v>593</v>
      </c>
      <c r="G1509" s="38"/>
    </row>
    <row r="1510" spans="1:7" x14ac:dyDescent="0.25">
      <c r="B1510" s="9" t="s">
        <v>14</v>
      </c>
      <c r="C1510" s="10" t="s">
        <v>57</v>
      </c>
      <c r="D1510" s="9" t="s">
        <v>585</v>
      </c>
      <c r="G1510" s="38"/>
    </row>
    <row r="1511" spans="1:7" x14ac:dyDescent="0.25">
      <c r="G1511" s="38"/>
    </row>
    <row r="1512" spans="1:7" x14ac:dyDescent="0.25">
      <c r="A1512" s="12">
        <v>1</v>
      </c>
      <c r="B1512" s="12" t="s">
        <v>577</v>
      </c>
      <c r="C1512" s="11" t="s">
        <v>578</v>
      </c>
      <c r="D1512" s="12" t="s">
        <v>579</v>
      </c>
      <c r="E1512" s="46">
        <f>VLOOKUP(B1512,PREU_FEINA!$K$11:$L$1286,2,0)</f>
        <v>0</v>
      </c>
      <c r="F1512" s="13">
        <v>3120</v>
      </c>
      <c r="G1512" s="43">
        <f>ROUND(ROUND(E1512,2)*ROUND(F1512,3),2)</f>
        <v>0</v>
      </c>
    </row>
    <row r="1513" spans="1:7" x14ac:dyDescent="0.25">
      <c r="D1513" s="9" t="s">
        <v>22</v>
      </c>
      <c r="E1513" s="9"/>
      <c r="F1513" s="9"/>
      <c r="G1513" s="44">
        <f>SUM(G1512:G1512)</f>
        <v>0</v>
      </c>
    </row>
    <row r="1514" spans="1:7" x14ac:dyDescent="0.25">
      <c r="G1514" s="38"/>
    </row>
    <row r="1515" spans="1:7" x14ac:dyDescent="0.25">
      <c r="D1515" s="15" t="s">
        <v>594</v>
      </c>
      <c r="G1515" s="45">
        <f>SUM(G990:G1514)/2</f>
        <v>0</v>
      </c>
    </row>
  </sheetData>
  <sheetProtection algorithmName="SHA-512" hashValue="FbtWX6cdXNbOumggAiSQYf1sUbPIBuKI9RQHjUHQoXi+anUsRz0P0/GIxtyfXcxNgY/dwZLIzARyMZk14iRrMA==" saltValue="sEo4BkYgMofP3F2sFD29kg==" spinCount="100000" sheet="1" objects="1" scenarios="1"/>
  <mergeCells count="4">
    <mergeCell ref="D1:G1"/>
    <mergeCell ref="D2:G2"/>
    <mergeCell ref="D3:G3"/>
    <mergeCell ref="D4:G4"/>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6"/>
  <sheetViews>
    <sheetView workbookViewId="0">
      <selection activeCell="H14" sqref="H14"/>
    </sheetView>
  </sheetViews>
  <sheetFormatPr defaultRowHeight="15" x14ac:dyDescent="0.25"/>
  <cols>
    <col min="9" max="9" width="22" customWidth="1"/>
  </cols>
  <sheetData>
    <row r="1" spans="2:9" x14ac:dyDescent="0.25">
      <c r="B1" s="62" t="s">
        <v>601</v>
      </c>
      <c r="C1" s="62"/>
      <c r="D1" s="62"/>
      <c r="E1" s="62"/>
      <c r="F1" s="62"/>
      <c r="G1" s="62"/>
      <c r="H1" s="62"/>
      <c r="I1" s="62"/>
    </row>
    <row r="3" spans="2:9" ht="18.75" x14ac:dyDescent="0.3">
      <c r="B3" s="59" t="str">
        <f>+'T-SMP'!D3</f>
        <v>Nom empresa</v>
      </c>
      <c r="C3" s="59"/>
      <c r="D3" s="59"/>
      <c r="E3" s="59"/>
    </row>
    <row r="5" spans="2:9" x14ac:dyDescent="0.25">
      <c r="B5" s="15" t="s">
        <v>595</v>
      </c>
    </row>
    <row r="7" spans="2:9" x14ac:dyDescent="0.25">
      <c r="H7" s="23" t="s">
        <v>596</v>
      </c>
      <c r="I7" s="63">
        <f>+'T-PRES'!G984</f>
        <v>0</v>
      </c>
    </row>
    <row r="8" spans="2:9" x14ac:dyDescent="0.25">
      <c r="H8" s="23" t="s">
        <v>571</v>
      </c>
      <c r="I8" s="38">
        <f>+I7*0.05</f>
        <v>0</v>
      </c>
    </row>
    <row r="9" spans="2:9" x14ac:dyDescent="0.25">
      <c r="H9" s="23"/>
      <c r="I9" s="38"/>
    </row>
    <row r="10" spans="2:9" x14ac:dyDescent="0.25">
      <c r="H10" s="23" t="s">
        <v>597</v>
      </c>
      <c r="I10" s="38">
        <f>+I8+I7</f>
        <v>0</v>
      </c>
    </row>
    <row r="11" spans="2:9" x14ac:dyDescent="0.25">
      <c r="I11" s="38"/>
    </row>
    <row r="12" spans="2:9" x14ac:dyDescent="0.25">
      <c r="H12" s="23" t="s">
        <v>572</v>
      </c>
      <c r="I12" s="38">
        <f>+I10*0.05</f>
        <v>0</v>
      </c>
    </row>
    <row r="13" spans="2:9" x14ac:dyDescent="0.25">
      <c r="E13" s="64"/>
      <c r="F13" s="64"/>
      <c r="G13" s="64"/>
      <c r="H13" s="65" t="s">
        <v>573</v>
      </c>
      <c r="I13" s="66">
        <f>+I10*0.06</f>
        <v>0</v>
      </c>
    </row>
    <row r="14" spans="2:9" x14ac:dyDescent="0.25">
      <c r="H14" s="23"/>
      <c r="I14" s="38">
        <f>+I13+I12+I10</f>
        <v>0</v>
      </c>
    </row>
    <row r="15" spans="2:9" x14ac:dyDescent="0.25">
      <c r="H15" s="23"/>
      <c r="I15" s="38"/>
    </row>
    <row r="16" spans="2:9" x14ac:dyDescent="0.25">
      <c r="E16" s="64"/>
      <c r="F16" s="64"/>
      <c r="G16" s="64"/>
      <c r="H16" s="65" t="s">
        <v>574</v>
      </c>
      <c r="I16" s="66">
        <f>+I14*0.21</f>
        <v>0</v>
      </c>
    </row>
    <row r="17" spans="2:9" x14ac:dyDescent="0.25">
      <c r="H17" s="67" t="s">
        <v>22</v>
      </c>
      <c r="I17" s="45">
        <f>+I16+I14</f>
        <v>0</v>
      </c>
    </row>
    <row r="20" spans="2:9" x14ac:dyDescent="0.25">
      <c r="B20" s="15" t="s">
        <v>594</v>
      </c>
    </row>
    <row r="22" spans="2:9" x14ac:dyDescent="0.25">
      <c r="H22" s="23" t="s">
        <v>596</v>
      </c>
      <c r="I22" s="63">
        <f>+'T-PRES'!G1515</f>
        <v>0</v>
      </c>
    </row>
    <row r="23" spans="2:9" x14ac:dyDescent="0.25">
      <c r="H23" s="23" t="s">
        <v>571</v>
      </c>
      <c r="I23" s="38">
        <f>+I22*0.05</f>
        <v>0</v>
      </c>
    </row>
    <row r="24" spans="2:9" x14ac:dyDescent="0.25">
      <c r="H24" s="23"/>
      <c r="I24" s="38"/>
    </row>
    <row r="25" spans="2:9" x14ac:dyDescent="0.25">
      <c r="H25" s="23" t="s">
        <v>597</v>
      </c>
      <c r="I25" s="38">
        <f>+I23+I22</f>
        <v>0</v>
      </c>
    </row>
    <row r="26" spans="2:9" x14ac:dyDescent="0.25">
      <c r="I26" s="38"/>
    </row>
    <row r="27" spans="2:9" x14ac:dyDescent="0.25">
      <c r="H27" s="23" t="s">
        <v>572</v>
      </c>
      <c r="I27" s="38">
        <f>+I25*0.05</f>
        <v>0</v>
      </c>
    </row>
    <row r="28" spans="2:9" x14ac:dyDescent="0.25">
      <c r="G28" s="64"/>
      <c r="H28" s="65" t="s">
        <v>573</v>
      </c>
      <c r="I28" s="66">
        <f>+I25*0.06</f>
        <v>0</v>
      </c>
    </row>
    <row r="29" spans="2:9" x14ac:dyDescent="0.25">
      <c r="H29" s="23"/>
      <c r="I29" s="38">
        <f>+I28+I27+I25</f>
        <v>0</v>
      </c>
    </row>
    <row r="30" spans="2:9" x14ac:dyDescent="0.25">
      <c r="H30" s="23"/>
      <c r="I30" s="38"/>
    </row>
    <row r="31" spans="2:9" x14ac:dyDescent="0.25">
      <c r="G31" s="64"/>
      <c r="H31" s="65" t="s">
        <v>598</v>
      </c>
      <c r="I31" s="66">
        <f>+I29*0.1</f>
        <v>0</v>
      </c>
    </row>
    <row r="32" spans="2:9" x14ac:dyDescent="0.25">
      <c r="H32" s="67" t="s">
        <v>22</v>
      </c>
      <c r="I32" s="45">
        <f>+I31+I29</f>
        <v>0</v>
      </c>
    </row>
    <row r="35" spans="8:9" ht="15.75" x14ac:dyDescent="0.25">
      <c r="H35" s="48" t="s">
        <v>599</v>
      </c>
      <c r="I35" s="68">
        <f>+I29+I14</f>
        <v>0</v>
      </c>
    </row>
    <row r="36" spans="8:9" ht="15.75" x14ac:dyDescent="0.25">
      <c r="H36" s="48" t="s">
        <v>600</v>
      </c>
      <c r="I36" s="68">
        <f>+I32+I17</f>
        <v>0</v>
      </c>
    </row>
  </sheetData>
  <sheetProtection algorithmName="SHA-512" hashValue="lq2RqJLgOYio8gcpsXycugV4BHUjGYFFnpo3g987HvapILuq5L4zaYmcyATOJYonwiD32ASsjicwKDFU5ZecTg==" saltValue="4rMfUkPilMr181HX4XKqNA==" spinCount="100000" sheet="1" objects="1" scenarios="1"/>
  <mergeCells count="2">
    <mergeCell ref="B1:I1"/>
    <mergeCell ref="B3:E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INSTRUCCIONS</vt:lpstr>
      <vt:lpstr>T-SMP</vt:lpstr>
      <vt:lpstr>PREU_FEINA</vt:lpstr>
      <vt:lpstr>T-PRES</vt:lpstr>
      <vt:lpstr>RESUM PRESSUPOST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zak</cp:lastModifiedBy>
  <dcterms:created xsi:type="dcterms:W3CDTF">2024-12-19T07:10:17Z</dcterms:created>
  <dcterms:modified xsi:type="dcterms:W3CDTF">2024-12-19T12:36:51Z</dcterms:modified>
</cp:coreProperties>
</file>