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EC_CONTRACT\Expedients en adjudicació\2024\2024-176 - Servei de manteniment equips Varian\CARPETA 0\3. PLECS_PROVISIONALS\"/>
    </mc:Choice>
  </mc:AlternateContent>
  <xr:revisionPtr revIDLastSave="0" documentId="13_ncr:1_{9499ED57-1952-49E5-94A9-2355DB9DDC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NEX  3 OFERTA" sheetId="1" r:id="rId1"/>
  </sheets>
  <definedNames>
    <definedName name="_xlnm.Print_Area" localSheetId="0">'ANNEX  3 OFERTA'!$A$1:$Q$22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K35" i="1" l="1"/>
  <c r="M35" i="1" l="1"/>
  <c r="N31" i="1"/>
  <c r="K31" i="1"/>
  <c r="L31" i="1" s="1"/>
  <c r="N35" i="1"/>
  <c r="N26" i="1" l="1"/>
  <c r="K26" i="1"/>
  <c r="L26" i="1" s="1"/>
  <c r="N25" i="1"/>
  <c r="K25" i="1"/>
  <c r="L25" i="1" s="1"/>
  <c r="N24" i="1"/>
  <c r="K24" i="1"/>
  <c r="L24" i="1" s="1"/>
  <c r="N23" i="1"/>
  <c r="K23" i="1"/>
  <c r="N14" i="1"/>
  <c r="N15" i="1"/>
  <c r="K15" i="1"/>
  <c r="L15" i="1" s="1"/>
  <c r="K14" i="1"/>
  <c r="L14" i="1" s="1"/>
  <c r="N16" i="1"/>
  <c r="K16" i="1"/>
  <c r="L23" i="1" l="1"/>
  <c r="K17" i="1"/>
  <c r="L17" i="1" l="1"/>
  <c r="N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tc={4929FD72-FC44-4D82-8263-011A26C02CEC}</author>
    <author>tc={D446FF32-BEF7-40F9-B2A6-DAC5FD230B7F}</author>
  </authors>
  <commentList>
    <comment ref="F14" authorId="0" shapeId="0" xr:uid="{4929FD72-FC44-4D82-8263-011A26C02CE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Aquestes quantitats son correctes? El total no em concideix amb el total de sota.</t>
      </text>
    </comment>
    <comment ref="C23" authorId="1" shapeId="0" xr:uid="{D446FF32-BEF7-40F9-B2A6-DAC5FD230B7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Allò marcat en vermell en l’annex 1 del ppt no en surten, interpreto doncs que NO els licitem?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<sst xmlns="http://schemas.openxmlformats.org/spreadsheetml/2006/main" count="78" uniqueCount="41">
  <si>
    <t xml:space="preserve">ANNEX 3 PCAP D'OFERTA ECONÒMICA </t>
  </si>
  <si>
    <t>TÍTOL EXPEDIENT:</t>
  </si>
  <si>
    <t>NÚMERO D'EXPEDIENT:</t>
  </si>
  <si>
    <t>SIGNAT:</t>
  </si>
  <si>
    <t>DURACIÓ EN MESOS</t>
  </si>
  <si>
    <t>EMPRESA:</t>
  </si>
  <si>
    <t xml:space="preserve">TELÈFON: </t>
  </si>
  <si>
    <t>CORREU ELECTRÒNIC:</t>
  </si>
  <si>
    <t>DATA:</t>
  </si>
  <si>
    <t>CODI HCP</t>
  </si>
  <si>
    <t>EQUIP</t>
  </si>
  <si>
    <t>sense IVA</t>
  </si>
  <si>
    <t>amb IVA</t>
  </si>
  <si>
    <t xml:space="preserve"> MANTENIMENT PREVENTIU, CORRECTIU, EVOLUTIU  I SUBMINISTRAMENT DE RECANVIS DELS EQUIPS VARIAN</t>
  </si>
  <si>
    <t>55 MESOS</t>
  </si>
  <si>
    <t>H140439</t>
  </si>
  <si>
    <t>H140438</t>
  </si>
  <si>
    <t>TrueBeam+Perfect Pitch+Identify</t>
  </si>
  <si>
    <t>RGSC control respiratorio TAC</t>
  </si>
  <si>
    <t>Identify Imaging (CT)</t>
  </si>
  <si>
    <t>H196002</t>
  </si>
  <si>
    <t>H196053</t>
  </si>
  <si>
    <t>HGSA07C</t>
  </si>
  <si>
    <t>HID1359</t>
  </si>
  <si>
    <t>RELACIÓ D'EQUIPS  *** GRANOLLERS ****</t>
  </si>
  <si>
    <t>IMPORT DE LICITACIÓ  (55 mesos)</t>
  </si>
  <si>
    <t>IMPORT OFERTAT (55 mesos)</t>
  </si>
  <si>
    <t>RELACIÓ D'EQUIPS  ***HOSPITAL CLINIC ****</t>
  </si>
  <si>
    <t>H118753</t>
  </si>
  <si>
    <t>H122071</t>
  </si>
  <si>
    <t>TRUEBEAM</t>
  </si>
  <si>
    <t>RESP GATING</t>
  </si>
  <si>
    <t>RED ARIA/ECLIPSE</t>
  </si>
  <si>
    <t>H194049</t>
  </si>
  <si>
    <t>H194357</t>
  </si>
  <si>
    <t>HGS2432</t>
  </si>
  <si>
    <t>HIT4013</t>
  </si>
  <si>
    <t>CONT. EVOLUTIU</t>
  </si>
  <si>
    <t>IMPORT TOTAL DE LICITACIÓ (55 mesos)</t>
  </si>
  <si>
    <t>IMPORT TOTAL OFERTAT (55 mesos)</t>
  </si>
  <si>
    <t>2024-176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</si>
</sst>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Century Gothic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entury Gothic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i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CC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15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44" fontId="4" fillId="6" borderId="2" xfId="0" applyNumberFormat="1" applyFont="1" applyFill="1" applyBorder="1"/>
    <xf numFmtId="44" fontId="7" fillId="0" borderId="2" xfId="0" applyNumberFormat="1" applyFont="1" applyBorder="1" applyAlignment="1">
      <alignment vertical="center"/>
    </xf>
    <xf numFmtId="0" fontId="9" fillId="0" borderId="0" xfId="0" applyFont="1"/>
    <xf numFmtId="0" fontId="11" fillId="0" borderId="0" xfId="0" applyFont="1" applyAlignment="1">
      <alignment horizontal="center"/>
    </xf>
    <xf numFmtId="8" fontId="13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4" fillId="0" borderId="0" xfId="0" applyFont="1"/>
    <xf numFmtId="0" fontId="3" fillId="0" borderId="9" xfId="0" applyFont="1" applyBorder="1"/>
    <xf numFmtId="0" fontId="0" fillId="0" borderId="15" xfId="0" applyBorder="1" applyAlignment="1">
      <alignment horizontal="left"/>
    </xf>
    <xf numFmtId="44" fontId="4" fillId="3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4" borderId="0" xfId="0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8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5" fillId="0" borderId="8" xfId="3" applyBorder="1" applyAlignment="1">
      <alignment horizontal="center"/>
    </xf>
    <xf numFmtId="14" fontId="5" fillId="0" borderId="8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8" fillId="0" borderId="9" xfId="0" applyFont="1" applyBorder="1"/>
    <xf numFmtId="0" fontId="17" fillId="0" borderId="15" xfId="0" applyFont="1" applyBorder="1" applyAlignment="1">
      <alignment horizontal="left"/>
    </xf>
    <xf numFmtId="0" fontId="18" fillId="0" borderId="0" xfId="0" applyFont="1"/>
    <xf numFmtId="0" fontId="17" fillId="0" borderId="0" xfId="0" applyFont="1"/>
    <xf numFmtId="0" fontId="19" fillId="0" borderId="0" xfId="0" applyFont="1"/>
    <xf numFmtId="0" fontId="20" fillId="0" borderId="0" xfId="0" applyFont="1"/>
    <xf numFmtId="0" fontId="21" fillId="0" borderId="15" xfId="0" applyFont="1" applyBorder="1" applyAlignment="1">
      <alignment horizontal="left"/>
    </xf>
    <xf numFmtId="44" fontId="2" fillId="0" borderId="0" xfId="0" applyNumberFormat="1" applyFont="1"/>
    <xf numFmtId="44" fontId="23" fillId="3" borderId="2" xfId="0" applyNumberFormat="1" applyFont="1" applyFill="1" applyBorder="1" applyAlignment="1">
      <alignment horizontal="center"/>
    </xf>
  </cellXfs>
  <cellStyles count="4">
    <cellStyle name="Euro" xfId="1" xr:uid="{00000000-0005-0000-0000-000000000000}"/>
    <cellStyle name="Hipervínculo" xfId="3" builtinId="8"/>
    <cellStyle name="Normal" xfId="0" builtinId="0"/>
    <cellStyle name="Normal 4" xfId="2" xr:uid="{00000000-0005-0000-0000-000002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OTO, CELESTE ABIGAIL (DIR.ECO.GES)" id="{48690A3E-E6BB-4913-BCBA-0B8673D89456}" userId="S::CASOTO@clinic.cat::d2dfcd73-d3d9-4fc5-8925-fc437ab5489a" providerId="AD"/>
</personList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4" dT="2024-11-29T12:53:29.39" personId="{48690A3E-E6BB-4913-BCBA-0B8673D89456}" id="{4929FD72-FC44-4D82-8263-011A26C02CEC}">
    <text>Aquestes quantitats son correctes? El total no em concideix amb el total de sota.</text>
  </threadedComment>
  <threadedComment ref="C23" dT="2024-11-29T12:42:37.64" personId="{48690A3E-E6BB-4913-BCBA-0B8673D89456}" id="{D446FF32-BEF7-40F9-B2A6-DAC5FD230B7F}">
    <text>Allò marcat en vermell en l’annex 1 del ppt no en surten, interpreto doncs que NO els licitem?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35"/>
  <sheetViews>
    <sheetView tabSelected="1" topLeftCell="B4" zoomScale="90" zoomScaleNormal="90" zoomScaleSheetLayoutView="70" workbookViewId="0">
      <selection activeCell="L7" sqref="L7"/>
    </sheetView>
  </sheetViews>
  <sheetFormatPr baseColWidth="10" defaultColWidth="10.85546875" defaultRowHeight="15" x14ac:dyDescent="0.25"/>
  <cols>
    <col min="1" max="1" width="4.7109375" customWidth="1"/>
    <col min="2" max="2" width="11.7109375" style="16" customWidth="1"/>
    <col min="3" max="3" width="53.85546875" bestFit="1" customWidth="1"/>
    <col min="4" max="4" width="26.140625" customWidth="1"/>
    <col min="5" max="5" width="3.28515625" customWidth="1"/>
    <col min="6" max="6" width="20.140625" customWidth="1"/>
    <col min="7" max="7" width="17.85546875" customWidth="1"/>
    <col min="8" max="8" width="18.5703125" customWidth="1"/>
    <col min="9" max="9" width="19.28515625" customWidth="1"/>
    <col min="10" max="10" width="19.5703125" style="1" customWidth="1"/>
    <col min="11" max="11" width="18.85546875" style="1" customWidth="1"/>
    <col min="12" max="12" width="18.7109375" customWidth="1"/>
    <col min="13" max="13" width="19.85546875" customWidth="1"/>
    <col min="14" max="14" width="18.42578125" customWidth="1"/>
    <col min="15" max="15" width="13.7109375" customWidth="1"/>
    <col min="16" max="16" width="17.28515625" customWidth="1"/>
    <col min="17" max="17" width="20.7109375" customWidth="1"/>
  </cols>
  <sheetData>
    <row r="1" spans="2:17" ht="33" customHeight="1" thickBot="1" x14ac:dyDescent="0.3">
      <c r="B1" s="54" t="s">
        <v>0</v>
      </c>
      <c r="C1" s="55"/>
      <c r="D1" s="55"/>
      <c r="E1" s="55"/>
      <c r="F1" s="55"/>
      <c r="G1" s="55"/>
      <c r="H1" s="55"/>
      <c r="I1" s="55"/>
      <c r="J1" s="56"/>
      <c r="N1" s="43" t="e" vm="1">
        <v>#VALUE!</v>
      </c>
      <c r="O1" s="43"/>
      <c r="P1" s="43"/>
      <c r="Q1" s="43"/>
    </row>
    <row r="2" spans="2:17" ht="15.75" thickBot="1" x14ac:dyDescent="0.3">
      <c r="B2" s="15"/>
      <c r="C2" s="12"/>
      <c r="D2" s="12"/>
      <c r="E2" s="12"/>
      <c r="F2" s="12"/>
      <c r="G2" s="1"/>
      <c r="H2" s="1"/>
      <c r="I2" s="1"/>
      <c r="J2" s="12"/>
      <c r="K2"/>
      <c r="N2" s="43"/>
      <c r="O2" s="43"/>
      <c r="P2" s="43"/>
      <c r="Q2" s="43"/>
    </row>
    <row r="3" spans="2:17" s="2" customFormat="1" ht="39" customHeight="1" thickBot="1" x14ac:dyDescent="0.3">
      <c r="B3" s="67" t="s">
        <v>1</v>
      </c>
      <c r="C3" s="68"/>
      <c r="D3" s="46" t="s">
        <v>13</v>
      </c>
      <c r="E3" s="46"/>
      <c r="F3" s="46"/>
      <c r="G3" s="46"/>
      <c r="H3" s="46"/>
      <c r="I3" s="46"/>
      <c r="J3" s="47"/>
      <c r="K3" s="3"/>
      <c r="P3" s="3"/>
      <c r="Q3" s="3"/>
    </row>
    <row r="4" spans="2:17" s="2" customFormat="1" ht="15.75" thickBot="1" x14ac:dyDescent="0.3">
      <c r="B4" s="44" t="s">
        <v>2</v>
      </c>
      <c r="C4" s="45"/>
      <c r="D4" s="51" t="s">
        <v>40</v>
      </c>
      <c r="E4" s="53"/>
      <c r="F4" s="53"/>
      <c r="G4" s="53"/>
      <c r="H4" s="53"/>
      <c r="I4" s="53"/>
      <c r="J4" s="52"/>
      <c r="K4" s="3"/>
      <c r="N4" s="63" t="s">
        <v>3</v>
      </c>
      <c r="O4" s="64"/>
    </row>
    <row r="5" spans="2:17" s="2" customFormat="1" ht="15.75" customHeight="1" thickBot="1" x14ac:dyDescent="0.3">
      <c r="B5" s="51" t="s">
        <v>4</v>
      </c>
      <c r="C5" s="52"/>
      <c r="D5" s="48" t="s">
        <v>14</v>
      </c>
      <c r="E5" s="49"/>
      <c r="F5" s="49"/>
      <c r="G5" s="49"/>
      <c r="H5" s="49"/>
      <c r="I5" s="49"/>
      <c r="J5" s="50"/>
      <c r="K5" s="3"/>
      <c r="N5" s="57"/>
      <c r="O5" s="58"/>
    </row>
    <row r="6" spans="2:17" s="2" customFormat="1" ht="15.75" customHeight="1" thickBot="1" x14ac:dyDescent="0.3">
      <c r="B6" s="13"/>
      <c r="C6" s="13"/>
      <c r="D6" s="13"/>
      <c r="E6" s="13"/>
      <c r="F6" s="13"/>
      <c r="G6" s="13"/>
      <c r="H6" s="13"/>
      <c r="I6" s="13"/>
      <c r="J6" s="13"/>
      <c r="K6" s="3"/>
      <c r="N6" s="59"/>
      <c r="O6" s="60"/>
    </row>
    <row r="7" spans="2:17" s="2" customFormat="1" ht="15.75" thickBot="1" x14ac:dyDescent="0.3">
      <c r="B7" s="44" t="s">
        <v>5</v>
      </c>
      <c r="C7" s="45"/>
      <c r="D7" s="48"/>
      <c r="E7" s="49"/>
      <c r="F7" s="50"/>
      <c r="G7" s="44" t="s">
        <v>6</v>
      </c>
      <c r="H7" s="45"/>
      <c r="I7" s="48"/>
      <c r="J7" s="50"/>
      <c r="K7" s="3"/>
      <c r="N7" s="59"/>
      <c r="O7" s="60"/>
    </row>
    <row r="8" spans="2:17" s="2" customFormat="1" ht="15.75" thickBot="1" x14ac:dyDescent="0.3">
      <c r="B8" s="44" t="s">
        <v>7</v>
      </c>
      <c r="C8" s="45"/>
      <c r="D8" s="65"/>
      <c r="E8" s="49"/>
      <c r="F8" s="50"/>
      <c r="G8" s="44" t="s">
        <v>8</v>
      </c>
      <c r="H8" s="45"/>
      <c r="I8" s="66"/>
      <c r="J8" s="50"/>
      <c r="K8" s="3"/>
      <c r="N8" s="61"/>
      <c r="O8" s="62"/>
    </row>
    <row r="9" spans="2:17" s="2" customFormat="1" ht="36" customHeight="1" x14ac:dyDescent="0.25">
      <c r="B9" s="3"/>
      <c r="G9" s="3"/>
      <c r="H9" s="3"/>
      <c r="I9" s="3"/>
      <c r="J9" s="3"/>
      <c r="K9" s="3"/>
      <c r="L9" s="3"/>
      <c r="M9" s="3"/>
    </row>
    <row r="10" spans="2:17" s="2" customFormat="1" ht="15" customHeight="1" x14ac:dyDescent="0.25">
      <c r="B10" s="3"/>
      <c r="C10" s="18" t="s">
        <v>24</v>
      </c>
      <c r="G10" s="3"/>
      <c r="H10" s="3"/>
      <c r="I10" s="3"/>
      <c r="J10" s="3"/>
      <c r="K10" s="3"/>
      <c r="L10" s="3"/>
      <c r="M10" s="3"/>
    </row>
    <row r="11" spans="2:17" ht="15.75" thickBot="1" x14ac:dyDescent="0.3">
      <c r="D11" s="4"/>
      <c r="E11" s="4"/>
      <c r="F11" s="4"/>
      <c r="H11" s="36"/>
      <c r="I11" s="36"/>
      <c r="J11" s="36"/>
      <c r="K11" s="8"/>
      <c r="L11" s="36"/>
      <c r="M11" s="36"/>
    </row>
    <row r="12" spans="2:17" ht="39" customHeight="1" thickBot="1" x14ac:dyDescent="0.3">
      <c r="B12" s="37" t="s">
        <v>9</v>
      </c>
      <c r="C12" s="39" t="s">
        <v>10</v>
      </c>
      <c r="D12" s="40"/>
      <c r="E12" s="4"/>
      <c r="F12" s="6">
        <v>2025</v>
      </c>
      <c r="G12" s="6">
        <v>2026</v>
      </c>
      <c r="H12" s="6">
        <v>2027</v>
      </c>
      <c r="I12" s="6">
        <v>2028</v>
      </c>
      <c r="J12" s="6">
        <v>2029</v>
      </c>
      <c r="K12" s="23" t="s">
        <v>25</v>
      </c>
      <c r="L12" s="24"/>
      <c r="M12" s="25" t="s">
        <v>26</v>
      </c>
      <c r="N12" s="26"/>
    </row>
    <row r="13" spans="2:17" ht="15.75" thickBot="1" x14ac:dyDescent="0.3">
      <c r="B13" s="38"/>
      <c r="C13" s="41"/>
      <c r="D13" s="42"/>
      <c r="E13" s="4"/>
      <c r="F13" s="5" t="s">
        <v>11</v>
      </c>
      <c r="G13" s="5" t="s">
        <v>11</v>
      </c>
      <c r="H13" s="5" t="s">
        <v>11</v>
      </c>
      <c r="I13" s="5" t="s">
        <v>11</v>
      </c>
      <c r="J13" s="5" t="s">
        <v>11</v>
      </c>
      <c r="K13" s="5" t="s">
        <v>11</v>
      </c>
      <c r="L13" s="5" t="s">
        <v>12</v>
      </c>
      <c r="M13" s="7" t="s">
        <v>11</v>
      </c>
      <c r="N13" s="7" t="s">
        <v>12</v>
      </c>
    </row>
    <row r="14" spans="2:17" ht="15.75" thickBot="1" x14ac:dyDescent="0.3">
      <c r="B14" s="17" t="s">
        <v>15</v>
      </c>
      <c r="C14" s="19" t="s">
        <v>17</v>
      </c>
      <c r="D14" s="20" t="s">
        <v>20</v>
      </c>
      <c r="E14" s="4"/>
      <c r="F14" s="77">
        <v>250295.21</v>
      </c>
      <c r="G14" s="77">
        <v>183380</v>
      </c>
      <c r="H14" s="77">
        <v>183380</v>
      </c>
      <c r="I14" s="77">
        <v>183380</v>
      </c>
      <c r="J14" s="77">
        <v>106971.66666666666</v>
      </c>
      <c r="K14" s="77">
        <f>SUM(F14:J14)</f>
        <v>907406.87666666659</v>
      </c>
      <c r="L14" s="77">
        <f>K14*1.21</f>
        <v>1097962.3207666664</v>
      </c>
      <c r="M14" s="10"/>
      <c r="N14" s="10">
        <f>(M14*21%)+M14</f>
        <v>0</v>
      </c>
    </row>
    <row r="15" spans="2:17" ht="15.75" thickBot="1" x14ac:dyDescent="0.3">
      <c r="B15" s="17" t="s">
        <v>16</v>
      </c>
      <c r="C15" s="19" t="s">
        <v>17</v>
      </c>
      <c r="D15" s="20" t="s">
        <v>21</v>
      </c>
      <c r="E15" s="4"/>
      <c r="F15" s="77">
        <v>250295.21</v>
      </c>
      <c r="G15" s="77">
        <v>183380</v>
      </c>
      <c r="H15" s="77">
        <v>183380</v>
      </c>
      <c r="I15" s="77">
        <v>183380</v>
      </c>
      <c r="J15" s="77">
        <v>106971.66666666666</v>
      </c>
      <c r="K15" s="77">
        <f>SUM(F15:J15)</f>
        <v>907406.87666666659</v>
      </c>
      <c r="L15" s="77">
        <f>K15*1.21</f>
        <v>1097962.3207666664</v>
      </c>
      <c r="M15" s="10"/>
      <c r="N15" s="10">
        <f>(M15*21%)+M15</f>
        <v>0</v>
      </c>
    </row>
    <row r="16" spans="2:17" ht="15.75" thickBot="1" x14ac:dyDescent="0.3">
      <c r="B16" s="17"/>
      <c r="C16" s="19" t="s">
        <v>18</v>
      </c>
      <c r="D16" s="75" t="s">
        <v>22</v>
      </c>
      <c r="E16" s="4"/>
      <c r="F16" s="77">
        <v>8172.32</v>
      </c>
      <c r="G16" s="77">
        <v>6125</v>
      </c>
      <c r="H16" s="77">
        <v>6125</v>
      </c>
      <c r="I16" s="77">
        <v>6125</v>
      </c>
      <c r="J16" s="77">
        <v>3502.856666666667</v>
      </c>
      <c r="K16" s="77">
        <f>SUM(F16:J16)</f>
        <v>30050.176666666666</v>
      </c>
      <c r="L16" s="77">
        <v>36360.712</v>
      </c>
      <c r="M16" s="10"/>
      <c r="N16" s="10">
        <f>(M16*21%)+M16</f>
        <v>0</v>
      </c>
    </row>
    <row r="17" spans="2:14" ht="15.75" thickBot="1" x14ac:dyDescent="0.3">
      <c r="B17" s="17"/>
      <c r="C17" s="69" t="s">
        <v>19</v>
      </c>
      <c r="D17" s="70" t="s">
        <v>23</v>
      </c>
      <c r="E17" s="4"/>
      <c r="F17" s="21">
        <v>5000</v>
      </c>
      <c r="G17" s="21">
        <v>6000</v>
      </c>
      <c r="H17" s="21">
        <v>6000</v>
      </c>
      <c r="I17" s="21">
        <v>6000</v>
      </c>
      <c r="J17" s="21">
        <v>3047.6</v>
      </c>
      <c r="K17" s="21">
        <f>SUM(F17:J17)</f>
        <v>26047.599999999999</v>
      </c>
      <c r="L17" s="21">
        <f>K17*1.21</f>
        <v>31517.595999999998</v>
      </c>
      <c r="M17" s="10"/>
      <c r="N17" s="10">
        <f>(M17*21%)+M17</f>
        <v>0</v>
      </c>
    </row>
    <row r="18" spans="2:14" x14ac:dyDescent="0.25">
      <c r="C18" s="71"/>
      <c r="D18" s="72"/>
      <c r="E18" s="4"/>
      <c r="H18" s="1"/>
      <c r="I18" s="1"/>
      <c r="K18"/>
    </row>
    <row r="19" spans="2:14" ht="49.9" customHeight="1" x14ac:dyDescent="0.25">
      <c r="B19" s="3"/>
      <c r="C19" s="74" t="s">
        <v>27</v>
      </c>
      <c r="D19" s="73"/>
      <c r="E19" s="2"/>
      <c r="F19" s="76"/>
      <c r="G19" s="3"/>
      <c r="H19" s="3"/>
      <c r="I19" s="3"/>
      <c r="J19" s="3"/>
      <c r="K19" s="3"/>
      <c r="L19" s="3"/>
      <c r="M19" s="3"/>
      <c r="N19" s="2"/>
    </row>
    <row r="20" spans="2:14" ht="15.75" thickBot="1" x14ac:dyDescent="0.3">
      <c r="C20" s="72"/>
      <c r="D20" s="71"/>
      <c r="E20" s="4"/>
      <c r="F20" s="4"/>
      <c r="H20" s="36"/>
      <c r="I20" s="36"/>
      <c r="J20" s="36"/>
      <c r="K20" s="8"/>
      <c r="L20" s="36"/>
      <c r="M20" s="36"/>
    </row>
    <row r="21" spans="2:14" ht="24.75" customHeight="1" thickBot="1" x14ac:dyDescent="0.3">
      <c r="B21" s="37" t="s">
        <v>9</v>
      </c>
      <c r="C21" s="39" t="s">
        <v>10</v>
      </c>
      <c r="D21" s="40"/>
      <c r="E21" s="4"/>
      <c r="F21" s="6">
        <v>2025</v>
      </c>
      <c r="G21" s="6">
        <v>2026</v>
      </c>
      <c r="H21" s="6">
        <v>2027</v>
      </c>
      <c r="I21" s="6">
        <v>2028</v>
      </c>
      <c r="J21" s="6">
        <v>2029</v>
      </c>
      <c r="K21" s="23" t="s">
        <v>25</v>
      </c>
      <c r="L21" s="24"/>
      <c r="M21" s="25" t="s">
        <v>26</v>
      </c>
      <c r="N21" s="26"/>
    </row>
    <row r="22" spans="2:14" ht="15.75" thickBot="1" x14ac:dyDescent="0.3">
      <c r="B22" s="38"/>
      <c r="C22" s="41"/>
      <c r="D22" s="42"/>
      <c r="E22" s="4"/>
      <c r="F22" s="5" t="s">
        <v>11</v>
      </c>
      <c r="G22" s="5" t="s">
        <v>11</v>
      </c>
      <c r="H22" s="5" t="s">
        <v>11</v>
      </c>
      <c r="I22" s="5" t="s">
        <v>11</v>
      </c>
      <c r="J22" s="5" t="s">
        <v>11</v>
      </c>
      <c r="K22" s="5" t="s">
        <v>11</v>
      </c>
      <c r="L22" s="5" t="s">
        <v>12</v>
      </c>
      <c r="M22" s="7" t="s">
        <v>11</v>
      </c>
      <c r="N22" s="7" t="s">
        <v>12</v>
      </c>
    </row>
    <row r="23" spans="2:14" ht="15.75" thickBot="1" x14ac:dyDescent="0.3">
      <c r="B23" s="17" t="s">
        <v>28</v>
      </c>
      <c r="C23" s="69" t="s">
        <v>30</v>
      </c>
      <c r="D23" s="70" t="s">
        <v>33</v>
      </c>
      <c r="E23" s="4"/>
      <c r="F23" s="21">
        <v>41340</v>
      </c>
      <c r="G23" s="21">
        <v>165360</v>
      </c>
      <c r="H23" s="21">
        <v>165360</v>
      </c>
      <c r="I23" s="21">
        <v>165360</v>
      </c>
      <c r="J23" s="21">
        <v>96460</v>
      </c>
      <c r="K23" s="21">
        <f>SUM(F23:J23)</f>
        <v>633880</v>
      </c>
      <c r="L23" s="21">
        <f>K23*1.21</f>
        <v>766994.79999999993</v>
      </c>
      <c r="M23" s="10"/>
      <c r="N23" s="10">
        <f>(M23*21%)+M23</f>
        <v>0</v>
      </c>
    </row>
    <row r="24" spans="2:14" ht="15.75" thickBot="1" x14ac:dyDescent="0.3">
      <c r="B24" s="17" t="s">
        <v>29</v>
      </c>
      <c r="C24" s="69" t="s">
        <v>30</v>
      </c>
      <c r="D24" s="70" t="s">
        <v>34</v>
      </c>
      <c r="E24" s="4"/>
      <c r="F24" s="21">
        <v>41340</v>
      </c>
      <c r="G24" s="21">
        <v>165360</v>
      </c>
      <c r="H24" s="21">
        <v>165360</v>
      </c>
      <c r="I24" s="21">
        <v>165360</v>
      </c>
      <c r="J24" s="21">
        <v>96460</v>
      </c>
      <c r="K24" s="21">
        <f>SUM(F24:J24)</f>
        <v>633880</v>
      </c>
      <c r="L24" s="21">
        <f>K24*1.21</f>
        <v>766994.79999999993</v>
      </c>
      <c r="M24" s="10"/>
      <c r="N24" s="10">
        <f>(M24*21%)+M24</f>
        <v>0</v>
      </c>
    </row>
    <row r="25" spans="2:14" ht="15.75" thickBot="1" x14ac:dyDescent="0.3">
      <c r="B25" s="17"/>
      <c r="C25" s="69" t="s">
        <v>31</v>
      </c>
      <c r="D25" s="70" t="s">
        <v>35</v>
      </c>
      <c r="E25" s="4"/>
      <c r="F25" s="21">
        <v>1501.2240000000002</v>
      </c>
      <c r="G25" s="21">
        <v>6004.8976666666667</v>
      </c>
      <c r="H25" s="21">
        <v>6004.9</v>
      </c>
      <c r="I25" s="21">
        <v>6004.9</v>
      </c>
      <c r="J25" s="21">
        <v>3502.8583333333331</v>
      </c>
      <c r="K25" s="21">
        <f>SUM(F25:J25)</f>
        <v>23018.780000000002</v>
      </c>
      <c r="L25" s="21">
        <f>K25*1.21</f>
        <v>27852.723800000003</v>
      </c>
      <c r="M25" s="10"/>
      <c r="N25" s="10">
        <f>(M25*21%)+M25</f>
        <v>0</v>
      </c>
    </row>
    <row r="26" spans="2:14" ht="15.75" thickBot="1" x14ac:dyDescent="0.3">
      <c r="B26" s="17"/>
      <c r="C26" s="69" t="s">
        <v>32</v>
      </c>
      <c r="D26" s="70" t="s">
        <v>36</v>
      </c>
      <c r="E26" s="4"/>
      <c r="F26" s="21">
        <v>27342.500999999997</v>
      </c>
      <c r="G26" s="21">
        <v>109370.00233333332</v>
      </c>
      <c r="H26" s="21">
        <v>109370</v>
      </c>
      <c r="I26" s="21">
        <v>109370</v>
      </c>
      <c r="J26" s="21">
        <v>63799.166666666664</v>
      </c>
      <c r="K26" s="21">
        <f>SUM(F26:J26)</f>
        <v>419251.67</v>
      </c>
      <c r="L26" s="21">
        <f>K26*1.21</f>
        <v>507294.52069999999</v>
      </c>
      <c r="M26" s="10"/>
      <c r="N26" s="10">
        <f>(M26*21%)+M26</f>
        <v>0</v>
      </c>
    </row>
    <row r="28" spans="2:14" ht="15.75" thickBot="1" x14ac:dyDescent="0.3"/>
    <row r="29" spans="2:14" ht="15.75" thickBot="1" x14ac:dyDescent="0.3">
      <c r="B29" s="27"/>
      <c r="C29" s="28"/>
      <c r="D29" s="29"/>
      <c r="E29" s="4"/>
      <c r="F29" s="6">
        <v>2025</v>
      </c>
      <c r="G29" s="6">
        <v>2026</v>
      </c>
      <c r="H29" s="6">
        <v>2027</v>
      </c>
      <c r="I29" s="6">
        <v>2028</v>
      </c>
      <c r="J29" s="6">
        <v>2029</v>
      </c>
      <c r="K29" s="23" t="s">
        <v>25</v>
      </c>
      <c r="L29" s="24"/>
      <c r="M29" s="25" t="s">
        <v>26</v>
      </c>
      <c r="N29" s="26"/>
    </row>
    <row r="30" spans="2:14" ht="15.75" thickBot="1" x14ac:dyDescent="0.3">
      <c r="B30" s="30"/>
      <c r="C30" s="31"/>
      <c r="D30" s="32"/>
      <c r="E30" s="4"/>
      <c r="F30" s="22" t="s">
        <v>11</v>
      </c>
      <c r="G30" s="22" t="s">
        <v>11</v>
      </c>
      <c r="H30" s="22" t="s">
        <v>11</v>
      </c>
      <c r="I30" s="22" t="s">
        <v>11</v>
      </c>
      <c r="J30" s="22" t="s">
        <v>11</v>
      </c>
      <c r="K30" s="22" t="s">
        <v>11</v>
      </c>
      <c r="L30" s="22" t="s">
        <v>12</v>
      </c>
      <c r="M30" s="9" t="s">
        <v>11</v>
      </c>
      <c r="N30" s="9" t="s">
        <v>12</v>
      </c>
    </row>
    <row r="31" spans="2:14" ht="15.75" thickBot="1" x14ac:dyDescent="0.3">
      <c r="B31" s="33" t="s">
        <v>37</v>
      </c>
      <c r="C31" s="34"/>
      <c r="D31" s="35"/>
      <c r="E31" s="4"/>
      <c r="F31" s="21">
        <v>6409.5</v>
      </c>
      <c r="G31" s="21">
        <v>72034.5</v>
      </c>
      <c r="H31" s="21">
        <v>72034.5</v>
      </c>
      <c r="I31" s="21">
        <v>72034.5</v>
      </c>
      <c r="J31" s="21">
        <v>65625</v>
      </c>
      <c r="K31" s="21">
        <f>SUM(F31:J31)</f>
        <v>288138</v>
      </c>
      <c r="L31" s="21">
        <f>K31*1.21</f>
        <v>348646.98</v>
      </c>
      <c r="M31" s="10"/>
      <c r="N31" s="10">
        <f>(M31*21%)+M31</f>
        <v>0</v>
      </c>
    </row>
    <row r="32" spans="2:14" ht="15.75" thickBot="1" x14ac:dyDescent="0.3"/>
    <row r="33" spans="11:14" ht="42.75" customHeight="1" thickBot="1" x14ac:dyDescent="0.3">
      <c r="K33" s="23" t="s">
        <v>38</v>
      </c>
      <c r="L33" s="24"/>
      <c r="M33" s="25" t="s">
        <v>39</v>
      </c>
      <c r="N33" s="26"/>
    </row>
    <row r="34" spans="11:14" ht="15.75" thickBot="1" x14ac:dyDescent="0.3">
      <c r="K34" s="9" t="s">
        <v>11</v>
      </c>
      <c r="L34" s="9" t="s">
        <v>12</v>
      </c>
      <c r="M34" s="9" t="s">
        <v>11</v>
      </c>
      <c r="N34" s="9" t="s">
        <v>12</v>
      </c>
    </row>
    <row r="35" spans="11:14" ht="16.5" thickBot="1" x14ac:dyDescent="0.3">
      <c r="K35" s="11">
        <f>+SUM(K14:K17)+SUM(K23:K26)+K31</f>
        <v>3869079.98</v>
      </c>
      <c r="L35" s="11">
        <f>+SUM(L14:L17)+SUM(L23:L26)+L31</f>
        <v>4681586.7740333322</v>
      </c>
      <c r="M35" s="11">
        <f>+SUM(M14:M17)+SUM(M23:M26)+M31</f>
        <v>0</v>
      </c>
      <c r="N35" s="14">
        <f>+M35*1.21</f>
        <v>0</v>
      </c>
    </row>
  </sheetData>
  <mergeCells count="38">
    <mergeCell ref="G8:H8"/>
    <mergeCell ref="I7:J7"/>
    <mergeCell ref="I8:J8"/>
    <mergeCell ref="B3:C3"/>
    <mergeCell ref="B4:C4"/>
    <mergeCell ref="B7:C7"/>
    <mergeCell ref="P1:Q2"/>
    <mergeCell ref="H11:J11"/>
    <mergeCell ref="L11:M11"/>
    <mergeCell ref="N1:O2"/>
    <mergeCell ref="B12:B13"/>
    <mergeCell ref="B8:C8"/>
    <mergeCell ref="D3:J3"/>
    <mergeCell ref="D7:F7"/>
    <mergeCell ref="B5:C5"/>
    <mergeCell ref="D4:J4"/>
    <mergeCell ref="B1:J1"/>
    <mergeCell ref="N5:O8"/>
    <mergeCell ref="N4:O4"/>
    <mergeCell ref="D5:J5"/>
    <mergeCell ref="D8:F8"/>
    <mergeCell ref="G7:H7"/>
    <mergeCell ref="K12:L12"/>
    <mergeCell ref="M12:N12"/>
    <mergeCell ref="H20:J20"/>
    <mergeCell ref="L20:M20"/>
    <mergeCell ref="B21:B22"/>
    <mergeCell ref="K21:L21"/>
    <mergeCell ref="M21:N21"/>
    <mergeCell ref="C12:D13"/>
    <mergeCell ref="C21:D22"/>
    <mergeCell ref="K33:L33"/>
    <mergeCell ref="M33:N33"/>
    <mergeCell ref="K29:L29"/>
    <mergeCell ref="M29:N29"/>
    <mergeCell ref="B29:D29"/>
    <mergeCell ref="B30:D30"/>
    <mergeCell ref="B31:D3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0911FAD2FC99488E084918AB9B6D1E" ma:contentTypeVersion="23" ma:contentTypeDescription="Crear nuevo documento." ma:contentTypeScope="" ma:versionID="9b50eeb306371c0527bef74bf423ae57">
  <xsd:schema xmlns:xsd="http://www.w3.org/2001/XMLSchema" xmlns:xs="http://www.w3.org/2001/XMLSchema" xmlns:p="http://schemas.microsoft.com/office/2006/metadata/properties" xmlns:ns2="a197d0af-9a49-4b81-ba84-5e053d4b83fb" xmlns:ns3="e85d3c88-e743-4af7-a854-259480950a28" targetNamespace="http://schemas.microsoft.com/office/2006/metadata/properties" ma:root="true" ma:fieldsID="05075a3acf3b7856246d41010316e6a7" ns2:_="" ns3:_="">
    <xsd:import namespace="a197d0af-9a49-4b81-ba84-5e053d4b83fb"/>
    <xsd:import namespace="e85d3c88-e743-4af7-a854-259480950a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Direccion" minOccurs="0"/>
                <xsd:element ref="ns2:Provincia" minOccurs="0"/>
                <xsd:element ref="ns2:Localidad" minOccurs="0"/>
                <xsd:element ref="ns2:CP" minOccurs="0"/>
                <xsd:element ref="ns2:Telefono" minOccurs="0"/>
                <xsd:element ref="ns2:Logo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7d0af-9a49-4b81-ba84-5e053d4b83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474c016-c1ce-48ea-9bc8-b4850dee3b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ireccion" ma:index="22" nillable="true" ma:displayName="Direccion" ma:format="Dropdown" ma:internalName="Direccion">
      <xsd:simpleType>
        <xsd:restriction base="dms:Text">
          <xsd:maxLength value="255"/>
        </xsd:restriction>
      </xsd:simpleType>
    </xsd:element>
    <xsd:element name="Provincia" ma:index="23" nillable="true" ma:displayName="Provincia" ma:format="Dropdown" ma:internalName="Provincia">
      <xsd:simpleType>
        <xsd:restriction base="dms:Text">
          <xsd:maxLength value="255"/>
        </xsd:restriction>
      </xsd:simpleType>
    </xsd:element>
    <xsd:element name="Localidad" ma:index="24" nillable="true" ma:displayName="Localidad" ma:format="Dropdown" ma:internalName="Localidad">
      <xsd:simpleType>
        <xsd:restriction base="dms:Text">
          <xsd:maxLength value="255"/>
        </xsd:restriction>
      </xsd:simpleType>
    </xsd:element>
    <xsd:element name="CP" ma:index="25" nillable="true" ma:displayName="CP" ma:format="Dropdown" ma:internalName="CP">
      <xsd:simpleType>
        <xsd:restriction base="dms:Text">
          <xsd:maxLength value="255"/>
        </xsd:restriction>
      </xsd:simpleType>
    </xsd:element>
    <xsd:element name="Telefono" ma:index="26" nillable="true" ma:displayName="Telefono" ma:format="Dropdown" ma:internalName="Telefono">
      <xsd:simpleType>
        <xsd:restriction base="dms:Text">
          <xsd:maxLength value="255"/>
        </xsd:restriction>
      </xsd:simpleType>
    </xsd:element>
    <xsd:element name="Logo" ma:index="27" nillable="true" ma:displayName="Logo" ma:format="Thumbnail" ma:internalName="Logo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d3c88-e743-4af7-a854-259480950a2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c321c9b-707e-4212-bcb5-e7c3c918699e}" ma:internalName="TaxCatchAll" ma:showField="CatchAllData" ma:web="e85d3c88-e743-4af7-a854-259480950a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5d3c88-e743-4af7-a854-259480950a28" xsi:nil="true"/>
    <Telefono xmlns="a197d0af-9a49-4b81-ba84-5e053d4b83fb" xsi:nil="true"/>
    <lcf76f155ced4ddcb4097134ff3c332f xmlns="a197d0af-9a49-4b81-ba84-5e053d4b83fb">
      <Terms xmlns="http://schemas.microsoft.com/office/infopath/2007/PartnerControls"/>
    </lcf76f155ced4ddcb4097134ff3c332f>
    <Logo xmlns="a197d0af-9a49-4b81-ba84-5e053d4b83fb" xsi:nil="true"/>
    <Direccion xmlns="a197d0af-9a49-4b81-ba84-5e053d4b83fb" xsi:nil="true"/>
    <CP xmlns="a197d0af-9a49-4b81-ba84-5e053d4b83fb" xsi:nil="true"/>
    <Localidad xmlns="a197d0af-9a49-4b81-ba84-5e053d4b83fb" xsi:nil="true"/>
    <Provincia xmlns="a197d0af-9a49-4b81-ba84-5e053d4b83fb" xsi:nil="true"/>
  </documentManagement>
</p:properties>
</file>

<file path=customXml/itemProps1.xml><?xml version="1.0" encoding="utf-8"?>
<ds:datastoreItem xmlns:ds="http://schemas.openxmlformats.org/officeDocument/2006/customXml" ds:itemID="{08E502EB-DBFB-4B2E-ADFF-D8D60CA186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239224-3779-4584-863A-B417BF72C3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7d0af-9a49-4b81-ba84-5e053d4b83fb"/>
    <ds:schemaRef ds:uri="e85d3c88-e743-4af7-a854-259480950a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94ECAE-18BE-4C88-9B66-1AB728FD4759}">
  <ds:schemaRefs>
    <ds:schemaRef ds:uri="http://schemas.microsoft.com/office/2006/metadata/properties"/>
    <ds:schemaRef ds:uri="http://schemas.microsoft.com/office/infopath/2007/PartnerControls"/>
    <ds:schemaRef ds:uri="e85d3c88-e743-4af7-a854-259480950a28"/>
    <ds:schemaRef ds:uri="a197d0af-9a49-4b81-ba84-5e053d4b83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 3 OFERTA</vt:lpstr>
      <vt:lpstr>'ANNEX  3 OFERTA'!Área_de_impresión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SOTO, CELESTE ABIGAIL (DIR.ECO.GES)</cp:lastModifiedBy>
  <cp:revision/>
  <cp:lastPrinted>2024-07-15T12:39:33Z</cp:lastPrinted>
  <dcterms:created xsi:type="dcterms:W3CDTF">2020-09-07T10:02:45Z</dcterms:created>
  <dcterms:modified xsi:type="dcterms:W3CDTF">2024-11-29T12:54:13Z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0x010100DC02D9D4161089479A2A5F8ED97A0083</vt:lpwstr>
  </property>
  <property fmtid="{D5CDD505-2E9C-101B-9397-08002B2CF9AE}" pid="3" name="MediaServiceImageTags">
    <vt:lpwstr/>
  </property>
</Properties>
</file>