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4\2024-166 - Subministrament reactius LIFE\2. PLECS\1. ADMINISTRATIUS\"/>
    </mc:Choice>
  </mc:AlternateContent>
  <xr:revisionPtr revIDLastSave="0" documentId="13_ncr:1_{3B0B4C35-0544-447B-9D75-B948A63B06F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STRUCCIONS  CUMPLIMENTACIÓ" sheetId="3" r:id="rId1"/>
    <sheet name="agrups" sheetId="4" state="hidden" r:id="rId2"/>
    <sheet name="ANNEX OFERTA (2)" sheetId="5" r:id="rId3"/>
  </sheets>
  <definedNames>
    <definedName name="_xlnm.Print_Area" localSheetId="2">'ANNEX OFERTA (2)'!$A$1:$Q$93</definedName>
    <definedName name="_xlnm.Print_Area" localSheetId="0">'INSTRUCCIONS  CUMPLIMENTACIÓ'!$A$1:$Q$21</definedName>
    <definedName name="_xlnm.Print_Titles" localSheetId="2">'ANNEX OFERTA (2)'!$14:$14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5" l="1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15" i="5"/>
  <c r="P85" i="5" l="1"/>
  <c r="M27" i="5" l="1"/>
  <c r="M84" i="5" l="1"/>
  <c r="M83" i="5"/>
  <c r="M82" i="5"/>
  <c r="M76" i="5" l="1"/>
  <c r="M77" i="5"/>
  <c r="M78" i="5"/>
  <c r="M79" i="5"/>
  <c r="M80" i="5"/>
  <c r="M81" i="5"/>
  <c r="M75" i="5"/>
  <c r="M71" i="5"/>
  <c r="M72" i="5"/>
  <c r="M73" i="5"/>
  <c r="M74" i="5"/>
  <c r="M70" i="5"/>
  <c r="M69" i="5" l="1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6" i="5"/>
  <c r="M25" i="5"/>
  <c r="M24" i="5"/>
  <c r="M23" i="5"/>
  <c r="M22" i="5"/>
  <c r="M21" i="5"/>
  <c r="M20" i="5"/>
  <c r="M19" i="5"/>
  <c r="M18" i="5"/>
  <c r="M17" i="5"/>
  <c r="M16" i="5"/>
  <c r="M15" i="5"/>
  <c r="M85" i="5" l="1"/>
  <c r="Q85" i="5" s="1"/>
  <c r="R2" i="4" l="1"/>
  <c r="O2" i="4"/>
  <c r="Q2" i="4"/>
  <c r="P2" i="4"/>
  <c r="M2" i="4" s="1"/>
  <c r="N2" i="4"/>
  <c r="L2" i="4"/>
</calcChain>
</file>

<file path=xl/sharedStrings.xml><?xml version="1.0" encoding="utf-8"?>
<sst xmlns="http://schemas.openxmlformats.org/spreadsheetml/2006/main" count="312" uniqueCount="151">
  <si>
    <t>FAX:</t>
  </si>
  <si>
    <t>DNI:</t>
  </si>
  <si>
    <t>EMPRESA:</t>
  </si>
  <si>
    <t xml:space="preserve"> % IVA</t>
  </si>
  <si>
    <t>IMPORT IVA</t>
  </si>
  <si>
    <t>DOMICILI:</t>
  </si>
  <si>
    <t>TELÈFON:</t>
  </si>
  <si>
    <t>NÚMERO D'EXPEDIENT:</t>
  </si>
  <si>
    <t>TÍTOL DE L'EXPEDIENT:</t>
  </si>
  <si>
    <t>LOTS</t>
  </si>
  <si>
    <t>ARTICLES</t>
  </si>
  <si>
    <t>DENOMINACIÓ ARTICLE</t>
  </si>
  <si>
    <t>NOM COMERCIAL</t>
  </si>
  <si>
    <t>REFERÈNCIA FABRICANT</t>
  </si>
  <si>
    <t>UNITAT DE MESURA</t>
  </si>
  <si>
    <t>QUANTITAT</t>
  </si>
  <si>
    <t>BASE IMPOSABLE MÀXIMA DE LICITACIÓ UNITÀRIA</t>
  </si>
  <si>
    <t>TIPUS IVA</t>
  </si>
  <si>
    <t>IVA UNITARI</t>
  </si>
  <si>
    <t>PREU MÀXIM DE LICITACIÓ IVA INCLÒS UNITARI</t>
  </si>
  <si>
    <t>IMPORT MÀXIM DE LICITACIÓ IVA INCLÒS</t>
  </si>
  <si>
    <t>PREU UNITARI OFERTAT (BASE IMPOS.)</t>
  </si>
  <si>
    <t>PREU UNITARI OFERTAT IVA INCLÒS</t>
  </si>
  <si>
    <t>% RAPPEL OFERTAT A L´ARTICLE</t>
  </si>
  <si>
    <t xml:space="preserve">ANNEX DE COMPLIMENTACIÓ OBLIGATÒRIA 10 PCAP D'OFERTA ECONÒMICA </t>
  </si>
  <si>
    <t xml:space="preserve">  DADES EXPEDIENT</t>
  </si>
  <si>
    <t>1 a 6</t>
  </si>
  <si>
    <t>IMPORT OFERTAT (BASE IMPON.) DEDUÏT EL RAPPEL</t>
  </si>
  <si>
    <t>IMPORT TOTAL  IVA INCL. DEDUÏT EL RAPPEL</t>
  </si>
  <si>
    <t>Lote 1: SISTEMA DE FIJACION VERTEBRAL PARA FRACTURAS</t>
  </si>
  <si>
    <t>CODI HCB</t>
  </si>
  <si>
    <t>LOT</t>
  </si>
  <si>
    <t>ARTICLE</t>
  </si>
  <si>
    <t>CIF/NIF:</t>
  </si>
  <si>
    <t>DADES DEL SIGNANT</t>
  </si>
  <si>
    <t>NOM I COGNOMS</t>
  </si>
  <si>
    <t>CÀRREC</t>
  </si>
  <si>
    <t>SIGNATURA I SEGELL</t>
  </si>
  <si>
    <t>DATA</t>
  </si>
  <si>
    <t>DURACIÓ EN MESOS :</t>
  </si>
  <si>
    <t>BASE IMPOSABLE MÁXIMA DE LICITACIÓ TOTAL (***)</t>
  </si>
  <si>
    <r>
      <t xml:space="preserve">BASE IMPOSABLE UNITARIA OFERTADA 
</t>
    </r>
    <r>
      <rPr>
        <b/>
        <sz val="10"/>
        <color indexed="10"/>
        <rFont val="Arial"/>
        <family val="2"/>
      </rPr>
      <t>MÀXIM 2 DECIMALS
FIXES (****)</t>
    </r>
  </si>
  <si>
    <t>BASE IMPOSABLE UNITARIA OFERTADA NETA 
Descomptat rappel (***)</t>
  </si>
  <si>
    <t>BASE IMPOSABLE TOTAL OFERTADA NETA Descomptat rappel (***)</t>
  </si>
  <si>
    <t>BASE IMPOSABLE MÀXIMA DE LICITACIÓ EN UNITAT DE MESURA(***)</t>
  </si>
  <si>
    <t>CODI POSTAL</t>
  </si>
  <si>
    <t>MAIL</t>
  </si>
  <si>
    <t>LOCALITAT</t>
  </si>
  <si>
    <t>SI</t>
  </si>
  <si>
    <t>NO</t>
  </si>
  <si>
    <t>VARIANTE Nº</t>
  </si>
  <si>
    <t>OFERTA BASE
(Marcar)</t>
  </si>
  <si>
    <t>LICITADOR I IDENTIFICACIÓ DE L'OFERTA:</t>
  </si>
  <si>
    <t>TOTAL EXPEDIENT/OFERTAT</t>
  </si>
  <si>
    <t xml:space="preserve">Si troba problemes de format per omplir en aquest fitxer la seva oferta econòmica, de forma legible i que no presenti cap error,  contacti amb el mail COMPRES_SECRETARIA@clinic.ub.es o amb el telèfon 932275629. </t>
  </si>
  <si>
    <t>VARIANT Nº</t>
  </si>
  <si>
    <t>BAIXADA DE PREU DE LICITACIÓ</t>
  </si>
  <si>
    <t>TÍTOL DE L´EXPEDIENT:</t>
  </si>
  <si>
    <t>NÚMERO D´EXPEDIENT:</t>
  </si>
  <si>
    <t>REFERÈNCIA ARTICLE LICITADOR</t>
  </si>
  <si>
    <t xml:space="preserve">Han d'emplenar les cel·les corresponents a les dades personals del licitador i a la seva oferta (oferta base o variant nº si cal, un full per cadascuna), a les caselles buides, fons en blanc de totes les columnes amb capçalera en blanc. No s'han d'emplenar les que esten sombrejades o ja emplenades, ni modificarles (capçaleres amb fons verd o morat). 
</t>
  </si>
  <si>
    <t>BASE IMPOSABLE MÁXIMA DE LICITACIÓ TOTAL (**)</t>
  </si>
  <si>
    <t>BASE IMPOSABLE MÀXIMA DE LICITACIÓ EN UNITAT DE MESURA(**) (***)</t>
  </si>
  <si>
    <t>(***) L´oferta econòmica ha de presentar-se obligatòriament en la unitat de mesura licitada, independentment de les unitats en la seva presentació ofertada.</t>
  </si>
  <si>
    <t xml:space="preserve">DENOMINACIÓ ARTICLE LICITADOR I PRESENTACIÓ </t>
  </si>
  <si>
    <t>En cas de discrepàncies amb els càlculs de preus unitaris i imports totals s'agafarà com a vàlid el preu unitari.</t>
  </si>
  <si>
    <t>1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</si>
  <si>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3 DECIMALS
 (***)</t>
    </r>
  </si>
  <si>
    <t>no procedeix</t>
  </si>
  <si>
    <t>BASE IMPOSABLE TOTAL OFERTADA NETA</t>
  </si>
  <si>
    <t>1. OFERTA ECONÒMICA</t>
  </si>
  <si>
    <t>LA BASE IMPOSABLE UNITARIA EN UNITAT LICITACIÓ OFERTADA, S'OFERTARÀ AMB UN NOMBRE MÀXIM DE 3 DECIMALS FIXES</t>
  </si>
  <si>
    <t xml:space="preserve">Si troba problemes de format per omplir en aquest fitxer la seva oferta o troba errors als càlculs automàtics o té dubtes per omplir-la contacti amb el mail sc@clinic.cat, per sol·licitar un fitxer corregit o aclaracions. </t>
  </si>
  <si>
    <t xml:space="preserve">UNITAT DE MESURA LICITADA (***)
</t>
  </si>
  <si>
    <t>(**) La indicació de la consideració del preus unitaris com a màxims i de pressupost màxim per lots s'indica a l'apartat 1.C.1 del Quadre de Característiques del PCAP. Es sombrejaran automàticament en vermell els articles i lots ofertats que excedeixen el preu de licitació. L´exclusió o no d'aquestes ofertes dependrà de l'indicat als plecs.</t>
  </si>
  <si>
    <t xml:space="preserve">ANNEX 3 PCAP D'OFERTA ECONÒMICA </t>
  </si>
  <si>
    <t>Presentació obligatòria d'aquest Annex en fitxer excel no protegit i sense modificar el format establert (en suport electrònic).</t>
  </si>
  <si>
    <t>UD/KIT</t>
  </si>
  <si>
    <t>CATHOD BFR CONTAINR 3500DX SERIES</t>
  </si>
  <si>
    <t>GENESCAN-1000 ROX EACH</t>
  </si>
  <si>
    <t>SEQUENCING STD BDT V1.1 DX SERIES</t>
  </si>
  <si>
    <t>SEQUENCING STD BDT V3.1 DX EACH</t>
  </si>
  <si>
    <t>HI-DI FORMAMIDE 3500 DX SERIES 4X5ML</t>
  </si>
  <si>
    <t>SEPTA 96-WELL 3500 20 UND</t>
  </si>
  <si>
    <t>SEPTA CATHODE BUFFER 10 UND</t>
  </si>
  <si>
    <t>KIT CUANTIFICACIÓN ION UNIV LIBRARY</t>
  </si>
  <si>
    <t>Subministrament dels reactius i fungibles necessaris pels equips existents a l’Àrea Operativa Core de Biologia Molecular, al Servei de Bioquímica i Genètica Molecular i al Servei de Microbiologia del Centre de Diagnòstics Biomèdic (CDB) amb destí a l’Hospital Clínic de Barcelona (HCB)</t>
  </si>
  <si>
    <t>POP-7 (960) POLYMER 3500DX SERIES</t>
  </si>
  <si>
    <t>CAPILLARY ARRAY 24-CAP 50CM CE-IDV</t>
  </si>
  <si>
    <t>ANODE BUFER CONTAINER 3500 DX SERIES</t>
  </si>
  <si>
    <t>CONDITIONING REAGENT 3500DX SERIES</t>
  </si>
  <si>
    <t>CAPILLARY ARRAY 8-CAP 50CM CE-IDV</t>
  </si>
  <si>
    <t>DS-33 LIXZ600 GENESCAN INSTALL KIT</t>
  </si>
  <si>
    <t>SEQ STD V1.1 ,3500/FLEX EACH</t>
  </si>
  <si>
    <t>SEQUENCING STANDARD V3.1 4 TUBOS</t>
  </si>
  <si>
    <t>ONCOMINE PRECISION ASSAY GX COMBO 32T</t>
  </si>
  <si>
    <t>KIT SECUENCIACIÓN GENEXUS 2RUNS 24T</t>
  </si>
  <si>
    <t>MIELOIDE ONCOMINE DNA/RNA GX V2 32T</t>
  </si>
  <si>
    <t>KIT ION GX5 CHIP AND GXS COUPLER 2RUNS 24T</t>
  </si>
  <si>
    <t>TIRAS GXS TEMPL 3-GX5 AND 4 2RUNS 24T</t>
  </si>
  <si>
    <t>KIT ONCOMINE COMP ASSAY V3 GX - 16SAM.</t>
  </si>
  <si>
    <t>MIELOIDE ONCOMINE DNA GX V2 32T</t>
  </si>
  <si>
    <t>PUNTAS PIPETA GENEXUS 12RACK/96</t>
  </si>
  <si>
    <t>KIT GENEXUS BARCODES 1-32 AS 32T</t>
  </si>
  <si>
    <t>KIT GENEXUS BARCODES 1-32 HD 32T</t>
  </si>
  <si>
    <t>GENEXUS STRIP 3B&amp;4 KIT</t>
  </si>
  <si>
    <t>PANEL HRR CORE DNA MANUAL PANEL 24RXN</t>
  </si>
  <si>
    <t>ION 530 CHIP KIT 4 PACK</t>
  </si>
  <si>
    <t>ONC ION AS LIBRARY KIT PLUS 24RXN manual</t>
  </si>
  <si>
    <t>KIT ION 520 CHIP 8 CHIPS</t>
  </si>
  <si>
    <t>KIT ION AMPLISEQ LIBRARY 96T</t>
  </si>
  <si>
    <t>KIT CHEF 510/520/530 400PB</t>
  </si>
  <si>
    <t>KIT ION CHEF 510/520/530 200BP</t>
  </si>
  <si>
    <t>ONCOMINE SOLIT TUMOR DNA KIT 96 DET</t>
  </si>
  <si>
    <t>ION 510 CHIPS 8 UDS</t>
  </si>
  <si>
    <t>ONCOMINE CHILDHOOD CANCER ASSAY 24T</t>
  </si>
  <si>
    <t>540 CHIPS 8 CHIPS  8UDS</t>
  </si>
  <si>
    <t>540 KIT CHEF 8 UDS</t>
  </si>
  <si>
    <t>ION 540 CHIPS 4U</t>
  </si>
  <si>
    <t>ION XPRESS BARCODE ADPT 65-80 KIT</t>
  </si>
  <si>
    <t>ION EXPRESS BARCODE ADAPTERS 17-32</t>
  </si>
  <si>
    <t>ION EXPRESS BARCODE ADAPTERS  33-48 kit</t>
  </si>
  <si>
    <t>ION XPRESS BARCODE ADPT 81-96 KIT</t>
  </si>
  <si>
    <t>ION XPRESS BARCODE ADPT 49-64 KIT</t>
  </si>
  <si>
    <t>ION XPRESS BACORDE ADPT 1-16</t>
  </si>
  <si>
    <t xml:space="preserve"> KIT ION AMPLISEQ LIBRARY 24T</t>
  </si>
  <si>
    <t>MAGMAX MICROBIOMA ULTRA 100T</t>
  </si>
  <si>
    <t>KIT QS OPENARRAY GT - CSTM B 60</t>
  </si>
  <si>
    <t>PUNTAS OPENARRAY 1CJA*384UD</t>
  </si>
  <si>
    <t>KIT MASTER MIX GENOTIPADO OARRAY 5mL</t>
  </si>
  <si>
    <t>PLACAS OPENARRAY 384P</t>
  </si>
  <si>
    <t>Big Dye Terminator V1 5X sequencing 1ml</t>
  </si>
  <si>
    <t>FORMAMIDA HiDi FORMANIDE 25 ML BOTTLE</t>
  </si>
  <si>
    <t>CATHODE BUFER CONTAINER 3500 SERIES</t>
  </si>
  <si>
    <t>ANODE BUFER CONTAINER 3500 SERIES</t>
  </si>
  <si>
    <t>CONDITIONING REAGENT 3500 SERIES</t>
  </si>
  <si>
    <t>KIT MATRIZ DS-33 DYE SET G5 8R</t>
  </si>
  <si>
    <t>MATRIU DS-30</t>
  </si>
  <si>
    <t>KIT DE SECUENCIACION 1000 UND</t>
  </si>
  <si>
    <t>POP 7 960 MUESTRAS</t>
  </si>
  <si>
    <t>POP7 POLIMER FOR 3730 XL</t>
  </si>
  <si>
    <t>MicroAmpOptical  96 WELL</t>
  </si>
  <si>
    <t>3730 RUNNIN BUFFER 10X 500ML</t>
  </si>
  <si>
    <t>CAPILAR 24 X 50 CM</t>
  </si>
  <si>
    <t>ARRAY DE CAPILARS 96x50 CM 96 T</t>
  </si>
  <si>
    <t>GeneScan-500 ROX</t>
  </si>
  <si>
    <t>POP7 3500DX 384 SAMPLES</t>
  </si>
  <si>
    <t xml:space="preserve"> GeneScan TM 600LIZ P</t>
  </si>
  <si>
    <t>CAPILLARY ARRAY 8-CAP 50CM RUO EACH</t>
  </si>
  <si>
    <t xml:space="preserve">CAPILLARY ARRAY 8-CAP 50CM </t>
  </si>
  <si>
    <t>2024-166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</si>
</sst>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  <numFmt numFmtId="168" formatCode="0.0%"/>
    <numFmt numFmtId="169" formatCode="#,##0.00\ &quot;€&quot;"/>
    <numFmt numFmtId="170" formatCode="#,##0.000\ &quot;€&quot;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color indexed="10"/>
      <name val="Times New Roman"/>
      <family val="1"/>
    </font>
    <font>
      <sz val="12"/>
      <name val="Times New Roman"/>
      <family val="1"/>
    </font>
    <font>
      <sz val="24"/>
      <name val="Arial"/>
      <family val="2"/>
    </font>
    <font>
      <b/>
      <sz val="14"/>
      <name val="Times New Roman"/>
      <family val="1"/>
    </font>
    <font>
      <b/>
      <sz val="22"/>
      <name val="Arial"/>
      <family val="2"/>
    </font>
    <font>
      <b/>
      <sz val="11"/>
      <color indexed="1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b/>
      <sz val="20"/>
      <name val="Times New Roman"/>
      <family val="1"/>
    </font>
    <font>
      <sz val="12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0" borderId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30" fillId="3" borderId="0" applyNumberFormat="0" applyBorder="0" applyAlignment="0" applyProtection="0"/>
    <xf numFmtId="0" fontId="31" fillId="13" borderId="1" applyNumberFormat="0" applyAlignment="0" applyProtection="0"/>
    <xf numFmtId="0" fontId="32" fillId="23" borderId="2" applyNumberFormat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8" fillId="7" borderId="1" applyNumberFormat="0" applyAlignment="0" applyProtection="0"/>
    <xf numFmtId="0" fontId="39" fillId="0" borderId="3" applyNumberFormat="0" applyFill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0" fillId="14" borderId="0" applyNumberFormat="0" applyBorder="0" applyAlignment="0" applyProtection="0"/>
    <xf numFmtId="0" fontId="10" fillId="0" borderId="0"/>
    <xf numFmtId="0" fontId="27" fillId="9" borderId="7" applyNumberFormat="0" applyFont="0" applyAlignment="0" applyProtection="0"/>
    <xf numFmtId="0" fontId="41" fillId="13" borderId="8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6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6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64" fillId="0" borderId="0" applyFont="0" applyFill="0" applyBorder="0" applyAlignment="0" applyProtection="0"/>
  </cellStyleXfs>
  <cellXfs count="3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4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4" fontId="12" fillId="0" borderId="10" xfId="0" applyNumberFormat="1" applyFont="1" applyBorder="1" applyAlignment="1">
      <alignment horizontal="right" vertical="center"/>
    </xf>
    <xf numFmtId="0" fontId="11" fillId="0" borderId="0" xfId="0" applyFont="1"/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3" fontId="12" fillId="0" borderId="0" xfId="40" applyNumberFormat="1" applyFont="1" applyBorder="1" applyAlignment="1">
      <alignment horizontal="right" wrapText="1"/>
    </xf>
    <xf numFmtId="4" fontId="12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4" fillId="0" borderId="0" xfId="4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4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1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24" borderId="14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2" fontId="15" fillId="0" borderId="18" xfId="40" applyNumberFormat="1" applyFont="1" applyFill="1" applyBorder="1" applyAlignment="1">
      <alignment horizontal="center" vertical="center" wrapText="1"/>
    </xf>
    <xf numFmtId="10" fontId="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9" fontId="0" fillId="25" borderId="18" xfId="0" applyNumberFormat="1" applyFill="1" applyBorder="1" applyAlignment="1">
      <alignment horizontal="center" vertical="center" wrapText="1"/>
    </xf>
    <xf numFmtId="49" fontId="20" fillId="25" borderId="18" xfId="0" applyNumberFormat="1" applyFont="1" applyFill="1" applyBorder="1" applyAlignment="1">
      <alignment horizontal="center" vertical="center" wrapText="1"/>
    </xf>
    <xf numFmtId="0" fontId="20" fillId="25" borderId="19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vertical="center" wrapText="1"/>
    </xf>
    <xf numFmtId="3" fontId="21" fillId="25" borderId="12" xfId="0" applyNumberFormat="1" applyFont="1" applyFill="1" applyBorder="1" applyAlignment="1">
      <alignment horizontal="center" vertical="center" wrapText="1"/>
    </xf>
    <xf numFmtId="2" fontId="14" fillId="25" borderId="12" xfId="40" applyNumberFormat="1" applyFont="1" applyFill="1" applyBorder="1" applyAlignment="1" applyProtection="1">
      <alignment horizontal="center" vertical="center" wrapText="1"/>
    </xf>
    <xf numFmtId="10" fontId="21" fillId="25" borderId="12" xfId="0" applyNumberFormat="1" applyFont="1" applyFill="1" applyBorder="1" applyAlignment="1">
      <alignment vertical="center" wrapText="1"/>
    </xf>
    <xf numFmtId="4" fontId="14" fillId="25" borderId="12" xfId="0" applyNumberFormat="1" applyFont="1" applyFill="1" applyBorder="1" applyAlignment="1">
      <alignment horizontal="center" vertical="center" wrapText="1"/>
    </xf>
    <xf numFmtId="4" fontId="14" fillId="25" borderId="13" xfId="0" applyNumberFormat="1" applyFont="1" applyFill="1" applyBorder="1" applyAlignment="1">
      <alignment horizontal="center" vertical="center" wrapText="1"/>
    </xf>
    <xf numFmtId="4" fontId="22" fillId="25" borderId="12" xfId="0" applyNumberFormat="1" applyFont="1" applyFill="1" applyBorder="1" applyAlignment="1">
      <alignment horizontal="center" vertical="center" wrapText="1"/>
    </xf>
    <xf numFmtId="10" fontId="23" fillId="25" borderId="13" xfId="0" applyNumberFormat="1" applyFont="1" applyFill="1" applyBorder="1" applyAlignment="1">
      <alignment horizontal="center" vertical="center" wrapText="1"/>
    </xf>
    <xf numFmtId="0" fontId="14" fillId="25" borderId="20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166" fontId="46" fillId="0" borderId="0" xfId="40" applyNumberFormat="1" applyFont="1" applyAlignment="1" applyProtection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9" fontId="50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24" borderId="25" xfId="0" applyNumberFormat="1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47" fillId="0" borderId="0" xfId="0" applyFont="1" applyAlignment="1">
      <alignment wrapText="1"/>
    </xf>
    <xf numFmtId="0" fontId="50" fillId="0" borderId="0" xfId="0" applyFont="1"/>
    <xf numFmtId="0" fontId="46" fillId="0" borderId="26" xfId="0" applyFont="1" applyBorder="1" applyAlignment="1">
      <alignment vertical="center" wrapText="1"/>
    </xf>
    <xf numFmtId="0" fontId="46" fillId="0" borderId="27" xfId="0" applyFont="1" applyBorder="1" applyAlignment="1">
      <alignment vertical="center" wrapText="1"/>
    </xf>
    <xf numFmtId="0" fontId="46" fillId="0" borderId="28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3" fontId="53" fillId="0" borderId="0" xfId="0" applyNumberFormat="1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3" fontId="4" fillId="26" borderId="2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shrinkToFit="1"/>
    </xf>
    <xf numFmtId="9" fontId="7" fillId="0" borderId="0" xfId="0" applyNumberFormat="1" applyFont="1" applyAlignment="1">
      <alignment horizontal="center" vertical="center" shrinkToFit="1"/>
    </xf>
    <xf numFmtId="168" fontId="55" fillId="0" borderId="0" xfId="46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shrinkToFit="1"/>
    </xf>
    <xf numFmtId="1" fontId="54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6" fillId="0" borderId="0" xfId="0" applyFont="1" applyAlignment="1">
      <alignment vertical="center" shrinkToFit="1"/>
    </xf>
    <xf numFmtId="0" fontId="5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59" fillId="0" borderId="0" xfId="40" applyNumberFormat="1" applyFont="1" applyAlignment="1" applyProtection="1">
      <alignment horizontal="left" vertical="center" wrapText="1"/>
    </xf>
    <xf numFmtId="1" fontId="59" fillId="0" borderId="0" xfId="0" applyNumberFormat="1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48" fillId="29" borderId="34" xfId="0" applyFont="1" applyFill="1" applyBorder="1" applyAlignment="1">
      <alignment horizontal="center" vertical="center" wrapText="1"/>
    </xf>
    <xf numFmtId="0" fontId="48" fillId="29" borderId="31" xfId="0" applyFont="1" applyFill="1" applyBorder="1" applyAlignment="1">
      <alignment horizontal="center" vertical="center" wrapText="1"/>
    </xf>
    <xf numFmtId="0" fontId="48" fillId="29" borderId="35" xfId="0" applyFont="1" applyFill="1" applyBorder="1" applyAlignment="1">
      <alignment horizontal="center" vertical="center" wrapText="1"/>
    </xf>
    <xf numFmtId="0" fontId="48" fillId="29" borderId="3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9" fontId="46" fillId="24" borderId="18" xfId="0" applyNumberFormat="1" applyFont="1" applyFill="1" applyBorder="1" applyAlignment="1">
      <alignment horizontal="center" vertical="center" wrapText="1"/>
    </xf>
    <xf numFmtId="165" fontId="5" fillId="0" borderId="18" xfId="40" applyFont="1" applyFill="1" applyBorder="1" applyAlignment="1" applyProtection="1">
      <alignment horizontal="center" vertical="center" wrapText="1"/>
    </xf>
    <xf numFmtId="3" fontId="46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9" fontId="46" fillId="0" borderId="0" xfId="0" applyNumberFormat="1" applyFont="1" applyAlignment="1">
      <alignment horizontal="center" vertical="center" wrapText="1"/>
    </xf>
    <xf numFmtId="166" fontId="7" fillId="0" borderId="36" xfId="4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shrinkToFit="1"/>
    </xf>
    <xf numFmtId="4" fontId="9" fillId="0" borderId="0" xfId="0" applyNumberFormat="1" applyFont="1" applyAlignment="1">
      <alignment horizontal="center" vertical="center" shrinkToFit="1"/>
    </xf>
    <xf numFmtId="49" fontId="5" fillId="31" borderId="0" xfId="0" applyNumberFormat="1" applyFont="1" applyFill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6" fillId="30" borderId="12" xfId="0" applyNumberFormat="1" applyFont="1" applyFill="1" applyBorder="1" applyAlignment="1">
      <alignment horizontal="center" vertical="center" wrapText="1"/>
    </xf>
    <xf numFmtId="9" fontId="8" fillId="0" borderId="18" xfId="46" applyFont="1" applyBorder="1" applyAlignment="1">
      <alignment horizontal="center" vertical="center" wrapText="1"/>
    </xf>
    <xf numFmtId="44" fontId="5" fillId="30" borderId="12" xfId="6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46" fillId="30" borderId="18" xfId="0" applyNumberFormat="1" applyFont="1" applyFill="1" applyBorder="1" applyAlignment="1">
      <alignment horizontal="center" vertical="center" wrapText="1"/>
    </xf>
    <xf numFmtId="44" fontId="5" fillId="30" borderId="18" xfId="61" applyFont="1" applyFill="1" applyBorder="1" applyAlignment="1">
      <alignment vertical="center" wrapText="1"/>
    </xf>
    <xf numFmtId="49" fontId="46" fillId="24" borderId="28" xfId="0" applyNumberFormat="1" applyFont="1" applyFill="1" applyBorder="1" applyAlignment="1">
      <alignment vertical="center" wrapText="1" shrinkToFit="1"/>
    </xf>
    <xf numFmtId="49" fontId="46" fillId="24" borderId="40" xfId="0" applyNumberFormat="1" applyFont="1" applyFill="1" applyBorder="1" applyAlignment="1">
      <alignment vertical="center" wrapText="1" shrinkToFit="1"/>
    </xf>
    <xf numFmtId="49" fontId="46" fillId="24" borderId="70" xfId="0" applyNumberFormat="1" applyFont="1" applyFill="1" applyBorder="1" applyAlignment="1">
      <alignment vertical="center" wrapText="1" shrinkToFit="1"/>
    </xf>
    <xf numFmtId="49" fontId="46" fillId="24" borderId="71" xfId="0" applyNumberFormat="1" applyFont="1" applyFill="1" applyBorder="1" applyAlignment="1">
      <alignment vertical="center" wrapText="1" shrinkToFit="1"/>
    </xf>
    <xf numFmtId="49" fontId="46" fillId="24" borderId="0" xfId="0" applyNumberFormat="1" applyFont="1" applyFill="1" applyAlignment="1">
      <alignment vertical="center" wrapText="1" shrinkToFit="1"/>
    </xf>
    <xf numFmtId="49" fontId="46" fillId="30" borderId="0" xfId="0" applyNumberFormat="1" applyFont="1" applyFill="1" applyAlignment="1">
      <alignment vertical="center" wrapText="1" shrinkToFit="1"/>
    </xf>
    <xf numFmtId="4" fontId="9" fillId="0" borderId="10" xfId="0" applyNumberFormat="1" applyFont="1" applyBorder="1" applyAlignment="1">
      <alignment horizontal="right" vertical="center" shrinkToFit="1"/>
    </xf>
    <xf numFmtId="4" fontId="9" fillId="0" borderId="10" xfId="0" applyNumberFormat="1" applyFont="1" applyBorder="1" applyAlignment="1">
      <alignment horizontal="center" vertical="center" shrinkToFit="1"/>
    </xf>
    <xf numFmtId="0" fontId="65" fillId="32" borderId="18" xfId="0" applyFont="1" applyFill="1" applyBorder="1" applyAlignment="1">
      <alignment horizontal="center"/>
    </xf>
    <xf numFmtId="0" fontId="66" fillId="32" borderId="18" xfId="0" applyFont="1" applyFill="1" applyBorder="1" applyAlignment="1">
      <alignment horizontal="center"/>
    </xf>
    <xf numFmtId="0" fontId="65" fillId="32" borderId="18" xfId="0" applyFont="1" applyFill="1" applyBorder="1" applyAlignment="1">
      <alignment horizontal="center" vertical="center"/>
    </xf>
    <xf numFmtId="0" fontId="46" fillId="32" borderId="12" xfId="0" applyFont="1" applyFill="1" applyBorder="1" applyAlignment="1">
      <alignment horizontal="center" vertical="center" wrapText="1"/>
    </xf>
    <xf numFmtId="0" fontId="46" fillId="32" borderId="18" xfId="0" applyFont="1" applyFill="1" applyBorder="1" applyAlignment="1">
      <alignment horizontal="center" vertical="center" wrapText="1"/>
    </xf>
    <xf numFmtId="0" fontId="27" fillId="32" borderId="18" xfId="0" applyFont="1" applyFill="1" applyBorder="1" applyAlignment="1">
      <alignment horizontal="center"/>
    </xf>
    <xf numFmtId="169" fontId="5" fillId="0" borderId="18" xfId="0" applyNumberFormat="1" applyFont="1" applyBorder="1" applyAlignment="1">
      <alignment horizontal="center" vertical="center" wrapText="1"/>
    </xf>
    <xf numFmtId="170" fontId="5" fillId="31" borderId="12" xfId="0" applyNumberFormat="1" applyFont="1" applyFill="1" applyBorder="1" applyAlignment="1">
      <alignment horizontal="center" vertical="center" wrapText="1"/>
    </xf>
    <xf numFmtId="170" fontId="5" fillId="31" borderId="1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0" fontId="45" fillId="0" borderId="51" xfId="0" applyFont="1" applyBorder="1" applyAlignment="1">
      <alignment horizontal="left" vertical="center" wrapText="1"/>
    </xf>
    <xf numFmtId="0" fontId="45" fillId="0" borderId="56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6" fillId="0" borderId="60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27" borderId="51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61" xfId="0" applyFont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left" vertical="center" wrapText="1"/>
    </xf>
    <xf numFmtId="0" fontId="46" fillId="0" borderId="41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" fontId="54" fillId="0" borderId="47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49" fontId="46" fillId="0" borderId="13" xfId="0" applyNumberFormat="1" applyFont="1" applyBorder="1" applyAlignment="1">
      <alignment horizontal="center" vertical="center" wrapText="1"/>
    </xf>
    <xf numFmtId="49" fontId="46" fillId="0" borderId="54" xfId="0" applyNumberFormat="1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left" vertical="center" wrapText="1"/>
    </xf>
    <xf numFmtId="0" fontId="46" fillId="0" borderId="34" xfId="0" applyFont="1" applyBorder="1" applyAlignment="1">
      <alignment horizontal="left" vertical="center" wrapText="1"/>
    </xf>
    <xf numFmtId="0" fontId="46" fillId="0" borderId="46" xfId="0" applyFont="1" applyBorder="1" applyAlignment="1">
      <alignment horizontal="left" vertical="center" wrapText="1"/>
    </xf>
    <xf numFmtId="49" fontId="46" fillId="0" borderId="28" xfId="0" applyNumberFormat="1" applyFont="1" applyBorder="1" applyAlignment="1">
      <alignment horizontal="center" vertical="center" wrapText="1"/>
    </xf>
    <xf numFmtId="49" fontId="46" fillId="0" borderId="40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63" fillId="30" borderId="26" xfId="0" applyFont="1" applyFill="1" applyBorder="1" applyAlignment="1">
      <alignment horizontal="left" vertical="center" wrapText="1"/>
    </xf>
    <xf numFmtId="0" fontId="63" fillId="30" borderId="68" xfId="0" applyFont="1" applyFill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3" fontId="7" fillId="0" borderId="68" xfId="0" applyNumberFormat="1" applyFont="1" applyBorder="1" applyAlignment="1">
      <alignment horizontal="center" vertical="center" wrapText="1"/>
    </xf>
    <xf numFmtId="3" fontId="7" fillId="0" borderId="61" xfId="0" applyNumberFormat="1" applyFont="1" applyBorder="1" applyAlignment="1">
      <alignment horizontal="center" vertical="center" wrapText="1"/>
    </xf>
    <xf numFmtId="3" fontId="7" fillId="0" borderId="57" xfId="0" applyNumberFormat="1" applyFont="1" applyBorder="1" applyAlignment="1">
      <alignment horizontal="center" vertical="center" wrapText="1"/>
    </xf>
    <xf numFmtId="49" fontId="5" fillId="24" borderId="4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36" xfId="0" applyNumberFormat="1" applyFont="1" applyFill="1" applyBorder="1" applyAlignment="1">
      <alignment horizontal="center" vertical="center" wrapText="1"/>
    </xf>
    <xf numFmtId="0" fontId="61" fillId="0" borderId="64" xfId="0" applyFont="1" applyBorder="1" applyAlignment="1">
      <alignment horizontal="center" vertical="center" wrapText="1"/>
    </xf>
    <xf numFmtId="0" fontId="61" fillId="0" borderId="65" xfId="0" applyFont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7" fillId="28" borderId="43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7" fillId="28" borderId="68" xfId="0" applyFont="1" applyFill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63" fillId="30" borderId="44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2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shrinkToFit="1"/>
    </xf>
    <xf numFmtId="0" fontId="46" fillId="0" borderId="3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wrapText="1"/>
    </xf>
    <xf numFmtId="49" fontId="46" fillId="0" borderId="26" xfId="0" applyNumberFormat="1" applyFont="1" applyBorder="1" applyAlignment="1">
      <alignment horizontal="center" vertical="center" shrinkToFit="1"/>
    </xf>
    <xf numFmtId="49" fontId="46" fillId="0" borderId="27" xfId="0" applyNumberFormat="1" applyFont="1" applyBorder="1" applyAlignment="1">
      <alignment horizontal="center" vertical="center" shrinkToFit="1"/>
    </xf>
    <xf numFmtId="49" fontId="46" fillId="0" borderId="68" xfId="0" applyNumberFormat="1" applyFont="1" applyBorder="1" applyAlignment="1">
      <alignment horizontal="center" vertical="center" shrinkToFit="1"/>
    </xf>
    <xf numFmtId="0" fontId="5" fillId="29" borderId="47" xfId="0" applyFont="1" applyFill="1" applyBorder="1" applyAlignment="1">
      <alignment horizontal="center" vertical="center" wrapText="1"/>
    </xf>
    <xf numFmtId="0" fontId="5" fillId="29" borderId="34" xfId="0" applyFont="1" applyFill="1" applyBorder="1" applyAlignment="1">
      <alignment horizontal="center" vertical="center" wrapText="1"/>
    </xf>
    <xf numFmtId="0" fontId="5" fillId="29" borderId="48" xfId="0" applyFont="1" applyFill="1" applyBorder="1" applyAlignment="1">
      <alignment horizontal="center" vertical="center" wrapText="1"/>
    </xf>
    <xf numFmtId="0" fontId="5" fillId="29" borderId="35" xfId="0" applyFont="1" applyFill="1" applyBorder="1" applyAlignment="1">
      <alignment horizontal="center" vertical="center" wrapText="1"/>
    </xf>
    <xf numFmtId="14" fontId="58" fillId="0" borderId="51" xfId="0" applyNumberFormat="1" applyFont="1" applyBorder="1" applyAlignment="1">
      <alignment horizontal="center" vertical="center" wrapText="1"/>
    </xf>
    <xf numFmtId="14" fontId="58" fillId="0" borderId="55" xfId="0" applyNumberFormat="1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46" fillId="0" borderId="28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center" vertical="center" shrinkToFit="1"/>
    </xf>
    <xf numFmtId="49" fontId="46" fillId="0" borderId="67" xfId="0" applyNumberFormat="1" applyFont="1" applyBorder="1" applyAlignment="1">
      <alignment horizontal="center" vertical="center" shrinkToFit="1"/>
    </xf>
    <xf numFmtId="49" fontId="46" fillId="0" borderId="23" xfId="0" applyNumberFormat="1" applyFont="1" applyBorder="1" applyAlignment="1">
      <alignment horizontal="center" vertical="center" shrinkToFit="1"/>
    </xf>
    <xf numFmtId="49" fontId="46" fillId="0" borderId="35" xfId="0" applyNumberFormat="1" applyFont="1" applyBorder="1" applyAlignment="1">
      <alignment horizontal="center" vertical="center" shrinkToFit="1"/>
    </xf>
    <xf numFmtId="49" fontId="46" fillId="0" borderId="36" xfId="0" applyNumberFormat="1" applyFont="1" applyBorder="1" applyAlignment="1">
      <alignment horizontal="center" vertical="center" shrinkToFit="1"/>
    </xf>
    <xf numFmtId="49" fontId="48" fillId="29" borderId="49" xfId="0" applyNumberFormat="1" applyFont="1" applyFill="1" applyBorder="1" applyAlignment="1">
      <alignment horizontal="center" vertical="center" wrapText="1"/>
    </xf>
    <xf numFmtId="49" fontId="48" fillId="29" borderId="24" xfId="0" applyNumberFormat="1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shrinkToFit="1"/>
    </xf>
    <xf numFmtId="0" fontId="46" fillId="0" borderId="37" xfId="0" applyFont="1" applyBorder="1" applyAlignment="1">
      <alignment horizontal="center" vertical="center" shrinkToFit="1"/>
    </xf>
    <xf numFmtId="49" fontId="46" fillId="0" borderId="19" xfId="0" applyNumberFormat="1" applyFont="1" applyBorder="1" applyAlignment="1">
      <alignment horizontal="center" vertical="center" shrinkToFit="1"/>
    </xf>
    <xf numFmtId="49" fontId="46" fillId="0" borderId="65" xfId="0" applyNumberFormat="1" applyFont="1" applyBorder="1" applyAlignment="1">
      <alignment horizontal="center" vertical="center" shrinkToFit="1"/>
    </xf>
    <xf numFmtId="49" fontId="46" fillId="0" borderId="66" xfId="0" applyNumberFormat="1" applyFont="1" applyBorder="1" applyAlignment="1">
      <alignment horizontal="center" vertical="center" shrinkToFit="1"/>
    </xf>
    <xf numFmtId="0" fontId="56" fillId="0" borderId="0" xfId="0" applyFont="1" applyAlignment="1">
      <alignment horizont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</cellXfs>
  <cellStyles count="62">
    <cellStyle name="=C:\WINDOWS\SYSTEM32\COMMAND.COM" xfId="1" xr:uid="{00000000-0005-0000-0000-000000000000}"/>
    <cellStyle name="=C:\WINDOWS\SYSTEM32\COMMAND.COM 2" xfId="51" xr:uid="{00000000-0005-0000-0000-000001000000}"/>
    <cellStyle name="20% - Accent1" xfId="2" xr:uid="{00000000-0005-0000-0000-000002000000}"/>
    <cellStyle name="20% - Accent2" xfId="3" xr:uid="{00000000-0005-0000-0000-000003000000}"/>
    <cellStyle name="20% - Accent3" xfId="4" xr:uid="{00000000-0005-0000-0000-000004000000}"/>
    <cellStyle name="20% - Accent4" xfId="5" xr:uid="{00000000-0005-0000-0000-000005000000}"/>
    <cellStyle name="20% - Accent5" xfId="6" xr:uid="{00000000-0005-0000-0000-000006000000}"/>
    <cellStyle name="20% - Accent6" xfId="7" xr:uid="{00000000-0005-0000-0000-000007000000}"/>
    <cellStyle name="40% - Accent1" xfId="8" xr:uid="{00000000-0005-0000-0000-000008000000}"/>
    <cellStyle name="40% - Accent2" xfId="9" xr:uid="{00000000-0005-0000-0000-000009000000}"/>
    <cellStyle name="40% - Accent3" xfId="10" xr:uid="{00000000-0005-0000-0000-00000A000000}"/>
    <cellStyle name="40% - Accent4" xfId="11" xr:uid="{00000000-0005-0000-0000-00000B000000}"/>
    <cellStyle name="40% - Accent5" xfId="12" xr:uid="{00000000-0005-0000-0000-00000C000000}"/>
    <cellStyle name="40% - Accent6" xfId="13" xr:uid="{00000000-0005-0000-0000-00000D000000}"/>
    <cellStyle name="60% - Accent1" xfId="14" xr:uid="{00000000-0005-0000-0000-00000E000000}"/>
    <cellStyle name="60% - Accent2" xfId="15" xr:uid="{00000000-0005-0000-0000-00000F000000}"/>
    <cellStyle name="60% - Accent3" xfId="16" xr:uid="{00000000-0005-0000-0000-000010000000}"/>
    <cellStyle name="60% - Accent4" xfId="17" xr:uid="{00000000-0005-0000-0000-000011000000}"/>
    <cellStyle name="60% - Accent5" xfId="18" xr:uid="{00000000-0005-0000-0000-000012000000}"/>
    <cellStyle name="60% - Accent6" xfId="19" xr:uid="{00000000-0005-0000-0000-000013000000}"/>
    <cellStyle name="7" xfId="20" xr:uid="{00000000-0005-0000-0000-000014000000}"/>
    <cellStyle name="Accent1" xfId="21" xr:uid="{00000000-0005-0000-0000-000015000000}"/>
    <cellStyle name="Accent2" xfId="22" xr:uid="{00000000-0005-0000-0000-000016000000}"/>
    <cellStyle name="Accent3" xfId="23" xr:uid="{00000000-0005-0000-0000-000017000000}"/>
    <cellStyle name="Accent4" xfId="24" xr:uid="{00000000-0005-0000-0000-000018000000}"/>
    <cellStyle name="Accent5" xfId="25" xr:uid="{00000000-0005-0000-0000-000019000000}"/>
    <cellStyle name="Accent6" xfId="26" xr:uid="{00000000-0005-0000-0000-00001A000000}"/>
    <cellStyle name="Bad" xfId="27" xr:uid="{00000000-0005-0000-0000-00001B000000}"/>
    <cellStyle name="Calculation" xfId="28" xr:uid="{00000000-0005-0000-0000-00001C000000}"/>
    <cellStyle name="Check Cell" xfId="29" xr:uid="{00000000-0005-0000-0000-00001D000000}"/>
    <cellStyle name="Coma" xfId="40" builtinId="3"/>
    <cellStyle name="Euro" xfId="30" xr:uid="{00000000-0005-0000-0000-00001E000000}"/>
    <cellStyle name="Euro 2" xfId="31" xr:uid="{00000000-0005-0000-0000-00001F000000}"/>
    <cellStyle name="Euro 2 2" xfId="53" xr:uid="{00000000-0005-0000-0000-000020000000}"/>
    <cellStyle name="Euro 3" xfId="52" xr:uid="{00000000-0005-0000-0000-000021000000}"/>
    <cellStyle name="Explanatory Text" xfId="32" xr:uid="{00000000-0005-0000-0000-000022000000}"/>
    <cellStyle name="Good" xfId="33" xr:uid="{00000000-0005-0000-0000-000023000000}"/>
    <cellStyle name="Heading 1" xfId="34" xr:uid="{00000000-0005-0000-0000-000024000000}"/>
    <cellStyle name="Heading 2" xfId="35" xr:uid="{00000000-0005-0000-0000-000025000000}"/>
    <cellStyle name="Heading 3" xfId="36" xr:uid="{00000000-0005-0000-0000-000026000000}"/>
    <cellStyle name="Heading 4" xfId="37" xr:uid="{00000000-0005-0000-0000-000027000000}"/>
    <cellStyle name="Input" xfId="38" xr:uid="{00000000-0005-0000-0000-000028000000}"/>
    <cellStyle name="Linked Cell" xfId="39" xr:uid="{00000000-0005-0000-0000-000029000000}"/>
    <cellStyle name="Millares 2" xfId="41" xr:uid="{00000000-0005-0000-0000-00002B000000}"/>
    <cellStyle name="Millares 2 2" xfId="55" xr:uid="{00000000-0005-0000-0000-00002C000000}"/>
    <cellStyle name="Millares 3" xfId="54" xr:uid="{00000000-0005-0000-0000-00002D000000}"/>
    <cellStyle name="Moneda" xfId="61" builtinId="4"/>
    <cellStyle name="Neutral" xfId="42" builtinId="28" customBuiltin="1"/>
    <cellStyle name="Normal" xfId="0" builtinId="0"/>
    <cellStyle name="Normal 2" xfId="43" xr:uid="{00000000-0005-0000-0000-000031000000}"/>
    <cellStyle name="Normal 2 2" xfId="56" xr:uid="{00000000-0005-0000-0000-000032000000}"/>
    <cellStyle name="Normal 3" xfId="57" xr:uid="{00000000-0005-0000-0000-000033000000}"/>
    <cellStyle name="Normal 4" xfId="58" xr:uid="{00000000-0005-0000-0000-000034000000}"/>
    <cellStyle name="Note" xfId="44" xr:uid="{00000000-0005-0000-0000-000035000000}"/>
    <cellStyle name="Output" xfId="45" xr:uid="{00000000-0005-0000-0000-000036000000}"/>
    <cellStyle name="Percentatge" xfId="46" builtinId="5"/>
    <cellStyle name="Porcentual 2" xfId="47" xr:uid="{00000000-0005-0000-0000-000038000000}"/>
    <cellStyle name="Porcentual 2 2" xfId="60" xr:uid="{00000000-0005-0000-0000-000039000000}"/>
    <cellStyle name="Porcentual 3" xfId="59" xr:uid="{00000000-0005-0000-0000-00003A000000}"/>
    <cellStyle name="Title" xfId="48" xr:uid="{00000000-0005-0000-0000-00003B000000}"/>
    <cellStyle name="Total" xfId="49" builtinId="25" customBuiltin="1"/>
    <cellStyle name="Warning Text" xfId="50" xr:uid="{00000000-0005-0000-0000-00003D000000}"/>
  </cellStyles>
  <dxfs count="3"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17</xdr:row>
      <xdr:rowOff>209550</xdr:rowOff>
    </xdr:from>
    <xdr:to>
      <xdr:col>11</xdr:col>
      <xdr:colOff>352425</xdr:colOff>
      <xdr:row>19</xdr:row>
      <xdr:rowOff>238125</xdr:rowOff>
    </xdr:to>
    <xdr:sp macro="" textlink="">
      <xdr:nvSpPr>
        <xdr:cNvPr id="3792" name="Lin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ShapeType="1"/>
        </xdr:cNvSpPr>
      </xdr:nvSpPr>
      <xdr:spPr bwMode="auto">
        <a:xfrm flipV="1">
          <a:off x="8991600" y="8496300"/>
          <a:ext cx="233362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295275</xdr:colOff>
      <xdr:row>17</xdr:row>
      <xdr:rowOff>247650</xdr:rowOff>
    </xdr:from>
    <xdr:to>
      <xdr:col>7</xdr:col>
      <xdr:colOff>571500</xdr:colOff>
      <xdr:row>20</xdr:row>
      <xdr:rowOff>0</xdr:rowOff>
    </xdr:to>
    <xdr:sp macro="" textlink="">
      <xdr:nvSpPr>
        <xdr:cNvPr id="3793" name="Lin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ShapeType="1"/>
        </xdr:cNvSpPr>
      </xdr:nvSpPr>
      <xdr:spPr bwMode="auto">
        <a:xfrm flipH="1" flipV="1">
          <a:off x="6667500" y="8534400"/>
          <a:ext cx="1666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17</xdr:row>
      <xdr:rowOff>247650</xdr:rowOff>
    </xdr:from>
    <xdr:to>
      <xdr:col>12</xdr:col>
      <xdr:colOff>495300</xdr:colOff>
      <xdr:row>19</xdr:row>
      <xdr:rowOff>304800</xdr:rowOff>
    </xdr:to>
    <xdr:sp macro="" textlink="">
      <xdr:nvSpPr>
        <xdr:cNvPr id="3794" name="Line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ShapeType="1"/>
        </xdr:cNvSpPr>
      </xdr:nvSpPr>
      <xdr:spPr bwMode="auto">
        <a:xfrm flipV="1">
          <a:off x="9001125" y="8534400"/>
          <a:ext cx="30480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752475</xdr:colOff>
      <xdr:row>17</xdr:row>
      <xdr:rowOff>247650</xdr:rowOff>
    </xdr:from>
    <xdr:to>
      <xdr:col>7</xdr:col>
      <xdr:colOff>571500</xdr:colOff>
      <xdr:row>19</xdr:row>
      <xdr:rowOff>304800</xdr:rowOff>
    </xdr:to>
    <xdr:sp macro="" textlink="">
      <xdr:nvSpPr>
        <xdr:cNvPr id="3795" name="Line 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ShapeType="1"/>
        </xdr:cNvSpPr>
      </xdr:nvSpPr>
      <xdr:spPr bwMode="auto">
        <a:xfrm flipH="1" flipV="1">
          <a:off x="5676900" y="8534400"/>
          <a:ext cx="26574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</xdr:colOff>
      <xdr:row>17</xdr:row>
      <xdr:rowOff>228600</xdr:rowOff>
    </xdr:from>
    <xdr:to>
      <xdr:col>13</xdr:col>
      <xdr:colOff>552450</xdr:colOff>
      <xdr:row>20</xdr:row>
      <xdr:rowOff>38100</xdr:rowOff>
    </xdr:to>
    <xdr:sp macro="" textlink="">
      <xdr:nvSpPr>
        <xdr:cNvPr id="3796" name="Line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ShapeType="1"/>
        </xdr:cNvSpPr>
      </xdr:nvSpPr>
      <xdr:spPr bwMode="auto">
        <a:xfrm flipV="1">
          <a:off x="8734425" y="8515350"/>
          <a:ext cx="41433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2276475</xdr:colOff>
      <xdr:row>9</xdr:row>
      <xdr:rowOff>266700</xdr:rowOff>
    </xdr:from>
    <xdr:to>
      <xdr:col>5</xdr:col>
      <xdr:colOff>38100</xdr:colOff>
      <xdr:row>20</xdr:row>
      <xdr:rowOff>114300</xdr:rowOff>
    </xdr:to>
    <xdr:sp macro="" textlink="">
      <xdr:nvSpPr>
        <xdr:cNvPr id="3797" name="Line 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ShapeType="1"/>
        </xdr:cNvSpPr>
      </xdr:nvSpPr>
      <xdr:spPr bwMode="auto">
        <a:xfrm flipH="1" flipV="1">
          <a:off x="4410075" y="3771900"/>
          <a:ext cx="2000250" cy="575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1276350</xdr:colOff>
      <xdr:row>9</xdr:row>
      <xdr:rowOff>381000</xdr:rowOff>
    </xdr:from>
    <xdr:to>
      <xdr:col>12</xdr:col>
      <xdr:colOff>523875</xdr:colOff>
      <xdr:row>16</xdr:row>
      <xdr:rowOff>1914525</xdr:rowOff>
    </xdr:to>
    <xdr:sp macro="" textlink="">
      <xdr:nvSpPr>
        <xdr:cNvPr id="3798" name="Line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ShapeType="1"/>
        </xdr:cNvSpPr>
      </xdr:nvSpPr>
      <xdr:spPr bwMode="auto">
        <a:xfrm flipV="1">
          <a:off x="6200775" y="3886200"/>
          <a:ext cx="5876925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400050</xdr:colOff>
      <xdr:row>4</xdr:row>
      <xdr:rowOff>190500</xdr:rowOff>
    </xdr:from>
    <xdr:to>
      <xdr:col>5</xdr:col>
      <xdr:colOff>228600</xdr:colOff>
      <xdr:row>6</xdr:row>
      <xdr:rowOff>228600</xdr:rowOff>
    </xdr:to>
    <xdr:sp macro="" textlink="">
      <xdr:nvSpPr>
        <xdr:cNvPr id="3799" name="Line 10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ShapeType="1"/>
        </xdr:cNvSpPr>
      </xdr:nvSpPr>
      <xdr:spPr bwMode="auto">
        <a:xfrm flipH="1">
          <a:off x="5324475" y="1457325"/>
          <a:ext cx="127635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4</xdr:row>
      <xdr:rowOff>171450</xdr:rowOff>
    </xdr:from>
    <xdr:to>
      <xdr:col>5</xdr:col>
      <xdr:colOff>200025</xdr:colOff>
      <xdr:row>7</xdr:row>
      <xdr:rowOff>419100</xdr:rowOff>
    </xdr:to>
    <xdr:sp macro="" textlink="">
      <xdr:nvSpPr>
        <xdr:cNvPr id="3800" name="Line 1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ShapeType="1"/>
        </xdr:cNvSpPr>
      </xdr:nvSpPr>
      <xdr:spPr bwMode="auto">
        <a:xfrm flipH="1">
          <a:off x="5095875" y="1438275"/>
          <a:ext cx="1476375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4</xdr:row>
      <xdr:rowOff>180975</xdr:rowOff>
    </xdr:from>
    <xdr:to>
      <xdr:col>5</xdr:col>
      <xdr:colOff>209550</xdr:colOff>
      <xdr:row>8</xdr:row>
      <xdr:rowOff>447675</xdr:rowOff>
    </xdr:to>
    <xdr:sp macro="" textlink="">
      <xdr:nvSpPr>
        <xdr:cNvPr id="3801" name="Line 12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ShapeType="1"/>
        </xdr:cNvSpPr>
      </xdr:nvSpPr>
      <xdr:spPr bwMode="auto">
        <a:xfrm flipH="1">
          <a:off x="5219700" y="1447800"/>
          <a:ext cx="13620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0</xdr:row>
      <xdr:rowOff>180975</xdr:rowOff>
    </xdr:from>
    <xdr:to>
      <xdr:col>1</xdr:col>
      <xdr:colOff>504825</xdr:colOff>
      <xdr:row>4</xdr:row>
      <xdr:rowOff>123825</xdr:rowOff>
    </xdr:to>
    <xdr:pic>
      <xdr:nvPicPr>
        <xdr:cNvPr id="3802" name="Picture 1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80975"/>
          <a:ext cx="10287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opLeftCell="B10" zoomScale="85" zoomScaleNormal="100" zoomScaleSheetLayoutView="100" workbookViewId="0">
      <selection activeCell="B23" sqref="B23:O23"/>
    </sheetView>
  </sheetViews>
  <sheetFormatPr defaultColWidth="11.42578125" defaultRowHeight="11.25"/>
  <cols>
    <col min="1" max="1" width="9.42578125" style="1" customWidth="1"/>
    <col min="2" max="2" width="12.28515625" style="2" customWidth="1"/>
    <col min="3" max="3" width="10.28515625" style="2" customWidth="1"/>
    <col min="4" max="4" width="41.85546875" style="2" customWidth="1"/>
    <col min="5" max="5" width="21.7109375" style="2" customWidth="1"/>
    <col min="6" max="6" width="12.85546875" style="2" customWidth="1"/>
    <col min="7" max="7" width="8" style="2" customWidth="1"/>
    <col min="8" max="8" width="14" style="1" customWidth="1"/>
    <col min="9" max="10" width="12.42578125" style="1" customWidth="1"/>
    <col min="11" max="11" width="9.28515625" style="3" customWidth="1"/>
    <col min="12" max="12" width="8.7109375" style="3" customWidth="1"/>
    <col min="13" max="14" width="11.5703125" style="3" customWidth="1"/>
    <col min="15" max="15" width="10" style="3" customWidth="1"/>
    <col min="16" max="16" width="11.5703125" style="3" customWidth="1"/>
    <col min="17" max="17" width="11.28515625" style="1" customWidth="1"/>
    <col min="18" max="16384" width="11.42578125" style="1"/>
  </cols>
  <sheetData>
    <row r="1" spans="1:23" ht="43.5" customHeight="1">
      <c r="A1" s="4"/>
      <c r="B1" s="168" t="s">
        <v>24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spans="1:23" ht="15">
      <c r="A2" s="4"/>
      <c r="B2" s="5"/>
      <c r="C2" s="41"/>
      <c r="D2" s="169"/>
      <c r="E2" s="169"/>
      <c r="F2" s="169"/>
      <c r="G2" s="169"/>
      <c r="H2" s="169"/>
      <c r="I2" s="169"/>
      <c r="J2" s="169"/>
      <c r="K2" s="169"/>
      <c r="L2" s="5"/>
      <c r="M2" s="5"/>
      <c r="N2" s="5"/>
      <c r="O2" s="5"/>
      <c r="P2" s="5"/>
      <c r="Q2" s="5"/>
      <c r="R2" s="5"/>
      <c r="S2" s="5"/>
      <c r="T2" s="4"/>
    </row>
    <row r="3" spans="1:23" ht="26.25" customHeight="1">
      <c r="A3" s="4"/>
      <c r="B3" s="5"/>
      <c r="C3" s="5"/>
      <c r="D3" s="6"/>
      <c r="E3" s="5"/>
      <c r="F3" s="168"/>
      <c r="G3" s="168"/>
      <c r="H3" s="168"/>
      <c r="I3" s="168"/>
      <c r="J3" s="5"/>
      <c r="K3" s="5"/>
      <c r="L3" s="5"/>
      <c r="M3" s="5"/>
      <c r="N3" s="5"/>
      <c r="O3" s="5"/>
      <c r="P3" s="5"/>
      <c r="Q3" s="4"/>
    </row>
    <row r="4" spans="1:23" ht="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</row>
    <row r="5" spans="1:23" ht="30" customHeight="1">
      <c r="A5" s="4"/>
      <c r="B5" s="5"/>
      <c r="C5" s="5"/>
      <c r="D5" s="7"/>
      <c r="E5" s="8"/>
      <c r="F5" s="177" t="s">
        <v>25</v>
      </c>
      <c r="G5" s="177"/>
      <c r="H5" s="177"/>
      <c r="I5" s="177"/>
      <c r="J5" s="21"/>
      <c r="K5" s="18"/>
      <c r="L5" s="18"/>
      <c r="M5" s="18"/>
      <c r="N5" s="4"/>
      <c r="O5" s="4"/>
      <c r="P5" s="4"/>
      <c r="Q5" s="4"/>
    </row>
    <row r="6" spans="1:23" ht="30" customHeight="1" thickBot="1">
      <c r="A6" s="4"/>
      <c r="B6" s="5"/>
      <c r="C6" s="5"/>
      <c r="D6" s="7"/>
      <c r="E6" s="8"/>
      <c r="F6" s="21"/>
      <c r="G6" s="21"/>
      <c r="H6" s="21"/>
      <c r="I6" s="21"/>
      <c r="J6" s="21"/>
      <c r="K6" s="18"/>
      <c r="L6" s="18"/>
      <c r="M6" s="18"/>
      <c r="N6" s="4"/>
      <c r="O6" s="4"/>
      <c r="P6" s="4"/>
      <c r="Q6" s="4"/>
    </row>
    <row r="7" spans="1:23" ht="30.75" thickBot="1">
      <c r="A7" s="41"/>
      <c r="B7" s="182" t="s">
        <v>8</v>
      </c>
      <c r="C7" s="182"/>
      <c r="D7" s="182"/>
      <c r="E7" s="170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2"/>
      <c r="Q7" s="78"/>
      <c r="R7" s="78"/>
      <c r="S7" s="78"/>
      <c r="T7" s="29"/>
      <c r="U7" s="29"/>
      <c r="V7" s="29"/>
      <c r="W7" s="29"/>
    </row>
    <row r="8" spans="1:23" ht="42.75" customHeight="1" thickBot="1">
      <c r="A8" s="41"/>
      <c r="B8" s="182" t="s">
        <v>7</v>
      </c>
      <c r="C8" s="182"/>
      <c r="D8" s="183"/>
      <c r="E8" s="178"/>
      <c r="F8" s="179"/>
      <c r="G8" s="41"/>
      <c r="H8" s="68"/>
      <c r="I8" s="69"/>
      <c r="J8" s="68"/>
      <c r="K8" s="68"/>
      <c r="L8" s="70"/>
      <c r="M8" s="70"/>
      <c r="N8" s="71"/>
      <c r="O8" s="71"/>
      <c r="P8" s="72"/>
      <c r="Q8" s="68"/>
      <c r="R8" s="68"/>
      <c r="S8" s="68"/>
      <c r="T8" s="29"/>
      <c r="U8" s="29"/>
      <c r="V8" s="29"/>
      <c r="W8" s="29"/>
    </row>
    <row r="9" spans="1:23" ht="42.75" customHeight="1" thickBot="1">
      <c r="A9" s="24"/>
      <c r="B9" s="182" t="s">
        <v>39</v>
      </c>
      <c r="C9" s="182"/>
      <c r="D9" s="183"/>
      <c r="E9" s="200"/>
      <c r="F9" s="201"/>
      <c r="G9" s="73"/>
      <c r="H9" s="31"/>
      <c r="I9" s="74"/>
      <c r="J9" s="31"/>
      <c r="K9" s="31"/>
      <c r="L9" s="31"/>
      <c r="M9" s="31"/>
      <c r="N9" s="75"/>
      <c r="O9" s="75"/>
      <c r="P9" s="76"/>
      <c r="Q9" s="31"/>
      <c r="R9" s="31"/>
      <c r="S9" s="31"/>
      <c r="T9" s="24"/>
      <c r="U9" s="24"/>
      <c r="V9" s="24"/>
      <c r="W9" s="24"/>
    </row>
    <row r="10" spans="1:23" s="28" customFormat="1" ht="31.5" customHeight="1" thickBot="1">
      <c r="A10" s="199" t="s">
        <v>52</v>
      </c>
      <c r="B10" s="180"/>
      <c r="C10" s="180"/>
      <c r="D10" s="180"/>
      <c r="E10" s="180"/>
      <c r="F10" s="180"/>
      <c r="G10" s="180"/>
      <c r="H10" s="180"/>
      <c r="I10" s="181"/>
      <c r="J10" s="180" t="s">
        <v>34</v>
      </c>
      <c r="K10" s="180"/>
      <c r="L10" s="180"/>
      <c r="M10" s="180"/>
      <c r="N10" s="180"/>
      <c r="O10" s="180"/>
      <c r="P10" s="181"/>
      <c r="Q10" s="79"/>
      <c r="R10" s="79"/>
      <c r="S10" s="79"/>
      <c r="T10" s="77"/>
      <c r="U10" s="77"/>
      <c r="V10" s="77"/>
      <c r="W10" s="77"/>
    </row>
    <row r="11" spans="1:23" s="23" customFormat="1" ht="21.75" customHeight="1">
      <c r="A11" s="216" t="s">
        <v>2</v>
      </c>
      <c r="B11" s="217"/>
      <c r="C11" s="219"/>
      <c r="D11" s="220"/>
      <c r="E11" s="221"/>
      <c r="F11" s="176" t="s">
        <v>0</v>
      </c>
      <c r="G11" s="176"/>
      <c r="H11" s="214"/>
      <c r="I11" s="215"/>
      <c r="J11" s="173" t="s">
        <v>35</v>
      </c>
      <c r="K11" s="174"/>
      <c r="L11" s="175"/>
      <c r="M11" s="176"/>
      <c r="N11" s="176"/>
      <c r="O11" s="176"/>
      <c r="P11" s="176"/>
      <c r="Q11" s="80"/>
      <c r="R11" s="80"/>
      <c r="S11" s="63"/>
      <c r="T11" s="63"/>
      <c r="U11" s="63"/>
      <c r="V11" s="63"/>
    </row>
    <row r="12" spans="1:23" s="23" customFormat="1" ht="34.5" customHeight="1">
      <c r="A12" s="228" t="s">
        <v>5</v>
      </c>
      <c r="B12" s="206"/>
      <c r="C12" s="205"/>
      <c r="D12" s="205"/>
      <c r="E12" s="206"/>
      <c r="F12" s="175" t="s">
        <v>6</v>
      </c>
      <c r="G12" s="176"/>
      <c r="H12" s="214"/>
      <c r="I12" s="215"/>
      <c r="J12" s="218" t="s">
        <v>1</v>
      </c>
      <c r="K12" s="197"/>
      <c r="L12" s="198"/>
      <c r="M12" s="188"/>
      <c r="N12" s="188"/>
      <c r="O12" s="188"/>
      <c r="P12" s="188"/>
      <c r="Q12" s="80"/>
      <c r="R12" s="80"/>
      <c r="S12" s="63"/>
      <c r="T12" s="63"/>
      <c r="U12" s="63"/>
      <c r="V12" s="63"/>
    </row>
    <row r="13" spans="1:23" s="23" customFormat="1" ht="21.75" customHeight="1" thickBot="1">
      <c r="A13" s="229"/>
      <c r="B13" s="175"/>
      <c r="C13" s="174"/>
      <c r="D13" s="174"/>
      <c r="E13" s="175"/>
      <c r="F13" s="207" t="s">
        <v>45</v>
      </c>
      <c r="G13" s="208"/>
      <c r="H13" s="222"/>
      <c r="I13" s="223"/>
      <c r="J13" s="197" t="s">
        <v>36</v>
      </c>
      <c r="K13" s="197"/>
      <c r="L13" s="198"/>
      <c r="M13" s="188"/>
      <c r="N13" s="188"/>
      <c r="O13" s="188"/>
      <c r="P13" s="188"/>
      <c r="Q13" s="80"/>
      <c r="R13" s="80"/>
      <c r="S13" s="63"/>
      <c r="T13" s="63"/>
      <c r="U13" s="63"/>
      <c r="V13" s="63"/>
    </row>
    <row r="14" spans="1:23" s="23" customFormat="1" ht="21.75" customHeight="1">
      <c r="A14" s="209" t="s">
        <v>47</v>
      </c>
      <c r="B14" s="176"/>
      <c r="C14" s="195"/>
      <c r="D14" s="196"/>
      <c r="E14" s="196"/>
      <c r="F14" s="224" t="s">
        <v>51</v>
      </c>
      <c r="G14" s="225"/>
      <c r="H14" s="95" t="s">
        <v>48</v>
      </c>
      <c r="I14" s="96" t="s">
        <v>49</v>
      </c>
      <c r="J14" s="205" t="s">
        <v>37</v>
      </c>
      <c r="K14" s="205"/>
      <c r="L14" s="206"/>
      <c r="M14" s="188"/>
      <c r="N14" s="188"/>
      <c r="O14" s="188"/>
      <c r="P14" s="188"/>
      <c r="Q14" s="80"/>
      <c r="R14" s="80"/>
      <c r="S14" s="63"/>
      <c r="T14" s="63"/>
      <c r="U14" s="63"/>
      <c r="V14" s="63"/>
    </row>
    <row r="15" spans="1:23" s="22" customFormat="1" ht="46.5" customHeight="1" thickBot="1">
      <c r="A15" s="189" t="s">
        <v>46</v>
      </c>
      <c r="B15" s="190"/>
      <c r="C15" s="91"/>
      <c r="D15" s="92"/>
      <c r="E15" s="94"/>
      <c r="F15" s="226"/>
      <c r="G15" s="227"/>
      <c r="H15" s="97"/>
      <c r="I15" s="98"/>
      <c r="J15" s="174"/>
      <c r="K15" s="174"/>
      <c r="L15" s="175"/>
      <c r="M15" s="188"/>
      <c r="N15" s="188"/>
      <c r="O15" s="188"/>
      <c r="P15" s="188"/>
      <c r="Q15" s="80"/>
      <c r="R15" s="80"/>
      <c r="S15" s="63"/>
      <c r="T15" s="63"/>
      <c r="U15" s="63"/>
      <c r="V15" s="63"/>
    </row>
    <row r="16" spans="1:23" s="23" customFormat="1" ht="32.25" customHeight="1" thickBot="1">
      <c r="A16" s="193" t="s">
        <v>33</v>
      </c>
      <c r="B16" s="194"/>
      <c r="C16" s="89"/>
      <c r="D16" s="90"/>
      <c r="E16" s="99"/>
      <c r="F16" s="210" t="s">
        <v>50</v>
      </c>
      <c r="G16" s="211"/>
      <c r="H16" s="212"/>
      <c r="I16" s="213"/>
      <c r="J16" s="191" t="s">
        <v>38</v>
      </c>
      <c r="K16" s="191"/>
      <c r="L16" s="192"/>
      <c r="M16" s="187"/>
      <c r="N16" s="187"/>
      <c r="O16" s="187"/>
      <c r="P16" s="187"/>
      <c r="Q16" s="80"/>
      <c r="R16" s="80"/>
      <c r="S16" s="63"/>
      <c r="T16" s="63"/>
      <c r="U16" s="63"/>
      <c r="V16" s="63"/>
    </row>
    <row r="17" spans="1:17" s="22" customFormat="1" ht="166.5" thickBot="1">
      <c r="A17" s="64" t="s">
        <v>31</v>
      </c>
      <c r="B17" s="65" t="s">
        <v>32</v>
      </c>
      <c r="C17" s="84" t="s">
        <v>30</v>
      </c>
      <c r="D17" s="84" t="s">
        <v>11</v>
      </c>
      <c r="E17" s="93" t="s">
        <v>12</v>
      </c>
      <c r="F17" s="93" t="s">
        <v>13</v>
      </c>
      <c r="G17" s="84" t="s">
        <v>14</v>
      </c>
      <c r="H17" s="84" t="s">
        <v>15</v>
      </c>
      <c r="I17" s="84" t="s">
        <v>44</v>
      </c>
      <c r="J17" s="65" t="s">
        <v>17</v>
      </c>
      <c r="K17" s="103" t="s">
        <v>40</v>
      </c>
      <c r="L17" s="85" t="s">
        <v>41</v>
      </c>
      <c r="M17" s="81" t="s">
        <v>3</v>
      </c>
      <c r="N17" s="82" t="s">
        <v>23</v>
      </c>
      <c r="O17" s="83" t="s">
        <v>42</v>
      </c>
      <c r="P17" s="104" t="s">
        <v>43</v>
      </c>
    </row>
    <row r="18" spans="1:17" ht="31.5" customHeight="1" thickBot="1">
      <c r="A18" s="42"/>
      <c r="B18" s="43"/>
      <c r="C18" s="43"/>
      <c r="D18" s="42"/>
      <c r="E18" s="42"/>
      <c r="F18" s="44"/>
      <c r="G18" s="44"/>
      <c r="H18" s="45"/>
      <c r="I18" s="46"/>
      <c r="J18" s="45"/>
      <c r="K18" s="47"/>
      <c r="L18" s="47"/>
      <c r="M18" s="32"/>
      <c r="N18" s="33"/>
      <c r="O18" s="34"/>
      <c r="P18" s="35"/>
      <c r="Q18" s="24"/>
    </row>
    <row r="19" spans="1:17" ht="32.25" customHeight="1" thickBot="1">
      <c r="A19" s="9"/>
      <c r="B19" s="9"/>
      <c r="C19" s="9"/>
      <c r="D19" s="10"/>
      <c r="E19" s="11"/>
      <c r="F19" s="10"/>
      <c r="G19" s="12"/>
      <c r="H19" s="19"/>
      <c r="I19" s="13"/>
      <c r="J19" s="13"/>
      <c r="K19" s="14"/>
      <c r="L19" s="14"/>
      <c r="M19" s="14"/>
      <c r="N19" s="15"/>
      <c r="O19" s="17"/>
      <c r="P19" s="20"/>
      <c r="Q19" s="16"/>
    </row>
    <row r="20" spans="1:17" ht="24.95" customHeight="1" thickBot="1"/>
    <row r="21" spans="1:17" ht="75.75" customHeight="1" thickBot="1">
      <c r="B21" s="202" t="s">
        <v>60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4"/>
    </row>
    <row r="22" spans="1:17" ht="24.95" customHeight="1" thickBot="1"/>
    <row r="23" spans="1:17" ht="37.5" customHeight="1" thickBot="1">
      <c r="B23" s="184" t="s">
        <v>54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6"/>
    </row>
  </sheetData>
  <protectedRanges>
    <protectedRange sqref="E10:F10 E16 I11:L16" name="Rango1"/>
    <protectedRange sqref="E9:F9" name="Rango1_1"/>
  </protectedRanges>
  <mergeCells count="41">
    <mergeCell ref="F12:G12"/>
    <mergeCell ref="C11:E11"/>
    <mergeCell ref="H13:I13"/>
    <mergeCell ref="F14:G15"/>
    <mergeCell ref="B9:D9"/>
    <mergeCell ref="A12:B13"/>
    <mergeCell ref="H12:I12"/>
    <mergeCell ref="J13:L13"/>
    <mergeCell ref="A10:I10"/>
    <mergeCell ref="E9:F9"/>
    <mergeCell ref="B21:O21"/>
    <mergeCell ref="C12:E13"/>
    <mergeCell ref="M13:P13"/>
    <mergeCell ref="F13:G13"/>
    <mergeCell ref="A14:B14"/>
    <mergeCell ref="F16:G16"/>
    <mergeCell ref="H16:I16"/>
    <mergeCell ref="H11:I11"/>
    <mergeCell ref="M12:P12"/>
    <mergeCell ref="A11:B11"/>
    <mergeCell ref="J14:L15"/>
    <mergeCell ref="F11:G11"/>
    <mergeCell ref="J12:L12"/>
    <mergeCell ref="B23:O23"/>
    <mergeCell ref="M16:P16"/>
    <mergeCell ref="M14:P15"/>
    <mergeCell ref="A15:B15"/>
    <mergeCell ref="J16:L16"/>
    <mergeCell ref="A16:B16"/>
    <mergeCell ref="C14:E14"/>
    <mergeCell ref="B1:T1"/>
    <mergeCell ref="D2:K2"/>
    <mergeCell ref="E7:P7"/>
    <mergeCell ref="J11:L11"/>
    <mergeCell ref="M11:P11"/>
    <mergeCell ref="F5:I5"/>
    <mergeCell ref="F3:I3"/>
    <mergeCell ref="E8:F8"/>
    <mergeCell ref="J10:P10"/>
    <mergeCell ref="B7:D7"/>
    <mergeCell ref="B8:D8"/>
  </mergeCells>
  <phoneticPr fontId="0" type="noConversion"/>
  <conditionalFormatting sqref="J18 M18 N18:P19">
    <cfRule type="cellIs" dxfId="2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5" orientation="landscape" horizontalDpi="4294967295" r:id="rId1"/>
  <headerFooter alignWithMargins="0">
    <oddFooter>&amp;LACO9_PCAC_OE_PLANTILLAOFERTAECONOMICA_CAST.xls&amp;R1/1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P5" sqref="P5"/>
    </sheetView>
  </sheetViews>
  <sheetFormatPr defaultColWidth="11.42578125" defaultRowHeight="12.75"/>
  <sheetData>
    <row r="1" spans="1:19" ht="77.25" thickBot="1">
      <c r="A1" s="36" t="s">
        <v>9</v>
      </c>
      <c r="B1" s="60" t="s">
        <v>10</v>
      </c>
      <c r="C1" s="60" t="s">
        <v>11</v>
      </c>
      <c r="D1" s="61" t="s">
        <v>12</v>
      </c>
      <c r="E1" s="61" t="s">
        <v>13</v>
      </c>
      <c r="F1" s="60" t="s">
        <v>14</v>
      </c>
      <c r="G1" s="60" t="s">
        <v>15</v>
      </c>
      <c r="H1" s="60" t="s">
        <v>16</v>
      </c>
      <c r="I1" s="60" t="s">
        <v>17</v>
      </c>
      <c r="J1" s="60" t="s">
        <v>18</v>
      </c>
      <c r="K1" s="62" t="s">
        <v>19</v>
      </c>
      <c r="L1" s="36" t="s">
        <v>20</v>
      </c>
      <c r="M1" s="37" t="s">
        <v>21</v>
      </c>
      <c r="N1" s="38" t="s">
        <v>3</v>
      </c>
      <c r="O1" s="39" t="s">
        <v>22</v>
      </c>
      <c r="P1" s="39" t="s">
        <v>27</v>
      </c>
      <c r="Q1" s="39" t="s">
        <v>4</v>
      </c>
      <c r="R1" s="39" t="s">
        <v>28</v>
      </c>
      <c r="S1" s="40" t="s">
        <v>23</v>
      </c>
    </row>
    <row r="2" spans="1:19" ht="135">
      <c r="A2" s="48">
        <v>1</v>
      </c>
      <c r="B2" s="49" t="s">
        <v>26</v>
      </c>
      <c r="C2" s="50" t="s">
        <v>29</v>
      </c>
      <c r="D2" s="51"/>
      <c r="E2" s="51"/>
      <c r="F2" s="52"/>
      <c r="G2" s="52"/>
      <c r="H2" s="53"/>
      <c r="I2" s="54"/>
      <c r="J2" s="53"/>
      <c r="K2" s="55"/>
      <c r="L2" s="56">
        <f>SUM(L3:L8)</f>
        <v>0</v>
      </c>
      <c r="M2" s="57">
        <f>+P2</f>
        <v>0</v>
      </c>
      <c r="N2" s="58" t="str">
        <f>IF(P2=0,"",+Q2/P2)</f>
        <v/>
      </c>
      <c r="O2" s="57">
        <f>+R2</f>
        <v>0</v>
      </c>
      <c r="P2" s="56">
        <f>SUM(P3:P8)</f>
        <v>0</v>
      </c>
      <c r="Q2" s="56">
        <f>SUM(Q3:Q8)</f>
        <v>0</v>
      </c>
      <c r="R2" s="56">
        <f>SUM(R3:R8)</f>
        <v>0</v>
      </c>
      <c r="S2" s="59"/>
    </row>
  </sheetData>
  <phoneticPr fontId="2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65"/>
  <sheetViews>
    <sheetView tabSelected="1" topLeftCell="A57" zoomScale="60" zoomScaleNormal="60" zoomScaleSheetLayoutView="50" zoomScalePageLayoutView="40" workbookViewId="0">
      <selection activeCell="S76" sqref="S76"/>
    </sheetView>
  </sheetViews>
  <sheetFormatPr defaultColWidth="11.42578125" defaultRowHeight="11.25"/>
  <cols>
    <col min="1" max="1" width="8" style="1" customWidth="1"/>
    <col min="2" max="2" width="12.85546875" style="2" customWidth="1"/>
    <col min="3" max="3" width="15.85546875" style="2" customWidth="1"/>
    <col min="4" max="4" width="33.7109375" style="2" customWidth="1"/>
    <col min="5" max="5" width="43.28515625" style="2" customWidth="1"/>
    <col min="6" max="7" width="32.140625" style="2" customWidth="1"/>
    <col min="8" max="8" width="29.7109375" style="2" customWidth="1"/>
    <col min="9" max="9" width="17.7109375" style="2" customWidth="1"/>
    <col min="10" max="10" width="19" style="2" customWidth="1"/>
    <col min="11" max="11" width="20.7109375" style="1" customWidth="1"/>
    <col min="12" max="12" width="13.42578125" style="1" customWidth="1"/>
    <col min="13" max="13" width="22" style="1" customWidth="1"/>
    <col min="14" max="14" width="19.42578125" style="1" customWidth="1"/>
    <col min="15" max="15" width="18.85546875" style="1" customWidth="1"/>
    <col min="16" max="16" width="23" style="3" customWidth="1"/>
    <col min="17" max="17" width="19.28515625" style="3" hidden="1" customWidth="1"/>
    <col min="18" max="18" width="14.7109375" style="3" customWidth="1"/>
    <col min="19" max="19" width="15.140625" style="3" customWidth="1"/>
    <col min="20" max="20" width="11.5703125" style="1" customWidth="1"/>
    <col min="21" max="21" width="17.28515625" style="1" bestFit="1" customWidth="1"/>
    <col min="22" max="16384" width="11.42578125" style="1"/>
  </cols>
  <sheetData>
    <row r="1" spans="1:24" s="88" customFormat="1" ht="37.5" customHeight="1">
      <c r="A1" s="293" t="s">
        <v>75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87"/>
      <c r="S1" s="87"/>
      <c r="T1" s="87"/>
    </row>
    <row r="2" spans="1:24" ht="14.25" customHeight="1">
      <c r="A2" s="4"/>
      <c r="B2" s="5"/>
      <c r="C2" s="5"/>
      <c r="D2"/>
      <c r="E2"/>
      <c r="F2" s="67"/>
      <c r="G2" s="67"/>
      <c r="H2" s="67"/>
      <c r="I2" s="67"/>
      <c r="J2" s="67"/>
      <c r="K2" s="67"/>
      <c r="L2" s="67"/>
      <c r="M2" s="67"/>
      <c r="N2" s="67"/>
      <c r="O2" s="67"/>
      <c r="P2" s="5"/>
      <c r="Q2" s="5"/>
      <c r="R2" s="5"/>
      <c r="S2" s="5"/>
      <c r="T2" s="4"/>
    </row>
    <row r="3" spans="1:24" ht="63.75" customHeight="1">
      <c r="A3" s="252" t="s">
        <v>57</v>
      </c>
      <c r="B3" s="252"/>
      <c r="C3" s="252"/>
      <c r="D3" s="252"/>
      <c r="E3" s="294" t="s">
        <v>86</v>
      </c>
      <c r="F3" s="295"/>
      <c r="G3" s="295"/>
      <c r="H3" s="295"/>
      <c r="I3" s="295"/>
      <c r="J3" s="295"/>
      <c r="K3" s="295"/>
      <c r="L3" s="295"/>
      <c r="M3" s="295"/>
      <c r="N3" s="295"/>
      <c r="O3" s="296"/>
      <c r="P3" s="110"/>
      <c r="Q3" s="78"/>
      <c r="R3" s="78"/>
      <c r="S3" s="78"/>
      <c r="T3" s="29"/>
      <c r="U3" s="29"/>
      <c r="V3" s="29"/>
      <c r="W3" s="29"/>
    </row>
    <row r="4" spans="1:24" ht="30.75" customHeight="1">
      <c r="A4" s="252" t="s">
        <v>58</v>
      </c>
      <c r="B4" s="252"/>
      <c r="C4" s="252"/>
      <c r="D4" s="252"/>
      <c r="E4" s="297" t="s">
        <v>150</v>
      </c>
      <c r="F4" s="298"/>
      <c r="G4" s="299"/>
      <c r="H4" s="116"/>
      <c r="I4" s="116"/>
      <c r="J4" s="116"/>
      <c r="K4" s="117"/>
      <c r="L4" s="116"/>
      <c r="M4" s="116"/>
      <c r="N4" s="118"/>
      <c r="O4" s="118"/>
      <c r="P4" s="72"/>
      <c r="Q4" s="68"/>
      <c r="R4" s="68"/>
      <c r="S4" s="68"/>
      <c r="T4" s="29"/>
      <c r="U4" s="29"/>
      <c r="V4" s="29"/>
      <c r="W4" s="29"/>
    </row>
    <row r="5" spans="1:24" ht="30.75" customHeight="1">
      <c r="A5" s="252" t="s">
        <v>39</v>
      </c>
      <c r="B5" s="252"/>
      <c r="C5" s="252"/>
      <c r="D5" s="252"/>
      <c r="E5" s="300">
        <v>24</v>
      </c>
      <c r="F5" s="301"/>
      <c r="G5" s="302"/>
      <c r="H5" s="119"/>
      <c r="I5" s="120"/>
      <c r="J5" s="120"/>
      <c r="K5" s="121"/>
      <c r="L5" s="120"/>
      <c r="M5" s="120"/>
      <c r="N5" s="120"/>
      <c r="O5" s="120"/>
      <c r="P5" s="76"/>
      <c r="Q5" s="31"/>
      <c r="R5" s="31"/>
      <c r="S5" s="31"/>
      <c r="T5" s="24"/>
      <c r="U5" s="24"/>
      <c r="V5" s="24"/>
      <c r="W5" s="24"/>
    </row>
    <row r="6" spans="1:24" ht="12" customHeight="1" thickBot="1">
      <c r="A6" s="145"/>
      <c r="B6" s="145"/>
      <c r="C6" s="145"/>
      <c r="D6" s="145"/>
      <c r="E6" s="111"/>
      <c r="F6" s="111"/>
      <c r="G6" s="111"/>
      <c r="H6" s="111"/>
      <c r="I6" s="73"/>
      <c r="J6" s="31"/>
      <c r="K6" s="74"/>
      <c r="L6" s="31"/>
      <c r="M6" s="31"/>
      <c r="N6" s="31"/>
      <c r="O6" s="31"/>
      <c r="P6" s="76"/>
      <c r="Q6" s="31"/>
      <c r="R6" s="31"/>
      <c r="S6" s="31"/>
      <c r="T6" s="24"/>
      <c r="U6" s="24"/>
      <c r="V6" s="24"/>
      <c r="W6" s="24"/>
    </row>
    <row r="7" spans="1:24" s="28" customFormat="1" ht="31.5" customHeight="1" thickBot="1">
      <c r="A7" s="199" t="s">
        <v>52</v>
      </c>
      <c r="B7" s="180"/>
      <c r="C7" s="180"/>
      <c r="D7" s="180"/>
      <c r="E7" s="180"/>
      <c r="F7" s="180"/>
      <c r="G7" s="180"/>
      <c r="H7" s="180"/>
      <c r="I7" s="199" t="s">
        <v>34</v>
      </c>
      <c r="J7" s="180"/>
      <c r="K7" s="180"/>
      <c r="L7" s="180"/>
      <c r="M7" s="180"/>
      <c r="N7" s="180"/>
      <c r="O7" s="180"/>
      <c r="P7" s="181"/>
      <c r="Q7" s="114"/>
      <c r="R7" s="79"/>
      <c r="S7" s="79"/>
      <c r="T7" s="79"/>
      <c r="U7" s="77"/>
      <c r="V7" s="77"/>
      <c r="W7" s="77"/>
      <c r="X7" s="77"/>
    </row>
    <row r="8" spans="1:24" s="23" customFormat="1" ht="30.75" customHeight="1">
      <c r="A8" s="285" t="s">
        <v>2</v>
      </c>
      <c r="B8" s="286"/>
      <c r="C8" s="287"/>
      <c r="D8" s="288"/>
      <c r="E8" s="288"/>
      <c r="F8" s="288"/>
      <c r="G8" s="288"/>
      <c r="H8" s="289"/>
      <c r="I8" s="285" t="s">
        <v>35</v>
      </c>
      <c r="J8" s="286"/>
      <c r="K8" s="287"/>
      <c r="L8" s="290"/>
      <c r="M8" s="291"/>
      <c r="N8" s="291"/>
      <c r="O8" s="291"/>
      <c r="P8" s="292"/>
      <c r="Q8" s="115"/>
      <c r="R8" s="80"/>
      <c r="S8" s="80"/>
      <c r="T8" s="63"/>
      <c r="U8" s="63"/>
      <c r="V8" s="63"/>
      <c r="W8" s="63"/>
    </row>
    <row r="9" spans="1:24" s="23" customFormat="1" ht="30.75" customHeight="1" thickBot="1">
      <c r="A9" s="258" t="s">
        <v>46</v>
      </c>
      <c r="B9" s="259"/>
      <c r="C9" s="260"/>
      <c r="D9" s="261"/>
      <c r="E9" s="261"/>
      <c r="F9" s="261"/>
      <c r="G9" s="261"/>
      <c r="H9" s="262"/>
      <c r="I9" s="250" t="s">
        <v>36</v>
      </c>
      <c r="J9" s="263"/>
      <c r="K9" s="251"/>
      <c r="L9" s="264"/>
      <c r="M9" s="265"/>
      <c r="N9" s="265"/>
      <c r="O9" s="265"/>
      <c r="P9" s="266"/>
      <c r="Q9" s="115"/>
      <c r="R9" s="80"/>
      <c r="S9" s="80"/>
      <c r="T9" s="63"/>
      <c r="U9" s="63"/>
      <c r="V9" s="63"/>
      <c r="W9" s="63"/>
    </row>
    <row r="10" spans="1:24" s="23" customFormat="1" ht="30" customHeight="1" thickBot="1">
      <c r="A10" s="267"/>
      <c r="B10" s="268"/>
      <c r="C10" s="268"/>
      <c r="D10" s="122"/>
      <c r="E10" s="123"/>
      <c r="F10" s="112" t="s">
        <v>38</v>
      </c>
      <c r="G10" s="271"/>
      <c r="H10" s="272"/>
      <c r="I10" s="273" t="s">
        <v>37</v>
      </c>
      <c r="J10" s="274"/>
      <c r="K10" s="275"/>
      <c r="L10" s="277"/>
      <c r="M10" s="278"/>
      <c r="N10" s="278"/>
      <c r="O10" s="278"/>
      <c r="P10" s="279"/>
      <c r="Q10" s="115"/>
      <c r="R10" s="80"/>
      <c r="S10" s="80"/>
      <c r="T10" s="63"/>
      <c r="U10" s="63"/>
      <c r="V10" s="63"/>
      <c r="W10" s="63"/>
    </row>
    <row r="11" spans="1:24" s="23" customFormat="1" ht="30" customHeight="1" thickBot="1">
      <c r="A11" s="269"/>
      <c r="B11" s="270"/>
      <c r="C11" s="270"/>
      <c r="D11" s="124"/>
      <c r="E11" s="125"/>
      <c r="F11" s="113" t="s">
        <v>55</v>
      </c>
      <c r="G11" s="283" t="s">
        <v>68</v>
      </c>
      <c r="H11" s="284"/>
      <c r="I11" s="226"/>
      <c r="J11" s="276"/>
      <c r="K11" s="227"/>
      <c r="L11" s="280"/>
      <c r="M11" s="281"/>
      <c r="N11" s="281"/>
      <c r="O11" s="281"/>
      <c r="P11" s="282"/>
      <c r="Q11" s="115"/>
      <c r="R11" s="80"/>
      <c r="S11" s="80"/>
      <c r="T11" s="63"/>
      <c r="U11" s="63"/>
      <c r="V11" s="63"/>
      <c r="W11" s="63"/>
    </row>
    <row r="12" spans="1:24" s="23" customFormat="1" ht="13.5" customHeight="1">
      <c r="A12" s="252"/>
      <c r="B12" s="252"/>
      <c r="C12" s="80"/>
      <c r="D12"/>
      <c r="E12"/>
      <c r="F12"/>
      <c r="G12" s="109"/>
      <c r="R12" s="80"/>
      <c r="S12" s="80"/>
      <c r="T12" s="63"/>
      <c r="U12" s="63"/>
      <c r="V12" s="63"/>
      <c r="W12" s="63"/>
    </row>
    <row r="13" spans="1:24" s="23" customFormat="1" ht="27" customHeight="1">
      <c r="A13" s="253" t="s">
        <v>70</v>
      </c>
      <c r="B13" s="254"/>
      <c r="C13" s="254"/>
      <c r="D13" s="254"/>
      <c r="E13" s="254"/>
      <c r="F13"/>
      <c r="G13" s="109"/>
      <c r="R13" s="80"/>
      <c r="S13" s="80"/>
      <c r="T13" s="63"/>
      <c r="U13" s="63"/>
      <c r="V13" s="63"/>
      <c r="W13" s="63"/>
    </row>
    <row r="14" spans="1:24" s="22" customFormat="1" ht="110.25" customHeight="1">
      <c r="A14" s="255" t="s">
        <v>31</v>
      </c>
      <c r="B14" s="256"/>
      <c r="C14" s="146" t="s">
        <v>32</v>
      </c>
      <c r="D14" s="255" t="s">
        <v>11</v>
      </c>
      <c r="E14" s="255"/>
      <c r="F14" s="257" t="s">
        <v>64</v>
      </c>
      <c r="G14" s="257"/>
      <c r="H14" s="147" t="s">
        <v>59</v>
      </c>
      <c r="I14" s="136" t="s">
        <v>73</v>
      </c>
      <c r="J14" s="136" t="s">
        <v>15</v>
      </c>
      <c r="K14" s="137" t="s">
        <v>62</v>
      </c>
      <c r="L14" s="137" t="s">
        <v>17</v>
      </c>
      <c r="M14" s="138" t="s">
        <v>61</v>
      </c>
      <c r="N14" s="139" t="s">
        <v>67</v>
      </c>
      <c r="O14" s="140" t="s">
        <v>3</v>
      </c>
      <c r="P14" s="141" t="s">
        <v>69</v>
      </c>
      <c r="Q14" s="22" t="s">
        <v>56</v>
      </c>
    </row>
    <row r="15" spans="1:24" s="22" customFormat="1" ht="20.25" customHeight="1">
      <c r="A15" s="151" t="s">
        <v>66</v>
      </c>
      <c r="B15" s="152"/>
      <c r="C15" s="146">
        <v>1</v>
      </c>
      <c r="D15" s="230" t="s">
        <v>95</v>
      </c>
      <c r="E15" s="231" t="s">
        <v>95</v>
      </c>
      <c r="F15" s="247"/>
      <c r="G15" s="248"/>
      <c r="H15" s="159"/>
      <c r="I15" s="146" t="s">
        <v>77</v>
      </c>
      <c r="J15" s="142">
        <v>106</v>
      </c>
      <c r="K15" s="144">
        <v>3349</v>
      </c>
      <c r="L15" s="127">
        <v>0.21</v>
      </c>
      <c r="M15" s="128">
        <f>J15*K15</f>
        <v>354994</v>
      </c>
      <c r="N15" s="166"/>
      <c r="O15" s="143">
        <v>0.21</v>
      </c>
      <c r="P15" s="165">
        <f>J15*N15</f>
        <v>0</v>
      </c>
      <c r="S15" s="148"/>
    </row>
    <row r="16" spans="1:24" s="22" customFormat="1" ht="20.25" customHeight="1">
      <c r="A16" s="153"/>
      <c r="B16" s="154"/>
      <c r="C16" s="146">
        <v>2</v>
      </c>
      <c r="D16" s="230" t="s">
        <v>96</v>
      </c>
      <c r="E16" s="231" t="s">
        <v>96</v>
      </c>
      <c r="F16" s="247"/>
      <c r="G16" s="248"/>
      <c r="H16" s="159"/>
      <c r="I16" s="146" t="s">
        <v>77</v>
      </c>
      <c r="J16" s="142">
        <v>104</v>
      </c>
      <c r="K16" s="144">
        <v>1980</v>
      </c>
      <c r="L16" s="127">
        <v>0.21</v>
      </c>
      <c r="M16" s="128">
        <f t="shared" ref="M16:M79" si="0">J16*K16</f>
        <v>205920</v>
      </c>
      <c r="N16" s="166"/>
      <c r="O16" s="143">
        <v>0.21</v>
      </c>
      <c r="P16" s="165">
        <f t="shared" ref="P16:P79" si="1">J16*N16</f>
        <v>0</v>
      </c>
      <c r="S16" s="148"/>
    </row>
    <row r="17" spans="1:19" s="22" customFormat="1" ht="20.25" customHeight="1">
      <c r="A17" s="153"/>
      <c r="B17" s="154"/>
      <c r="C17" s="146">
        <v>3</v>
      </c>
      <c r="D17" s="230" t="s">
        <v>97</v>
      </c>
      <c r="E17" s="231" t="s">
        <v>97</v>
      </c>
      <c r="F17" s="247"/>
      <c r="G17" s="248"/>
      <c r="H17" s="159"/>
      <c r="I17" s="146" t="s">
        <v>77</v>
      </c>
      <c r="J17" s="142">
        <v>32</v>
      </c>
      <c r="K17" s="144">
        <v>9560</v>
      </c>
      <c r="L17" s="127">
        <v>0.21</v>
      </c>
      <c r="M17" s="128">
        <f t="shared" si="0"/>
        <v>305920</v>
      </c>
      <c r="N17" s="166"/>
      <c r="O17" s="143">
        <v>0.21</v>
      </c>
      <c r="P17" s="165">
        <f t="shared" si="1"/>
        <v>0</v>
      </c>
      <c r="S17" s="148"/>
    </row>
    <row r="18" spans="1:19" s="22" customFormat="1" ht="20.25" customHeight="1">
      <c r="A18" s="153"/>
      <c r="B18" s="154"/>
      <c r="C18" s="146">
        <v>4</v>
      </c>
      <c r="D18" s="230" t="s">
        <v>98</v>
      </c>
      <c r="E18" s="231" t="s">
        <v>98</v>
      </c>
      <c r="F18" s="247"/>
      <c r="G18" s="248"/>
      <c r="H18" s="159"/>
      <c r="I18" s="146" t="s">
        <v>77</v>
      </c>
      <c r="J18" s="142">
        <v>126</v>
      </c>
      <c r="K18" s="144">
        <v>1065.5999999999999</v>
      </c>
      <c r="L18" s="127">
        <v>0.21</v>
      </c>
      <c r="M18" s="128">
        <f t="shared" si="0"/>
        <v>134265.59999999998</v>
      </c>
      <c r="N18" s="166"/>
      <c r="O18" s="143">
        <v>0.21</v>
      </c>
      <c r="P18" s="165">
        <f t="shared" si="1"/>
        <v>0</v>
      </c>
      <c r="S18" s="148"/>
    </row>
    <row r="19" spans="1:19" s="22" customFormat="1" ht="20.25" customHeight="1">
      <c r="A19" s="153"/>
      <c r="B19" s="154"/>
      <c r="C19" s="146">
        <v>5</v>
      </c>
      <c r="D19" s="230" t="s">
        <v>99</v>
      </c>
      <c r="E19" s="231" t="s">
        <v>99</v>
      </c>
      <c r="F19" s="247"/>
      <c r="G19" s="248"/>
      <c r="H19" s="159"/>
      <c r="I19" s="146" t="s">
        <v>77</v>
      </c>
      <c r="J19" s="142">
        <v>86</v>
      </c>
      <c r="K19" s="144">
        <v>1523.2</v>
      </c>
      <c r="L19" s="127">
        <v>0.21</v>
      </c>
      <c r="M19" s="128">
        <f t="shared" si="0"/>
        <v>130995.2</v>
      </c>
      <c r="N19" s="166"/>
      <c r="O19" s="143">
        <v>0.21</v>
      </c>
      <c r="P19" s="165">
        <f t="shared" si="1"/>
        <v>0</v>
      </c>
      <c r="S19" s="148"/>
    </row>
    <row r="20" spans="1:19" s="22" customFormat="1" ht="20.25" customHeight="1">
      <c r="A20" s="153"/>
      <c r="B20" s="154"/>
      <c r="C20" s="146">
        <v>6</v>
      </c>
      <c r="D20" s="230" t="s">
        <v>100</v>
      </c>
      <c r="E20" s="231" t="s">
        <v>100</v>
      </c>
      <c r="F20" s="247"/>
      <c r="G20" s="248"/>
      <c r="H20" s="159"/>
      <c r="I20" s="146" t="s">
        <v>77</v>
      </c>
      <c r="J20" s="142">
        <v>26</v>
      </c>
      <c r="K20" s="144">
        <v>4096</v>
      </c>
      <c r="L20" s="127">
        <v>0.21</v>
      </c>
      <c r="M20" s="128">
        <f t="shared" si="0"/>
        <v>106496</v>
      </c>
      <c r="N20" s="166"/>
      <c r="O20" s="143">
        <v>0.21</v>
      </c>
      <c r="P20" s="165">
        <f t="shared" si="1"/>
        <v>0</v>
      </c>
      <c r="S20" s="148"/>
    </row>
    <row r="21" spans="1:19" s="22" customFormat="1" ht="20.25" customHeight="1">
      <c r="A21" s="153"/>
      <c r="B21" s="154"/>
      <c r="C21" s="146">
        <v>7</v>
      </c>
      <c r="D21" s="230" t="s">
        <v>101</v>
      </c>
      <c r="E21" s="231" t="s">
        <v>101</v>
      </c>
      <c r="F21" s="247"/>
      <c r="G21" s="248"/>
      <c r="H21" s="159"/>
      <c r="I21" s="146" t="s">
        <v>77</v>
      </c>
      <c r="J21" s="142">
        <v>18</v>
      </c>
      <c r="K21" s="144">
        <v>6376</v>
      </c>
      <c r="L21" s="127">
        <v>0.21</v>
      </c>
      <c r="M21" s="128">
        <f t="shared" si="0"/>
        <v>114768</v>
      </c>
      <c r="N21" s="166"/>
      <c r="O21" s="143">
        <v>0.21</v>
      </c>
      <c r="P21" s="165">
        <f t="shared" si="1"/>
        <v>0</v>
      </c>
      <c r="S21" s="148"/>
    </row>
    <row r="22" spans="1:19" s="22" customFormat="1" ht="20.25" customHeight="1">
      <c r="A22" s="153"/>
      <c r="B22" s="154"/>
      <c r="C22" s="146">
        <v>8</v>
      </c>
      <c r="D22" s="230" t="s">
        <v>102</v>
      </c>
      <c r="E22" s="231" t="s">
        <v>102</v>
      </c>
      <c r="F22" s="247"/>
      <c r="G22" s="248"/>
      <c r="H22" s="159"/>
      <c r="I22" s="146" t="s">
        <v>77</v>
      </c>
      <c r="J22" s="142">
        <v>100</v>
      </c>
      <c r="K22" s="144">
        <v>380.8</v>
      </c>
      <c r="L22" s="127">
        <v>0.21</v>
      </c>
      <c r="M22" s="128">
        <f t="shared" si="0"/>
        <v>38080</v>
      </c>
      <c r="N22" s="166"/>
      <c r="O22" s="143">
        <v>0.21</v>
      </c>
      <c r="P22" s="165">
        <f t="shared" si="1"/>
        <v>0</v>
      </c>
      <c r="S22" s="148"/>
    </row>
    <row r="23" spans="1:19" s="22" customFormat="1" ht="20.25" customHeight="1">
      <c r="A23" s="153"/>
      <c r="B23" s="154"/>
      <c r="C23" s="146">
        <v>9</v>
      </c>
      <c r="D23" s="230" t="s">
        <v>103</v>
      </c>
      <c r="E23" s="231" t="s">
        <v>103</v>
      </c>
      <c r="F23" s="247"/>
      <c r="G23" s="248"/>
      <c r="H23" s="159"/>
      <c r="I23" s="146" t="s">
        <v>77</v>
      </c>
      <c r="J23" s="142">
        <v>200</v>
      </c>
      <c r="K23" s="144">
        <v>191.2</v>
      </c>
      <c r="L23" s="127">
        <v>0.21</v>
      </c>
      <c r="M23" s="128">
        <f t="shared" si="0"/>
        <v>38240</v>
      </c>
      <c r="N23" s="166"/>
      <c r="O23" s="143">
        <v>0.21</v>
      </c>
      <c r="P23" s="165">
        <f t="shared" si="1"/>
        <v>0</v>
      </c>
      <c r="S23" s="148"/>
    </row>
    <row r="24" spans="1:19" s="22" customFormat="1" ht="20.25" customHeight="1">
      <c r="A24" s="153"/>
      <c r="B24" s="154"/>
      <c r="C24" s="146">
        <v>10</v>
      </c>
      <c r="D24" s="230" t="s">
        <v>104</v>
      </c>
      <c r="E24" s="231" t="s">
        <v>104</v>
      </c>
      <c r="F24" s="247"/>
      <c r="G24" s="248"/>
      <c r="H24" s="159"/>
      <c r="I24" s="146" t="s">
        <v>77</v>
      </c>
      <c r="J24" s="142">
        <v>118</v>
      </c>
      <c r="K24" s="144">
        <v>191.2</v>
      </c>
      <c r="L24" s="127">
        <v>0.21</v>
      </c>
      <c r="M24" s="128">
        <f t="shared" si="0"/>
        <v>22561.599999999999</v>
      </c>
      <c r="N24" s="166"/>
      <c r="O24" s="143">
        <v>0.21</v>
      </c>
      <c r="P24" s="165">
        <f t="shared" si="1"/>
        <v>0</v>
      </c>
      <c r="S24" s="148"/>
    </row>
    <row r="25" spans="1:19" s="22" customFormat="1" ht="20.25" customHeight="1">
      <c r="A25" s="153"/>
      <c r="B25" s="154"/>
      <c r="C25" s="146">
        <v>11</v>
      </c>
      <c r="D25" s="230" t="s">
        <v>105</v>
      </c>
      <c r="E25" s="231" t="s">
        <v>105</v>
      </c>
      <c r="F25" s="247"/>
      <c r="G25" s="248"/>
      <c r="H25" s="159"/>
      <c r="I25" s="146" t="s">
        <v>77</v>
      </c>
      <c r="J25" s="142">
        <v>46</v>
      </c>
      <c r="K25" s="144">
        <v>1664</v>
      </c>
      <c r="L25" s="127">
        <v>0.21</v>
      </c>
      <c r="M25" s="128">
        <f t="shared" si="0"/>
        <v>76544</v>
      </c>
      <c r="N25" s="166"/>
      <c r="O25" s="143">
        <v>0.21</v>
      </c>
      <c r="P25" s="165">
        <f t="shared" si="1"/>
        <v>0</v>
      </c>
      <c r="S25" s="148"/>
    </row>
    <row r="26" spans="1:19" s="22" customFormat="1" ht="18">
      <c r="A26" s="153"/>
      <c r="B26" s="154"/>
      <c r="C26" s="146">
        <v>12</v>
      </c>
      <c r="D26" s="230" t="s">
        <v>106</v>
      </c>
      <c r="E26" s="231" t="s">
        <v>106</v>
      </c>
      <c r="F26" s="247"/>
      <c r="G26" s="248"/>
      <c r="H26" s="159"/>
      <c r="I26" s="146" t="s">
        <v>77</v>
      </c>
      <c r="J26" s="142">
        <v>22</v>
      </c>
      <c r="K26" s="144">
        <v>2174.25</v>
      </c>
      <c r="L26" s="127">
        <v>0.21</v>
      </c>
      <c r="M26" s="128">
        <f t="shared" si="0"/>
        <v>47833.5</v>
      </c>
      <c r="N26" s="166"/>
      <c r="O26" s="143">
        <v>0.21</v>
      </c>
      <c r="P26" s="165">
        <f t="shared" si="1"/>
        <v>0</v>
      </c>
      <c r="S26" s="148"/>
    </row>
    <row r="27" spans="1:19" s="22" customFormat="1" ht="25.5" customHeight="1">
      <c r="A27" s="153"/>
      <c r="B27" s="154"/>
      <c r="C27" s="146">
        <v>13</v>
      </c>
      <c r="D27" s="230" t="s">
        <v>85</v>
      </c>
      <c r="E27" s="231" t="s">
        <v>85</v>
      </c>
      <c r="F27" s="247"/>
      <c r="G27" s="248"/>
      <c r="H27" s="164"/>
      <c r="I27" s="146" t="s">
        <v>77</v>
      </c>
      <c r="J27" s="142">
        <v>2</v>
      </c>
      <c r="K27" s="144">
        <v>1028.8</v>
      </c>
      <c r="L27" s="127">
        <v>0.21</v>
      </c>
      <c r="M27" s="128">
        <f t="shared" si="0"/>
        <v>2057.6</v>
      </c>
      <c r="N27" s="166"/>
      <c r="O27" s="143">
        <v>0.21</v>
      </c>
      <c r="P27" s="165">
        <f t="shared" si="1"/>
        <v>0</v>
      </c>
      <c r="S27" s="148"/>
    </row>
    <row r="28" spans="1:19" s="22" customFormat="1" ht="20.25" customHeight="1">
      <c r="A28" s="153"/>
      <c r="B28" s="154"/>
      <c r="C28" s="146">
        <v>14</v>
      </c>
      <c r="D28" s="230" t="s">
        <v>107</v>
      </c>
      <c r="E28" s="231" t="s">
        <v>107</v>
      </c>
      <c r="F28" s="250"/>
      <c r="G28" s="251"/>
      <c r="H28" s="159"/>
      <c r="I28" s="146" t="s">
        <v>77</v>
      </c>
      <c r="J28" s="142">
        <v>70</v>
      </c>
      <c r="K28" s="144">
        <v>2946</v>
      </c>
      <c r="L28" s="127">
        <v>0.21</v>
      </c>
      <c r="M28" s="128">
        <f t="shared" si="0"/>
        <v>206220</v>
      </c>
      <c r="N28" s="166"/>
      <c r="O28" s="143">
        <v>0.21</v>
      </c>
      <c r="P28" s="165">
        <f t="shared" si="1"/>
        <v>0</v>
      </c>
      <c r="S28" s="148"/>
    </row>
    <row r="29" spans="1:19" s="22" customFormat="1" ht="20.25" customHeight="1">
      <c r="A29" s="153"/>
      <c r="B29" s="154"/>
      <c r="C29" s="146">
        <v>15</v>
      </c>
      <c r="D29" s="230" t="s">
        <v>108</v>
      </c>
      <c r="E29" s="231" t="s">
        <v>108</v>
      </c>
      <c r="F29" s="250"/>
      <c r="G29" s="251"/>
      <c r="H29" s="159"/>
      <c r="I29" s="146" t="s">
        <v>77</v>
      </c>
      <c r="J29" s="142">
        <v>74</v>
      </c>
      <c r="K29" s="144">
        <v>2525.25</v>
      </c>
      <c r="L29" s="127">
        <v>0.21</v>
      </c>
      <c r="M29" s="128">
        <f t="shared" si="0"/>
        <v>186868.5</v>
      </c>
      <c r="N29" s="166"/>
      <c r="O29" s="143">
        <v>0.21</v>
      </c>
      <c r="P29" s="165">
        <f t="shared" si="1"/>
        <v>0</v>
      </c>
      <c r="S29" s="148"/>
    </row>
    <row r="30" spans="1:19" s="22" customFormat="1" ht="18">
      <c r="A30" s="153"/>
      <c r="B30" s="154"/>
      <c r="C30" s="146">
        <v>16</v>
      </c>
      <c r="D30" s="230" t="s">
        <v>109</v>
      </c>
      <c r="E30" s="231" t="s">
        <v>109</v>
      </c>
      <c r="F30" s="250"/>
      <c r="G30" s="251"/>
      <c r="H30" s="159"/>
      <c r="I30" s="146" t="s">
        <v>77</v>
      </c>
      <c r="J30" s="142">
        <v>16</v>
      </c>
      <c r="K30" s="144">
        <v>5037.5</v>
      </c>
      <c r="L30" s="127">
        <v>0.21</v>
      </c>
      <c r="M30" s="128">
        <f t="shared" si="0"/>
        <v>80600</v>
      </c>
      <c r="N30" s="166"/>
      <c r="O30" s="143">
        <v>0.21</v>
      </c>
      <c r="P30" s="165">
        <f t="shared" si="1"/>
        <v>0</v>
      </c>
      <c r="S30" s="148"/>
    </row>
    <row r="31" spans="1:19" s="22" customFormat="1" ht="18" customHeight="1">
      <c r="A31" s="153"/>
      <c r="B31" s="154"/>
      <c r="C31" s="146">
        <v>17</v>
      </c>
      <c r="D31" s="230" t="s">
        <v>110</v>
      </c>
      <c r="E31" s="231" t="s">
        <v>110</v>
      </c>
      <c r="F31" s="250"/>
      <c r="G31" s="251"/>
      <c r="H31" s="159"/>
      <c r="I31" s="146" t="s">
        <v>77</v>
      </c>
      <c r="J31" s="142">
        <v>28</v>
      </c>
      <c r="K31" s="144">
        <v>6606</v>
      </c>
      <c r="L31" s="127">
        <v>0.21</v>
      </c>
      <c r="M31" s="128">
        <f t="shared" si="0"/>
        <v>184968</v>
      </c>
      <c r="N31" s="166"/>
      <c r="O31" s="143">
        <v>0.21</v>
      </c>
      <c r="P31" s="165">
        <f t="shared" si="1"/>
        <v>0</v>
      </c>
      <c r="S31" s="148"/>
    </row>
    <row r="32" spans="1:19" s="22" customFormat="1" ht="20.25" customHeight="1">
      <c r="A32" s="153"/>
      <c r="B32" s="154"/>
      <c r="C32" s="146">
        <v>18</v>
      </c>
      <c r="D32" s="230" t="s">
        <v>111</v>
      </c>
      <c r="E32" s="231" t="s">
        <v>111</v>
      </c>
      <c r="F32" s="250"/>
      <c r="G32" s="251"/>
      <c r="H32" s="159"/>
      <c r="I32" s="146" t="s">
        <v>77</v>
      </c>
      <c r="J32" s="142">
        <v>20</v>
      </c>
      <c r="K32" s="144">
        <v>2673</v>
      </c>
      <c r="L32" s="127">
        <v>0.21</v>
      </c>
      <c r="M32" s="128">
        <f t="shared" si="0"/>
        <v>53460</v>
      </c>
      <c r="N32" s="166"/>
      <c r="O32" s="143">
        <v>0.21</v>
      </c>
      <c r="P32" s="165">
        <f t="shared" si="1"/>
        <v>0</v>
      </c>
      <c r="S32" s="148"/>
    </row>
    <row r="33" spans="1:19" s="22" customFormat="1" ht="20.25" customHeight="1">
      <c r="A33" s="153"/>
      <c r="B33" s="154"/>
      <c r="C33" s="146">
        <v>19</v>
      </c>
      <c r="D33" s="230" t="s">
        <v>112</v>
      </c>
      <c r="E33" s="231" t="s">
        <v>112</v>
      </c>
      <c r="F33" s="250"/>
      <c r="G33" s="251"/>
      <c r="H33" s="159"/>
      <c r="I33" s="146" t="s">
        <v>77</v>
      </c>
      <c r="J33" s="142">
        <v>40</v>
      </c>
      <c r="K33" s="144">
        <v>2977</v>
      </c>
      <c r="L33" s="127">
        <v>0.21</v>
      </c>
      <c r="M33" s="128">
        <f t="shared" si="0"/>
        <v>119080</v>
      </c>
      <c r="N33" s="166"/>
      <c r="O33" s="143">
        <v>0.21</v>
      </c>
      <c r="P33" s="165">
        <f t="shared" si="1"/>
        <v>0</v>
      </c>
      <c r="S33" s="148"/>
    </row>
    <row r="34" spans="1:19" s="22" customFormat="1" ht="20.25" customHeight="1">
      <c r="A34" s="153"/>
      <c r="B34" s="154"/>
      <c r="C34" s="146">
        <v>20</v>
      </c>
      <c r="D34" s="230" t="s">
        <v>113</v>
      </c>
      <c r="E34" s="231" t="s">
        <v>113</v>
      </c>
      <c r="F34" s="250"/>
      <c r="G34" s="251"/>
      <c r="H34" s="159"/>
      <c r="I34" s="146" t="s">
        <v>77</v>
      </c>
      <c r="J34" s="142">
        <v>6</v>
      </c>
      <c r="K34" s="144">
        <v>10114.5</v>
      </c>
      <c r="L34" s="127">
        <v>0.21</v>
      </c>
      <c r="M34" s="128">
        <f t="shared" si="0"/>
        <v>60687</v>
      </c>
      <c r="N34" s="166"/>
      <c r="O34" s="143">
        <v>0.21</v>
      </c>
      <c r="P34" s="165">
        <f t="shared" si="1"/>
        <v>0</v>
      </c>
      <c r="S34" s="148"/>
    </row>
    <row r="35" spans="1:19" s="22" customFormat="1" ht="20.25" customHeight="1">
      <c r="A35" s="153"/>
      <c r="B35" s="154"/>
      <c r="C35" s="146">
        <v>21</v>
      </c>
      <c r="D35" s="230" t="s">
        <v>114</v>
      </c>
      <c r="E35" s="231" t="s">
        <v>114</v>
      </c>
      <c r="F35" s="250"/>
      <c r="G35" s="251"/>
      <c r="H35" s="159"/>
      <c r="I35" s="146" t="s">
        <v>77</v>
      </c>
      <c r="J35" s="142">
        <v>16</v>
      </c>
      <c r="K35" s="144">
        <v>3750.5</v>
      </c>
      <c r="L35" s="127">
        <v>0.21</v>
      </c>
      <c r="M35" s="128">
        <f t="shared" si="0"/>
        <v>60008</v>
      </c>
      <c r="N35" s="166"/>
      <c r="O35" s="143">
        <v>0.21</v>
      </c>
      <c r="P35" s="165">
        <f t="shared" si="1"/>
        <v>0</v>
      </c>
      <c r="S35" s="148"/>
    </row>
    <row r="36" spans="1:19" s="22" customFormat="1" ht="20.25" customHeight="1">
      <c r="A36" s="153"/>
      <c r="B36" s="154"/>
      <c r="C36" s="146">
        <v>22</v>
      </c>
      <c r="D36" s="230" t="s">
        <v>115</v>
      </c>
      <c r="E36" s="231" t="s">
        <v>115</v>
      </c>
      <c r="F36" s="250"/>
      <c r="G36" s="251"/>
      <c r="H36" s="159"/>
      <c r="I36" s="146" t="s">
        <v>77</v>
      </c>
      <c r="J36" s="142">
        <v>6</v>
      </c>
      <c r="K36" s="144">
        <v>8231</v>
      </c>
      <c r="L36" s="127">
        <v>0.21</v>
      </c>
      <c r="M36" s="128">
        <f t="shared" si="0"/>
        <v>49386</v>
      </c>
      <c r="N36" s="166"/>
      <c r="O36" s="143">
        <v>0.21</v>
      </c>
      <c r="P36" s="165">
        <f t="shared" si="1"/>
        <v>0</v>
      </c>
      <c r="S36" s="148"/>
    </row>
    <row r="37" spans="1:19" s="22" customFormat="1" ht="20.25" customHeight="1">
      <c r="A37" s="153"/>
      <c r="B37" s="154"/>
      <c r="C37" s="146">
        <v>23</v>
      </c>
      <c r="D37" s="230" t="s">
        <v>116</v>
      </c>
      <c r="E37" s="231" t="s">
        <v>116</v>
      </c>
      <c r="F37" s="250"/>
      <c r="G37" s="251"/>
      <c r="H37" s="159"/>
      <c r="I37" s="146" t="s">
        <v>77</v>
      </c>
      <c r="J37" s="142">
        <v>8</v>
      </c>
      <c r="K37" s="144">
        <v>6766</v>
      </c>
      <c r="L37" s="127">
        <v>0.21</v>
      </c>
      <c r="M37" s="128">
        <f t="shared" si="0"/>
        <v>54128</v>
      </c>
      <c r="N37" s="166"/>
      <c r="O37" s="143">
        <v>0.21</v>
      </c>
      <c r="P37" s="165">
        <f t="shared" si="1"/>
        <v>0</v>
      </c>
      <c r="S37" s="148"/>
    </row>
    <row r="38" spans="1:19" s="22" customFormat="1" ht="20.25" customHeight="1">
      <c r="A38" s="153"/>
      <c r="B38" s="154"/>
      <c r="C38" s="146">
        <v>24</v>
      </c>
      <c r="D38" s="230" t="s">
        <v>117</v>
      </c>
      <c r="E38" s="231" t="s">
        <v>117</v>
      </c>
      <c r="F38" s="250"/>
      <c r="G38" s="251"/>
      <c r="H38" s="159"/>
      <c r="I38" s="146" t="s">
        <v>77</v>
      </c>
      <c r="J38" s="142">
        <v>12</v>
      </c>
      <c r="K38" s="144">
        <v>3958</v>
      </c>
      <c r="L38" s="127">
        <v>0.21</v>
      </c>
      <c r="M38" s="128">
        <f t="shared" si="0"/>
        <v>47496</v>
      </c>
      <c r="N38" s="166"/>
      <c r="O38" s="143">
        <v>0.21</v>
      </c>
      <c r="P38" s="165">
        <f t="shared" si="1"/>
        <v>0</v>
      </c>
      <c r="S38" s="148"/>
    </row>
    <row r="39" spans="1:19" s="22" customFormat="1" ht="20.25" customHeight="1">
      <c r="A39" s="153"/>
      <c r="B39" s="154"/>
      <c r="C39" s="146">
        <v>25</v>
      </c>
      <c r="D39" s="230" t="s">
        <v>118</v>
      </c>
      <c r="E39" s="231" t="s">
        <v>118</v>
      </c>
      <c r="F39" s="250"/>
      <c r="G39" s="251"/>
      <c r="H39" s="159"/>
      <c r="I39" s="146" t="s">
        <v>77</v>
      </c>
      <c r="J39" s="142">
        <v>8</v>
      </c>
      <c r="K39" s="144">
        <v>3432</v>
      </c>
      <c r="L39" s="127">
        <v>0.21</v>
      </c>
      <c r="M39" s="128">
        <f t="shared" si="0"/>
        <v>27456</v>
      </c>
      <c r="N39" s="166"/>
      <c r="O39" s="143">
        <v>0.21</v>
      </c>
      <c r="P39" s="165">
        <f t="shared" si="1"/>
        <v>0</v>
      </c>
      <c r="S39" s="148"/>
    </row>
    <row r="40" spans="1:19" s="22" customFormat="1" ht="20.25" customHeight="1">
      <c r="A40" s="153"/>
      <c r="B40" s="154"/>
      <c r="C40" s="146">
        <v>26</v>
      </c>
      <c r="D40" s="230" t="s">
        <v>119</v>
      </c>
      <c r="E40" s="231" t="s">
        <v>119</v>
      </c>
      <c r="F40" s="250"/>
      <c r="G40" s="251"/>
      <c r="H40" s="159"/>
      <c r="I40" s="146" t="s">
        <v>77</v>
      </c>
      <c r="J40" s="142">
        <v>2</v>
      </c>
      <c r="K40" s="144">
        <v>1760.5</v>
      </c>
      <c r="L40" s="127">
        <v>0.21</v>
      </c>
      <c r="M40" s="128">
        <f t="shared" si="0"/>
        <v>3521</v>
      </c>
      <c r="N40" s="166"/>
      <c r="O40" s="143">
        <v>0.21</v>
      </c>
      <c r="P40" s="165">
        <f t="shared" si="1"/>
        <v>0</v>
      </c>
      <c r="S40" s="148"/>
    </row>
    <row r="41" spans="1:19" s="22" customFormat="1" ht="20.25" customHeight="1">
      <c r="A41" s="153"/>
      <c r="B41" s="154"/>
      <c r="C41" s="146">
        <v>27</v>
      </c>
      <c r="D41" s="230" t="s">
        <v>120</v>
      </c>
      <c r="E41" s="231" t="s">
        <v>120</v>
      </c>
      <c r="F41" s="250"/>
      <c r="G41" s="251"/>
      <c r="H41" s="159"/>
      <c r="I41" s="146" t="s">
        <v>77</v>
      </c>
      <c r="J41" s="142">
        <v>2</v>
      </c>
      <c r="K41" s="144">
        <v>1743</v>
      </c>
      <c r="L41" s="127">
        <v>0.21</v>
      </c>
      <c r="M41" s="128">
        <f t="shared" si="0"/>
        <v>3486</v>
      </c>
      <c r="N41" s="166"/>
      <c r="O41" s="143">
        <v>0.21</v>
      </c>
      <c r="P41" s="165">
        <f t="shared" si="1"/>
        <v>0</v>
      </c>
      <c r="S41" s="148"/>
    </row>
    <row r="42" spans="1:19" s="22" customFormat="1" ht="20.25" customHeight="1">
      <c r="A42" s="153"/>
      <c r="B42" s="154"/>
      <c r="C42" s="146">
        <v>28</v>
      </c>
      <c r="D42" s="230" t="s">
        <v>121</v>
      </c>
      <c r="E42" s="231" t="s">
        <v>121</v>
      </c>
      <c r="F42" s="250"/>
      <c r="G42" s="251"/>
      <c r="H42" s="159"/>
      <c r="I42" s="146" t="s">
        <v>77</v>
      </c>
      <c r="J42" s="142">
        <v>2</v>
      </c>
      <c r="K42" s="144">
        <v>1743</v>
      </c>
      <c r="L42" s="127">
        <v>0.21</v>
      </c>
      <c r="M42" s="128">
        <f t="shared" si="0"/>
        <v>3486</v>
      </c>
      <c r="N42" s="166"/>
      <c r="O42" s="143">
        <v>0.21</v>
      </c>
      <c r="P42" s="165">
        <f t="shared" si="1"/>
        <v>0</v>
      </c>
      <c r="S42" s="148"/>
    </row>
    <row r="43" spans="1:19" s="22" customFormat="1" ht="20.25" customHeight="1">
      <c r="A43" s="153"/>
      <c r="B43" s="154"/>
      <c r="C43" s="146">
        <v>29</v>
      </c>
      <c r="D43" s="230" t="s">
        <v>122</v>
      </c>
      <c r="E43" s="231" t="s">
        <v>122</v>
      </c>
      <c r="F43" s="250"/>
      <c r="G43" s="251"/>
      <c r="H43" s="159"/>
      <c r="I43" s="146" t="s">
        <v>77</v>
      </c>
      <c r="J43" s="142">
        <v>2</v>
      </c>
      <c r="K43" s="144">
        <v>1743</v>
      </c>
      <c r="L43" s="127">
        <v>0.21</v>
      </c>
      <c r="M43" s="128">
        <f t="shared" si="0"/>
        <v>3486</v>
      </c>
      <c r="N43" s="166"/>
      <c r="O43" s="143">
        <v>0.21</v>
      </c>
      <c r="P43" s="165">
        <f t="shared" si="1"/>
        <v>0</v>
      </c>
      <c r="S43" s="148"/>
    </row>
    <row r="44" spans="1:19" s="22" customFormat="1" ht="20.25" customHeight="1">
      <c r="A44" s="153"/>
      <c r="B44" s="154"/>
      <c r="C44" s="146">
        <v>30</v>
      </c>
      <c r="D44" s="230" t="s">
        <v>123</v>
      </c>
      <c r="E44" s="231" t="s">
        <v>123</v>
      </c>
      <c r="F44" s="250"/>
      <c r="G44" s="251"/>
      <c r="H44" s="159"/>
      <c r="I44" s="146" t="s">
        <v>77</v>
      </c>
      <c r="J44" s="142">
        <v>2</v>
      </c>
      <c r="K44" s="144">
        <v>1725.5</v>
      </c>
      <c r="L44" s="127">
        <v>0.21</v>
      </c>
      <c r="M44" s="128">
        <f t="shared" si="0"/>
        <v>3451</v>
      </c>
      <c r="N44" s="166"/>
      <c r="O44" s="143">
        <v>0.21</v>
      </c>
      <c r="P44" s="165">
        <f t="shared" si="1"/>
        <v>0</v>
      </c>
      <c r="S44" s="148"/>
    </row>
    <row r="45" spans="1:19" s="22" customFormat="1" ht="20.25" customHeight="1">
      <c r="A45" s="153"/>
      <c r="B45" s="154"/>
      <c r="C45" s="146">
        <v>31</v>
      </c>
      <c r="D45" s="230" t="s">
        <v>124</v>
      </c>
      <c r="E45" s="231" t="s">
        <v>124</v>
      </c>
      <c r="F45" s="250"/>
      <c r="G45" s="251"/>
      <c r="H45" s="159"/>
      <c r="I45" s="146" t="s">
        <v>77</v>
      </c>
      <c r="J45" s="142">
        <v>2</v>
      </c>
      <c r="K45" s="144">
        <v>1644.5</v>
      </c>
      <c r="L45" s="127">
        <v>0.21</v>
      </c>
      <c r="M45" s="128">
        <f t="shared" si="0"/>
        <v>3289</v>
      </c>
      <c r="N45" s="166"/>
      <c r="O45" s="143">
        <v>0.21</v>
      </c>
      <c r="P45" s="165">
        <f t="shared" si="1"/>
        <v>0</v>
      </c>
      <c r="S45" s="148"/>
    </row>
    <row r="46" spans="1:19" s="22" customFormat="1" ht="20.25" customHeight="1">
      <c r="A46" s="153"/>
      <c r="B46" s="154"/>
      <c r="C46" s="146">
        <v>32</v>
      </c>
      <c r="D46" s="230" t="s">
        <v>125</v>
      </c>
      <c r="E46" s="231" t="s">
        <v>125</v>
      </c>
      <c r="F46" s="250"/>
      <c r="G46" s="251"/>
      <c r="H46" s="159"/>
      <c r="I46" s="146" t="s">
        <v>77</v>
      </c>
      <c r="J46" s="142">
        <v>2</v>
      </c>
      <c r="K46" s="144">
        <v>3924</v>
      </c>
      <c r="L46" s="127">
        <v>0.21</v>
      </c>
      <c r="M46" s="128">
        <f t="shared" si="0"/>
        <v>7848</v>
      </c>
      <c r="N46" s="166"/>
      <c r="O46" s="143">
        <v>0.21</v>
      </c>
      <c r="P46" s="165">
        <f t="shared" si="1"/>
        <v>0</v>
      </c>
      <c r="S46" s="148"/>
    </row>
    <row r="47" spans="1:19" s="22" customFormat="1" ht="20.25" customHeight="1">
      <c r="A47" s="153"/>
      <c r="B47" s="154"/>
      <c r="C47" s="146">
        <v>33</v>
      </c>
      <c r="D47" s="230" t="s">
        <v>126</v>
      </c>
      <c r="E47" s="231" t="s">
        <v>126</v>
      </c>
      <c r="F47" s="247"/>
      <c r="G47" s="248"/>
      <c r="H47" s="159"/>
      <c r="I47" s="146" t="s">
        <v>77</v>
      </c>
      <c r="J47" s="142">
        <v>32</v>
      </c>
      <c r="K47" s="144">
        <v>282.82</v>
      </c>
      <c r="L47" s="127">
        <v>0.21</v>
      </c>
      <c r="M47" s="128">
        <f t="shared" si="0"/>
        <v>9050.24</v>
      </c>
      <c r="N47" s="166"/>
      <c r="O47" s="143">
        <v>0.21</v>
      </c>
      <c r="P47" s="165">
        <f t="shared" si="1"/>
        <v>0</v>
      </c>
      <c r="S47" s="148"/>
    </row>
    <row r="48" spans="1:19" s="22" customFormat="1" ht="20.25" customHeight="1">
      <c r="A48" s="153"/>
      <c r="B48" s="154"/>
      <c r="C48" s="146">
        <v>34</v>
      </c>
      <c r="D48" s="230" t="s">
        <v>127</v>
      </c>
      <c r="E48" s="231" t="s">
        <v>127</v>
      </c>
      <c r="F48" s="247"/>
      <c r="G48" s="248"/>
      <c r="H48" s="159"/>
      <c r="I48" s="146" t="s">
        <v>77</v>
      </c>
      <c r="J48" s="142">
        <v>4</v>
      </c>
      <c r="K48" s="144">
        <v>5219</v>
      </c>
      <c r="L48" s="127">
        <v>0.21</v>
      </c>
      <c r="M48" s="128">
        <f t="shared" si="0"/>
        <v>20876</v>
      </c>
      <c r="N48" s="166"/>
      <c r="O48" s="143">
        <v>0.21</v>
      </c>
      <c r="P48" s="165">
        <f t="shared" si="1"/>
        <v>0</v>
      </c>
      <c r="S48" s="148"/>
    </row>
    <row r="49" spans="1:19" s="22" customFormat="1" ht="18">
      <c r="A49" s="153"/>
      <c r="B49" s="154"/>
      <c r="C49" s="146">
        <v>35</v>
      </c>
      <c r="D49" s="230" t="s">
        <v>128</v>
      </c>
      <c r="E49" s="231" t="s">
        <v>128</v>
      </c>
      <c r="F49" s="247"/>
      <c r="G49" s="248"/>
      <c r="H49" s="159"/>
      <c r="I49" s="146" t="s">
        <v>77</v>
      </c>
      <c r="J49" s="142">
        <v>10</v>
      </c>
      <c r="K49" s="144">
        <v>97.11</v>
      </c>
      <c r="L49" s="127">
        <v>0.21</v>
      </c>
      <c r="M49" s="128">
        <f t="shared" si="0"/>
        <v>971.1</v>
      </c>
      <c r="N49" s="166"/>
      <c r="O49" s="143">
        <v>0.21</v>
      </c>
      <c r="P49" s="165">
        <f t="shared" si="1"/>
        <v>0</v>
      </c>
      <c r="S49" s="148"/>
    </row>
    <row r="50" spans="1:19" s="22" customFormat="1" ht="20.25" customHeight="1">
      <c r="A50" s="153"/>
      <c r="B50" s="154"/>
      <c r="C50" s="146">
        <v>36</v>
      </c>
      <c r="D50" s="230" t="s">
        <v>129</v>
      </c>
      <c r="E50" s="231" t="s">
        <v>129</v>
      </c>
      <c r="F50" s="247"/>
      <c r="G50" s="248"/>
      <c r="H50" s="159"/>
      <c r="I50" s="146" t="s">
        <v>77</v>
      </c>
      <c r="J50" s="142">
        <v>4</v>
      </c>
      <c r="K50" s="144">
        <v>391</v>
      </c>
      <c r="L50" s="127">
        <v>0.21</v>
      </c>
      <c r="M50" s="128">
        <f t="shared" si="0"/>
        <v>1564</v>
      </c>
      <c r="N50" s="166"/>
      <c r="O50" s="143">
        <v>0.21</v>
      </c>
      <c r="P50" s="165">
        <f t="shared" si="1"/>
        <v>0</v>
      </c>
      <c r="S50" s="148"/>
    </row>
    <row r="51" spans="1:19" s="22" customFormat="1" ht="20.25" customHeight="1">
      <c r="A51" s="153"/>
      <c r="B51" s="154"/>
      <c r="C51" s="146">
        <v>37</v>
      </c>
      <c r="D51" s="230" t="s">
        <v>130</v>
      </c>
      <c r="E51" s="231" t="s">
        <v>130</v>
      </c>
      <c r="F51" s="247"/>
      <c r="G51" s="248"/>
      <c r="H51" s="159"/>
      <c r="I51" s="146" t="s">
        <v>77</v>
      </c>
      <c r="J51" s="142">
        <v>4</v>
      </c>
      <c r="K51" s="144">
        <v>115.92</v>
      </c>
      <c r="L51" s="127">
        <v>0.21</v>
      </c>
      <c r="M51" s="128">
        <f t="shared" si="0"/>
        <v>463.68</v>
      </c>
      <c r="N51" s="166"/>
      <c r="O51" s="143">
        <v>0.21</v>
      </c>
      <c r="P51" s="165">
        <f t="shared" si="1"/>
        <v>0</v>
      </c>
      <c r="S51" s="148"/>
    </row>
    <row r="52" spans="1:19" s="22" customFormat="1" ht="20.25" customHeight="1">
      <c r="A52" s="153"/>
      <c r="B52" s="154"/>
      <c r="C52" s="146">
        <v>38</v>
      </c>
      <c r="D52" s="230" t="s">
        <v>131</v>
      </c>
      <c r="E52" s="231" t="s">
        <v>131</v>
      </c>
      <c r="F52" s="247"/>
      <c r="G52" s="248"/>
      <c r="H52" s="159"/>
      <c r="I52" s="146" t="s">
        <v>77</v>
      </c>
      <c r="J52" s="142">
        <v>20</v>
      </c>
      <c r="K52" s="144">
        <v>65.25</v>
      </c>
      <c r="L52" s="127">
        <v>0.21</v>
      </c>
      <c r="M52" s="128">
        <f t="shared" si="0"/>
        <v>1305</v>
      </c>
      <c r="N52" s="166"/>
      <c r="O52" s="143">
        <v>0.21</v>
      </c>
      <c r="P52" s="165">
        <f t="shared" si="1"/>
        <v>0</v>
      </c>
      <c r="S52" s="148"/>
    </row>
    <row r="53" spans="1:19" s="22" customFormat="1" ht="20.25" customHeight="1">
      <c r="A53" s="153"/>
      <c r="B53" s="154"/>
      <c r="C53" s="146">
        <v>39</v>
      </c>
      <c r="D53" s="230" t="s">
        <v>132</v>
      </c>
      <c r="E53" s="231" t="s">
        <v>132</v>
      </c>
      <c r="F53" s="247"/>
      <c r="G53" s="248"/>
      <c r="H53" s="159"/>
      <c r="I53" s="146" t="s">
        <v>77</v>
      </c>
      <c r="J53" s="142">
        <v>116</v>
      </c>
      <c r="K53" s="144">
        <v>34.58</v>
      </c>
      <c r="L53" s="127">
        <v>0.21</v>
      </c>
      <c r="M53" s="128">
        <f t="shared" si="0"/>
        <v>4011.2799999999997</v>
      </c>
      <c r="N53" s="166"/>
      <c r="O53" s="143">
        <v>0.21</v>
      </c>
      <c r="P53" s="165">
        <f t="shared" si="1"/>
        <v>0</v>
      </c>
      <c r="S53" s="148"/>
    </row>
    <row r="54" spans="1:19" s="22" customFormat="1" ht="20.25" customHeight="1">
      <c r="A54" s="153"/>
      <c r="B54" s="154"/>
      <c r="C54" s="146">
        <v>40</v>
      </c>
      <c r="D54" s="230" t="s">
        <v>133</v>
      </c>
      <c r="E54" s="231" t="s">
        <v>133</v>
      </c>
      <c r="F54" s="247"/>
      <c r="G54" s="248"/>
      <c r="H54" s="159"/>
      <c r="I54" s="146" t="s">
        <v>77</v>
      </c>
      <c r="J54" s="142">
        <v>36</v>
      </c>
      <c r="K54" s="144">
        <v>117.66</v>
      </c>
      <c r="L54" s="127">
        <v>0.21</v>
      </c>
      <c r="M54" s="128">
        <f t="shared" si="0"/>
        <v>4235.76</v>
      </c>
      <c r="N54" s="166"/>
      <c r="O54" s="143">
        <v>0.21</v>
      </c>
      <c r="P54" s="165">
        <f t="shared" si="1"/>
        <v>0</v>
      </c>
      <c r="S54" s="148"/>
    </row>
    <row r="55" spans="1:19" s="22" customFormat="1" ht="18">
      <c r="A55" s="153"/>
      <c r="B55" s="154"/>
      <c r="C55" s="146">
        <v>41</v>
      </c>
      <c r="D55" s="230" t="s">
        <v>134</v>
      </c>
      <c r="E55" s="231" t="s">
        <v>134</v>
      </c>
      <c r="F55" s="247"/>
      <c r="G55" s="248"/>
      <c r="H55" s="159"/>
      <c r="I55" s="146" t="s">
        <v>77</v>
      </c>
      <c r="J55" s="142">
        <v>36</v>
      </c>
      <c r="K55" s="144">
        <v>85.26</v>
      </c>
      <c r="L55" s="127">
        <v>0.21</v>
      </c>
      <c r="M55" s="128">
        <f t="shared" si="0"/>
        <v>3069.36</v>
      </c>
      <c r="N55" s="166"/>
      <c r="O55" s="143">
        <v>0.21</v>
      </c>
      <c r="P55" s="165">
        <f t="shared" si="1"/>
        <v>0</v>
      </c>
      <c r="S55" s="148"/>
    </row>
    <row r="56" spans="1:19" s="22" customFormat="1" ht="20.25" customHeight="1">
      <c r="A56" s="153"/>
      <c r="B56" s="154"/>
      <c r="C56" s="146">
        <v>42</v>
      </c>
      <c r="D56" s="230" t="s">
        <v>135</v>
      </c>
      <c r="E56" s="231" t="s">
        <v>135</v>
      </c>
      <c r="F56" s="247"/>
      <c r="G56" s="248"/>
      <c r="H56" s="159"/>
      <c r="I56" s="146" t="s">
        <v>77</v>
      </c>
      <c r="J56" s="142">
        <v>58</v>
      </c>
      <c r="K56" s="144">
        <v>22.26</v>
      </c>
      <c r="L56" s="127">
        <v>0.21</v>
      </c>
      <c r="M56" s="128">
        <f t="shared" si="0"/>
        <v>1291.0800000000002</v>
      </c>
      <c r="N56" s="166"/>
      <c r="O56" s="143">
        <v>0.21</v>
      </c>
      <c r="P56" s="165">
        <f t="shared" si="1"/>
        <v>0</v>
      </c>
      <c r="S56" s="148"/>
    </row>
    <row r="57" spans="1:19" s="22" customFormat="1" ht="18">
      <c r="A57" s="153"/>
      <c r="B57" s="154"/>
      <c r="C57" s="146">
        <v>43</v>
      </c>
      <c r="D57" s="230" t="s">
        <v>136</v>
      </c>
      <c r="E57" s="231" t="s">
        <v>136</v>
      </c>
      <c r="F57" s="247"/>
      <c r="G57" s="248"/>
      <c r="H57" s="159"/>
      <c r="I57" s="146" t="s">
        <v>77</v>
      </c>
      <c r="J57" s="142">
        <v>2</v>
      </c>
      <c r="K57" s="144">
        <v>301.04000000000002</v>
      </c>
      <c r="L57" s="127">
        <v>0.21</v>
      </c>
      <c r="M57" s="128">
        <f t="shared" si="0"/>
        <v>602.08000000000004</v>
      </c>
      <c r="N57" s="166"/>
      <c r="O57" s="143">
        <v>0.21</v>
      </c>
      <c r="P57" s="165">
        <f t="shared" si="1"/>
        <v>0</v>
      </c>
      <c r="S57" s="148"/>
    </row>
    <row r="58" spans="1:19" s="22" customFormat="1" ht="20.25" customHeight="1">
      <c r="A58" s="153"/>
      <c r="B58" s="154"/>
      <c r="C58" s="146">
        <v>44</v>
      </c>
      <c r="D58" s="230" t="s">
        <v>137</v>
      </c>
      <c r="E58" s="231" t="s">
        <v>137</v>
      </c>
      <c r="F58" s="247"/>
      <c r="G58" s="248"/>
      <c r="H58" s="159"/>
      <c r="I58" s="146" t="s">
        <v>77</v>
      </c>
      <c r="J58" s="142">
        <v>2</v>
      </c>
      <c r="K58" s="144">
        <v>248.82</v>
      </c>
      <c r="L58" s="127">
        <v>0.21</v>
      </c>
      <c r="M58" s="128">
        <f t="shared" si="0"/>
        <v>497.64</v>
      </c>
      <c r="N58" s="166"/>
      <c r="O58" s="143">
        <v>0.21</v>
      </c>
      <c r="P58" s="165">
        <f t="shared" si="1"/>
        <v>0</v>
      </c>
      <c r="S58" s="148"/>
    </row>
    <row r="59" spans="1:19" s="22" customFormat="1" ht="20.25" customHeight="1">
      <c r="A59" s="153"/>
      <c r="B59" s="154"/>
      <c r="C59" s="146">
        <v>45</v>
      </c>
      <c r="D59" s="230" t="s">
        <v>138</v>
      </c>
      <c r="E59" s="231" t="s">
        <v>138</v>
      </c>
      <c r="F59" s="250"/>
      <c r="G59" s="251"/>
      <c r="H59" s="160"/>
      <c r="I59" s="146" t="s">
        <v>77</v>
      </c>
      <c r="J59" s="142">
        <v>18</v>
      </c>
      <c r="K59" s="144">
        <v>5480.01</v>
      </c>
      <c r="L59" s="127">
        <v>0.21</v>
      </c>
      <c r="M59" s="128">
        <f t="shared" si="0"/>
        <v>98640.180000000008</v>
      </c>
      <c r="N59" s="166"/>
      <c r="O59" s="143">
        <v>0.21</v>
      </c>
      <c r="P59" s="165">
        <f t="shared" si="1"/>
        <v>0</v>
      </c>
      <c r="S59" s="148"/>
    </row>
    <row r="60" spans="1:19" s="22" customFormat="1" ht="20.25" customHeight="1">
      <c r="A60" s="153"/>
      <c r="B60" s="154"/>
      <c r="C60" s="146">
        <v>46</v>
      </c>
      <c r="D60" s="230" t="s">
        <v>139</v>
      </c>
      <c r="E60" s="231" t="s">
        <v>139</v>
      </c>
      <c r="F60" s="250"/>
      <c r="G60" s="251"/>
      <c r="H60" s="159"/>
      <c r="I60" s="146" t="s">
        <v>77</v>
      </c>
      <c r="J60" s="142">
        <v>54</v>
      </c>
      <c r="K60" s="144">
        <v>376.48</v>
      </c>
      <c r="L60" s="127">
        <v>0.21</v>
      </c>
      <c r="M60" s="128">
        <f t="shared" si="0"/>
        <v>20329.920000000002</v>
      </c>
      <c r="N60" s="166"/>
      <c r="O60" s="143">
        <v>0.21</v>
      </c>
      <c r="P60" s="165">
        <f t="shared" si="1"/>
        <v>0</v>
      </c>
      <c r="S60" s="148"/>
    </row>
    <row r="61" spans="1:19" s="22" customFormat="1" ht="20.25" customHeight="1">
      <c r="A61" s="153"/>
      <c r="B61" s="154"/>
      <c r="C61" s="146">
        <v>47</v>
      </c>
      <c r="D61" s="230" t="s">
        <v>140</v>
      </c>
      <c r="E61" s="231" t="s">
        <v>140</v>
      </c>
      <c r="F61" s="250"/>
      <c r="G61" s="251"/>
      <c r="H61" s="159"/>
      <c r="I61" s="146" t="s">
        <v>77</v>
      </c>
      <c r="J61" s="142">
        <v>18</v>
      </c>
      <c r="K61" s="144">
        <v>925.65</v>
      </c>
      <c r="L61" s="127">
        <v>0.21</v>
      </c>
      <c r="M61" s="128">
        <f t="shared" si="0"/>
        <v>16661.7</v>
      </c>
      <c r="N61" s="166"/>
      <c r="O61" s="143">
        <v>0.21</v>
      </c>
      <c r="P61" s="165">
        <f t="shared" si="1"/>
        <v>0</v>
      </c>
      <c r="S61" s="148"/>
    </row>
    <row r="62" spans="1:19" s="22" customFormat="1" ht="20.25" customHeight="1">
      <c r="A62" s="153"/>
      <c r="B62" s="154"/>
      <c r="C62" s="146">
        <v>48</v>
      </c>
      <c r="D62" s="230" t="s">
        <v>141</v>
      </c>
      <c r="E62" s="231" t="s">
        <v>141</v>
      </c>
      <c r="F62" s="250"/>
      <c r="G62" s="251"/>
      <c r="H62" s="159"/>
      <c r="I62" s="146" t="s">
        <v>77</v>
      </c>
      <c r="J62" s="142">
        <v>40</v>
      </c>
      <c r="K62" s="144">
        <v>109.33</v>
      </c>
      <c r="L62" s="127">
        <v>0.21</v>
      </c>
      <c r="M62" s="128">
        <f t="shared" si="0"/>
        <v>4373.2</v>
      </c>
      <c r="N62" s="166"/>
      <c r="O62" s="143">
        <v>0.21</v>
      </c>
      <c r="P62" s="165">
        <f t="shared" si="1"/>
        <v>0</v>
      </c>
      <c r="S62" s="148"/>
    </row>
    <row r="63" spans="1:19" s="22" customFormat="1" ht="20.25" customHeight="1">
      <c r="A63" s="153"/>
      <c r="B63" s="154"/>
      <c r="C63" s="146">
        <v>49</v>
      </c>
      <c r="D63" s="230" t="s">
        <v>142</v>
      </c>
      <c r="E63" s="231" t="s">
        <v>142</v>
      </c>
      <c r="F63" s="250"/>
      <c r="G63" s="251"/>
      <c r="H63" s="159"/>
      <c r="I63" s="146" t="s">
        <v>77</v>
      </c>
      <c r="J63" s="142">
        <v>2</v>
      </c>
      <c r="K63" s="144">
        <v>285.18</v>
      </c>
      <c r="L63" s="127">
        <v>0.21</v>
      </c>
      <c r="M63" s="128">
        <f t="shared" si="0"/>
        <v>570.36</v>
      </c>
      <c r="N63" s="166"/>
      <c r="O63" s="143">
        <v>0.21</v>
      </c>
      <c r="P63" s="165">
        <f t="shared" si="1"/>
        <v>0</v>
      </c>
      <c r="S63" s="148"/>
    </row>
    <row r="64" spans="1:19" s="22" customFormat="1" ht="20.25" customHeight="1">
      <c r="A64" s="153"/>
      <c r="B64" s="154"/>
      <c r="C64" s="146">
        <v>50</v>
      </c>
      <c r="D64" s="230" t="s">
        <v>143</v>
      </c>
      <c r="E64" s="231" t="s">
        <v>143</v>
      </c>
      <c r="F64" s="250"/>
      <c r="G64" s="251"/>
      <c r="H64" s="161"/>
      <c r="I64" s="146" t="s">
        <v>77</v>
      </c>
      <c r="J64" s="142">
        <v>4</v>
      </c>
      <c r="K64" s="144">
        <v>1500.63</v>
      </c>
      <c r="L64" s="127">
        <v>0.21</v>
      </c>
      <c r="M64" s="128">
        <f t="shared" si="0"/>
        <v>6002.52</v>
      </c>
      <c r="N64" s="166"/>
      <c r="O64" s="143">
        <v>0.21</v>
      </c>
      <c r="P64" s="165">
        <f t="shared" si="1"/>
        <v>0</v>
      </c>
      <c r="S64" s="148"/>
    </row>
    <row r="65" spans="1:19" s="22" customFormat="1" ht="20.25" customHeight="1">
      <c r="A65" s="153"/>
      <c r="B65" s="154"/>
      <c r="C65" s="146">
        <v>51</v>
      </c>
      <c r="D65" s="230" t="s">
        <v>144</v>
      </c>
      <c r="E65" s="231" t="s">
        <v>144</v>
      </c>
      <c r="F65" s="250"/>
      <c r="G65" s="251"/>
      <c r="H65" s="160"/>
      <c r="I65" s="146" t="s">
        <v>77</v>
      </c>
      <c r="J65" s="142">
        <v>2</v>
      </c>
      <c r="K65" s="144">
        <v>9037.8799999999992</v>
      </c>
      <c r="L65" s="127">
        <v>0.21</v>
      </c>
      <c r="M65" s="128">
        <f t="shared" si="0"/>
        <v>18075.759999999998</v>
      </c>
      <c r="N65" s="166"/>
      <c r="O65" s="143">
        <v>0.21</v>
      </c>
      <c r="P65" s="165">
        <f t="shared" si="1"/>
        <v>0</v>
      </c>
      <c r="S65" s="148"/>
    </row>
    <row r="66" spans="1:19" s="22" customFormat="1" ht="20.25" customHeight="1">
      <c r="A66" s="153"/>
      <c r="B66" s="154"/>
      <c r="C66" s="146">
        <v>52</v>
      </c>
      <c r="D66" s="230" t="s">
        <v>145</v>
      </c>
      <c r="E66" s="231" t="s">
        <v>145</v>
      </c>
      <c r="F66" s="247"/>
      <c r="G66" s="248"/>
      <c r="H66" s="162"/>
      <c r="I66" s="146" t="s">
        <v>77</v>
      </c>
      <c r="J66" s="142">
        <v>4</v>
      </c>
      <c r="K66" s="144">
        <v>381.01</v>
      </c>
      <c r="L66" s="127">
        <v>0.21</v>
      </c>
      <c r="M66" s="128">
        <f t="shared" si="0"/>
        <v>1524.04</v>
      </c>
      <c r="N66" s="166"/>
      <c r="O66" s="143">
        <v>0.21</v>
      </c>
      <c r="P66" s="165">
        <f t="shared" si="1"/>
        <v>0</v>
      </c>
      <c r="S66" s="148"/>
    </row>
    <row r="67" spans="1:19" s="22" customFormat="1" ht="20.25" customHeight="1">
      <c r="A67" s="153"/>
      <c r="B67" s="154"/>
      <c r="C67" s="146">
        <v>53</v>
      </c>
      <c r="D67" s="230" t="s">
        <v>146</v>
      </c>
      <c r="E67" s="231" t="s">
        <v>146</v>
      </c>
      <c r="F67" s="247"/>
      <c r="G67" s="248"/>
      <c r="H67" s="162"/>
      <c r="I67" s="146" t="s">
        <v>77</v>
      </c>
      <c r="J67" s="142">
        <v>30</v>
      </c>
      <c r="K67" s="144">
        <v>238.28</v>
      </c>
      <c r="L67" s="127">
        <v>0.21</v>
      </c>
      <c r="M67" s="128">
        <f t="shared" si="0"/>
        <v>7148.4</v>
      </c>
      <c r="N67" s="166"/>
      <c r="O67" s="143">
        <v>0.21</v>
      </c>
      <c r="P67" s="165">
        <f t="shared" si="1"/>
        <v>0</v>
      </c>
      <c r="S67" s="148"/>
    </row>
    <row r="68" spans="1:19" s="22" customFormat="1" ht="20.25" customHeight="1">
      <c r="A68" s="153"/>
      <c r="B68" s="155"/>
      <c r="C68" s="146">
        <v>54</v>
      </c>
      <c r="D68" s="230" t="s">
        <v>147</v>
      </c>
      <c r="E68" s="231" t="s">
        <v>147</v>
      </c>
      <c r="F68" s="247"/>
      <c r="G68" s="248"/>
      <c r="H68" s="163"/>
      <c r="I68" s="146" t="s">
        <v>77</v>
      </c>
      <c r="J68" s="149">
        <v>8</v>
      </c>
      <c r="K68" s="150">
        <v>820.44</v>
      </c>
      <c r="L68" s="127">
        <v>0.21</v>
      </c>
      <c r="M68" s="128">
        <f t="shared" si="0"/>
        <v>6563.52</v>
      </c>
      <c r="N68" s="166"/>
      <c r="O68" s="143">
        <v>0.21</v>
      </c>
      <c r="P68" s="165">
        <f t="shared" si="1"/>
        <v>0</v>
      </c>
      <c r="S68" s="148"/>
    </row>
    <row r="69" spans="1:19" s="22" customFormat="1" ht="20.25" customHeight="1">
      <c r="A69" s="153"/>
      <c r="B69" s="155"/>
      <c r="C69" s="146">
        <v>55</v>
      </c>
      <c r="D69" s="230" t="s">
        <v>149</v>
      </c>
      <c r="E69" s="231" t="s">
        <v>148</v>
      </c>
      <c r="F69" s="247"/>
      <c r="G69" s="248"/>
      <c r="H69" s="163"/>
      <c r="I69" s="146" t="s">
        <v>77</v>
      </c>
      <c r="J69" s="149">
        <v>2</v>
      </c>
      <c r="K69" s="150">
        <v>1481.84</v>
      </c>
      <c r="L69" s="127">
        <v>0.21</v>
      </c>
      <c r="M69" s="128">
        <f t="shared" si="0"/>
        <v>2963.68</v>
      </c>
      <c r="N69" s="167"/>
      <c r="O69" s="143">
        <v>0.21</v>
      </c>
      <c r="P69" s="165">
        <f t="shared" si="1"/>
        <v>0</v>
      </c>
      <c r="S69" s="148"/>
    </row>
    <row r="70" spans="1:19" s="22" customFormat="1" ht="20.25" customHeight="1">
      <c r="A70" s="155"/>
      <c r="B70" s="156"/>
      <c r="C70" s="146">
        <v>56</v>
      </c>
      <c r="D70" s="230" t="s">
        <v>87</v>
      </c>
      <c r="E70" s="231" t="s">
        <v>87</v>
      </c>
      <c r="F70" s="247"/>
      <c r="G70" s="248"/>
      <c r="H70" s="163"/>
      <c r="I70" s="146" t="s">
        <v>77</v>
      </c>
      <c r="J70" s="149">
        <v>2</v>
      </c>
      <c r="K70" s="150">
        <v>698.23170000000005</v>
      </c>
      <c r="L70" s="127">
        <v>0.21</v>
      </c>
      <c r="M70" s="128">
        <f t="shared" si="0"/>
        <v>1396.4634000000001</v>
      </c>
      <c r="N70" s="167"/>
      <c r="O70" s="143">
        <v>0.21</v>
      </c>
      <c r="P70" s="165">
        <f t="shared" si="1"/>
        <v>0</v>
      </c>
      <c r="S70" s="148"/>
    </row>
    <row r="71" spans="1:19" s="22" customFormat="1" ht="20.25" customHeight="1">
      <c r="A71" s="155"/>
      <c r="B71" s="155"/>
      <c r="C71" s="146">
        <v>57</v>
      </c>
      <c r="D71" s="230" t="s">
        <v>88</v>
      </c>
      <c r="E71" s="231" t="s">
        <v>88</v>
      </c>
      <c r="F71" s="247"/>
      <c r="G71" s="248"/>
      <c r="H71" s="163"/>
      <c r="I71" s="146" t="s">
        <v>77</v>
      </c>
      <c r="J71" s="149">
        <v>2</v>
      </c>
      <c r="K71" s="150">
        <v>2634.489</v>
      </c>
      <c r="L71" s="127">
        <v>0.21</v>
      </c>
      <c r="M71" s="128">
        <f t="shared" si="0"/>
        <v>5268.9780000000001</v>
      </c>
      <c r="N71" s="167"/>
      <c r="O71" s="143">
        <v>0.21</v>
      </c>
      <c r="P71" s="165">
        <f t="shared" si="1"/>
        <v>0</v>
      </c>
      <c r="S71" s="148"/>
    </row>
    <row r="72" spans="1:19" s="22" customFormat="1" ht="20.25" customHeight="1">
      <c r="A72" s="155"/>
      <c r="B72" s="155"/>
      <c r="C72" s="146">
        <v>58</v>
      </c>
      <c r="D72" s="230" t="s">
        <v>89</v>
      </c>
      <c r="E72" s="231" t="s">
        <v>89</v>
      </c>
      <c r="F72" s="247"/>
      <c r="G72" s="248"/>
      <c r="H72" s="163"/>
      <c r="I72" s="146" t="s">
        <v>77</v>
      </c>
      <c r="J72" s="149">
        <v>2</v>
      </c>
      <c r="K72" s="150">
        <v>174.09735000000001</v>
      </c>
      <c r="L72" s="127">
        <v>0.21</v>
      </c>
      <c r="M72" s="128">
        <f t="shared" si="0"/>
        <v>348.19470000000001</v>
      </c>
      <c r="N72" s="167"/>
      <c r="O72" s="143">
        <v>0.21</v>
      </c>
      <c r="P72" s="165">
        <f t="shared" si="1"/>
        <v>0</v>
      </c>
      <c r="S72" s="148"/>
    </row>
    <row r="73" spans="1:19" s="22" customFormat="1" ht="20.25" customHeight="1">
      <c r="A73" s="155"/>
      <c r="B73" s="155"/>
      <c r="C73" s="146">
        <v>59</v>
      </c>
      <c r="D73" s="230" t="s">
        <v>78</v>
      </c>
      <c r="E73" s="231" t="s">
        <v>78</v>
      </c>
      <c r="F73" s="247"/>
      <c r="G73" s="248"/>
      <c r="H73" s="163"/>
      <c r="I73" s="146" t="s">
        <v>77</v>
      </c>
      <c r="J73" s="149">
        <v>2</v>
      </c>
      <c r="K73" s="150">
        <v>254.8998</v>
      </c>
      <c r="L73" s="127">
        <v>0.21</v>
      </c>
      <c r="M73" s="128">
        <f t="shared" si="0"/>
        <v>509.7996</v>
      </c>
      <c r="N73" s="167"/>
      <c r="O73" s="143">
        <v>0.21</v>
      </c>
      <c r="P73" s="165">
        <f t="shared" si="1"/>
        <v>0</v>
      </c>
      <c r="S73" s="148"/>
    </row>
    <row r="74" spans="1:19" s="22" customFormat="1" ht="20.25" customHeight="1">
      <c r="A74" s="155"/>
      <c r="B74" s="155"/>
      <c r="C74" s="146">
        <v>60</v>
      </c>
      <c r="D74" s="230" t="s">
        <v>90</v>
      </c>
      <c r="E74" s="231" t="s">
        <v>90</v>
      </c>
      <c r="F74" s="247"/>
      <c r="G74" s="248"/>
      <c r="H74" s="163"/>
      <c r="I74" s="146" t="s">
        <v>77</v>
      </c>
      <c r="J74" s="149">
        <v>2</v>
      </c>
      <c r="K74" s="150">
        <v>42.891849000000001</v>
      </c>
      <c r="L74" s="127">
        <v>0.21</v>
      </c>
      <c r="M74" s="128">
        <f t="shared" si="0"/>
        <v>85.783698000000001</v>
      </c>
      <c r="N74" s="167"/>
      <c r="O74" s="143">
        <v>0.21</v>
      </c>
      <c r="P74" s="165">
        <f t="shared" si="1"/>
        <v>0</v>
      </c>
      <c r="S74" s="148"/>
    </row>
    <row r="75" spans="1:19" s="22" customFormat="1" ht="20.25" customHeight="1">
      <c r="A75" s="155"/>
      <c r="B75" s="155"/>
      <c r="C75" s="146">
        <v>61</v>
      </c>
      <c r="D75" s="230" t="s">
        <v>91</v>
      </c>
      <c r="E75" s="231" t="s">
        <v>91</v>
      </c>
      <c r="F75" s="247"/>
      <c r="G75" s="248"/>
      <c r="H75" s="163"/>
      <c r="I75" s="146" t="s">
        <v>77</v>
      </c>
      <c r="J75" s="149">
        <v>2</v>
      </c>
      <c r="K75" s="150">
        <v>1966.65525</v>
      </c>
      <c r="L75" s="127">
        <v>0.21</v>
      </c>
      <c r="M75" s="128">
        <f t="shared" si="0"/>
        <v>3933.3105</v>
      </c>
      <c r="N75" s="167"/>
      <c r="O75" s="143">
        <v>0.21</v>
      </c>
      <c r="P75" s="165">
        <f t="shared" si="1"/>
        <v>0</v>
      </c>
      <c r="S75" s="148"/>
    </row>
    <row r="76" spans="1:19" s="22" customFormat="1" ht="20.25" customHeight="1">
      <c r="A76" s="155"/>
      <c r="B76" s="155"/>
      <c r="C76" s="146">
        <v>62</v>
      </c>
      <c r="D76" s="230" t="s">
        <v>92</v>
      </c>
      <c r="E76" s="231" t="s">
        <v>92</v>
      </c>
      <c r="F76" s="247"/>
      <c r="G76" s="248"/>
      <c r="H76" s="163"/>
      <c r="I76" s="146" t="s">
        <v>77</v>
      </c>
      <c r="J76" s="149">
        <v>2</v>
      </c>
      <c r="K76" s="150">
        <v>478.92223799999999</v>
      </c>
      <c r="L76" s="127">
        <v>0.21</v>
      </c>
      <c r="M76" s="128">
        <f t="shared" si="0"/>
        <v>957.84447599999999</v>
      </c>
      <c r="N76" s="167"/>
      <c r="O76" s="143">
        <v>0.21</v>
      </c>
      <c r="P76" s="165">
        <f t="shared" si="1"/>
        <v>0</v>
      </c>
      <c r="S76" s="148"/>
    </row>
    <row r="77" spans="1:19" s="22" customFormat="1" ht="20.25" customHeight="1">
      <c r="A77" s="155"/>
      <c r="B77" s="155"/>
      <c r="C77" s="146">
        <v>63</v>
      </c>
      <c r="D77" s="230" t="s">
        <v>79</v>
      </c>
      <c r="E77" s="231" t="s">
        <v>79</v>
      </c>
      <c r="F77" s="247"/>
      <c r="G77" s="248"/>
      <c r="H77" s="163"/>
      <c r="I77" s="146" t="s">
        <v>77</v>
      </c>
      <c r="J77" s="149">
        <v>2</v>
      </c>
      <c r="K77" s="150">
        <v>340.9083</v>
      </c>
      <c r="L77" s="127">
        <v>0.21</v>
      </c>
      <c r="M77" s="128">
        <f t="shared" si="0"/>
        <v>681.81659999999999</v>
      </c>
      <c r="N77" s="167"/>
      <c r="O77" s="143">
        <v>0.21</v>
      </c>
      <c r="P77" s="165">
        <f t="shared" si="1"/>
        <v>0</v>
      </c>
      <c r="S77" s="148"/>
    </row>
    <row r="78" spans="1:19" s="22" customFormat="1" ht="20.25" customHeight="1">
      <c r="A78" s="155"/>
      <c r="B78" s="155"/>
      <c r="C78" s="146">
        <v>64</v>
      </c>
      <c r="D78" s="230" t="s">
        <v>93</v>
      </c>
      <c r="E78" s="231" t="s">
        <v>93</v>
      </c>
      <c r="F78" s="247"/>
      <c r="G78" s="248"/>
      <c r="H78" s="163"/>
      <c r="I78" s="146" t="s">
        <v>77</v>
      </c>
      <c r="J78" s="149">
        <v>2</v>
      </c>
      <c r="K78" s="150">
        <v>389.64645000000002</v>
      </c>
      <c r="L78" s="127">
        <v>0.21</v>
      </c>
      <c r="M78" s="128">
        <f t="shared" si="0"/>
        <v>779.29290000000003</v>
      </c>
      <c r="N78" s="167"/>
      <c r="O78" s="143">
        <v>0.21</v>
      </c>
      <c r="P78" s="165">
        <f t="shared" si="1"/>
        <v>0</v>
      </c>
      <c r="S78" s="148"/>
    </row>
    <row r="79" spans="1:19" s="22" customFormat="1" ht="20.25" customHeight="1">
      <c r="A79" s="155"/>
      <c r="B79" s="155"/>
      <c r="C79" s="146">
        <v>65</v>
      </c>
      <c r="D79" s="230" t="s">
        <v>80</v>
      </c>
      <c r="E79" s="231" t="s">
        <v>80</v>
      </c>
      <c r="F79" s="247"/>
      <c r="G79" s="248"/>
      <c r="H79" s="163"/>
      <c r="I79" s="146" t="s">
        <v>77</v>
      </c>
      <c r="J79" s="149">
        <v>2</v>
      </c>
      <c r="K79" s="150">
        <v>344.56184999999999</v>
      </c>
      <c r="L79" s="127">
        <v>0.21</v>
      </c>
      <c r="M79" s="128">
        <f t="shared" si="0"/>
        <v>689.12369999999999</v>
      </c>
      <c r="N79" s="167"/>
      <c r="O79" s="143">
        <v>0.21</v>
      </c>
      <c r="P79" s="165">
        <f t="shared" si="1"/>
        <v>0</v>
      </c>
      <c r="S79" s="148"/>
    </row>
    <row r="80" spans="1:19" s="22" customFormat="1" ht="20.25" customHeight="1">
      <c r="A80" s="155"/>
      <c r="B80" s="155"/>
      <c r="C80" s="146">
        <v>66</v>
      </c>
      <c r="D80" s="230" t="s">
        <v>81</v>
      </c>
      <c r="E80" s="249" t="s">
        <v>81</v>
      </c>
      <c r="F80" s="232"/>
      <c r="G80" s="232"/>
      <c r="H80" s="163"/>
      <c r="I80" s="146" t="s">
        <v>77</v>
      </c>
      <c r="J80" s="149">
        <v>2</v>
      </c>
      <c r="K80" s="150">
        <v>329.47154999999998</v>
      </c>
      <c r="L80" s="127">
        <v>0.21</v>
      </c>
      <c r="M80" s="128">
        <f t="shared" ref="M80:M81" si="2">J80*K80</f>
        <v>658.94309999999996</v>
      </c>
      <c r="N80" s="167"/>
      <c r="O80" s="143">
        <v>0.21</v>
      </c>
      <c r="P80" s="165">
        <f t="shared" ref="P80:P84" si="3">J80*N80</f>
        <v>0</v>
      </c>
      <c r="S80" s="148"/>
    </row>
    <row r="81" spans="1:24" s="22" customFormat="1" ht="20.25" customHeight="1">
      <c r="A81" s="155"/>
      <c r="B81" s="155"/>
      <c r="C81" s="146">
        <v>67</v>
      </c>
      <c r="D81" s="230" t="s">
        <v>82</v>
      </c>
      <c r="E81" s="249" t="s">
        <v>82</v>
      </c>
      <c r="F81" s="232"/>
      <c r="G81" s="232"/>
      <c r="H81" s="163"/>
      <c r="I81" s="146" t="s">
        <v>77</v>
      </c>
      <c r="J81" s="149">
        <v>2</v>
      </c>
      <c r="K81" s="150">
        <v>75.032325</v>
      </c>
      <c r="L81" s="127">
        <v>0.21</v>
      </c>
      <c r="M81" s="128">
        <f t="shared" si="2"/>
        <v>150.06465</v>
      </c>
      <c r="N81" s="167"/>
      <c r="O81" s="143">
        <v>0.21</v>
      </c>
      <c r="P81" s="165">
        <f t="shared" si="3"/>
        <v>0</v>
      </c>
      <c r="S81" s="148"/>
    </row>
    <row r="82" spans="1:24" s="22" customFormat="1" ht="20.25" customHeight="1">
      <c r="A82" s="155"/>
      <c r="B82" s="155"/>
      <c r="C82" s="146">
        <v>68</v>
      </c>
      <c r="D82" s="230" t="s">
        <v>83</v>
      </c>
      <c r="E82" s="249" t="s">
        <v>83</v>
      </c>
      <c r="F82" s="232"/>
      <c r="G82" s="232"/>
      <c r="H82" s="163"/>
      <c r="I82" s="146" t="s">
        <v>77</v>
      </c>
      <c r="J82" s="149">
        <v>2</v>
      </c>
      <c r="K82" s="150">
        <v>346.96</v>
      </c>
      <c r="L82" s="127">
        <v>0.21</v>
      </c>
      <c r="M82" s="128">
        <f>J82*K82</f>
        <v>693.92</v>
      </c>
      <c r="N82" s="167"/>
      <c r="O82" s="143">
        <v>0.21</v>
      </c>
      <c r="P82" s="165">
        <f t="shared" si="3"/>
        <v>0</v>
      </c>
      <c r="S82" s="148"/>
    </row>
    <row r="83" spans="1:24" s="22" customFormat="1" ht="20.25" customHeight="1">
      <c r="A83" s="155"/>
      <c r="B83" s="155"/>
      <c r="C83" s="146">
        <v>69</v>
      </c>
      <c r="D83" s="230" t="s">
        <v>84</v>
      </c>
      <c r="E83" s="249" t="s">
        <v>84</v>
      </c>
      <c r="F83" s="232"/>
      <c r="G83" s="232"/>
      <c r="H83" s="163"/>
      <c r="I83" s="146" t="s">
        <v>77</v>
      </c>
      <c r="J83" s="149">
        <v>2</v>
      </c>
      <c r="K83" s="150">
        <v>471.28</v>
      </c>
      <c r="L83" s="127">
        <v>0.21</v>
      </c>
      <c r="M83" s="128">
        <f>J83*K83</f>
        <v>942.56</v>
      </c>
      <c r="N83" s="167"/>
      <c r="O83" s="143">
        <v>0.21</v>
      </c>
      <c r="P83" s="165">
        <f t="shared" si="3"/>
        <v>0</v>
      </c>
      <c r="S83" s="148"/>
    </row>
    <row r="84" spans="1:24" s="22" customFormat="1" ht="20.25" customHeight="1">
      <c r="A84" s="155"/>
      <c r="B84" s="155"/>
      <c r="C84" s="146">
        <v>70</v>
      </c>
      <c r="D84" s="230" t="s">
        <v>94</v>
      </c>
      <c r="E84" s="249" t="s">
        <v>94</v>
      </c>
      <c r="F84" s="232"/>
      <c r="G84" s="232"/>
      <c r="H84" s="163"/>
      <c r="I84" s="146" t="s">
        <v>77</v>
      </c>
      <c r="J84" s="149">
        <v>2</v>
      </c>
      <c r="K84" s="150">
        <v>293.72000000000003</v>
      </c>
      <c r="L84" s="127">
        <v>0.21</v>
      </c>
      <c r="M84" s="128">
        <f>J84*K84</f>
        <v>587.44000000000005</v>
      </c>
      <c r="N84" s="167"/>
      <c r="O84" s="143">
        <v>0.21</v>
      </c>
      <c r="P84" s="165">
        <f t="shared" si="3"/>
        <v>0</v>
      </c>
      <c r="S84" s="148"/>
    </row>
    <row r="85" spans="1:24" s="24" customFormat="1" ht="30.75" customHeight="1" thickBot="1">
      <c r="A85" s="238" t="s">
        <v>53</v>
      </c>
      <c r="B85" s="239"/>
      <c r="C85" s="239"/>
      <c r="D85" s="240"/>
      <c r="E85" s="126"/>
      <c r="F85" s="86"/>
      <c r="G85" s="86"/>
      <c r="H85" s="108"/>
      <c r="I85" s="68"/>
      <c r="J85" s="129"/>
      <c r="K85" s="130"/>
      <c r="L85" s="131"/>
      <c r="M85" s="157">
        <f>SUM(M15:M84)</f>
        <v>2986074.0353239998</v>
      </c>
      <c r="N85" s="105"/>
      <c r="O85" s="106"/>
      <c r="P85" s="158">
        <f>SUM(P15:P84)</f>
        <v>0</v>
      </c>
      <c r="Q85" s="107">
        <f>+(P85-M85)/M85</f>
        <v>-1</v>
      </c>
    </row>
    <row r="86" spans="1:24" s="24" customFormat="1" ht="30.75" customHeight="1">
      <c r="A86" s="135"/>
      <c r="B86" s="135"/>
      <c r="C86" s="135"/>
      <c r="D86" s="135"/>
      <c r="E86" s="126"/>
      <c r="F86" s="86"/>
      <c r="G86" s="86"/>
      <c r="H86" s="108"/>
      <c r="I86" s="68"/>
      <c r="J86" s="129"/>
      <c r="K86" s="130"/>
      <c r="L86" s="131"/>
      <c r="M86" s="133"/>
      <c r="N86" s="105"/>
      <c r="O86" s="106"/>
      <c r="P86" s="134"/>
      <c r="Q86" s="107"/>
    </row>
    <row r="87" spans="1:24" s="24" customFormat="1" ht="7.5" customHeight="1" thickBot="1">
      <c r="A87" s="25"/>
      <c r="B87" s="25"/>
      <c r="C87" s="25"/>
      <c r="D87" s="22"/>
      <c r="E87" s="22"/>
      <c r="F87" s="102"/>
      <c r="G87" s="102"/>
      <c r="H87" s="22"/>
      <c r="I87" s="22"/>
      <c r="J87" s="22"/>
      <c r="K87" s="27"/>
      <c r="L87" s="27"/>
      <c r="M87" s="27"/>
      <c r="N87" s="27"/>
      <c r="O87" s="22"/>
      <c r="P87" s="26"/>
      <c r="Q87" s="26"/>
      <c r="R87" s="26"/>
    </row>
    <row r="88" spans="1:24" s="24" customFormat="1" ht="32.25" customHeight="1">
      <c r="A88" s="241" t="s">
        <v>71</v>
      </c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3"/>
      <c r="R88" s="100"/>
      <c r="S88" s="100"/>
      <c r="T88" s="100"/>
      <c r="U88" s="66"/>
      <c r="V88" s="66"/>
      <c r="W88" s="66"/>
      <c r="X88" s="66"/>
    </row>
    <row r="89" spans="1:24" s="24" customFormat="1" ht="29.25" customHeight="1">
      <c r="A89" s="244" t="s">
        <v>72</v>
      </c>
      <c r="B89" s="245"/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6"/>
      <c r="R89" s="1"/>
      <c r="S89" s="1"/>
      <c r="T89" s="1"/>
      <c r="U89" s="1"/>
      <c r="V89" s="1"/>
      <c r="W89" s="1"/>
      <c r="X89" s="1"/>
    </row>
    <row r="90" spans="1:24" s="24" customFormat="1" ht="29.25" customHeight="1">
      <c r="A90" s="233" t="s">
        <v>76</v>
      </c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5"/>
      <c r="R90" s="102"/>
      <c r="S90" s="102"/>
      <c r="T90" s="102"/>
      <c r="U90" s="86"/>
      <c r="V90" s="86"/>
      <c r="W90" s="86"/>
      <c r="X90" s="86"/>
    </row>
    <row r="91" spans="1:24" s="24" customFormat="1" ht="44.25" customHeight="1">
      <c r="A91" s="233" t="s">
        <v>74</v>
      </c>
      <c r="B91" s="234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5"/>
      <c r="R91" s="101"/>
      <c r="S91" s="101"/>
      <c r="T91" s="101"/>
      <c r="U91" s="66"/>
      <c r="V91" s="66"/>
      <c r="W91" s="66"/>
      <c r="X91" s="66"/>
    </row>
    <row r="92" spans="1:24" s="29" customFormat="1" ht="28.5" customHeight="1">
      <c r="A92" s="233" t="s">
        <v>63</v>
      </c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5"/>
      <c r="R92" s="101"/>
      <c r="S92" s="101"/>
      <c r="T92" s="101"/>
      <c r="U92" s="66"/>
      <c r="V92" s="66"/>
      <c r="W92" s="66"/>
      <c r="X92" s="66"/>
    </row>
    <row r="93" spans="1:24" s="29" customFormat="1" ht="24.95" customHeight="1" thickBot="1">
      <c r="A93" s="236" t="s">
        <v>65</v>
      </c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132"/>
      <c r="R93" s="30"/>
      <c r="S93" s="30"/>
    </row>
    <row r="94" spans="1:24" s="29" customFormat="1" ht="24.95" customHeight="1">
      <c r="P94" s="30"/>
      <c r="Q94" s="30"/>
      <c r="R94" s="30"/>
      <c r="S94" s="30"/>
    </row>
    <row r="95" spans="1:24" s="29" customFormat="1" ht="18.75">
      <c r="A95" s="41"/>
      <c r="B95" s="68"/>
      <c r="C95" s="68"/>
      <c r="D95" s="68"/>
      <c r="E95" s="68"/>
      <c r="F95" s="68"/>
      <c r="G95" s="68"/>
      <c r="H95" s="68"/>
      <c r="I95" s="31"/>
      <c r="J95" s="31"/>
      <c r="P95" s="30"/>
      <c r="Q95" s="30"/>
      <c r="R95" s="30"/>
      <c r="S95" s="30"/>
    </row>
    <row r="96" spans="1:24" s="29" customFormat="1" ht="33.75" customHeight="1">
      <c r="B96" s="31"/>
      <c r="C96" s="31"/>
      <c r="D96" s="31"/>
      <c r="E96" s="31"/>
      <c r="F96" s="31"/>
      <c r="G96" s="31"/>
      <c r="H96" s="31"/>
      <c r="I96" s="31"/>
      <c r="J96" s="31"/>
      <c r="P96" s="30"/>
      <c r="Q96" s="30"/>
      <c r="R96" s="30"/>
      <c r="S96" s="30"/>
    </row>
    <row r="97" spans="16:19" s="29" customFormat="1">
      <c r="P97" s="30"/>
      <c r="Q97" s="30"/>
      <c r="R97" s="30"/>
      <c r="S97" s="30"/>
    </row>
    <row r="98" spans="16:19" s="29" customFormat="1">
      <c r="P98" s="30"/>
      <c r="Q98" s="30"/>
      <c r="R98" s="30"/>
      <c r="S98" s="30"/>
    </row>
    <row r="99" spans="16:19" s="29" customFormat="1">
      <c r="P99" s="30"/>
      <c r="Q99" s="30"/>
      <c r="R99" s="30"/>
      <c r="S99" s="30"/>
    </row>
    <row r="100" spans="16:19" s="29" customFormat="1">
      <c r="P100" s="30"/>
      <c r="Q100" s="30"/>
      <c r="R100" s="30"/>
      <c r="S100" s="30"/>
    </row>
    <row r="101" spans="16:19" s="29" customFormat="1">
      <c r="P101" s="30"/>
      <c r="Q101" s="30"/>
      <c r="R101" s="30"/>
      <c r="S101" s="30"/>
    </row>
    <row r="102" spans="16:19" s="29" customFormat="1">
      <c r="P102" s="30"/>
      <c r="Q102" s="30"/>
      <c r="R102" s="30"/>
      <c r="S102" s="30"/>
    </row>
    <row r="103" spans="16:19" s="29" customFormat="1">
      <c r="P103" s="30"/>
      <c r="Q103" s="30"/>
      <c r="R103" s="30"/>
      <c r="S103" s="30"/>
    </row>
    <row r="104" spans="16:19" s="29" customFormat="1">
      <c r="P104" s="30"/>
      <c r="Q104" s="30"/>
      <c r="R104" s="30"/>
      <c r="S104" s="30"/>
    </row>
    <row r="105" spans="16:19" s="29" customFormat="1">
      <c r="P105" s="30"/>
      <c r="Q105" s="30"/>
      <c r="R105" s="30"/>
      <c r="S105" s="30"/>
    </row>
    <row r="106" spans="16:19" s="29" customFormat="1">
      <c r="P106" s="30"/>
      <c r="Q106" s="30"/>
      <c r="R106" s="30"/>
      <c r="S106" s="30"/>
    </row>
    <row r="107" spans="16:19" s="29" customFormat="1">
      <c r="P107" s="30"/>
      <c r="Q107" s="30"/>
      <c r="R107" s="30"/>
      <c r="S107" s="30"/>
    </row>
    <row r="108" spans="16:19" s="29" customFormat="1">
      <c r="P108" s="30"/>
      <c r="Q108" s="30"/>
      <c r="R108" s="30"/>
      <c r="S108" s="30"/>
    </row>
    <row r="109" spans="16:19" s="29" customFormat="1">
      <c r="P109" s="30"/>
      <c r="Q109" s="30"/>
      <c r="R109" s="30"/>
      <c r="S109" s="30"/>
    </row>
    <row r="110" spans="16:19" s="29" customFormat="1">
      <c r="P110" s="30"/>
      <c r="Q110" s="30"/>
      <c r="R110" s="30"/>
      <c r="S110" s="30"/>
    </row>
    <row r="111" spans="16:19" s="29" customFormat="1">
      <c r="P111" s="30"/>
      <c r="Q111" s="30"/>
      <c r="R111" s="30"/>
      <c r="S111" s="30"/>
    </row>
    <row r="112" spans="16:19" s="29" customFormat="1">
      <c r="P112" s="30"/>
      <c r="Q112" s="30"/>
      <c r="R112" s="30"/>
      <c r="S112" s="30"/>
    </row>
    <row r="113" spans="16:19" s="29" customFormat="1">
      <c r="P113" s="30"/>
      <c r="Q113" s="30"/>
      <c r="R113" s="30"/>
      <c r="S113" s="30"/>
    </row>
    <row r="114" spans="16:19" s="29" customFormat="1">
      <c r="P114" s="30"/>
      <c r="Q114" s="30"/>
      <c r="R114" s="30"/>
      <c r="S114" s="30"/>
    </row>
    <row r="115" spans="16:19" s="29" customFormat="1">
      <c r="P115" s="30"/>
      <c r="Q115" s="30"/>
      <c r="R115" s="30"/>
      <c r="S115" s="30"/>
    </row>
    <row r="116" spans="16:19" s="29" customFormat="1">
      <c r="P116" s="30"/>
      <c r="Q116" s="30"/>
      <c r="R116" s="30"/>
      <c r="S116" s="30"/>
    </row>
    <row r="117" spans="16:19" s="29" customFormat="1">
      <c r="P117" s="30"/>
      <c r="Q117" s="30"/>
      <c r="R117" s="30"/>
      <c r="S117" s="30"/>
    </row>
    <row r="118" spans="16:19" s="29" customFormat="1">
      <c r="P118" s="30"/>
      <c r="Q118" s="30"/>
      <c r="R118" s="30"/>
      <c r="S118" s="30"/>
    </row>
    <row r="119" spans="16:19" s="29" customFormat="1">
      <c r="P119" s="30"/>
      <c r="Q119" s="30"/>
      <c r="R119" s="30"/>
      <c r="S119" s="30"/>
    </row>
    <row r="120" spans="16:19" s="29" customFormat="1">
      <c r="P120" s="30"/>
      <c r="Q120" s="30"/>
      <c r="R120" s="30"/>
      <c r="S120" s="30"/>
    </row>
    <row r="121" spans="16:19" s="29" customFormat="1">
      <c r="P121" s="30"/>
      <c r="Q121" s="30"/>
      <c r="R121" s="30"/>
      <c r="S121" s="30"/>
    </row>
    <row r="122" spans="16:19" s="29" customFormat="1">
      <c r="P122" s="30"/>
      <c r="Q122" s="30"/>
      <c r="R122" s="30"/>
      <c r="S122" s="30"/>
    </row>
    <row r="123" spans="16:19" s="29" customFormat="1">
      <c r="P123" s="30"/>
      <c r="Q123" s="30"/>
      <c r="R123" s="30"/>
      <c r="S123" s="30"/>
    </row>
    <row r="124" spans="16:19" s="29" customFormat="1">
      <c r="P124" s="30"/>
      <c r="Q124" s="30"/>
      <c r="R124" s="30"/>
      <c r="S124" s="30"/>
    </row>
    <row r="125" spans="16:19" s="29" customFormat="1">
      <c r="P125" s="30"/>
      <c r="Q125" s="30"/>
      <c r="R125" s="30"/>
      <c r="S125" s="30"/>
    </row>
    <row r="126" spans="16:19" s="29" customFormat="1">
      <c r="P126" s="30"/>
      <c r="Q126" s="30"/>
      <c r="R126" s="30"/>
      <c r="S126" s="30"/>
    </row>
    <row r="127" spans="16:19" s="29" customFormat="1">
      <c r="P127" s="30"/>
      <c r="Q127" s="30"/>
      <c r="R127" s="30"/>
      <c r="S127" s="30"/>
    </row>
    <row r="128" spans="16:19" s="29" customFormat="1">
      <c r="P128" s="30"/>
      <c r="Q128" s="30"/>
      <c r="R128" s="30"/>
      <c r="S128" s="30"/>
    </row>
    <row r="129" spans="16:19" s="29" customFormat="1">
      <c r="P129" s="30"/>
      <c r="Q129" s="30"/>
      <c r="R129" s="30"/>
      <c r="S129" s="30"/>
    </row>
    <row r="130" spans="16:19" s="29" customFormat="1">
      <c r="P130" s="30"/>
      <c r="Q130" s="30"/>
      <c r="R130" s="30"/>
      <c r="S130" s="30"/>
    </row>
    <row r="131" spans="16:19" s="29" customFormat="1">
      <c r="P131" s="30"/>
      <c r="Q131" s="30"/>
      <c r="R131" s="30"/>
      <c r="S131" s="30"/>
    </row>
    <row r="132" spans="16:19" s="29" customFormat="1">
      <c r="P132" s="30"/>
      <c r="Q132" s="30"/>
      <c r="R132" s="30"/>
      <c r="S132" s="30"/>
    </row>
    <row r="133" spans="16:19" s="29" customFormat="1">
      <c r="P133" s="30"/>
      <c r="Q133" s="30"/>
      <c r="R133" s="30"/>
      <c r="S133" s="30"/>
    </row>
    <row r="134" spans="16:19" s="29" customFormat="1">
      <c r="P134" s="30"/>
      <c r="Q134" s="30"/>
      <c r="R134" s="30"/>
      <c r="S134" s="30"/>
    </row>
    <row r="135" spans="16:19" s="29" customFormat="1">
      <c r="P135" s="30"/>
      <c r="Q135" s="30"/>
      <c r="R135" s="30"/>
      <c r="S135" s="30"/>
    </row>
    <row r="136" spans="16:19" s="29" customFormat="1">
      <c r="P136" s="30"/>
      <c r="Q136" s="30"/>
      <c r="R136" s="30"/>
      <c r="S136" s="30"/>
    </row>
    <row r="137" spans="16:19" s="29" customFormat="1">
      <c r="P137" s="30"/>
      <c r="Q137" s="30"/>
      <c r="R137" s="30"/>
      <c r="S137" s="30"/>
    </row>
    <row r="138" spans="16:19" s="29" customFormat="1">
      <c r="P138" s="30"/>
      <c r="Q138" s="30"/>
      <c r="R138" s="30"/>
      <c r="S138" s="30"/>
    </row>
    <row r="139" spans="16:19" s="29" customFormat="1">
      <c r="P139" s="30"/>
      <c r="Q139" s="30"/>
      <c r="R139" s="30"/>
      <c r="S139" s="30"/>
    </row>
    <row r="140" spans="16:19" s="29" customFormat="1">
      <c r="P140" s="30"/>
      <c r="Q140" s="30"/>
      <c r="R140" s="30"/>
      <c r="S140" s="30"/>
    </row>
    <row r="141" spans="16:19" s="29" customFormat="1">
      <c r="P141" s="30"/>
      <c r="Q141" s="30"/>
      <c r="R141" s="30"/>
      <c r="S141" s="30"/>
    </row>
    <row r="142" spans="16:19" s="29" customFormat="1">
      <c r="P142" s="30"/>
      <c r="Q142" s="30"/>
      <c r="R142" s="30"/>
      <c r="S142" s="30"/>
    </row>
    <row r="143" spans="16:19" s="29" customFormat="1">
      <c r="P143" s="30"/>
      <c r="Q143" s="30"/>
      <c r="R143" s="30"/>
      <c r="S143" s="30"/>
    </row>
    <row r="144" spans="16:19" s="29" customFormat="1">
      <c r="P144" s="30"/>
      <c r="Q144" s="30"/>
      <c r="R144" s="30"/>
      <c r="S144" s="30"/>
    </row>
    <row r="145" spans="1:19" s="29" customFormat="1">
      <c r="P145" s="30"/>
      <c r="Q145" s="30"/>
      <c r="R145" s="30"/>
      <c r="S145" s="30"/>
    </row>
    <row r="146" spans="1:19" s="29" customFormat="1">
      <c r="P146" s="30"/>
      <c r="Q146" s="30"/>
      <c r="R146" s="30"/>
      <c r="S146" s="30"/>
    </row>
    <row r="147" spans="1:19" s="29" customFormat="1">
      <c r="P147" s="30"/>
      <c r="Q147" s="30"/>
      <c r="R147" s="30"/>
      <c r="S147" s="30"/>
    </row>
    <row r="148" spans="1:19" s="29" customFormat="1">
      <c r="P148" s="30"/>
      <c r="Q148" s="30"/>
      <c r="R148" s="30"/>
      <c r="S148" s="30"/>
    </row>
    <row r="149" spans="1:19" s="29" customFormat="1">
      <c r="P149" s="30"/>
      <c r="Q149" s="30"/>
      <c r="R149" s="30"/>
      <c r="S149" s="30"/>
    </row>
    <row r="150" spans="1:19" s="29" customFormat="1">
      <c r="P150" s="30"/>
      <c r="Q150" s="30"/>
      <c r="R150" s="30"/>
      <c r="S150" s="30"/>
    </row>
    <row r="151" spans="1:19" s="29" customFormat="1">
      <c r="P151" s="30"/>
      <c r="Q151" s="30"/>
      <c r="R151" s="30"/>
      <c r="S151" s="30"/>
    </row>
    <row r="152" spans="1:19" s="29" customFormat="1">
      <c r="P152" s="30"/>
      <c r="Q152" s="30"/>
      <c r="R152" s="30"/>
      <c r="S152" s="30"/>
    </row>
    <row r="153" spans="1:19" s="29" customFormat="1">
      <c r="P153" s="30"/>
      <c r="Q153" s="30"/>
      <c r="R153" s="30"/>
      <c r="S153" s="30"/>
    </row>
    <row r="154" spans="1:19" s="29" customFormat="1">
      <c r="P154" s="30"/>
      <c r="Q154" s="30"/>
      <c r="R154" s="30"/>
      <c r="S154" s="30"/>
    </row>
    <row r="155" spans="1:19" s="29" customFormat="1">
      <c r="P155" s="30"/>
      <c r="Q155" s="30"/>
      <c r="R155" s="30"/>
      <c r="S155" s="30"/>
    </row>
    <row r="156" spans="1:19" s="29" customFormat="1">
      <c r="P156" s="30"/>
      <c r="Q156" s="30"/>
      <c r="R156" s="30"/>
      <c r="S156" s="30"/>
    </row>
    <row r="157" spans="1:19" s="29" customFormat="1">
      <c r="F157" s="2"/>
      <c r="G157" s="2"/>
      <c r="P157" s="30"/>
      <c r="Q157" s="30"/>
      <c r="R157" s="30"/>
      <c r="S157" s="30"/>
    </row>
    <row r="158" spans="1:19" s="29" customFormat="1">
      <c r="F158" s="2"/>
      <c r="G158" s="2"/>
      <c r="P158" s="30"/>
      <c r="Q158" s="30"/>
      <c r="R158" s="30"/>
      <c r="S158" s="30"/>
    </row>
    <row r="159" spans="1:19" s="29" customFormat="1">
      <c r="A159" s="1"/>
      <c r="B159" s="2"/>
      <c r="C159" s="2"/>
      <c r="D159" s="2"/>
      <c r="E159" s="2"/>
      <c r="F159" s="2"/>
      <c r="G159" s="2"/>
      <c r="H159" s="2"/>
      <c r="P159" s="30"/>
      <c r="Q159" s="30"/>
      <c r="R159" s="30"/>
      <c r="S159" s="30"/>
    </row>
    <row r="160" spans="1:19" s="29" customFormat="1">
      <c r="A160" s="1"/>
      <c r="B160" s="2"/>
      <c r="C160" s="2"/>
      <c r="D160" s="2"/>
      <c r="E160" s="2"/>
      <c r="F160" s="2"/>
      <c r="G160" s="2"/>
      <c r="H160" s="2"/>
      <c r="P160" s="30"/>
      <c r="Q160" s="30"/>
      <c r="R160" s="30"/>
      <c r="S160" s="30"/>
    </row>
    <row r="161" spans="1:19" s="29" customFormat="1">
      <c r="A161" s="1"/>
      <c r="B161" s="2"/>
      <c r="C161" s="2"/>
      <c r="D161" s="2"/>
      <c r="E161" s="2"/>
      <c r="F161" s="2"/>
      <c r="G161" s="2"/>
      <c r="H161" s="2"/>
      <c r="P161" s="30"/>
      <c r="Q161" s="30"/>
      <c r="R161" s="30"/>
      <c r="S161" s="30"/>
    </row>
    <row r="162" spans="1:19" s="29" customFormat="1">
      <c r="A162" s="1"/>
      <c r="B162" s="2"/>
      <c r="C162" s="2"/>
      <c r="D162" s="2"/>
      <c r="E162" s="2"/>
      <c r="F162" s="2"/>
      <c r="G162" s="2"/>
      <c r="H162" s="2"/>
      <c r="P162" s="30"/>
      <c r="Q162" s="30"/>
      <c r="R162" s="30"/>
      <c r="S162" s="30"/>
    </row>
    <row r="163" spans="1:19" s="29" customFormat="1">
      <c r="A163" s="1"/>
      <c r="B163" s="2"/>
      <c r="C163" s="2"/>
      <c r="D163" s="2"/>
      <c r="E163" s="2"/>
      <c r="F163" s="2"/>
      <c r="G163" s="2"/>
      <c r="H163" s="2"/>
      <c r="P163" s="30"/>
      <c r="Q163" s="30"/>
      <c r="R163" s="30"/>
      <c r="S163" s="30"/>
    </row>
    <row r="164" spans="1:19" s="29" customFormat="1">
      <c r="A164" s="1"/>
      <c r="B164" s="2"/>
      <c r="C164" s="2"/>
      <c r="D164" s="2"/>
      <c r="E164" s="2"/>
      <c r="F164" s="2"/>
      <c r="G164" s="2"/>
      <c r="H164" s="2"/>
      <c r="P164" s="30"/>
      <c r="Q164" s="30"/>
      <c r="R164" s="30"/>
      <c r="S164" s="30"/>
    </row>
    <row r="165" spans="1:19" s="29" customFormat="1">
      <c r="A165" s="1"/>
      <c r="B165" s="2"/>
      <c r="C165" s="2"/>
      <c r="D165" s="2"/>
      <c r="E165" s="2"/>
      <c r="F165" s="2"/>
      <c r="G165" s="2"/>
      <c r="H165" s="2"/>
      <c r="P165" s="30"/>
      <c r="Q165" s="30"/>
      <c r="R165" s="30"/>
      <c r="S165" s="30"/>
    </row>
  </sheetData>
  <protectedRanges>
    <protectedRange sqref="E4:H6 E3:F3 L8:O11 C12:G13 F10 C8:G9 H10 D11:E11" name="Rango1"/>
    <protectedRange sqref="N18 N15 N21 N24 N51:N52 N34 N37 N40 N43 N55 N58 N28 N31 N46 N48" name="promotor"/>
    <protectedRange password="FD14" sqref="S15:S84" name="compradoras_7_1"/>
  </protectedRanges>
  <mergeCells count="174">
    <mergeCell ref="A7:H7"/>
    <mergeCell ref="I7:P7"/>
    <mergeCell ref="A8:C8"/>
    <mergeCell ref="D8:H8"/>
    <mergeCell ref="I8:K8"/>
    <mergeCell ref="L8:P8"/>
    <mergeCell ref="A1:Q1"/>
    <mergeCell ref="A3:D3"/>
    <mergeCell ref="E3:O3"/>
    <mergeCell ref="A4:D4"/>
    <mergeCell ref="E4:G4"/>
    <mergeCell ref="A5:D5"/>
    <mergeCell ref="E5:G5"/>
    <mergeCell ref="A9:C9"/>
    <mergeCell ref="D9:H9"/>
    <mergeCell ref="I9:K9"/>
    <mergeCell ref="L9:P9"/>
    <mergeCell ref="A10:C11"/>
    <mergeCell ref="G10:H10"/>
    <mergeCell ref="I10:K11"/>
    <mergeCell ref="L10:P11"/>
    <mergeCell ref="G11:H11"/>
    <mergeCell ref="A12:B12"/>
    <mergeCell ref="A13:E13"/>
    <mergeCell ref="A14:B14"/>
    <mergeCell ref="D14:E14"/>
    <mergeCell ref="F14:G14"/>
    <mergeCell ref="D15:E15"/>
    <mergeCell ref="F15:G15"/>
    <mergeCell ref="D16:E16"/>
    <mergeCell ref="F16:G16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26:E26"/>
    <mergeCell ref="F26:G26"/>
    <mergeCell ref="D28:E28"/>
    <mergeCell ref="F28:G28"/>
    <mergeCell ref="D29:E29"/>
    <mergeCell ref="F29:G29"/>
    <mergeCell ref="D25:E25"/>
    <mergeCell ref="F25:G25"/>
    <mergeCell ref="D23:E23"/>
    <mergeCell ref="F23:G23"/>
    <mergeCell ref="D24:E24"/>
    <mergeCell ref="F24:G24"/>
    <mergeCell ref="D27:E27"/>
    <mergeCell ref="F27:G27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45:E45"/>
    <mergeCell ref="F45:G45"/>
    <mergeCell ref="D46:E46"/>
    <mergeCell ref="F46:G46"/>
    <mergeCell ref="D42:E42"/>
    <mergeCell ref="F42:G42"/>
    <mergeCell ref="D43:E43"/>
    <mergeCell ref="F43:G43"/>
    <mergeCell ref="D44:E44"/>
    <mergeCell ref="F44:G44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56:E56"/>
    <mergeCell ref="F56:G56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F75:G75"/>
    <mergeCell ref="F76:G76"/>
    <mergeCell ref="F77:G77"/>
    <mergeCell ref="F78:G78"/>
    <mergeCell ref="F79:G79"/>
    <mergeCell ref="D59:E59"/>
    <mergeCell ref="F59:G59"/>
    <mergeCell ref="D60:E60"/>
    <mergeCell ref="F60:G60"/>
    <mergeCell ref="D61:E61"/>
    <mergeCell ref="F61:G61"/>
    <mergeCell ref="F63:G63"/>
    <mergeCell ref="F64:G64"/>
    <mergeCell ref="F65:G65"/>
    <mergeCell ref="D62:E62"/>
    <mergeCell ref="F62:G62"/>
    <mergeCell ref="D63:E63"/>
    <mergeCell ref="D64:E64"/>
    <mergeCell ref="D65:E65"/>
    <mergeCell ref="D66:E66"/>
    <mergeCell ref="F66:G66"/>
    <mergeCell ref="D75:E75"/>
    <mergeCell ref="D76:E76"/>
    <mergeCell ref="D67:E67"/>
    <mergeCell ref="D68:E68"/>
    <mergeCell ref="D69:E69"/>
    <mergeCell ref="A85:D85"/>
    <mergeCell ref="A88:Q88"/>
    <mergeCell ref="A89:Q89"/>
    <mergeCell ref="D70:E70"/>
    <mergeCell ref="D71:E71"/>
    <mergeCell ref="D72:E72"/>
    <mergeCell ref="D73:E73"/>
    <mergeCell ref="D74:E74"/>
    <mergeCell ref="F67:G67"/>
    <mergeCell ref="F68:G68"/>
    <mergeCell ref="F69:G69"/>
    <mergeCell ref="F70:G70"/>
    <mergeCell ref="F71:G71"/>
    <mergeCell ref="F72:G72"/>
    <mergeCell ref="F73:G73"/>
    <mergeCell ref="F74:G74"/>
    <mergeCell ref="D82:E82"/>
    <mergeCell ref="D83:E83"/>
    <mergeCell ref="D84:E84"/>
    <mergeCell ref="D77:E77"/>
    <mergeCell ref="D78:E78"/>
    <mergeCell ref="F80:G80"/>
    <mergeCell ref="F81:G81"/>
    <mergeCell ref="A90:Q90"/>
    <mergeCell ref="A91:Q91"/>
    <mergeCell ref="A92:Q92"/>
    <mergeCell ref="A93:P93"/>
    <mergeCell ref="F82:G82"/>
    <mergeCell ref="F83:G83"/>
    <mergeCell ref="F84:G84"/>
    <mergeCell ref="D79:E79"/>
    <mergeCell ref="D80:E80"/>
    <mergeCell ref="D81:E81"/>
  </mergeCells>
  <conditionalFormatting sqref="Q85:Q86">
    <cfRule type="cellIs" dxfId="1" priority="2" stopIfTrue="1" operator="lessThanOrEqual">
      <formula>-0.4</formula>
    </cfRule>
  </conditionalFormatting>
  <conditionalFormatting sqref="R87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fitToHeight="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INSTRUCCIONS  CUMPLIMENTACIÓ</vt:lpstr>
      <vt:lpstr>agrups</vt:lpstr>
      <vt:lpstr>ANNEX OFERTA (2)</vt:lpstr>
      <vt:lpstr>'ANNEX OFERTA (2)'!Àrea_d'impressió</vt:lpstr>
      <vt:lpstr>'INSTRUCCIONS  CUMPLIMENTACIÓ'!Àrea_d'impressió</vt:lpstr>
      <vt:lpstr>'ANNEX OFERTA (2)'!Títols_per_imprimir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BARALDES, DANIEL (UC-DIR.ECON)</cp:lastModifiedBy>
  <cp:lastPrinted>2024-11-22T13:17:56Z</cp:lastPrinted>
  <dcterms:created xsi:type="dcterms:W3CDTF">2005-12-15T16:43:39Z</dcterms:created>
  <dcterms:modified xsi:type="dcterms:W3CDTF">2024-11-22T13:18:00Z</dcterms:modified>
</cp:coreProperties>
</file>