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ctualtic.sharepoint.com/projectes/Documents compartits/APLRT/PLOP23/Entrega 20241113/"/>
    </mc:Choice>
  </mc:AlternateContent>
  <xr:revisionPtr revIDLastSave="30" documentId="8_{BAA95D7C-ABCB-4812-ACB5-0567B8CF1353}" xr6:coauthVersionLast="47" xr6:coauthVersionMax="47" xr10:uidLastSave="{1769548A-05FA-4BAB-9B36-DB27F46A50C5}"/>
  <bookViews>
    <workbookView xWindow="-120" yWindow="-120" windowWidth="29040" windowHeight="15720" xr2:uid="{E18EF678-BFC2-4F3E-82C3-3BE0722DB571}"/>
  </bookViews>
  <sheets>
    <sheet name="Annex 12.0-Condicions generals" sheetId="1" r:id="rId1"/>
    <sheet name="Annex 12.1-Total oferta eco" sheetId="2" r:id="rId2"/>
    <sheet name="Annex 12.2-Preus unitaris" sheetId="3" r:id="rId3"/>
    <sheet name="Annex 12.3-Quotes per entitats" sheetId="4" r:id="rId4"/>
    <sheet name="Annex 12.4-Preus unit comp." sheetId="5" r:id="rId5"/>
  </sheets>
  <definedNames>
    <definedName name="_xlnm._FilterDatabase" localSheetId="3" hidden="1">'Annex 12.3-Quotes per entitats'!$A$1:$I$296</definedName>
    <definedName name="_xlnm._FilterDatabase" localSheetId="4" hidden="1">'Annex 12.4-Preus unit comp.'!$A$1:$H$212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3" l="1"/>
  <c r="E64" i="5"/>
  <c r="I63" i="5"/>
  <c r="I61" i="5"/>
  <c r="I60" i="5"/>
  <c r="I59" i="5"/>
  <c r="I58" i="5"/>
  <c r="I57" i="5"/>
  <c r="I56" i="5"/>
  <c r="I55" i="5"/>
  <c r="I54" i="5"/>
  <c r="I53" i="5"/>
  <c r="I52" i="5"/>
  <c r="I51" i="5"/>
  <c r="I50" i="5"/>
  <c r="I49" i="5"/>
  <c r="I48" i="5"/>
  <c r="I47" i="5"/>
  <c r="I46" i="5"/>
  <c r="I45" i="5"/>
  <c r="I44" i="5"/>
  <c r="I43" i="5"/>
  <c r="I42" i="5"/>
  <c r="I41" i="5"/>
  <c r="I40" i="5"/>
  <c r="I39" i="5"/>
  <c r="I38" i="5"/>
  <c r="I37" i="5"/>
  <c r="I36" i="5"/>
  <c r="I35" i="5"/>
  <c r="I34" i="5"/>
  <c r="I33" i="5"/>
  <c r="I32" i="5"/>
  <c r="I31" i="5"/>
  <c r="I30" i="5"/>
  <c r="I29" i="5"/>
  <c r="I28" i="5"/>
  <c r="I27" i="5"/>
  <c r="I26" i="5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I6" i="5"/>
  <c r="I5" i="5"/>
  <c r="I4" i="5"/>
  <c r="I3" i="5"/>
  <c r="I64" i="5" s="1"/>
  <c r="H290" i="4"/>
  <c r="I290" i="4" s="1"/>
  <c r="H289" i="4"/>
  <c r="I289" i="4" s="1"/>
  <c r="H288" i="4"/>
  <c r="I288" i="4" s="1"/>
  <c r="H287" i="4"/>
  <c r="I287" i="4" s="1"/>
  <c r="H286" i="4"/>
  <c r="I286" i="4" s="1"/>
  <c r="H285" i="4"/>
  <c r="I285" i="4" s="1"/>
  <c r="H284" i="4"/>
  <c r="I284" i="4" s="1"/>
  <c r="H283" i="4"/>
  <c r="I283" i="4" s="1"/>
  <c r="H282" i="4"/>
  <c r="I282" i="4" s="1"/>
  <c r="H281" i="4"/>
  <c r="I281" i="4" s="1"/>
  <c r="H280" i="4"/>
  <c r="I280" i="4" s="1"/>
  <c r="H279" i="4"/>
  <c r="I279" i="4" s="1"/>
  <c r="H278" i="4"/>
  <c r="I278" i="4" s="1"/>
  <c r="H277" i="4"/>
  <c r="I277" i="4" s="1"/>
  <c r="H276" i="4"/>
  <c r="I276" i="4" s="1"/>
  <c r="H275" i="4"/>
  <c r="I275" i="4" s="1"/>
  <c r="H274" i="4"/>
  <c r="I274" i="4" s="1"/>
  <c r="H273" i="4"/>
  <c r="I273" i="4" s="1"/>
  <c r="H272" i="4"/>
  <c r="I272" i="4" s="1"/>
  <c r="D26" i="2" s="1"/>
  <c r="H271" i="4"/>
  <c r="I271" i="4" s="1"/>
  <c r="H270" i="4"/>
  <c r="I270" i="4" s="1"/>
  <c r="H269" i="4"/>
  <c r="I269" i="4" s="1"/>
  <c r="D25" i="2" s="1"/>
  <c r="H268" i="4"/>
  <c r="I268" i="4" s="1"/>
  <c r="H267" i="4"/>
  <c r="I267" i="4" s="1"/>
  <c r="H266" i="4"/>
  <c r="I266" i="4" s="1"/>
  <c r="H265" i="4"/>
  <c r="I265" i="4" s="1"/>
  <c r="H264" i="4"/>
  <c r="I264" i="4" s="1"/>
  <c r="H263" i="4"/>
  <c r="I263" i="4" s="1"/>
  <c r="H262" i="4"/>
  <c r="I262" i="4" s="1"/>
  <c r="H261" i="4"/>
  <c r="I261" i="4" s="1"/>
  <c r="H260" i="4"/>
  <c r="I260" i="4" s="1"/>
  <c r="H259" i="4"/>
  <c r="I259" i="4" s="1"/>
  <c r="H258" i="4"/>
  <c r="I258" i="4" s="1"/>
  <c r="H257" i="4"/>
  <c r="I257" i="4" s="1"/>
  <c r="H256" i="4"/>
  <c r="I256" i="4" s="1"/>
  <c r="H255" i="4"/>
  <c r="I255" i="4" s="1"/>
  <c r="H254" i="4"/>
  <c r="I254" i="4" s="1"/>
  <c r="H253" i="4"/>
  <c r="I253" i="4" s="1"/>
  <c r="H252" i="4"/>
  <c r="I252" i="4" s="1"/>
  <c r="H251" i="4"/>
  <c r="I251" i="4" s="1"/>
  <c r="H250" i="4"/>
  <c r="I250" i="4" s="1"/>
  <c r="H249" i="4"/>
  <c r="I249" i="4" s="1"/>
  <c r="H248" i="4"/>
  <c r="I248" i="4" s="1"/>
  <c r="H247" i="4"/>
  <c r="I247" i="4" s="1"/>
  <c r="H246" i="4"/>
  <c r="I246" i="4" s="1"/>
  <c r="H245" i="4"/>
  <c r="I245" i="4" s="1"/>
  <c r="H244" i="4"/>
  <c r="I244" i="4" s="1"/>
  <c r="H243" i="4"/>
  <c r="I243" i="4" s="1"/>
  <c r="H242" i="4"/>
  <c r="I242" i="4" s="1"/>
  <c r="H241" i="4"/>
  <c r="I241" i="4" s="1"/>
  <c r="H240" i="4"/>
  <c r="I240" i="4" s="1"/>
  <c r="H239" i="4"/>
  <c r="I239" i="4" s="1"/>
  <c r="H238" i="4"/>
  <c r="I238" i="4" s="1"/>
  <c r="H237" i="4"/>
  <c r="I237" i="4" s="1"/>
  <c r="H236" i="4"/>
  <c r="I236" i="4" s="1"/>
  <c r="H235" i="4"/>
  <c r="I235" i="4" s="1"/>
  <c r="H234" i="4"/>
  <c r="I234" i="4" s="1"/>
  <c r="H233" i="4"/>
  <c r="I233" i="4" s="1"/>
  <c r="H232" i="4"/>
  <c r="I232" i="4" s="1"/>
  <c r="H231" i="4"/>
  <c r="I231" i="4" s="1"/>
  <c r="H230" i="4"/>
  <c r="I230" i="4" s="1"/>
  <c r="H229" i="4"/>
  <c r="I229" i="4" s="1"/>
  <c r="H228" i="4"/>
  <c r="I228" i="4" s="1"/>
  <c r="H227" i="4"/>
  <c r="I227" i="4" s="1"/>
  <c r="H226" i="4"/>
  <c r="I226" i="4" s="1"/>
  <c r="H225" i="4"/>
  <c r="I225" i="4" s="1"/>
  <c r="H224" i="4"/>
  <c r="I224" i="4" s="1"/>
  <c r="H223" i="4"/>
  <c r="I223" i="4" s="1"/>
  <c r="H222" i="4"/>
  <c r="I222" i="4" s="1"/>
  <c r="H221" i="4"/>
  <c r="I221" i="4" s="1"/>
  <c r="H220" i="4"/>
  <c r="I220" i="4" s="1"/>
  <c r="H219" i="4"/>
  <c r="I219" i="4" s="1"/>
  <c r="H218" i="4"/>
  <c r="I218" i="4" s="1"/>
  <c r="H217" i="4"/>
  <c r="I217" i="4" s="1"/>
  <c r="H216" i="4"/>
  <c r="I216" i="4" s="1"/>
  <c r="H215" i="4"/>
  <c r="I215" i="4" s="1"/>
  <c r="H214" i="4"/>
  <c r="I214" i="4" s="1"/>
  <c r="H213" i="4"/>
  <c r="I213" i="4" s="1"/>
  <c r="H212" i="4"/>
  <c r="I212" i="4" s="1"/>
  <c r="H211" i="4"/>
  <c r="I211" i="4" s="1"/>
  <c r="H210" i="4"/>
  <c r="I210" i="4" s="1"/>
  <c r="H209" i="4"/>
  <c r="I209" i="4" s="1"/>
  <c r="H208" i="4"/>
  <c r="I208" i="4" s="1"/>
  <c r="H207" i="4"/>
  <c r="I207" i="4" s="1"/>
  <c r="H206" i="4"/>
  <c r="I206" i="4" s="1"/>
  <c r="H205" i="4"/>
  <c r="I205" i="4" s="1"/>
  <c r="H204" i="4"/>
  <c r="I204" i="4" s="1"/>
  <c r="H203" i="4"/>
  <c r="I203" i="4" s="1"/>
  <c r="H202" i="4"/>
  <c r="I202" i="4" s="1"/>
  <c r="H201" i="4"/>
  <c r="I201" i="4" s="1"/>
  <c r="H200" i="4"/>
  <c r="I200" i="4" s="1"/>
  <c r="H199" i="4"/>
  <c r="I199" i="4" s="1"/>
  <c r="H198" i="4"/>
  <c r="I198" i="4" s="1"/>
  <c r="H197" i="4"/>
  <c r="I197" i="4" s="1"/>
  <c r="H196" i="4"/>
  <c r="I196" i="4" s="1"/>
  <c r="H195" i="4"/>
  <c r="I195" i="4" s="1"/>
  <c r="H194" i="4"/>
  <c r="I194" i="4" s="1"/>
  <c r="H193" i="4"/>
  <c r="I193" i="4" s="1"/>
  <c r="H192" i="4"/>
  <c r="I192" i="4" s="1"/>
  <c r="H191" i="4"/>
  <c r="I191" i="4" s="1"/>
  <c r="H190" i="4"/>
  <c r="I190" i="4" s="1"/>
  <c r="H189" i="4"/>
  <c r="I189" i="4" s="1"/>
  <c r="H188" i="4"/>
  <c r="I188" i="4" s="1"/>
  <c r="H187" i="4"/>
  <c r="I187" i="4" s="1"/>
  <c r="H186" i="4"/>
  <c r="I186" i="4" s="1"/>
  <c r="H185" i="4"/>
  <c r="I185" i="4" s="1"/>
  <c r="H184" i="4"/>
  <c r="I184" i="4" s="1"/>
  <c r="H183" i="4"/>
  <c r="I183" i="4" s="1"/>
  <c r="H182" i="4"/>
  <c r="I182" i="4" s="1"/>
  <c r="H181" i="4"/>
  <c r="I181" i="4" s="1"/>
  <c r="H180" i="4"/>
  <c r="I180" i="4" s="1"/>
  <c r="H179" i="4"/>
  <c r="I179" i="4" s="1"/>
  <c r="H178" i="4"/>
  <c r="I178" i="4" s="1"/>
  <c r="H177" i="4"/>
  <c r="I177" i="4" s="1"/>
  <c r="H176" i="4"/>
  <c r="I176" i="4" s="1"/>
  <c r="H175" i="4"/>
  <c r="I175" i="4" s="1"/>
  <c r="H174" i="4"/>
  <c r="I174" i="4" s="1"/>
  <c r="H173" i="4"/>
  <c r="I173" i="4" s="1"/>
  <c r="H172" i="4"/>
  <c r="I172" i="4" s="1"/>
  <c r="H171" i="4"/>
  <c r="I171" i="4" s="1"/>
  <c r="H170" i="4"/>
  <c r="I170" i="4" s="1"/>
  <c r="H169" i="4"/>
  <c r="I169" i="4" s="1"/>
  <c r="H168" i="4"/>
  <c r="I168" i="4" s="1"/>
  <c r="H167" i="4"/>
  <c r="I167" i="4" s="1"/>
  <c r="H166" i="4"/>
  <c r="I166" i="4" s="1"/>
  <c r="H165" i="4"/>
  <c r="I165" i="4" s="1"/>
  <c r="H164" i="4"/>
  <c r="I164" i="4" s="1"/>
  <c r="H163" i="4"/>
  <c r="I163" i="4" s="1"/>
  <c r="H162" i="4"/>
  <c r="I162" i="4" s="1"/>
  <c r="H161" i="4"/>
  <c r="I161" i="4" s="1"/>
  <c r="H160" i="4"/>
  <c r="I160" i="4" s="1"/>
  <c r="H159" i="4"/>
  <c r="I159" i="4" s="1"/>
  <c r="H158" i="4"/>
  <c r="I158" i="4" s="1"/>
  <c r="H157" i="4"/>
  <c r="I157" i="4" s="1"/>
  <c r="H156" i="4"/>
  <c r="I156" i="4" s="1"/>
  <c r="H155" i="4"/>
  <c r="I155" i="4" s="1"/>
  <c r="H154" i="4"/>
  <c r="I154" i="4" s="1"/>
  <c r="H153" i="4"/>
  <c r="I153" i="4" s="1"/>
  <c r="H152" i="4"/>
  <c r="I152" i="4" s="1"/>
  <c r="H151" i="4"/>
  <c r="I151" i="4" s="1"/>
  <c r="H150" i="4"/>
  <c r="I150" i="4" s="1"/>
  <c r="H149" i="4"/>
  <c r="I149" i="4" s="1"/>
  <c r="H148" i="4"/>
  <c r="I148" i="4" s="1"/>
  <c r="H147" i="4"/>
  <c r="I147" i="4" s="1"/>
  <c r="H146" i="4"/>
  <c r="I146" i="4" s="1"/>
  <c r="H145" i="4"/>
  <c r="I145" i="4" s="1"/>
  <c r="H144" i="4"/>
  <c r="I144" i="4" s="1"/>
  <c r="H143" i="4"/>
  <c r="I143" i="4" s="1"/>
  <c r="H142" i="4"/>
  <c r="I142" i="4" s="1"/>
  <c r="H141" i="4"/>
  <c r="I141" i="4" s="1"/>
  <c r="H140" i="4"/>
  <c r="I140" i="4" s="1"/>
  <c r="H139" i="4"/>
  <c r="I139" i="4" s="1"/>
  <c r="H138" i="4"/>
  <c r="I138" i="4" s="1"/>
  <c r="H137" i="4"/>
  <c r="I137" i="4" s="1"/>
  <c r="H136" i="4"/>
  <c r="I136" i="4" s="1"/>
  <c r="H135" i="4"/>
  <c r="I135" i="4" s="1"/>
  <c r="H134" i="4"/>
  <c r="I134" i="4" s="1"/>
  <c r="H133" i="4"/>
  <c r="I133" i="4" s="1"/>
  <c r="H132" i="4"/>
  <c r="I132" i="4" s="1"/>
  <c r="H131" i="4"/>
  <c r="I131" i="4" s="1"/>
  <c r="H130" i="4"/>
  <c r="I130" i="4" s="1"/>
  <c r="H129" i="4"/>
  <c r="I129" i="4" s="1"/>
  <c r="H128" i="4"/>
  <c r="I128" i="4" s="1"/>
  <c r="H127" i="4"/>
  <c r="I127" i="4" s="1"/>
  <c r="H126" i="4"/>
  <c r="I126" i="4" s="1"/>
  <c r="H125" i="4"/>
  <c r="I125" i="4" s="1"/>
  <c r="H124" i="4"/>
  <c r="I124" i="4" s="1"/>
  <c r="H123" i="4"/>
  <c r="I123" i="4" s="1"/>
  <c r="H122" i="4"/>
  <c r="I122" i="4" s="1"/>
  <c r="H121" i="4"/>
  <c r="I121" i="4" s="1"/>
  <c r="H120" i="4"/>
  <c r="I120" i="4" s="1"/>
  <c r="H119" i="4"/>
  <c r="I119" i="4" s="1"/>
  <c r="H118" i="4"/>
  <c r="I118" i="4" s="1"/>
  <c r="H117" i="4"/>
  <c r="I117" i="4" s="1"/>
  <c r="H116" i="4"/>
  <c r="I116" i="4" s="1"/>
  <c r="H115" i="4"/>
  <c r="I115" i="4" s="1"/>
  <c r="H114" i="4"/>
  <c r="I114" i="4" s="1"/>
  <c r="H113" i="4"/>
  <c r="I113" i="4" s="1"/>
  <c r="H112" i="4"/>
  <c r="I112" i="4" s="1"/>
  <c r="H111" i="4"/>
  <c r="I111" i="4" s="1"/>
  <c r="H110" i="4"/>
  <c r="I110" i="4" s="1"/>
  <c r="H109" i="4"/>
  <c r="I109" i="4" s="1"/>
  <c r="H108" i="4"/>
  <c r="I108" i="4" s="1"/>
  <c r="H107" i="4"/>
  <c r="I107" i="4" s="1"/>
  <c r="H106" i="4"/>
  <c r="I106" i="4" s="1"/>
  <c r="H105" i="4"/>
  <c r="I105" i="4" s="1"/>
  <c r="H104" i="4"/>
  <c r="I104" i="4" s="1"/>
  <c r="H103" i="4"/>
  <c r="I103" i="4" s="1"/>
  <c r="H102" i="4"/>
  <c r="I102" i="4" s="1"/>
  <c r="H101" i="4"/>
  <c r="I101" i="4" s="1"/>
  <c r="H100" i="4"/>
  <c r="I100" i="4" s="1"/>
  <c r="H99" i="4"/>
  <c r="I99" i="4" s="1"/>
  <c r="H98" i="4"/>
  <c r="I98" i="4" s="1"/>
  <c r="H97" i="4"/>
  <c r="I97" i="4" s="1"/>
  <c r="H96" i="4"/>
  <c r="I96" i="4" s="1"/>
  <c r="H95" i="4"/>
  <c r="I95" i="4" s="1"/>
  <c r="H94" i="4"/>
  <c r="I94" i="4" s="1"/>
  <c r="H93" i="4"/>
  <c r="I93" i="4" s="1"/>
  <c r="H92" i="4"/>
  <c r="I92" i="4" s="1"/>
  <c r="H91" i="4"/>
  <c r="I91" i="4" s="1"/>
  <c r="H90" i="4"/>
  <c r="I90" i="4" s="1"/>
  <c r="H89" i="4"/>
  <c r="I89" i="4" s="1"/>
  <c r="H88" i="4"/>
  <c r="I88" i="4" s="1"/>
  <c r="H87" i="4"/>
  <c r="I87" i="4" s="1"/>
  <c r="H86" i="4"/>
  <c r="I86" i="4" s="1"/>
  <c r="H85" i="4"/>
  <c r="I85" i="4" s="1"/>
  <c r="H84" i="4"/>
  <c r="I84" i="4" s="1"/>
  <c r="H83" i="4"/>
  <c r="I83" i="4" s="1"/>
  <c r="H82" i="4"/>
  <c r="I82" i="4" s="1"/>
  <c r="H81" i="4"/>
  <c r="I81" i="4" s="1"/>
  <c r="H80" i="4"/>
  <c r="I80" i="4" s="1"/>
  <c r="H79" i="4"/>
  <c r="I79" i="4" s="1"/>
  <c r="H78" i="4"/>
  <c r="I78" i="4" s="1"/>
  <c r="H77" i="4"/>
  <c r="I77" i="4" s="1"/>
  <c r="H76" i="4"/>
  <c r="I76" i="4" s="1"/>
  <c r="H75" i="4"/>
  <c r="I75" i="4" s="1"/>
  <c r="H74" i="4"/>
  <c r="I74" i="4" s="1"/>
  <c r="H73" i="4"/>
  <c r="I73" i="4" s="1"/>
  <c r="H72" i="4"/>
  <c r="I72" i="4" s="1"/>
  <c r="H71" i="4"/>
  <c r="I71" i="4" s="1"/>
  <c r="H70" i="4"/>
  <c r="I70" i="4" s="1"/>
  <c r="H69" i="4"/>
  <c r="I69" i="4" s="1"/>
  <c r="H68" i="4"/>
  <c r="I68" i="4" s="1"/>
  <c r="H67" i="4"/>
  <c r="I67" i="4" s="1"/>
  <c r="H66" i="4"/>
  <c r="I66" i="4" s="1"/>
  <c r="H65" i="4"/>
  <c r="I65" i="4" s="1"/>
  <c r="H64" i="4"/>
  <c r="I64" i="4" s="1"/>
  <c r="H63" i="4"/>
  <c r="I63" i="4" s="1"/>
  <c r="H62" i="4"/>
  <c r="I62" i="4" s="1"/>
  <c r="H61" i="4"/>
  <c r="I61" i="4" s="1"/>
  <c r="H60" i="4"/>
  <c r="I60" i="4" s="1"/>
  <c r="H59" i="4"/>
  <c r="I59" i="4" s="1"/>
  <c r="H58" i="4"/>
  <c r="I58" i="4" s="1"/>
  <c r="H57" i="4"/>
  <c r="I57" i="4" s="1"/>
  <c r="H56" i="4"/>
  <c r="I56" i="4" s="1"/>
  <c r="H55" i="4"/>
  <c r="I55" i="4" s="1"/>
  <c r="H54" i="4"/>
  <c r="I54" i="4" s="1"/>
  <c r="H53" i="4"/>
  <c r="I53" i="4" s="1"/>
  <c r="H52" i="4"/>
  <c r="I52" i="4" s="1"/>
  <c r="H51" i="4"/>
  <c r="I51" i="4" s="1"/>
  <c r="H50" i="4"/>
  <c r="I50" i="4" s="1"/>
  <c r="H49" i="4"/>
  <c r="I49" i="4" s="1"/>
  <c r="H48" i="4"/>
  <c r="I48" i="4" s="1"/>
  <c r="H47" i="4"/>
  <c r="I47" i="4" s="1"/>
  <c r="H46" i="4"/>
  <c r="I46" i="4" s="1"/>
  <c r="H45" i="4"/>
  <c r="I45" i="4" s="1"/>
  <c r="H44" i="4"/>
  <c r="I44" i="4" s="1"/>
  <c r="H43" i="4"/>
  <c r="I43" i="4" s="1"/>
  <c r="H42" i="4"/>
  <c r="I42" i="4" s="1"/>
  <c r="H41" i="4"/>
  <c r="I41" i="4" s="1"/>
  <c r="H40" i="4"/>
  <c r="I40" i="4" s="1"/>
  <c r="H39" i="4"/>
  <c r="I39" i="4" s="1"/>
  <c r="H38" i="4"/>
  <c r="I38" i="4" s="1"/>
  <c r="H37" i="4"/>
  <c r="I37" i="4" s="1"/>
  <c r="H36" i="4"/>
  <c r="I36" i="4" s="1"/>
  <c r="H35" i="4"/>
  <c r="I35" i="4" s="1"/>
  <c r="H34" i="4"/>
  <c r="I34" i="4" s="1"/>
  <c r="H33" i="4"/>
  <c r="I33" i="4" s="1"/>
  <c r="H32" i="4"/>
  <c r="I32" i="4" s="1"/>
  <c r="H31" i="4"/>
  <c r="I31" i="4" s="1"/>
  <c r="H30" i="4"/>
  <c r="I30" i="4" s="1"/>
  <c r="H29" i="4"/>
  <c r="I29" i="4" s="1"/>
  <c r="H28" i="4"/>
  <c r="I28" i="4" s="1"/>
  <c r="H27" i="4"/>
  <c r="I27" i="4" s="1"/>
  <c r="H26" i="4"/>
  <c r="I26" i="4" s="1"/>
  <c r="H25" i="4"/>
  <c r="I25" i="4" s="1"/>
  <c r="H24" i="4"/>
  <c r="I24" i="4" s="1"/>
  <c r="H23" i="4"/>
  <c r="I23" i="4" s="1"/>
  <c r="H22" i="4"/>
  <c r="I22" i="4" s="1"/>
  <c r="H21" i="4"/>
  <c r="I21" i="4" s="1"/>
  <c r="H20" i="4"/>
  <c r="I20" i="4" s="1"/>
  <c r="D23" i="2" s="1"/>
  <c r="F23" i="2" s="1"/>
  <c r="G23" i="2" s="1"/>
  <c r="H23" i="2" s="1"/>
  <c r="H19" i="4"/>
  <c r="I19" i="4" s="1"/>
  <c r="H18" i="4"/>
  <c r="I18" i="4" s="1"/>
  <c r="H17" i="4"/>
  <c r="I17" i="4" s="1"/>
  <c r="H16" i="4"/>
  <c r="I16" i="4" s="1"/>
  <c r="H15" i="4"/>
  <c r="I15" i="4" s="1"/>
  <c r="H14" i="4"/>
  <c r="I14" i="4" s="1"/>
  <c r="H13" i="4"/>
  <c r="I13" i="4" s="1"/>
  <c r="H12" i="4"/>
  <c r="I12" i="4" s="1"/>
  <c r="H11" i="4"/>
  <c r="I11" i="4" s="1"/>
  <c r="D18" i="2" s="1"/>
  <c r="F18" i="2" s="1"/>
  <c r="G18" i="2" s="1"/>
  <c r="H18" i="2" s="1"/>
  <c r="H10" i="4"/>
  <c r="I10" i="4" s="1"/>
  <c r="H9" i="4"/>
  <c r="I9" i="4" s="1"/>
  <c r="H8" i="4"/>
  <c r="I8" i="4" s="1"/>
  <c r="H7" i="4"/>
  <c r="I7" i="4" s="1"/>
  <c r="H6" i="4"/>
  <c r="I6" i="4" s="1"/>
  <c r="H5" i="4"/>
  <c r="I5" i="4" s="1"/>
  <c r="H4" i="4"/>
  <c r="I4" i="4" s="1"/>
  <c r="D15" i="2" s="1"/>
  <c r="F15" i="2" s="1"/>
  <c r="G15" i="2" s="1"/>
  <c r="H15" i="2" s="1"/>
  <c r="H3" i="4"/>
  <c r="I3" i="4" s="1"/>
  <c r="H2" i="4"/>
  <c r="I2" i="4" s="1"/>
  <c r="H41" i="3"/>
  <c r="H40" i="3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1" i="3"/>
  <c r="H20" i="3"/>
  <c r="H19" i="3"/>
  <c r="H17" i="3"/>
  <c r="H16" i="3"/>
  <c r="H15" i="3"/>
  <c r="C10" i="3"/>
  <c r="F10" i="3" s="1"/>
  <c r="F9" i="3"/>
  <c r="C9" i="3"/>
  <c r="C4" i="3"/>
  <c r="F4" i="3" s="1"/>
  <c r="F5" i="3" s="1"/>
  <c r="C3" i="3"/>
  <c r="F3" i="3" s="1"/>
  <c r="D27" i="2"/>
  <c r="H42" i="3" l="1"/>
  <c r="E14" i="2" s="1"/>
  <c r="D16" i="2"/>
  <c r="F16" i="2" s="1"/>
  <c r="G16" i="2" s="1"/>
  <c r="H16" i="2" s="1"/>
  <c r="D22" i="2"/>
  <c r="D19" i="2"/>
  <c r="F19" i="2" s="1"/>
  <c r="G19" i="2" s="1"/>
  <c r="H19" i="2" s="1"/>
  <c r="D21" i="2"/>
  <c r="D17" i="2"/>
  <c r="D14" i="2"/>
  <c r="D20" i="2"/>
  <c r="F20" i="2" s="1"/>
  <c r="G20" i="2" s="1"/>
  <c r="H20" i="2" s="1"/>
  <c r="D24" i="2"/>
  <c r="E26" i="2" l="1"/>
  <c r="F26" i="2" s="1"/>
  <c r="G26" i="2" s="1"/>
  <c r="H26" i="2" s="1"/>
  <c r="E21" i="2"/>
  <c r="F21" i="2" s="1"/>
  <c r="G21" i="2" s="1"/>
  <c r="H21" i="2" s="1"/>
  <c r="E24" i="2"/>
  <c r="F24" i="2" s="1"/>
  <c r="G24" i="2" s="1"/>
  <c r="H24" i="2" s="1"/>
  <c r="E17" i="2"/>
  <c r="F17" i="2" s="1"/>
  <c r="G17" i="2" s="1"/>
  <c r="H17" i="2" s="1"/>
  <c r="E25" i="2"/>
  <c r="F25" i="2" s="1"/>
  <c r="G25" i="2" s="1"/>
  <c r="H25" i="2" s="1"/>
  <c r="E22" i="2"/>
  <c r="F22" i="2" s="1"/>
  <c r="G22" i="2" s="1"/>
  <c r="H22" i="2" s="1"/>
  <c r="E27" i="2"/>
  <c r="F27" i="2" s="1"/>
  <c r="G27" i="2" s="1"/>
  <c r="H27" i="2" s="1"/>
  <c r="D4" i="2"/>
  <c r="F14" i="2"/>
  <c r="G14" i="2" s="1"/>
  <c r="H14" i="2" s="1"/>
  <c r="D5" i="2" l="1"/>
  <c r="D6" i="2" s="1"/>
  <c r="D7" i="2" s="1"/>
  <c r="D8" i="2" s="1"/>
</calcChain>
</file>

<file path=xl/sharedStrings.xml><?xml version="1.0" encoding="utf-8"?>
<sst xmlns="http://schemas.openxmlformats.org/spreadsheetml/2006/main" count="2187" uniqueCount="964">
  <si>
    <t>CONTRACTACIÓ DELS SERVEIS DE TELECOMUNICACIONS PER A LA DIPUTACIÓ DE BARCELONA I EL SEU SECTOR PÚBLIC, CONSORCI LOCALRET, AJUNTAMENTS, CONSELLS COMARCALS I ALTRES ENS LOCALS, ADHERITS AL PROCÉS DE CONTRACTACIÓ AGREGADA DE LA DEMARCACIÓ DE BARCELONA</t>
  </si>
  <si>
    <t>Condicions generals de la proposta econòmica:</t>
  </si>
  <si>
    <t>- Tots els preus detallats no inclouen l'IVA.</t>
  </si>
  <si>
    <t>- Els serveis contemplats dins l'abast del procediment de contractació són els que apareixen a les taules.</t>
  </si>
  <si>
    <t>- Per a totes les cel·les de serveis obligatoris o ofertats que quedin en blanc a l'entrega del present annex es considerarà que l'adjudicatari pot prestar el servei i que l'import associat al mateix és zero.</t>
  </si>
  <si>
    <t>- Els costos detallats hauran d'incloure tots els possibles elements de cost associats a l'alta i operació dels serveis sol·licitats. No s'assumirà cap cost, ja sigui fix o variable, addicional als especificats a les taules del present annex.</t>
  </si>
  <si>
    <t>- En cas d'existència de tarifes planes de dades mòbils, no es podrà cobrar cap cost en concepte de tràfic excés. La única alternativa possible a aplicar per part de l'operador és la limitació de la velocitat.</t>
  </si>
  <si>
    <t>- Els costos detallats per a cadascun dels conceptes seran d'aplicació sense cap excepció.</t>
  </si>
  <si>
    <t xml:space="preserve">- Els licitadors hauran d'especificar els costos complementaris als que les diferents entitats adherides podran acollir-se durant tot el període de vigència del contracte. </t>
  </si>
  <si>
    <t>- Els costos complementaris proposats pels licitadors seran d’aplicació per a la migració de les tecnologies i infraestructures actuals així com per a noves altes, no existint en cap cas costos associats a l’alta.</t>
  </si>
  <si>
    <t>Annex 12.1</t>
  </si>
  <si>
    <t>- Els licitadors NO han d'omplir aquest annex.</t>
  </si>
  <si>
    <t>- El cost indicat per a cada un dels serveis de comunicacions de les taules del present annex, inclou i contempla la gestió i manteniment necessari per part del licitador per garantir els paràmetres SLA de qualitat establerts al Plec de Prescripcions Tècniques. És a dir, el compliment dels SLA de cada servei en cap cas haurà de comportar obligatòriament la contractació de serveis de manteniment addicionals a la contractació del propi servei de comunicacions.</t>
  </si>
  <si>
    <t>- Els costos associats al lloguer i manteniment dels equips de client (EDC) estan inclosos en el cost dels serveis de dades corresponents, segons es determina al Plec de Prescripcions Tècniques.</t>
  </si>
  <si>
    <t>- El trànsit internacional correspon a trucades amb destinació a països EU, Europa no EU i resta del món.</t>
  </si>
  <si>
    <t>- Els licitadors han d'indicar l'import ofert a les cel·les marcades en groc. Pels serveis amb la cel·la de color gris seran gratuïts.</t>
  </si>
  <si>
    <t>Annex 12.3</t>
  </si>
  <si>
    <t>- Els licitadors NO han d'emplenar aquest annex, ja que s'emplena automàticament a partir de l'Annex 12.1.</t>
  </si>
  <si>
    <t>- Les unitats indicades com a "Addicional Entitats" corresponen a una estimació que s’ha realitzat de possibles necessitats per les entitats però que no existeix en el moment de la redacció dels plecs una assignació per entitat en concret i per tant no es detallen a l’annex per entitat. En qualsevol cas, la facturació es realitzarà en base a les unitats reals satisfetes</t>
  </si>
  <si>
    <t>Annex 12.4</t>
  </si>
  <si>
    <t>- Els licitadors hauran d'especificar els preus unitaris del elements complementaris als que les diferents entitats adherides podran acollir-se durant tot el període de vigència del contracte. Els serveis obligatoris sense preu es consideren ofertats amb un import de 0€.</t>
  </si>
  <si>
    <t>- Per aquelles quotes en que a la columna E s'indica "Segons temps actiu", es refereix a que l'operador facturarà aquella quota únicament les mensualitats estigui actiu per a l'entitat.</t>
  </si>
  <si>
    <t>1- Càlcul de l'import econòmic global</t>
  </si>
  <si>
    <t>Total de l'oferta</t>
  </si>
  <si>
    <t>A. TOTAL MENSUAL QUOTES</t>
  </si>
  <si>
    <t>B. TOTAL MENSUAL TRÀNSIT</t>
  </si>
  <si>
    <t>TOTAL MENSUAL (sense IVA)</t>
  </si>
  <si>
    <t>TOTAL ANUAL (sense IVA)</t>
  </si>
  <si>
    <t>TOTAL 4 ANYS (sense IVA)</t>
  </si>
  <si>
    <t>PREU MÀXIM DE LICITACIÓ (4 ANYS SENSE IVA)</t>
  </si>
  <si>
    <t>2- Càlcul de l'import econòmic per entitat</t>
  </si>
  <si>
    <t>Entitat</t>
  </si>
  <si>
    <t>TOTAL MENSUAL QUOTES
(sense IVA)</t>
  </si>
  <si>
    <t>TOTAL MENSUAL TRÀNSIT
(sense IVA)</t>
  </si>
  <si>
    <t>TOTAL MENSUAL
(sense IVA)</t>
  </si>
  <si>
    <t>TOTAL ANUAL
(sense IVA)</t>
  </si>
  <si>
    <t>P0813500F</t>
  </si>
  <si>
    <t>Ajuntament de Montornès del Vallès</t>
  </si>
  <si>
    <t>P0810600G</t>
  </si>
  <si>
    <t>Ajuntament de Lliçà d'Amunt</t>
  </si>
  <si>
    <t>No aplica</t>
  </si>
  <si>
    <t>P0831200A</t>
  </si>
  <si>
    <t>Ajuntament de Badia del Vallès</t>
  </si>
  <si>
    <t>P0808700I</t>
  </si>
  <si>
    <t>Ajuntament de la Garriga</t>
  </si>
  <si>
    <t>P0824000D</t>
  </si>
  <si>
    <t>Ajuntament de Sant Sadurní d'Anoia</t>
  </si>
  <si>
    <t>P0810000J</t>
  </si>
  <si>
    <t>Ajuntament de l'Hospitalet de Llobregat</t>
  </si>
  <si>
    <t>P0804000H</t>
  </si>
  <si>
    <t>Ajuntament de Canovelles</t>
  </si>
  <si>
    <t>P0802200F</t>
  </si>
  <si>
    <t>Ajuntament de Berga</t>
  </si>
  <si>
    <t>P0820100F</t>
  </si>
  <si>
    <t>Ajuntament de Sant Celoni</t>
  </si>
  <si>
    <t>P0807300I</t>
  </si>
  <si>
    <t>Ajuntament de Cubelles</t>
  </si>
  <si>
    <t>P0800000B</t>
  </si>
  <si>
    <t>Diputació de Barcelona</t>
  </si>
  <si>
    <t>P0828500I</t>
  </si>
  <si>
    <t>Ajuntament de Torelló</t>
  </si>
  <si>
    <t>P0829600F</t>
  </si>
  <si>
    <t>Ajuntament de Vallirana</t>
  </si>
  <si>
    <t>Serveis addicionals per entitats</t>
  </si>
  <si>
    <t>Codi de Servei</t>
  </si>
  <si>
    <t>Serveis de comunicacions de dades i accés a Internet</t>
  </si>
  <si>
    <t>Unitats</t>
  </si>
  <si>
    <t>Obligatorietat</t>
  </si>
  <si>
    <t>Preu unitari
(€/mes sense IVA)</t>
  </si>
  <si>
    <t>Cost mensual</t>
  </si>
  <si>
    <t>Accés a xarxa Internet descentralitzat</t>
  </si>
  <si>
    <t>L3Q001</t>
  </si>
  <si>
    <t xml:space="preserve">Accés a Internet xPON màxima velocitat </t>
  </si>
  <si>
    <t>Obligatori</t>
  </si>
  <si>
    <t>L3Q002</t>
  </si>
  <si>
    <t>Accés sobre ràdio (RF / 3G / 4G / 5G segons disponibilitat)</t>
  </si>
  <si>
    <t>A. TOTAL MENSUAL QUOTES DADES I ACCÉS A INTERNET</t>
  </si>
  <si>
    <t>Servei de comunicacions mòbils de veu i dades</t>
  </si>
  <si>
    <t>L3Q003</t>
  </si>
  <si>
    <t>Tarifa plana de dades amb, com a mínim, 100GB i sense terminal mòbil inclòs</t>
  </si>
  <si>
    <t>L3Q004</t>
  </si>
  <si>
    <t>Tarifa plana de dades il·limitades i sense terminal mòbil inclòs</t>
  </si>
  <si>
    <t>B. TOTAL MENSUAL QUOTES MÒBILS DE VEU I DADES</t>
  </si>
  <si>
    <t>Trànsit mòbils</t>
  </si>
  <si>
    <t>Trucades/Unitats totals</t>
  </si>
  <si>
    <t>Minuts/MB totals</t>
  </si>
  <si>
    <t xml:space="preserve"> Preu establiment
(€ sense IVA) </t>
  </si>
  <si>
    <t xml:space="preserve"> Preu minut (€/min sense IVA) o Preu MB (€/MB sense IVA)</t>
  </si>
  <si>
    <t>L3T001</t>
  </si>
  <si>
    <t>Intern entre qualsevol línia de la mateixa entitat</t>
  </si>
  <si>
    <t>L3T002</t>
  </si>
  <si>
    <t>A fixos nacionals</t>
  </si>
  <si>
    <t>L3T003</t>
  </si>
  <si>
    <t>A mòbils nacionals del mateix operador</t>
  </si>
  <si>
    <t>L3T004</t>
  </si>
  <si>
    <t>A mòbils nacionals de la resta d'operadors</t>
  </si>
  <si>
    <t>L3T005</t>
  </si>
  <si>
    <t>Trucades a numeracions 800/900</t>
  </si>
  <si>
    <t>L3T006</t>
  </si>
  <si>
    <t>Trucades a numeracions 901/902</t>
  </si>
  <si>
    <t>L3T007</t>
  </si>
  <si>
    <t>Internacionals</t>
  </si>
  <si>
    <t>L3T008</t>
  </si>
  <si>
    <t>Dades Internet fora de tarifes planes</t>
  </si>
  <si>
    <t>L3T009</t>
  </si>
  <si>
    <t>Dades Internet incloses a tarifa plana</t>
  </si>
  <si>
    <t>L3T010</t>
  </si>
  <si>
    <t>Dades en roaming fora de tarifes planes (zona 2)</t>
  </si>
  <si>
    <t>L3T011</t>
  </si>
  <si>
    <t>Dades en roaming fora de tarifes planes (resta de països)</t>
  </si>
  <si>
    <t>L3T012</t>
  </si>
  <si>
    <t>Trucades rebudes en roaming (zona 2)</t>
  </si>
  <si>
    <t>L3T013</t>
  </si>
  <si>
    <t>Trucades realitzades en roaming (zona 2)</t>
  </si>
  <si>
    <t>L3T014</t>
  </si>
  <si>
    <t>Trucades rebudes en roaming (resta de països)</t>
  </si>
  <si>
    <t>L3T015</t>
  </si>
  <si>
    <t>Trucades realitzades en roaming (resta de països)</t>
  </si>
  <si>
    <t>L3T016</t>
  </si>
  <si>
    <t>Bústia</t>
  </si>
  <si>
    <t>L3T017</t>
  </si>
  <si>
    <t>Tarificació addicional</t>
  </si>
  <si>
    <t>L3T018</t>
  </si>
  <si>
    <t>Resta de trànsit nacional</t>
  </si>
  <si>
    <t>L3T019</t>
  </si>
  <si>
    <t>MMS</t>
  </si>
  <si>
    <t>L3T020</t>
  </si>
  <si>
    <t>SMS</t>
  </si>
  <si>
    <t>L3T021</t>
  </si>
  <si>
    <t>SMS a serveis d'informació i emergències</t>
  </si>
  <si>
    <t>L3T022</t>
  </si>
  <si>
    <t>SMS especial</t>
  </si>
  <si>
    <t>L3T023</t>
  </si>
  <si>
    <t>SMS Internacional</t>
  </si>
  <si>
    <t>L3T024</t>
  </si>
  <si>
    <t>SMS Roaming</t>
  </si>
  <si>
    <t>L3T025</t>
  </si>
  <si>
    <t>SMS tarificació addicional</t>
  </si>
  <si>
    <t>L3T026</t>
  </si>
  <si>
    <t>Trucades a serveis d'informació i emergències</t>
  </si>
  <si>
    <t>L3T027</t>
  </si>
  <si>
    <t>Trucades a serveis especials</t>
  </si>
  <si>
    <t>L3T028</t>
  </si>
  <si>
    <t>Trucades al servei contestador</t>
  </si>
  <si>
    <t>C. TOTAL MENSUAL TRÀNSIT MÒBIL</t>
  </si>
  <si>
    <t>NIF</t>
  </si>
  <si>
    <t>Nom entitat</t>
  </si>
  <si>
    <t>Centre / Seu</t>
  </si>
  <si>
    <t>Adreça</t>
  </si>
  <si>
    <t>Població</t>
  </si>
  <si>
    <t>Ajuntament</t>
  </si>
  <si>
    <t>Av. de la Llibertat, 2</t>
  </si>
  <si>
    <t>Montornès del Vallès</t>
  </si>
  <si>
    <t>Policia Local</t>
  </si>
  <si>
    <t>Carrer d'Anselm Clavé, 73</t>
  </si>
  <si>
    <t>Lliçà d'Amunt</t>
  </si>
  <si>
    <t>Carrer Rafael de Casanova, 8</t>
  </si>
  <si>
    <t>Av. de Burgos, s/n</t>
  </si>
  <si>
    <t>Badia del Vallès</t>
  </si>
  <si>
    <t>Edifici "El Molí"</t>
  </si>
  <si>
    <t>Av. Costa Brava, s/n</t>
  </si>
  <si>
    <t>Instal·lacions Esportives Municipals</t>
  </si>
  <si>
    <t>Av. Via de la Plata, s/n</t>
  </si>
  <si>
    <t>Plaça de l'Església, 2</t>
  </si>
  <si>
    <t>La Garriga</t>
  </si>
  <si>
    <t>Edifici Can Luna</t>
  </si>
  <si>
    <t>Ctra. Nova 26 – 28</t>
  </si>
  <si>
    <t>Plaça Ajuntament, 1</t>
  </si>
  <si>
    <t>Sant Sadurní d'Anoia</t>
  </si>
  <si>
    <t>Oficines Municipals</t>
  </si>
  <si>
    <t>Carrer Girona, 10</t>
  </si>
  <si>
    <t>L'Hospitalet de Llobregat</t>
  </si>
  <si>
    <t>Rambla Marina, 421</t>
  </si>
  <si>
    <t>Pl. de l'Ajuntament, 1</t>
  </si>
  <si>
    <t>Canovelles</t>
  </si>
  <si>
    <t>Carrer Pi, 19</t>
  </si>
  <si>
    <t>Plaça Sant Pere, 1</t>
  </si>
  <si>
    <t>Berga</t>
  </si>
  <si>
    <t>Plaça Dr. Saló, 8</t>
  </si>
  <si>
    <t>Plaça de la Vila, 1</t>
  </si>
  <si>
    <t>Sant Celoni</t>
  </si>
  <si>
    <t>Carrer Santa Fe, 52</t>
  </si>
  <si>
    <t>Cubelles</t>
  </si>
  <si>
    <t>Carrer Arles de Tec, s/n</t>
  </si>
  <si>
    <t>Biblioteca Francesca Bonnemaison</t>
  </si>
  <si>
    <t>Sant Pere Mes Baix, 7</t>
  </si>
  <si>
    <t>Barcelona</t>
  </si>
  <si>
    <t xml:space="preserve">Biblioteca Can Salvador de la Plaça de Calella </t>
  </si>
  <si>
    <t>Plaça de l'Ajuntament, 31</t>
  </si>
  <si>
    <t>Calella</t>
  </si>
  <si>
    <t>Biblioteca Enric Miralles</t>
  </si>
  <si>
    <t>Parc de les Esplanes, s/n</t>
  </si>
  <si>
    <t>Palafolls</t>
  </si>
  <si>
    <t>Biblioteca Can Sumarro</t>
  </si>
  <si>
    <t>Carrer Barcelona 139 (de la Riera de l'Escorxador, s/n)</t>
  </si>
  <si>
    <t>Biblioteca El Carmel-Juan Marsé</t>
  </si>
  <si>
    <t>Carrer Murtra, 135-145</t>
  </si>
  <si>
    <t>Biblioteca La Cooperativa (Centelles)</t>
  </si>
  <si>
    <t>Carrer Sant Joan, 25</t>
  </si>
  <si>
    <t>Centelles</t>
  </si>
  <si>
    <t>Biblioteca Marquès de Remisa</t>
  </si>
  <si>
    <t>Vinya, 2</t>
  </si>
  <si>
    <t>Sant Hipòlit de Voltregà</t>
  </si>
  <si>
    <t>Biblioteca Marta Mata</t>
  </si>
  <si>
    <t>Verge de Montserrat 1 (Carrer Rubió i Ors, 184)</t>
  </si>
  <si>
    <t>Cornellà de Llobregat</t>
  </si>
  <si>
    <t>Biblioteca Municipal l'Ateneu</t>
  </si>
  <si>
    <t>Ptge. Ateneu s/n</t>
  </si>
  <si>
    <t>Esparreguera</t>
  </si>
  <si>
    <t>Biblioteca Sant Valentí</t>
  </si>
  <si>
    <t>Mura,1</t>
  </si>
  <si>
    <t>Navarcles</t>
  </si>
  <si>
    <t>Biblioteca Singuerlín - Salvador Cabré</t>
  </si>
  <si>
    <t>Salvatella  8 (Plaça Sagrada Família, s/n)</t>
  </si>
  <si>
    <t>Santa Coloma de Gramenet</t>
  </si>
  <si>
    <t>Biblioteca Antoni Pladevall i Font</t>
  </si>
  <si>
    <t>Carretera de Balenyà, 101</t>
  </si>
  <si>
    <t>Taradell</t>
  </si>
  <si>
    <t>Biblioteca Artés</t>
  </si>
  <si>
    <t>Carrer les Parres, 44</t>
  </si>
  <si>
    <t>Artés</t>
  </si>
  <si>
    <t>Biblioteca Cal Gallifa</t>
  </si>
  <si>
    <t>Passeig Gallifa, 1</t>
  </si>
  <si>
    <t>Sant Joan de Vilatorrada</t>
  </si>
  <si>
    <t>Biblioteca Corró d'Avall</t>
  </si>
  <si>
    <t>Verge de Montserrat, 21</t>
  </si>
  <si>
    <t>Martorell</t>
  </si>
  <si>
    <t>Biblioteca Joan Sardà i Lloret</t>
  </si>
  <si>
    <t>Sant Antoni, 13</t>
  </si>
  <si>
    <t>Sant Quintí de Mediona</t>
  </si>
  <si>
    <t>Biblioteca Pont de Vilomara i Rocafort</t>
  </si>
  <si>
    <t>Carrer de Sant Pere Regalat, 72</t>
  </si>
  <si>
    <t>Pont de Vilomara i Rocafort</t>
  </si>
  <si>
    <t>Biblioteca Sant Adrià de Besòs</t>
  </si>
  <si>
    <t>Calle Ricart 2(Plaça Guillermo Vidaña i Haro, s/n )</t>
  </si>
  <si>
    <t>Sant Adrià de Besòs</t>
  </si>
  <si>
    <t>Biblioteca Sant Antoni Maria Claret</t>
  </si>
  <si>
    <t>Carrer Torres Amat, 39</t>
  </si>
  <si>
    <t>Sallent</t>
  </si>
  <si>
    <t>Biblioteca Sant Pere Almató</t>
  </si>
  <si>
    <t>Avinguda Catalunya, 1</t>
  </si>
  <si>
    <t>Sant Feliu Sasserra</t>
  </si>
  <si>
    <t>Biblioteca Antoni Martín</t>
  </si>
  <si>
    <t>Plaça Catalunya, 39-41</t>
  </si>
  <si>
    <t>El Prat de Llobregat</t>
  </si>
  <si>
    <t>Biblioteca Bac de Roda</t>
  </si>
  <si>
    <t>Carrer Bac de Roda, 1 bis</t>
  </si>
  <si>
    <t>Roda de Ter</t>
  </si>
  <si>
    <t>Biblioteca Central Santa Coloma de Gramenet</t>
  </si>
  <si>
    <t>Sant Carles (Jardí de Can Sisteré, s/n)</t>
  </si>
  <si>
    <t>Biblioteca del Sud</t>
  </si>
  <si>
    <t>Passeig dels Almogàvers, 49</t>
  </si>
  <si>
    <t>Sabadell</t>
  </si>
  <si>
    <t>Biblioteca Districte 5</t>
  </si>
  <si>
    <t>Jocs Olimpics (Abat Marcet, s/n)</t>
  </si>
  <si>
    <t>Terrassa</t>
  </si>
  <si>
    <t>Biblioteca Elisenda</t>
  </si>
  <si>
    <t>Carrer Tarragona, 32</t>
  </si>
  <si>
    <t>Montcada i Reixac</t>
  </si>
  <si>
    <t>Biblioteca Jaume Perich i Escala</t>
  </si>
  <si>
    <t>Riera de Sant Pere, 88</t>
  </si>
  <si>
    <t>Premià de Dalt</t>
  </si>
  <si>
    <t>Biblioteca Lloreda</t>
  </si>
  <si>
    <t>Avinguda de Catalunya, 56-62</t>
  </si>
  <si>
    <t>Badalona</t>
  </si>
  <si>
    <t>Biblioteca Municipal de Cervelló</t>
  </si>
  <si>
    <t>Carrer Major, 146-148</t>
  </si>
  <si>
    <t>Cervelló</t>
  </si>
  <si>
    <t>Biblioteca Núria Albó</t>
  </si>
  <si>
    <t>Carrer Centre, 49</t>
  </si>
  <si>
    <t>Biblioteca Sagrada Família</t>
  </si>
  <si>
    <t>Carrer Provença, 480</t>
  </si>
  <si>
    <t>Biblioteca Vilapiscina i la Torre Llobeta</t>
  </si>
  <si>
    <t>Avgda Borbo,20</t>
  </si>
  <si>
    <t>Biblioteca Xavier Benguerel</t>
  </si>
  <si>
    <t>Avinguda del Bogatell, 17</t>
  </si>
  <si>
    <t>Biblioteca Avinyó</t>
  </si>
  <si>
    <t>Carrer del Passeig, 19</t>
  </si>
  <si>
    <t>Avinyó</t>
  </si>
  <si>
    <t>Biblioteca Biblio@teneu</t>
  </si>
  <si>
    <t>Edifici L'Ateneu - Plaça de la Vila, s/n</t>
  </si>
  <si>
    <t>Sant Fost de Campsentelles</t>
  </si>
  <si>
    <t>Biblioteca Can Baró</t>
  </si>
  <si>
    <t>Sant Salvador, 25</t>
  </si>
  <si>
    <t>Corbera de Llobregat</t>
  </si>
  <si>
    <t>Biblioteca Capellades (El Safareig)</t>
  </si>
  <si>
    <t>Carrer Pilar, 2</t>
  </si>
  <si>
    <t>Capellades</t>
  </si>
  <si>
    <t>Biblioteca Central Terrassa</t>
  </si>
  <si>
    <t>Passeig de Les Lletres, 1</t>
  </si>
  <si>
    <t>Biblioteca del Fondo</t>
  </si>
  <si>
    <t>Carrer Massenet, 28-30</t>
  </si>
  <si>
    <t>Biblioteca Districte 4</t>
  </si>
  <si>
    <t>Carrer Infant Martí, 183</t>
  </si>
  <si>
    <t>Biblioteca Districte 6</t>
  </si>
  <si>
    <t>Rambla de Francesc Macià, 191-193</t>
  </si>
  <si>
    <t>Biblioteca El Castell</t>
  </si>
  <si>
    <t>Carrer Major, 3</t>
  </si>
  <si>
    <t>Vacarisses</t>
  </si>
  <si>
    <t>Biblioteca Gòtic - Andreu Nin</t>
  </si>
  <si>
    <t>Rambla, 30-32</t>
  </si>
  <si>
    <t>Biblioteca Ignasi Iglésias-Can Fabra</t>
  </si>
  <si>
    <t>Carrer Segre, 24-32</t>
  </si>
  <si>
    <t>Biblioteca La Bòbila</t>
  </si>
  <si>
    <t>Plaça de la Bòbila, 1</t>
  </si>
  <si>
    <t>Biblioteca La Muntala</t>
  </si>
  <si>
    <t>Riera del Gorg, s/n</t>
  </si>
  <si>
    <t>Sant Vicenç de Montalt</t>
  </si>
  <si>
    <t>Biblioteca Les Franqueses del Vallès</t>
  </si>
  <si>
    <t>Carrer Asturias 1</t>
  </si>
  <si>
    <t>Les Franqueses del Vallès</t>
  </si>
  <si>
    <t>Biblioteca Marc de Vilalba</t>
  </si>
  <si>
    <t>Carrer Dr. Klein, 101</t>
  </si>
  <si>
    <t>Cardedeu</t>
  </si>
  <si>
    <t>Biblioteca Municipal de Manlleu</t>
  </si>
  <si>
    <t>Carrer Del Pont 16-18</t>
  </si>
  <si>
    <t>Manlleu</t>
  </si>
  <si>
    <t>Biblioteca Pere Casaldàliga</t>
  </si>
  <si>
    <t>Carrer del Nord, 3</t>
  </si>
  <si>
    <t>Balsareny</t>
  </si>
  <si>
    <t>Biblioteca Salvador Vives Casajuana</t>
  </si>
  <si>
    <t>Creixell , 6</t>
  </si>
  <si>
    <t>Sant Vicenç de Castellet</t>
  </si>
  <si>
    <t>Biblioteca Santiago Rusiñol</t>
  </si>
  <si>
    <t>Plaça de l'Ajuntament, 13</t>
  </si>
  <si>
    <t>Sitges</t>
  </si>
  <si>
    <t>Biblioteca Súria</t>
  </si>
  <si>
    <t>Carrer Tarragona, 17-19</t>
  </si>
  <si>
    <t>Súria</t>
  </si>
  <si>
    <t>Biblioteca Tecla Sala</t>
  </si>
  <si>
    <t>Avinguda Josep Tarradellas, 44</t>
  </si>
  <si>
    <t>Biblioteca Tirant lo Blanc</t>
  </si>
  <si>
    <t>Ronda dels Països Catalans, s/n</t>
  </si>
  <si>
    <t>Montgat</t>
  </si>
  <si>
    <t>Biblioteca Aigüestoses</t>
  </si>
  <si>
    <t>Avinguda Constitució, 24</t>
  </si>
  <si>
    <t>Sant Andreu de la Barca</t>
  </si>
  <si>
    <t>Biblioteca Àngel Guimerà</t>
  </si>
  <si>
    <t>Carrer Pere Aldavert, 4</t>
  </si>
  <si>
    <t>Matadepera</t>
  </si>
  <si>
    <t>Biblioteca Antoni Tort</t>
  </si>
  <si>
    <t>Carrer Sala Boadella, 6</t>
  </si>
  <si>
    <t>Castellar del Vallès</t>
  </si>
  <si>
    <t>Biblioteca Can Coromines</t>
  </si>
  <si>
    <t>Carrer Consulat del Mar, 9</t>
  </si>
  <si>
    <t>Sant Pol de Mar</t>
  </si>
  <si>
    <t>Biblioteca Can Llaurador</t>
  </si>
  <si>
    <t>Av. J. Roca Suárez- Llanos, 40</t>
  </si>
  <si>
    <t>Teià</t>
  </si>
  <si>
    <t>Biblioteca Can Mulà</t>
  </si>
  <si>
    <t>Carrer Alsina, 1</t>
  </si>
  <si>
    <t>Mollet del Vallès</t>
  </si>
  <si>
    <t>Biblioteca del Casino</t>
  </si>
  <si>
    <t>Passeig de Pere III, 29</t>
  </si>
  <si>
    <t>Manresa</t>
  </si>
  <si>
    <t>Biblioteca Ernest Lluch i Martín</t>
  </si>
  <si>
    <t>Carrer Santa Eulàlia, 66-80</t>
  </si>
  <si>
    <t>Vilassar de Mar</t>
  </si>
  <si>
    <t>Biblioteca Guillem de Berguedà</t>
  </si>
  <si>
    <t>Riera de la Sala,5,5</t>
  </si>
  <si>
    <t>Puig-Reig</t>
  </si>
  <si>
    <t>Biblioteca Jaume Fuster</t>
  </si>
  <si>
    <t>Plaça Lesseps 20-22</t>
  </si>
  <si>
    <t>Biblioteca Òdena</t>
  </si>
  <si>
    <t>Jaume I, 28</t>
  </si>
  <si>
    <t>Òdena</t>
  </si>
  <si>
    <t>Biblioteca Ponent</t>
  </si>
  <si>
    <t>Plaça d'Ovidi Montllor, 5</t>
  </si>
  <si>
    <t>Biblioteca Armand Cardona Torrandell</t>
  </si>
  <si>
    <t>Carrer Menéndez y Pelayo, 15-17</t>
  </si>
  <si>
    <t>Vilanova i la Geltrú</t>
  </si>
  <si>
    <t>Biblioteca Can Pedrals</t>
  </si>
  <si>
    <t>Carrer Espí i Grau, 2</t>
  </si>
  <si>
    <t>Granollers</t>
  </si>
  <si>
    <t>Biblioteca Can Peixauet</t>
  </si>
  <si>
    <t>Generalitat, 98</t>
  </si>
  <si>
    <t>Biblioteca Guinardó - Mercè Rodoreda</t>
  </si>
  <si>
    <t>Carrer de les Camèlies, 76-80</t>
  </si>
  <si>
    <t>Biblioteca La Cooperativa (Malgrat de Mar)</t>
  </si>
  <si>
    <t>Carrer Sant Antoni de Padua, 14-18</t>
  </si>
  <si>
    <t>Malgrat de Mar</t>
  </si>
  <si>
    <t>Biblioteca Masquefa</t>
  </si>
  <si>
    <t>Carrer Rogelio Rojo, 5-9</t>
  </si>
  <si>
    <t>Masquefa</t>
  </si>
  <si>
    <t>Biblioteca Pare Miquel d'Esplugues</t>
  </si>
  <si>
    <t>Carrer Angel Guimerà, 106-108</t>
  </si>
  <si>
    <t>Esplugues de Llobregat</t>
  </si>
  <si>
    <t>Biblioteca Ripollet</t>
  </si>
  <si>
    <t>Carretera Estació, 40</t>
  </si>
  <si>
    <t>Ripollet</t>
  </si>
  <si>
    <t>Biblioteca Sant Fruitós del Bages</t>
  </si>
  <si>
    <t>Carles Buigas, 35</t>
  </si>
  <si>
    <t>Sant Fruitós de Bages</t>
  </si>
  <si>
    <t>Biblioteca Torras i Bages</t>
  </si>
  <si>
    <t>Plaça de l'Oli, 20</t>
  </si>
  <si>
    <t>Vilafranca del Penedès</t>
  </si>
  <si>
    <t>Biblioteca Verge de Montserrat</t>
  </si>
  <si>
    <t>Carrer Bruc del Mig, 55. Can Casas</t>
  </si>
  <si>
    <t>El Bruc</t>
  </si>
  <si>
    <t>Biblioteca Bon Pastor</t>
  </si>
  <si>
    <t>Carrer de l'Estadella, 62</t>
  </si>
  <si>
    <t>Biblioteca Camp de l'Arpa - Caterina Albert</t>
  </si>
  <si>
    <t>Indústria, 295 (a l'antiga fàbrica Alchemika)</t>
  </si>
  <si>
    <t>Biblioteca Canyelles</t>
  </si>
  <si>
    <t>Ronda de la Guineueta Vella, 34</t>
  </si>
  <si>
    <t>Biblioteca Joan Margarit</t>
  </si>
  <si>
    <t>Carrer Carles Mercader, 17</t>
  </si>
  <si>
    <t>Sant Just Desvern</t>
  </si>
  <si>
    <t>Biblioteca La Sagrera – Marina Clotet</t>
  </si>
  <si>
    <t>Carrer del Camp del Ferro, 1</t>
  </si>
  <si>
    <t>Biblioteca Martorell Francesc Pujols</t>
  </si>
  <si>
    <t>Mancomunitats Comarcals,15</t>
  </si>
  <si>
    <t>Biblioteca Pare Ignasi Casanovas</t>
  </si>
  <si>
    <t>Plaça de la Pau, 2</t>
  </si>
  <si>
    <t>Santpedor</t>
  </si>
  <si>
    <t>Biblioteca Piera</t>
  </si>
  <si>
    <t>Avinguda del Gall Mullat, 7</t>
  </si>
  <si>
    <t>Piera</t>
  </si>
  <si>
    <t>Biblioteca Sant Antoni-Joan Olivert</t>
  </si>
  <si>
    <t>Carrer Compte Borrell, 44-46</t>
  </si>
  <si>
    <t>Biblioteca Sant Quirze del Vallès</t>
  </si>
  <si>
    <t>Carrer Eduard Toldrà, s/n</t>
  </si>
  <si>
    <t>Sant Quirze del Vallès</t>
  </si>
  <si>
    <t>Biblioteca Sant Roc</t>
  </si>
  <si>
    <t>Avinguda del Congrés Eucarístic, s/n</t>
  </si>
  <si>
    <t>Biblioteca Santa Susanna</t>
  </si>
  <si>
    <t>Montagut, 1</t>
  </si>
  <si>
    <t>Santa Susanna</t>
  </si>
  <si>
    <t>Biblioteca Vicente Aleixandre</t>
  </si>
  <si>
    <t>Avinguda de la Mediterrània, s/n</t>
  </si>
  <si>
    <t>Biblioteca Jordi Rubió i Balaguer</t>
  </si>
  <si>
    <t>Carrer Baldiri Aleu, 6-8</t>
  </si>
  <si>
    <t>Sant Boi de Llobregat</t>
  </si>
  <si>
    <t>Biblioteca M. Serra i Moret</t>
  </si>
  <si>
    <t>Carrer del Progrés, 22</t>
  </si>
  <si>
    <t>Pineda de Mar</t>
  </si>
  <si>
    <t>Biblioteca Mercè Rodoreda</t>
  </si>
  <si>
    <t>Carrer Major, 69</t>
  </si>
  <si>
    <t>Sant Joan Despí</t>
  </si>
  <si>
    <t>Biblioteca Miquel Martí i Pol</t>
  </si>
  <si>
    <t>Avinguda Barcelona, 83-85</t>
  </si>
  <si>
    <t>Biblioteca Mont Àgora</t>
  </si>
  <si>
    <t>Calle Sant Pere, 13</t>
  </si>
  <si>
    <t>Santa Margarida de Montbui</t>
  </si>
  <si>
    <t>Biblioteca Montserrat Roig (Martorelles)</t>
  </si>
  <si>
    <t>Carrer Dr. Santiago Tiffon, 21</t>
  </si>
  <si>
    <t>Martorelles</t>
  </si>
  <si>
    <t>Biblioteca Montserrat Roig (Sant Feliu de Llobregat)</t>
  </si>
  <si>
    <t>Carrer Verge de Montserrat, 1</t>
  </si>
  <si>
    <t>Sant Feliu de Llobregat</t>
  </si>
  <si>
    <t>Biblioteca Pere Calders</t>
  </si>
  <si>
    <t>Masia Can Turu, s/n</t>
  </si>
  <si>
    <t>Viladecavalls</t>
  </si>
  <si>
    <t>Biblioteca Pomar</t>
  </si>
  <si>
    <t>Avinguda Primer de maig, s/n</t>
  </si>
  <si>
    <t>Biblioteca Ramon Vinyes i Cluet</t>
  </si>
  <si>
    <t>Plaça Europa, 1</t>
  </si>
  <si>
    <t>Biblioteca Sant Andreu de Llavaneres</t>
  </si>
  <si>
    <t>Carrer Closens, 65</t>
  </si>
  <si>
    <t>Sant Andreu de Llavaneres</t>
  </si>
  <si>
    <t>Biblioteca Sant Antoni Vilamajor</t>
  </si>
  <si>
    <t>Pau Casals,41</t>
  </si>
  <si>
    <t>Sant Antoni de Vilamajor</t>
  </si>
  <si>
    <t>Biblioteca Santa Margarida i els Monjos</t>
  </si>
  <si>
    <t>Carrer Cadí, 2</t>
  </si>
  <si>
    <t>Santa Margarida i els Monjos</t>
  </si>
  <si>
    <t>Biblioteca Santa Oliva</t>
  </si>
  <si>
    <t>Carrer Salvador Casas, 27</t>
  </si>
  <si>
    <t>Olesa de Montserrat</t>
  </si>
  <si>
    <t>Biblioteca Antònia Torrent i Martori</t>
  </si>
  <si>
    <t>Carrer Rial Bellsolell, 5</t>
  </si>
  <si>
    <t>Arenys de Munt</t>
  </si>
  <si>
    <t xml:space="preserve">Biblioteca Central de Cerdanyola </t>
  </si>
  <si>
    <t>Pça. Enric Granados, 1 - 2</t>
  </si>
  <si>
    <t>Cerdanyola del Vallès</t>
  </si>
  <si>
    <t>Biblioteca Districte 2</t>
  </si>
  <si>
    <t>Sant Cosme, 157</t>
  </si>
  <si>
    <t>Biblioteca Districte 3</t>
  </si>
  <si>
    <t>Germa Joquim, 66</t>
  </si>
  <si>
    <t>Biblioteca El Clot-Josep Benet</t>
  </si>
  <si>
    <t>Plaça de les Glories Catalanes, 37-38</t>
  </si>
  <si>
    <t>Biblioteca Francesc Candel</t>
  </si>
  <si>
    <t>Carrer d'Amnistia Internacional, 10</t>
  </si>
  <si>
    <t>Biblioteca Frederica Montseny</t>
  </si>
  <si>
    <t>Carrer Molí de la Sal, 24-26</t>
  </si>
  <si>
    <t>Biblioteca J.M. López-Picó</t>
  </si>
  <si>
    <t>Passatge Bon retir, 6</t>
  </si>
  <si>
    <t>Vallirana</t>
  </si>
  <si>
    <t>Biblioteca Joan Pomar i Solà</t>
  </si>
  <si>
    <t>Avinguda Montserrat, 10</t>
  </si>
  <si>
    <t>Sant Esteve Sesrovires</t>
  </si>
  <si>
    <t>Biblioteca Les Corts - Miquel Llongueras</t>
  </si>
  <si>
    <t>Carrer Riera Blanca, 1-3.</t>
  </si>
  <si>
    <t>Biblioteca Les Roquetes</t>
  </si>
  <si>
    <t>Via Favència, 288 B</t>
  </si>
  <si>
    <t>Biblioteca M Antonieta Cot</t>
  </si>
  <si>
    <t>Pg Vall d'Hebron, 65-69</t>
  </si>
  <si>
    <t>Biblioteca Manuel de Pedrolo</t>
  </si>
  <si>
    <t>Plaça de la Poeta Maria Mercè Marçal, 1</t>
  </si>
  <si>
    <t>Sant Pere de Ribes</t>
  </si>
  <si>
    <t>Biblioteca Montornes del Vallès</t>
  </si>
  <si>
    <t>Carrer de Can Parera, 34</t>
  </si>
  <si>
    <t>Biblioteca Pare Fidel Fita</t>
  </si>
  <si>
    <t>Carrer Bonaire, 2</t>
  </si>
  <si>
    <t>Arenys de Mar</t>
  </si>
  <si>
    <t>Biblioteca Pare Gual i Pujadas</t>
  </si>
  <si>
    <t>Riera de Sant Domènec, 1 A</t>
  </si>
  <si>
    <t>Canet de Mar</t>
  </si>
  <si>
    <t>Biblioteca Pompeu Fabra Mataró</t>
  </si>
  <si>
    <t>Plaça d'Occitània, s/n</t>
  </si>
  <si>
    <t>Mataró</t>
  </si>
  <si>
    <t>Biblioteca St. Cugat Miquel Batllori (Volpelleres-Can Canyameres)</t>
  </si>
  <si>
    <t>Carrer Pau Muñoz i Castanyer, 3</t>
  </si>
  <si>
    <t>Sant Cugat del Vallès</t>
  </si>
  <si>
    <t>Biblioteca Valentí Almirall</t>
  </si>
  <si>
    <t>Passatge Parellada, 1</t>
  </si>
  <si>
    <t>El Papiol</t>
  </si>
  <si>
    <t>Biblioteca Vapor Vell</t>
  </si>
  <si>
    <t>Passatge Vapor Vell, s/n</t>
  </si>
  <si>
    <t>Biblioteca Josep Roca i Bros</t>
  </si>
  <si>
    <t>Carrer de Federico Garcia Lorca, 17</t>
  </si>
  <si>
    <t>Abrera</t>
  </si>
  <si>
    <t xml:space="preserve">Biblioteca Josep Badia i Moret </t>
  </si>
  <si>
    <t>Carrer Torregassa, 35-37</t>
  </si>
  <si>
    <t>L'Ametlla del Vallès</t>
  </si>
  <si>
    <t>Biblioteca Llefià</t>
  </si>
  <si>
    <t>Carrer Planeta Mart, 2-10</t>
  </si>
  <si>
    <t>Biblioteca Can Casacuberta</t>
  </si>
  <si>
    <t>Carrer Mossèn Anton, 40-48</t>
  </si>
  <si>
    <t>Biblioteca Can Canyadó</t>
  </si>
  <si>
    <t>Jacinto Benavente, 3</t>
  </si>
  <si>
    <t>Biblioteca Esteve Paluzie</t>
  </si>
  <si>
    <t>Plaça de la Constitució, s/n</t>
  </si>
  <si>
    <t>Barberà del Vallès</t>
  </si>
  <si>
    <t>Biblioteca Sant Pau i Santa Creu</t>
  </si>
  <si>
    <t>Carrer del Carme, 47 / Hospital, 56</t>
  </si>
  <si>
    <t>Biblioteca Poble Sec-Francesc Boix</t>
  </si>
  <si>
    <t>Carrer Blai, 34</t>
  </si>
  <si>
    <t>Biblioteca Poblenou - Manuel Arranz</t>
  </si>
  <si>
    <t>Carrer Joncar, 31</t>
  </si>
  <si>
    <t>Biblioteca Vila de Gràcia</t>
  </si>
  <si>
    <t>Carrer del Torrent de l'Olla, 104</t>
  </si>
  <si>
    <t>Biblioteca Joan Miró</t>
  </si>
  <si>
    <t>Parc de Joan Miró / Carrer Vilamarí, 61</t>
  </si>
  <si>
    <t>Biblioteca Clarà</t>
  </si>
  <si>
    <t>Calatrava, 27</t>
  </si>
  <si>
    <t>Biblioteca Collserola-Josep Miracle</t>
  </si>
  <si>
    <t>Carrer Reis Catòlics, 16</t>
  </si>
  <si>
    <t>Biblioteca Sant Gervasi- Joan Maragall</t>
  </si>
  <si>
    <t>Calle Sant Gervasi de Cassoles, 83-85</t>
  </si>
  <si>
    <t>Biblioteca Fort Pienc</t>
  </si>
  <si>
    <t>Ribes, 12</t>
  </si>
  <si>
    <t>Biblioteca Horta – Can Mariner</t>
  </si>
  <si>
    <t>Carrer de Vent, 1</t>
  </si>
  <si>
    <t>Biblioteca Montbau-Albert Pérez Baró</t>
  </si>
  <si>
    <t>Angel Marques, 4</t>
  </si>
  <si>
    <t>Biblioteca Esquerra de l'Eixample - Agustí Centelles</t>
  </si>
  <si>
    <t>Calle Comte d'Urgell, 145-147</t>
  </si>
  <si>
    <t>Biblioteca de Begues – La Ginesta</t>
  </si>
  <si>
    <t>Sitges 14</t>
  </si>
  <si>
    <t>Begues</t>
  </si>
  <si>
    <t>Biblioteca Caldes de Montbui</t>
  </si>
  <si>
    <t>Carrer Santa Teresa, 3-5</t>
  </si>
  <si>
    <t>Caldes de Montbui</t>
  </si>
  <si>
    <t>Biblioteca Can Milans</t>
  </si>
  <si>
    <t>Carrer de l'Esglèsia, 6</t>
  </si>
  <si>
    <t>Caldes d'Estrac</t>
  </si>
  <si>
    <t>Biblioteca de Collbató</t>
  </si>
  <si>
    <t>Mansuet,12</t>
  </si>
  <si>
    <t>Collbató</t>
  </si>
  <si>
    <t>Biblioteca Joan Coromines</t>
  </si>
  <si>
    <t>Carrer Pujadas Truch, 1A</t>
  </si>
  <si>
    <t>El Masnou</t>
  </si>
  <si>
    <t>Biblioteca Marian Colomé</t>
  </si>
  <si>
    <t>Carrer Rafael Casanova, 2</t>
  </si>
  <si>
    <t>Gavà</t>
  </si>
  <si>
    <t>Biblioteca Josep Soler Vidal</t>
  </si>
  <si>
    <t>Plaça de Jaume Balmes, s/n</t>
  </si>
  <si>
    <t>Biblioteca Gironella</t>
  </si>
  <si>
    <t>Av. Paissos Catalans, 1</t>
  </si>
  <si>
    <t>Gironella</t>
  </si>
  <si>
    <t>Biblioteca Roca Umbert</t>
  </si>
  <si>
    <t>Carrer Enric Prat de la Riba, 77</t>
  </si>
  <si>
    <t>Biblioteca Central Igualada</t>
  </si>
  <si>
    <t>Plaça de Cal Font, s/n</t>
  </si>
  <si>
    <t>Igualada</t>
  </si>
  <si>
    <t>Biblioteca La Florida</t>
  </si>
  <si>
    <t>Avinguda Masnou, 40</t>
  </si>
  <si>
    <t>Biblioteca La Llagosta</t>
  </si>
  <si>
    <t>Calle Jaume I, 7</t>
  </si>
  <si>
    <t>La Llagosta</t>
  </si>
  <si>
    <t>Biblioteca La Roca del Vallès</t>
  </si>
  <si>
    <t>C/ Lope de Vega, 10</t>
  </si>
  <si>
    <t>La Roca del Valles</t>
  </si>
  <si>
    <t>Biblioteca Manresa - Ateneu - Les Bases</t>
  </si>
  <si>
    <t>Cintaires, 30</t>
  </si>
  <si>
    <t>Biblioteca Can Rajoler</t>
  </si>
  <si>
    <t>Carrer de Travessera, 1</t>
  </si>
  <si>
    <t>Parets del Vallès</t>
  </si>
  <si>
    <t>Biblioteca del Nord</t>
  </si>
  <si>
    <t>Rda. de Navacerrada, 60</t>
  </si>
  <si>
    <t>Biblioteca Can Puiggener</t>
  </si>
  <si>
    <t>Plaça Primer de Maig, s/n</t>
  </si>
  <si>
    <t>Biblioteca La Serra</t>
  </si>
  <si>
    <t>Plaça Cristobal Ramos(Banyoles 8)</t>
  </si>
  <si>
    <t>Biblioteca l' Escorxador</t>
  </si>
  <si>
    <t>Passeig Rectoria Vella, 10</t>
  </si>
  <si>
    <t>Biblioteca Mirasol-Marta Pessarrodona</t>
  </si>
  <si>
    <t>Plaça Ausias March, 2</t>
  </si>
  <si>
    <t>Biblioteca Joan Petit i Aguilar</t>
  </si>
  <si>
    <t>Plaça Josep Umbert Ventura, 3</t>
  </si>
  <si>
    <t>Sant Feliu de Codines</t>
  </si>
  <si>
    <t>Biblioteca Ferran Soldevila</t>
  </si>
  <si>
    <t>Passeig del Remei, 33</t>
  </si>
  <si>
    <t>Santa Maria de Palautordera</t>
  </si>
  <si>
    <t>Biblioteca Josep Jardí</t>
  </si>
  <si>
    <t>Passatge de Mas Granollacs</t>
  </si>
  <si>
    <t>Santa Perpètua de Mogoda</t>
  </si>
  <si>
    <t>Biblioteca Frederic Alfonso i Orfila</t>
  </si>
  <si>
    <t>Passeig de l'Església, 6</t>
  </si>
  <si>
    <t>Sentmenat</t>
  </si>
  <si>
    <t>Biblioteca Josep Roig i Raventós</t>
  </si>
  <si>
    <t>Plaça Catalunya</t>
  </si>
  <si>
    <t xml:space="preserve">Biblioteca Torelló </t>
  </si>
  <si>
    <t xml:space="preserve"> Calle Nuria, 91-95</t>
  </si>
  <si>
    <t>Torelló</t>
  </si>
  <si>
    <t>Biblioteca Dos Rius</t>
  </si>
  <si>
    <t>Plaça Vella, 6</t>
  </si>
  <si>
    <t>Biblioteca Vilanova del Camí</t>
  </si>
  <si>
    <t>Centre Can Papasseit. C/ Mare de Déu de Núria, 1</t>
  </si>
  <si>
    <t>Vilanova del Camí</t>
  </si>
  <si>
    <t>Biblioteca Can Manyer</t>
  </si>
  <si>
    <t>Plaça Miquel Martí Pol s/n</t>
  </si>
  <si>
    <t>Vilassar de Dalt</t>
  </si>
  <si>
    <t>Biblioteca El Molí</t>
  </si>
  <si>
    <t>Plaça de l'U d'Octubre de 2017, 2</t>
  </si>
  <si>
    <t>Molins de Rei</t>
  </si>
  <si>
    <t>Biblioteca La Fraternitat</t>
  </si>
  <si>
    <t>Carrer Comte de Santa Clara, 8-10</t>
  </si>
  <si>
    <t>Biblioteca Bellvitge</t>
  </si>
  <si>
    <t>Avinguda Amèrica, 69</t>
  </si>
  <si>
    <t>Biblioteca Josep Mas Carreras</t>
  </si>
  <si>
    <t>Passeig Ramon Vall, 69</t>
  </si>
  <si>
    <t>Navàs</t>
  </si>
  <si>
    <t>Biblioteca Pallejà</t>
  </si>
  <si>
    <t>Avinguda de Prat de la Riba, 10</t>
  </si>
  <si>
    <t>Pallejà</t>
  </si>
  <si>
    <t>Biblioteca Vapor Badia</t>
  </si>
  <si>
    <t>Carrer de les Tres Creus, 127-129</t>
  </si>
  <si>
    <t>Biblioteca Pompeu Fabra Torrelles</t>
  </si>
  <si>
    <t>Carrer Major, 8</t>
  </si>
  <si>
    <t>Torrelles de Llobregat</t>
  </si>
  <si>
    <t>Biblioteca Josep Janés</t>
  </si>
  <si>
    <t>Carrer Doctor Martí i Julià, 33</t>
  </si>
  <si>
    <t>Biblioteca Gabriel Ferrater</t>
  </si>
  <si>
    <t>Avinguda Pla del Vinyet, s/n</t>
  </si>
  <si>
    <t>Biblioteca L Esqueller</t>
  </si>
  <si>
    <t>Josep Badrena, 10</t>
  </si>
  <si>
    <t>Sant Pere de Torelló</t>
  </si>
  <si>
    <t>Biblioteca Ca’l Altisent</t>
  </si>
  <si>
    <t>Plaça Lluis Companys 4</t>
  </si>
  <si>
    <t>Sant Climent de Llobregat</t>
  </si>
  <si>
    <t>Biblioteca Maria Aurèlia Capmany</t>
  </si>
  <si>
    <t>Biblioteca Tordera</t>
  </si>
  <si>
    <t>Carrer Joan Maragall, 6</t>
  </si>
  <si>
    <t>Tordera</t>
  </si>
  <si>
    <t>Biblioteca Ramon d Alòs-Moner</t>
  </si>
  <si>
    <t>Rambla de Prim, 87-89</t>
  </si>
  <si>
    <t>Biblioteca Plaça d'Europa</t>
  </si>
  <si>
    <t>Carrer Amadeu Torner, 57</t>
  </si>
  <si>
    <t>Biblioteca Martí Rosselló i Lloveras</t>
  </si>
  <si>
    <t>Carretera de Vilassar de Dalt, 100</t>
  </si>
  <si>
    <t>Premià de Mar</t>
  </si>
  <si>
    <t>Biblioteca Nou Barris</t>
  </si>
  <si>
    <t>Plaça Major de Nou Barris, 2</t>
  </si>
  <si>
    <t>Biblioteca Pública de Cabrils</t>
  </si>
  <si>
    <t>Carrer Domènec Carles, 21</t>
  </si>
  <si>
    <t>Cabrils</t>
  </si>
  <si>
    <t>Biblioteca Ca l'Oliveres</t>
  </si>
  <si>
    <t>Carrer Castelló de la Plana, 11</t>
  </si>
  <si>
    <t>Biblioteca Sant Sadurní d'Anoia</t>
  </si>
  <si>
    <t>Primer Homenatge a la Vallesa, 10</t>
  </si>
  <si>
    <t>Aula de Formació</t>
  </si>
  <si>
    <t>Compte Urgell, 187</t>
  </si>
  <si>
    <t>Biblioteca Ilturo</t>
  </si>
  <si>
    <t>Sant Joan, 8</t>
  </si>
  <si>
    <t>Cabrera de Mar</t>
  </si>
  <si>
    <t>Biblioteca Mataró Pública Antoni Comas</t>
  </si>
  <si>
    <t>Prat de la Riba,110</t>
  </si>
  <si>
    <t>Biblioteca Moia</t>
  </si>
  <si>
    <t>Carrer Sant Josep, 12</t>
  </si>
  <si>
    <t>Moià</t>
  </si>
  <si>
    <t>Biblioteca Pompeu Fabra Besora</t>
  </si>
  <si>
    <t>Carretera de Berga, grup c s/n</t>
  </si>
  <si>
    <t>Sant Quirze de Besora</t>
  </si>
  <si>
    <t>Biblioteca Casa de cultura Joan Ruiz i Calonja</t>
  </si>
  <si>
    <t>Carrer Mestre Joan Batlle, 6</t>
  </si>
  <si>
    <t>Santa Eulàlia de Ronçana</t>
  </si>
  <si>
    <t>Biblioteca Can Baratau</t>
  </si>
  <si>
    <t>Carrer Lola Anglada, 10</t>
  </si>
  <si>
    <t>Tiana</t>
  </si>
  <si>
    <t>Biblioteca Bigues i Riells</t>
  </si>
  <si>
    <t>Carrer Anna Mogas, 130</t>
  </si>
  <si>
    <t>Bigues i Riells</t>
  </si>
  <si>
    <t>Biblioteca Central Castelldefells</t>
  </si>
  <si>
    <t>Bisbe Urquinaona, 19-21</t>
  </si>
  <si>
    <t>Castelldefels</t>
  </si>
  <si>
    <t>Biblioteca Sant Ildefons de Cornellà</t>
  </si>
  <si>
    <t>Salvador Allende, 59</t>
  </si>
  <si>
    <t>Biblioteca Llinars del Vallès</t>
  </si>
  <si>
    <t>Avinguda Pau Casals, 26</t>
  </si>
  <si>
    <t>Llinars del Vallès</t>
  </si>
  <si>
    <t>Biblioteca Can Sant Joan</t>
  </si>
  <si>
    <t>Carrer Turó, 45</t>
  </si>
  <si>
    <t>Biblioteca La Grua</t>
  </si>
  <si>
    <t>Francesc Macià, 11</t>
  </si>
  <si>
    <t>Montmeló</t>
  </si>
  <si>
    <t>Biblioteca Mestre Martí Tauler</t>
  </si>
  <si>
    <t>Carrer Aribau, 5</t>
  </si>
  <si>
    <t>Rubí</t>
  </si>
  <si>
    <t>Biblioteca de Sant Pere de Riudebitlles</t>
  </si>
  <si>
    <t>Dels Quadres, 41
C/ Major 2</t>
  </si>
  <si>
    <t>Sant Pere de Riudebitlles</t>
  </si>
  <si>
    <t>Biblioteca Pilarin Bayés</t>
  </si>
  <si>
    <t>Passatge Maria Mercè Marçal, s/n</t>
  </si>
  <si>
    <t>Santa Coloma de Cervelló</t>
  </si>
  <si>
    <t>Biblioteca Joan Oliva i Milà</t>
  </si>
  <si>
    <t>Plaça de la Vila, 13</t>
  </si>
  <si>
    <t>Biblioteca Sofia Barat</t>
  </si>
  <si>
    <t>Calle Girona 64-68</t>
  </si>
  <si>
    <t>Biblioteca Ferrer i Guàrdia</t>
  </si>
  <si>
    <t>Carrer Hort de la Rectoria, s/n</t>
  </si>
  <si>
    <t>Alella</t>
  </si>
  <si>
    <t>Biblioteca Josep Pla</t>
  </si>
  <si>
    <t>Carrer d'Antoni Gaudí, 1</t>
  </si>
  <si>
    <t>Biblioteca Les Voltes</t>
  </si>
  <si>
    <t>Carrer Nou, 1-9</t>
  </si>
  <si>
    <t>Sant Vicenç dels Horts</t>
  </si>
  <si>
    <t>Biblioteca Teresa Pàmies
Biblioteca Almeda</t>
  </si>
  <si>
    <t>Pg. Ferrocarrils catalans, s/n</t>
  </si>
  <si>
    <t>Biblioteca Neus Català i Pallejà</t>
  </si>
  <si>
    <t>Lluís Companys-Parc de la Pau, s/n</t>
  </si>
  <si>
    <t>Sant Martí Sarroca</t>
  </si>
  <si>
    <t>Biblioteca Gabriel Garcia Márquez</t>
  </si>
  <si>
    <t>C/ Treball 219-225</t>
  </si>
  <si>
    <t>Biblioteca Viladecans</t>
  </si>
  <si>
    <t>Avinguda Josep Tarradellas, 16</t>
  </si>
  <si>
    <t>Viladecans</t>
  </si>
  <si>
    <t xml:space="preserve">Biblioteca Les Corts – Montserrat Abelló </t>
  </si>
  <si>
    <t>Evarist Arnus, 59</t>
  </si>
  <si>
    <t>Biblioteca Els Safareigs</t>
  </si>
  <si>
    <t>Carrer Papa Pius XI, 165</t>
  </si>
  <si>
    <t>Biblioteca Trinitat Vella-J.Barbero</t>
  </si>
  <si>
    <t>C/ Galicia 16</t>
  </si>
  <si>
    <t>Biblioteca Josep Mateu i Miró</t>
  </si>
  <si>
    <t>Pau Casals,16</t>
  </si>
  <si>
    <t>Castellbisbal</t>
  </si>
  <si>
    <t>Biblioteca Contravent</t>
  </si>
  <si>
    <t>Plaça Països Catalans, 4</t>
  </si>
  <si>
    <t>Vilanova del Vallès</t>
  </si>
  <si>
    <t>Biblioteca Clara Campoamor
Biblioteca Fontsanta-Fatjó</t>
  </si>
  <si>
    <t>Carretera de Sant Joan Despí, 90</t>
  </si>
  <si>
    <t>Biblioteca Iluro</t>
  </si>
  <si>
    <t>C/ d’En Palau 18</t>
  </si>
  <si>
    <t>Biblioteca Pilarín Bayés</t>
  </si>
  <si>
    <t>Passeig de la Generalitat, 1 -3</t>
  </si>
  <si>
    <t>Vic</t>
  </si>
  <si>
    <t>Biblioteca Zona Nord</t>
  </si>
  <si>
    <t>Vallcivera, 3 bis</t>
  </si>
  <si>
    <t>Biblioteca Central Cornellà</t>
  </si>
  <si>
    <t>Carrer Mossèn Andreu, 15</t>
  </si>
  <si>
    <t>Biblioteca Font de la Mina</t>
  </si>
  <si>
    <t>Carrer Ponent, 21-25</t>
  </si>
  <si>
    <t>Biblioteca Mossèn Joan Avinyó</t>
  </si>
  <si>
    <t>Verge de Montserrat, 49-57</t>
  </si>
  <si>
    <t>Biblioteca Marc de Cardona</t>
  </si>
  <si>
    <t>Avda. Pau Casals, s/n </t>
  </si>
  <si>
    <t>Cardona</t>
  </si>
  <si>
    <t>Biblioteca Polinyà</t>
  </si>
  <si>
    <t>Avinguda de Sentmenat, 70-72</t>
  </si>
  <si>
    <t>Polinyà</t>
  </si>
  <si>
    <t>Biblioteca Caterina Figueras</t>
  </si>
  <si>
    <t>Carrer Antoni Figueras, 62</t>
  </si>
  <si>
    <t>Tona</t>
  </si>
  <si>
    <t>Biblioteca Lluis Millet i Pagès</t>
  </si>
  <si>
    <t>Carrer del Pont, 13</t>
  </si>
  <si>
    <t>Aiguafreda</t>
  </si>
  <si>
    <t>Biblioteca Sant Julià de Vilatorta</t>
  </si>
  <si>
    <t>Avinguda Nostra Sra. de Montserrat, 18</t>
  </si>
  <si>
    <t>Sant Julià de Vilatorta</t>
  </si>
  <si>
    <t>Mallorca</t>
  </si>
  <si>
    <t>Mallorca, 244</t>
  </si>
  <si>
    <t>Pati Manning - Cerc</t>
  </si>
  <si>
    <t>Montalegre,7</t>
  </si>
  <si>
    <t>Pavelló Llevant</t>
  </si>
  <si>
    <t>Carrer Mejía Lequerica, 1. Recinte de la maternitat, pavelló llevant</t>
  </si>
  <si>
    <t>Magatzem de Montcada</t>
  </si>
  <si>
    <t>Av. Ferreira, 11</t>
  </si>
  <si>
    <t>Palau Güell</t>
  </si>
  <si>
    <t>Nou de la Rambla,3 - 5</t>
  </si>
  <si>
    <t>Spott</t>
  </si>
  <si>
    <t>Sant Honorat,5</t>
  </si>
  <si>
    <t>Corsega</t>
  </si>
  <si>
    <t>Còrsega, 300</t>
  </si>
  <si>
    <t>Escola Teixits de Canet de Mar</t>
  </si>
  <si>
    <t>Plaça Industria, 1</t>
  </si>
  <si>
    <t>Portlligat - Parc Móbil</t>
  </si>
  <si>
    <t>Portlligat, 37-39</t>
  </si>
  <si>
    <t>Bibliomercat Santa Eulàlia</t>
  </si>
  <si>
    <t>Muns, 2-10</t>
  </si>
  <si>
    <t>Bibliobús Cavall Bernat</t>
  </si>
  <si>
    <t>Bibliobús El Castellot</t>
  </si>
  <si>
    <t>Bibliobús Guilleries</t>
  </si>
  <si>
    <t>Bibliobús La Mola</t>
  </si>
  <si>
    <t>Bibliobús Montau</t>
  </si>
  <si>
    <t>Bibliobús Montnegre</t>
  </si>
  <si>
    <t>Bibliobús Montserrat</t>
  </si>
  <si>
    <t>Bibliobús Pedraforca</t>
  </si>
  <si>
    <t>Bibliobús Puigdon</t>
  </si>
  <si>
    <t>Bibliobus Serra de Rubió</t>
  </si>
  <si>
    <t>Bibliobus Serra del Cadí</t>
  </si>
  <si>
    <t>Bibliobús Tagamanent</t>
  </si>
  <si>
    <t>Sant Miquel del Fai</t>
  </si>
  <si>
    <t>Centre d'Informació de Fogars de Montclús. PN Montseny</t>
  </si>
  <si>
    <t>Oficina PN Montseny. Masia Mariona</t>
  </si>
  <si>
    <t>Masias Can Comas. Camí Sorral - Ed. SCM (Servei de Control de Mosquits))</t>
  </si>
  <si>
    <t>Les unitats indicades com a "Addicional Entitats" corresponen a una estimació que s’ha realitzat de possibles necessitats per les entitats però que no existeix en el moment de la redacció dels plecs una assignació per entitat en concret i per tant no es detallen a l’annex per entitat. En qualsevol cas, la facturació es realitzarà en base a les unitats reals satisfetes</t>
  </si>
  <si>
    <t xml:space="preserve">Servei (Elements complementaris) </t>
  </si>
  <si>
    <t>Servei</t>
  </si>
  <si>
    <t xml:space="preserve"> Unitats </t>
  </si>
  <si>
    <t>Ponderació servei</t>
  </si>
  <si>
    <t>Número de quotes</t>
  </si>
  <si>
    <t>Preu ofert sense IVA</t>
  </si>
  <si>
    <t>Import Equivalent Complementari (IEC)</t>
  </si>
  <si>
    <t>Serveis de comunicacions de veu i dades</t>
  </si>
  <si>
    <t>Cost mensual (€/mes)
sense IVA</t>
  </si>
  <si>
    <t>L3Q005</t>
  </si>
  <si>
    <t>Adreçament IP (1 adreça)</t>
  </si>
  <si>
    <t>Fixos</t>
  </si>
  <si>
    <t>Segons temps actiu</t>
  </si>
  <si>
    <t>L3Q006</t>
  </si>
  <si>
    <t>Línia mòbil amb targeta SIM física (microSIM, nanoSIM, etc.)</t>
  </si>
  <si>
    <t>Mòbils</t>
  </si>
  <si>
    <t>L3Q007</t>
  </si>
  <si>
    <t>Línia mòbil amb targeta SIM electrònica (eSIM)</t>
  </si>
  <si>
    <t>L3Q008</t>
  </si>
  <si>
    <t>Tarifa plana de dades il·limitades i amb terminal associat gamma superior inclòs</t>
  </si>
  <si>
    <t>L3Q009</t>
  </si>
  <si>
    <t>Tarifa plana de dades il·limitades i amb terminal associat gamma alta inclòs</t>
  </si>
  <si>
    <t>L3Q010</t>
  </si>
  <si>
    <t>Tarifa plana de dades il·limitades i amb terminal associat gamma avançada inclòs</t>
  </si>
  <si>
    <t>L3Q011</t>
  </si>
  <si>
    <t>Tarifa plana de dades il·limitades i amb terminal associat gamma mitja inclòs</t>
  </si>
  <si>
    <t>L3Q012</t>
  </si>
  <si>
    <t>Tarifa plana de dades il·limitades i amb terminal associat gamma bàsica inclòs</t>
  </si>
  <si>
    <t>L3Q013</t>
  </si>
  <si>
    <t>Tarifa plana de dades il·limitades i amb mòdem USB/MiFi inclòs</t>
  </si>
  <si>
    <t>L3Q014</t>
  </si>
  <si>
    <t>Tarifa plana de dades amb, com a mínim, 100GB i amb terminal associat gamma superior inclòs</t>
  </si>
  <si>
    <t>L3Q015</t>
  </si>
  <si>
    <t>Tarifa plana de dades amb, com a mínim, 100GB i amb terminal associat gamma alta inclòs</t>
  </si>
  <si>
    <t>L3Q016</t>
  </si>
  <si>
    <t>Tarifa plana de dades amb, com a mínim, 100GB i amb terminal associat gamma avançada inclòs</t>
  </si>
  <si>
    <t>L3Q017</t>
  </si>
  <si>
    <t>Tarifa plana de dades amb, com a mínim, 100GB i amb terminal associat gamma mitja inclòs</t>
  </si>
  <si>
    <t>L3Q018</t>
  </si>
  <si>
    <t>Tarifa plana de dades amb, com a mínim, 100GB i amb terminal associat gamma bàsica inclòs</t>
  </si>
  <si>
    <t>L3Q019</t>
  </si>
  <si>
    <t>Tarifa plana de dades amb, com a mínim, 100GB i amb mòdem USB/MiFi inclòs</t>
  </si>
  <si>
    <t>L3Q020</t>
  </si>
  <si>
    <t>Tarifa plana de dades amb, com a mínim, 50GB i sense terminal mòbil inclòs</t>
  </si>
  <si>
    <t>L3Q021</t>
  </si>
  <si>
    <t>Tarifa plana de dades amb, com a mínim, 30GB i sense terminal mòbil inclòs</t>
  </si>
  <si>
    <t>L3Q022</t>
  </si>
  <si>
    <t>Tarifa plana de trucades il·limitades i amb terminal associat gamma superior inclòs</t>
  </si>
  <si>
    <t>L3Q023</t>
  </si>
  <si>
    <t>Tarifa plana de trucades il·limitades i amb terminal associat gamma alta inclòs</t>
  </si>
  <si>
    <t>L3Q024</t>
  </si>
  <si>
    <t>Tarifa plana de trucades il·limitades i amb terminal associat gamma avançada inclòs</t>
  </si>
  <si>
    <t>L3Q025</t>
  </si>
  <si>
    <t>Tarifa plana de trucades il·limitades i amb terminal associat gamma mitja inclòs</t>
  </si>
  <si>
    <t>L3Q026</t>
  </si>
  <si>
    <t>Tarifa plana de trucades il·limitades i amb terminal associat gamma bàsica inclòs</t>
  </si>
  <si>
    <t>L3Q027</t>
  </si>
  <si>
    <t>Tarifa plana de trucades il·limitades i sense terminal mòbil inclòs</t>
  </si>
  <si>
    <t>L3Q028</t>
  </si>
  <si>
    <t>Tarifa plana de veu amb, com a mínim, 5000 minuts fixos i mòbils nacionals</t>
  </si>
  <si>
    <t>L3Q029</t>
  </si>
  <si>
    <t>Tarifa plana de veu amb, com a mínim, 500 minuts a fixos i mòbils nacionals</t>
  </si>
  <si>
    <t>L3Q030</t>
  </si>
  <si>
    <t>Abonament extra de dades nacionals de, com a mínim, 5GB</t>
  </si>
  <si>
    <t>L3Q031</t>
  </si>
  <si>
    <t>Abonament extra de dades nacionals de, com a mínim, 10 GB</t>
  </si>
  <si>
    <t>L3Q032</t>
  </si>
  <si>
    <t>Abonament extra de dades nacionals de, com a mínim, 50 GB</t>
  </si>
  <si>
    <t>L3Q033</t>
  </si>
  <si>
    <t>Bossa compartida de dades 20GB nacional i UE</t>
  </si>
  <si>
    <t>L3Q034</t>
  </si>
  <si>
    <t>Bossa compartida de dades 50GB nacional i UE</t>
  </si>
  <si>
    <t>L3Q035</t>
  </si>
  <si>
    <t>Terminal gamma superior</t>
  </si>
  <si>
    <t>Segons el temps actiu que serà, com a màxim, durant 24 mensualitats consecutives</t>
  </si>
  <si>
    <t>L3Q036</t>
  </si>
  <si>
    <t>Terminal gamma alta</t>
  </si>
  <si>
    <t>L3Q037</t>
  </si>
  <si>
    <t>Terminal gamma avançada</t>
  </si>
  <si>
    <t>L3Q038</t>
  </si>
  <si>
    <t>Terminal gamma mitja</t>
  </si>
  <si>
    <t>L3Q039</t>
  </si>
  <si>
    <t>Terminal tauleta gamma alta</t>
  </si>
  <si>
    <t>L3Q040</t>
  </si>
  <si>
    <t>Terminal tauleta gamma superior</t>
  </si>
  <si>
    <t>L3Q041</t>
  </si>
  <si>
    <t>Mòdem USB/MiFi</t>
  </si>
  <si>
    <t>L3Q042</t>
  </si>
  <si>
    <t>Tarifa IoT/M2M amb com a mínim 15 MB i APN privat</t>
  </si>
  <si>
    <t>L3Q043</t>
  </si>
  <si>
    <t>Tarifa IoT/M2M amb com a mínim 15 MB</t>
  </si>
  <si>
    <t>L3Q044</t>
  </si>
  <si>
    <t>Tarifa IoT/M2M amb com a mínim 100 MB i APN privat</t>
  </si>
  <si>
    <t>L3Q045</t>
  </si>
  <si>
    <t>Tarifa IoT/M2M amb com a mínim 100 MB</t>
  </si>
  <si>
    <t>L3Q046</t>
  </si>
  <si>
    <t>Tarifa IoT/M2M amb com a mínim 500 MB i APN privat</t>
  </si>
  <si>
    <t>L3Q047</t>
  </si>
  <si>
    <t>Tarifa IoT/M2M amb com a mínim 500 MB</t>
  </si>
  <si>
    <t>L3Q048</t>
  </si>
  <si>
    <t>MultiSIM</t>
  </si>
  <si>
    <t>L3Q049</t>
  </si>
  <si>
    <t>Adreça IP estàtica (mòbil)</t>
  </si>
  <si>
    <t>L3Q050</t>
  </si>
  <si>
    <t>Abonament veu 500 minuts zona 2</t>
  </si>
  <si>
    <t>L3Q051</t>
  </si>
  <si>
    <t>Abonament veu 500 minuts zona R</t>
  </si>
  <si>
    <t>L3Q052</t>
  </si>
  <si>
    <t>Abonament veu 1000 minuts zona 2</t>
  </si>
  <si>
    <t>L3Q053</t>
  </si>
  <si>
    <t>Abonament veu 1000 minuts zona R</t>
  </si>
  <si>
    <t>L3Q054</t>
  </si>
  <si>
    <t>Abonament dades 1GB zona 2</t>
  </si>
  <si>
    <t>L3Q055</t>
  </si>
  <si>
    <t>Abonament dades 1GB zona R</t>
  </si>
  <si>
    <t>L3Q056</t>
  </si>
  <si>
    <t>Abonament dades 5GB zona 2</t>
  </si>
  <si>
    <t>L3Q057</t>
  </si>
  <si>
    <t>Abonament dades 5GB zona R</t>
  </si>
  <si>
    <t>L3Q058</t>
  </si>
  <si>
    <t>Bossa compartida dades 2GB en itinerància zona 2</t>
  </si>
  <si>
    <t>L3Q059</t>
  </si>
  <si>
    <t>Bossa compartida dades 2GB en itinerància zona R</t>
  </si>
  <si>
    <t>L3Q060</t>
  </si>
  <si>
    <t>Bossa compartida dades 500MB en itinerància zona 2</t>
  </si>
  <si>
    <t>L3Q061</t>
  </si>
  <si>
    <t>Bossa compartida dades 500MB en itinerància zona R</t>
  </si>
  <si>
    <t>L3Q062</t>
  </si>
  <si>
    <t>Abonament de 200 SMS</t>
  </si>
  <si>
    <t>L3Q063</t>
  </si>
  <si>
    <t>Abonament de 500 SMS</t>
  </si>
  <si>
    <t>Cost unitari (€/unitat) sense IVA</t>
  </si>
  <si>
    <t>L3Q064</t>
  </si>
  <si>
    <t>Carregador oficial del fabricant per mòbil amb mínim 15W USB-C</t>
  </si>
  <si>
    <t>Quota única</t>
  </si>
  <si>
    <t>TOTAL PREUS UNITARIS COMPLEMENTARIS</t>
  </si>
  <si>
    <t>Serveis amb quota única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</si>
</sst>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#,##0.0"/>
    <numFmt numFmtId="165" formatCode="_-* #,##0.0000\ &quot;€&quot;_-;\-* #,##0.0000\ &quot;€&quot;_-;_-* &quot;-&quot;??\ &quot;€&quot;_-;_-@_-"/>
    <numFmt numFmtId="166" formatCode="_-* #,##0\ _€_-;\-* #,##0\ _€_-;_-* &quot;-&quot;??\ _€_-;_-@_-"/>
    <numFmt numFmtId="167" formatCode="_-* #,##0.00\ _€_-;\-* #,##0.00\ _€_-;_-* &quot;-&quot;??\ _€_-;_-@_-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9"/>
      <color rgb="FFFFFFFF"/>
      <name val="Arial"/>
      <family val="2"/>
    </font>
    <font>
      <b/>
      <sz val="9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indexed="9"/>
      <name val="Arial"/>
      <family val="2"/>
    </font>
    <font>
      <b/>
      <sz val="12"/>
      <color theme="1"/>
      <name val="Aptos Narrow"/>
      <family val="2"/>
      <scheme val="minor"/>
    </font>
    <font>
      <b/>
      <sz val="9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009EE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0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52">
    <xf numFmtId="0" fontId="0" fillId="0" borderId="0" xfId="0"/>
    <xf numFmtId="164" fontId="2" fillId="0" borderId="0" xfId="0" applyNumberFormat="1" applyFont="1" applyAlignment="1">
      <alignment wrapText="1"/>
    </xf>
    <xf numFmtId="164" fontId="2" fillId="0" borderId="0" xfId="0" applyNumberFormat="1" applyFont="1" applyAlignment="1">
      <alignment horizontal="left" wrapText="1"/>
    </xf>
    <xf numFmtId="0" fontId="3" fillId="0" borderId="0" xfId="0" quotePrefix="1" applyFont="1" applyAlignment="1">
      <alignment vertical="center" wrapText="1"/>
    </xf>
    <xf numFmtId="0" fontId="3" fillId="0" borderId="0" xfId="0" quotePrefix="1" applyFont="1" applyAlignment="1">
      <alignment wrapText="1"/>
    </xf>
    <xf numFmtId="164" fontId="4" fillId="0" borderId="0" xfId="0" applyNumberFormat="1" applyFont="1" applyAlignment="1">
      <alignment wrapText="1"/>
    </xf>
    <xf numFmtId="0" fontId="5" fillId="0" borderId="0" xfId="0" quotePrefix="1" applyFont="1" applyAlignment="1">
      <alignment wrapText="1"/>
    </xf>
    <xf numFmtId="0" fontId="3" fillId="0" borderId="0" xfId="0" applyFont="1"/>
    <xf numFmtId="0" fontId="6" fillId="2" borderId="3" xfId="0" applyFont="1" applyFill="1" applyBorder="1" applyAlignment="1">
      <alignment horizontal="center" vertical="center"/>
    </xf>
    <xf numFmtId="165" fontId="3" fillId="0" borderId="3" xfId="1" applyNumberFormat="1" applyFont="1" applyBorder="1" applyAlignment="1">
      <alignment vertical="center"/>
    </xf>
    <xf numFmtId="44" fontId="7" fillId="3" borderId="3" xfId="0" quotePrefix="1" applyNumberFormat="1" applyFont="1" applyFill="1" applyBorder="1" applyAlignment="1">
      <alignment vertical="center"/>
    </xf>
    <xf numFmtId="44" fontId="0" fillId="0" borderId="0" xfId="0" applyNumberFormat="1"/>
    <xf numFmtId="0" fontId="6" fillId="2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center"/>
    </xf>
    <xf numFmtId="0" fontId="8" fillId="0" borderId="3" xfId="0" applyFont="1" applyBorder="1" applyAlignment="1">
      <alignment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left" vertical="center"/>
    </xf>
    <xf numFmtId="166" fontId="8" fillId="0" borderId="3" xfId="0" applyNumberFormat="1" applyFont="1" applyBorder="1" applyAlignment="1">
      <alignment horizontal="left" vertical="center"/>
    </xf>
    <xf numFmtId="166" fontId="8" fillId="0" borderId="3" xfId="0" applyNumberFormat="1" applyFont="1" applyBorder="1" applyAlignment="1">
      <alignment horizontal="center" vertical="center"/>
    </xf>
    <xf numFmtId="165" fontId="8" fillId="6" borderId="3" xfId="1" applyNumberFormat="1" applyFont="1" applyFill="1" applyBorder="1" applyAlignment="1" applyProtection="1">
      <alignment vertical="center"/>
      <protection locked="0"/>
    </xf>
    <xf numFmtId="44" fontId="8" fillId="0" borderId="3" xfId="1" applyFont="1" applyBorder="1" applyAlignment="1">
      <alignment vertical="center"/>
    </xf>
    <xf numFmtId="0" fontId="9" fillId="0" borderId="3" xfId="0" applyFont="1" applyBorder="1" applyAlignment="1">
      <alignment vertical="center"/>
    </xf>
    <xf numFmtId="165" fontId="7" fillId="0" borderId="3" xfId="1" applyNumberFormat="1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6" fillId="2" borderId="5" xfId="0" applyFont="1" applyFill="1" applyBorder="1" applyAlignment="1">
      <alignment horizontal="center" vertical="center" wrapText="1"/>
    </xf>
    <xf numFmtId="44" fontId="3" fillId="3" borderId="5" xfId="1" applyFont="1" applyFill="1" applyBorder="1" applyAlignment="1" applyProtection="1">
      <alignment vertical="center"/>
    </xf>
    <xf numFmtId="167" fontId="0" fillId="0" borderId="0" xfId="0" applyNumberFormat="1"/>
    <xf numFmtId="0" fontId="6" fillId="2" borderId="5" xfId="0" applyFont="1" applyFill="1" applyBorder="1" applyAlignment="1">
      <alignment horizontal="center" vertical="center"/>
    </xf>
    <xf numFmtId="0" fontId="10" fillId="2" borderId="3" xfId="3" applyFont="1" applyFill="1" applyBorder="1" applyAlignment="1">
      <alignment horizontal="center" vertical="center"/>
    </xf>
    <xf numFmtId="0" fontId="10" fillId="2" borderId="5" xfId="3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165" fontId="3" fillId="0" borderId="5" xfId="1" applyNumberFormat="1" applyFont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 wrapText="1"/>
    </xf>
    <xf numFmtId="44" fontId="12" fillId="8" borderId="5" xfId="1" applyFont="1" applyFill="1" applyBorder="1" applyAlignment="1" applyProtection="1">
      <alignment vertical="center"/>
    </xf>
    <xf numFmtId="44" fontId="12" fillId="8" borderId="5" xfId="1" applyFont="1" applyFill="1" applyBorder="1" applyAlignment="1" applyProtection="1">
      <alignment horizontal="center" vertical="center" wrapText="1"/>
    </xf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10" fontId="3" fillId="0" borderId="5" xfId="2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165" fontId="3" fillId="6" borderId="5" xfId="1" applyNumberFormat="1" applyFont="1" applyFill="1" applyBorder="1" applyAlignment="1" applyProtection="1">
      <alignment vertical="center"/>
      <protection locked="0"/>
    </xf>
    <xf numFmtId="0" fontId="6" fillId="2" borderId="5" xfId="0" applyFont="1" applyFill="1" applyBorder="1" applyAlignment="1">
      <alignment horizontal="left" vertical="center"/>
    </xf>
    <xf numFmtId="10" fontId="6" fillId="2" borderId="5" xfId="2" applyNumberFormat="1" applyFont="1" applyFill="1" applyBorder="1" applyAlignment="1">
      <alignment horizontal="center" vertical="center"/>
    </xf>
    <xf numFmtId="44" fontId="6" fillId="2" borderId="5" xfId="1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165" fontId="8" fillId="0" borderId="3" xfId="1" applyNumberFormat="1" applyFont="1" applyFill="1" applyBorder="1" applyAlignment="1" applyProtection="1">
      <alignment vertical="center"/>
    </xf>
    <xf numFmtId="0" fontId="7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center" vertical="center" wrapText="1"/>
    </xf>
    <xf numFmtId="0" fontId="11" fillId="7" borderId="0" xfId="0" applyFont="1" applyFill="1" applyAlignment="1">
      <alignment horizontal="center" vertical="top" wrapText="1"/>
    </xf>
  </cellXfs>
  <cellStyles count="4">
    <cellStyle name="Moneda" xfId="1" builtinId="4"/>
    <cellStyle name="Normal" xfId="0" builtinId="0"/>
    <cellStyle name="Normal 5 4" xfId="3" xr:uid="{EDEAE7E8-9202-4084-9948-0FD1BCDB212A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EFCCC-32D7-4625-BE5F-605D4064E543}">
  <dimension ref="A1:A28"/>
  <sheetViews>
    <sheetView tabSelected="1" workbookViewId="0"/>
  </sheetViews>
  <sheetFormatPr baseColWidth="10" defaultRowHeight="15" x14ac:dyDescent="0.25"/>
  <cols>
    <col min="1" max="1" width="159" customWidth="1"/>
  </cols>
  <sheetData>
    <row r="1" spans="1:1" ht="26.25" x14ac:dyDescent="0.25">
      <c r="A1" s="1" t="s">
        <v>0</v>
      </c>
    </row>
    <row r="2" spans="1:1" x14ac:dyDescent="0.25">
      <c r="A2" s="2"/>
    </row>
    <row r="3" spans="1:1" x14ac:dyDescent="0.25">
      <c r="A3" s="1" t="s">
        <v>1</v>
      </c>
    </row>
    <row r="4" spans="1:1" x14ac:dyDescent="0.25">
      <c r="A4" s="3" t="s">
        <v>2</v>
      </c>
    </row>
    <row r="5" spans="1:1" x14ac:dyDescent="0.25">
      <c r="A5" s="3" t="s">
        <v>3</v>
      </c>
    </row>
    <row r="6" spans="1:1" ht="24" x14ac:dyDescent="0.25">
      <c r="A6" s="3" t="s">
        <v>4</v>
      </c>
    </row>
    <row r="7" spans="1:1" ht="24" x14ac:dyDescent="0.25">
      <c r="A7" s="3" t="s">
        <v>5</v>
      </c>
    </row>
    <row r="8" spans="1:1" ht="24" x14ac:dyDescent="0.25">
      <c r="A8" s="3" t="s">
        <v>6</v>
      </c>
    </row>
    <row r="9" spans="1:1" x14ac:dyDescent="0.25">
      <c r="A9" s="3" t="s">
        <v>7</v>
      </c>
    </row>
    <row r="10" spans="1:1" x14ac:dyDescent="0.25">
      <c r="A10" s="3" t="s">
        <v>8</v>
      </c>
    </row>
    <row r="11" spans="1:1" ht="24" x14ac:dyDescent="0.25">
      <c r="A11" s="3" t="s">
        <v>9</v>
      </c>
    </row>
    <row r="12" spans="1:1" x14ac:dyDescent="0.25">
      <c r="A12" s="4"/>
    </row>
    <row r="13" spans="1:1" x14ac:dyDescent="0.25">
      <c r="A13" s="5" t="s">
        <v>10</v>
      </c>
    </row>
    <row r="14" spans="1:1" x14ac:dyDescent="0.25">
      <c r="A14" s="3" t="s">
        <v>11</v>
      </c>
    </row>
    <row r="15" spans="1:1" x14ac:dyDescent="0.25">
      <c r="A15" s="4"/>
    </row>
    <row r="16" spans="1:1" x14ac:dyDescent="0.25">
      <c r="A16" s="5" t="s">
        <v>10</v>
      </c>
    </row>
    <row r="17" spans="1:1" ht="36" x14ac:dyDescent="0.25">
      <c r="A17" s="3" t="s">
        <v>12</v>
      </c>
    </row>
    <row r="18" spans="1:1" ht="24" x14ac:dyDescent="0.25">
      <c r="A18" s="3" t="s">
        <v>13</v>
      </c>
    </row>
    <row r="19" spans="1:1" x14ac:dyDescent="0.25">
      <c r="A19" s="3" t="s">
        <v>14</v>
      </c>
    </row>
    <row r="20" spans="1:1" x14ac:dyDescent="0.25">
      <c r="A20" s="3" t="s">
        <v>15</v>
      </c>
    </row>
    <row r="21" spans="1:1" x14ac:dyDescent="0.25">
      <c r="A21" s="6"/>
    </row>
    <row r="22" spans="1:1" x14ac:dyDescent="0.25">
      <c r="A22" s="5" t="s">
        <v>16</v>
      </c>
    </row>
    <row r="23" spans="1:1" x14ac:dyDescent="0.25">
      <c r="A23" s="3" t="s">
        <v>17</v>
      </c>
    </row>
    <row r="24" spans="1:1" ht="24" x14ac:dyDescent="0.25">
      <c r="A24" s="3" t="s">
        <v>18</v>
      </c>
    </row>
    <row r="25" spans="1:1" x14ac:dyDescent="0.25">
      <c r="A25" s="6"/>
    </row>
    <row r="26" spans="1:1" x14ac:dyDescent="0.25">
      <c r="A26" s="5" t="s">
        <v>19</v>
      </c>
    </row>
    <row r="27" spans="1:1" ht="24" x14ac:dyDescent="0.25">
      <c r="A27" s="3" t="s">
        <v>20</v>
      </c>
    </row>
    <row r="28" spans="1:1" x14ac:dyDescent="0.25">
      <c r="A28" s="3" t="s">
        <v>21</v>
      </c>
    </row>
  </sheetData>
  <sheetProtection algorithmName="SHA-512" hashValue="A5hhB8LVNo3by8k+38LGR0EqI/tUiSLxwO6d64y/W0Dl4QGDm2LCJW3ebWGdGHGlPs7Tfd0oMNp/9c4lqonXbA==" saltValue="dvHQIynw2D3QJmQzClTfjw==" spinCount="100000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D28F0-A7B3-4D11-9CA8-CE95ABB16C20}">
  <dimension ref="B1:H27"/>
  <sheetViews>
    <sheetView zoomScaleNormal="100" workbookViewId="0">
      <selection activeCell="B1" sqref="B1:C1"/>
    </sheetView>
  </sheetViews>
  <sheetFormatPr baseColWidth="10" defaultRowHeight="15" x14ac:dyDescent="0.25"/>
  <cols>
    <col min="1" max="1" width="3.42578125" customWidth="1"/>
    <col min="2" max="2" width="19.140625" customWidth="1"/>
    <col min="3" max="3" width="37.7109375" customWidth="1"/>
    <col min="4" max="8" width="18.28515625" customWidth="1"/>
  </cols>
  <sheetData>
    <row r="1" spans="2:8" x14ac:dyDescent="0.25">
      <c r="B1" s="48" t="s">
        <v>22</v>
      </c>
      <c r="C1" s="49"/>
    </row>
    <row r="2" spans="2:8" ht="6.75" customHeight="1" x14ac:dyDescent="0.25"/>
    <row r="3" spans="2:8" x14ac:dyDescent="0.25">
      <c r="B3" s="7"/>
      <c r="C3" s="7"/>
      <c r="D3" s="8" t="s">
        <v>23</v>
      </c>
    </row>
    <row r="4" spans="2:8" x14ac:dyDescent="0.25">
      <c r="B4" s="48" t="s">
        <v>24</v>
      </c>
      <c r="C4" s="49"/>
      <c r="D4" s="9">
        <f>+SUM(D14:D27)</f>
        <v>0</v>
      </c>
    </row>
    <row r="5" spans="2:8" x14ac:dyDescent="0.25">
      <c r="B5" s="48" t="s">
        <v>25</v>
      </c>
      <c r="C5" s="49"/>
      <c r="D5" s="9">
        <f>+SUM(E14:E27)</f>
        <v>0</v>
      </c>
    </row>
    <row r="6" spans="2:8" x14ac:dyDescent="0.25">
      <c r="B6" s="48" t="s">
        <v>26</v>
      </c>
      <c r="C6" s="49"/>
      <c r="D6" s="9">
        <f>+D4+D5</f>
        <v>0</v>
      </c>
    </row>
    <row r="7" spans="2:8" x14ac:dyDescent="0.25">
      <c r="B7" s="48" t="s">
        <v>27</v>
      </c>
      <c r="C7" s="49"/>
      <c r="D7" s="9">
        <f>+D6*12</f>
        <v>0</v>
      </c>
    </row>
    <row r="8" spans="2:8" x14ac:dyDescent="0.25">
      <c r="B8" s="48" t="s">
        <v>28</v>
      </c>
      <c r="C8" s="49"/>
      <c r="D8" s="9">
        <f>+IF(D7*4&gt;D9,"Error, valor superior a preu licitació",D7*4)</f>
        <v>0</v>
      </c>
    </row>
    <row r="9" spans="2:8" x14ac:dyDescent="0.25">
      <c r="B9" s="46" t="s">
        <v>29</v>
      </c>
      <c r="C9" s="47"/>
      <c r="D9" s="10">
        <v>1291487.2712134901</v>
      </c>
      <c r="F9" s="11"/>
    </row>
    <row r="11" spans="2:8" x14ac:dyDescent="0.25">
      <c r="B11" s="48" t="s">
        <v>30</v>
      </c>
      <c r="C11" s="49"/>
    </row>
    <row r="12" spans="2:8" ht="4.5" customHeight="1" x14ac:dyDescent="0.25"/>
    <row r="13" spans="2:8" ht="36" x14ac:dyDescent="0.25">
      <c r="B13" s="50" t="s">
        <v>31</v>
      </c>
      <c r="C13" s="50"/>
      <c r="D13" s="12" t="s">
        <v>32</v>
      </c>
      <c r="E13" s="12" t="s">
        <v>33</v>
      </c>
      <c r="F13" s="12" t="s">
        <v>34</v>
      </c>
      <c r="G13" s="12" t="s">
        <v>35</v>
      </c>
      <c r="H13" s="12" t="s">
        <v>28</v>
      </c>
    </row>
    <row r="14" spans="2:8" x14ac:dyDescent="0.25">
      <c r="B14" s="13" t="s">
        <v>36</v>
      </c>
      <c r="C14" s="14" t="s">
        <v>37</v>
      </c>
      <c r="D14" s="9">
        <f>+SUMIFS('Annex 12.3-Quotes per entitats'!I:I,'Annex 12.3-Quotes per entitats'!A:A,'Annex 12.1-Total oferta eco'!B14)</f>
        <v>0</v>
      </c>
      <c r="E14" s="9">
        <f>+SUM('Annex 12.2-Preus unitaris'!$H$42)/8</f>
        <v>0</v>
      </c>
      <c r="F14" s="9">
        <f>+D14+E14</f>
        <v>0</v>
      </c>
      <c r="G14" s="9">
        <f>12*F14</f>
        <v>0</v>
      </c>
      <c r="H14" s="9">
        <f>4*G14</f>
        <v>0</v>
      </c>
    </row>
    <row r="15" spans="2:8" x14ac:dyDescent="0.25">
      <c r="B15" s="13" t="s">
        <v>38</v>
      </c>
      <c r="C15" s="14" t="s">
        <v>39</v>
      </c>
      <c r="D15" s="9">
        <f>+SUMIFS('Annex 12.3-Quotes per entitats'!I:I,'Annex 12.3-Quotes per entitats'!A:A,'Annex 12.1-Total oferta eco'!B15)</f>
        <v>0</v>
      </c>
      <c r="E15" s="9" t="s">
        <v>40</v>
      </c>
      <c r="F15" s="9">
        <f>+D15</f>
        <v>0</v>
      </c>
      <c r="G15" s="9">
        <f t="shared" ref="G15:G27" si="0">12*F15</f>
        <v>0</v>
      </c>
      <c r="H15" s="9">
        <f t="shared" ref="H15:H27" si="1">4*G15</f>
        <v>0</v>
      </c>
    </row>
    <row r="16" spans="2:8" x14ac:dyDescent="0.25">
      <c r="B16" s="13" t="s">
        <v>41</v>
      </c>
      <c r="C16" s="14" t="s">
        <v>42</v>
      </c>
      <c r="D16" s="9">
        <f>+SUMIFS('Annex 12.3-Quotes per entitats'!I:I,'Annex 12.3-Quotes per entitats'!A:A,'Annex 12.1-Total oferta eco'!B16)</f>
        <v>0</v>
      </c>
      <c r="E16" s="9" t="s">
        <v>40</v>
      </c>
      <c r="F16" s="9">
        <f>+D16</f>
        <v>0</v>
      </c>
      <c r="G16" s="9">
        <f t="shared" si="0"/>
        <v>0</v>
      </c>
      <c r="H16" s="9">
        <f t="shared" si="1"/>
        <v>0</v>
      </c>
    </row>
    <row r="17" spans="2:8" x14ac:dyDescent="0.25">
      <c r="B17" s="13" t="s">
        <v>43</v>
      </c>
      <c r="C17" s="14" t="s">
        <v>44</v>
      </c>
      <c r="D17" s="9">
        <f>+SUMIFS('Annex 12.3-Quotes per entitats'!I:I,'Annex 12.3-Quotes per entitats'!A:A,'Annex 12.1-Total oferta eco'!B17)</f>
        <v>0</v>
      </c>
      <c r="E17" s="9">
        <f>+SUM('Annex 12.2-Preus unitaris'!$H$42)/8</f>
        <v>0</v>
      </c>
      <c r="F17" s="9">
        <f t="shared" ref="F17:F27" si="2">+D17+E17</f>
        <v>0</v>
      </c>
      <c r="G17" s="9">
        <f t="shared" si="0"/>
        <v>0</v>
      </c>
      <c r="H17" s="9">
        <f t="shared" si="1"/>
        <v>0</v>
      </c>
    </row>
    <row r="18" spans="2:8" x14ac:dyDescent="0.25">
      <c r="B18" s="13" t="s">
        <v>45</v>
      </c>
      <c r="C18" s="14" t="s">
        <v>46</v>
      </c>
      <c r="D18" s="9">
        <f>+SUMIFS('Annex 12.3-Quotes per entitats'!I:I,'Annex 12.3-Quotes per entitats'!A:A,'Annex 12.1-Total oferta eco'!B18)</f>
        <v>0</v>
      </c>
      <c r="E18" s="9" t="s">
        <v>40</v>
      </c>
      <c r="F18" s="9">
        <f>+D18</f>
        <v>0</v>
      </c>
      <c r="G18" s="9">
        <f t="shared" si="0"/>
        <v>0</v>
      </c>
      <c r="H18" s="9">
        <f t="shared" si="1"/>
        <v>0</v>
      </c>
    </row>
    <row r="19" spans="2:8" x14ac:dyDescent="0.25">
      <c r="B19" s="13" t="s">
        <v>47</v>
      </c>
      <c r="C19" s="14" t="s">
        <v>48</v>
      </c>
      <c r="D19" s="9">
        <f>+SUMIFS('Annex 12.3-Quotes per entitats'!I:I,'Annex 12.3-Quotes per entitats'!A:A,'Annex 12.1-Total oferta eco'!B19)</f>
        <v>0</v>
      </c>
      <c r="E19" s="9" t="s">
        <v>40</v>
      </c>
      <c r="F19" s="9">
        <f>+D19</f>
        <v>0</v>
      </c>
      <c r="G19" s="9">
        <f t="shared" si="0"/>
        <v>0</v>
      </c>
      <c r="H19" s="9">
        <f t="shared" si="1"/>
        <v>0</v>
      </c>
    </row>
    <row r="20" spans="2:8" x14ac:dyDescent="0.25">
      <c r="B20" s="13" t="s">
        <v>49</v>
      </c>
      <c r="C20" s="14" t="s">
        <v>50</v>
      </c>
      <c r="D20" s="9">
        <f>+SUMIFS('Annex 12.3-Quotes per entitats'!I:I,'Annex 12.3-Quotes per entitats'!A:A,'Annex 12.1-Total oferta eco'!B20)</f>
        <v>0</v>
      </c>
      <c r="E20" s="9" t="s">
        <v>40</v>
      </c>
      <c r="F20" s="9">
        <f>+D20</f>
        <v>0</v>
      </c>
      <c r="G20" s="9">
        <f t="shared" si="0"/>
        <v>0</v>
      </c>
      <c r="H20" s="9">
        <f t="shared" si="1"/>
        <v>0</v>
      </c>
    </row>
    <row r="21" spans="2:8" x14ac:dyDescent="0.25">
      <c r="B21" s="13" t="s">
        <v>51</v>
      </c>
      <c r="C21" s="14" t="s">
        <v>52</v>
      </c>
      <c r="D21" s="9">
        <f>+SUMIFS('Annex 12.3-Quotes per entitats'!I:I,'Annex 12.3-Quotes per entitats'!A:A,'Annex 12.1-Total oferta eco'!B21)</f>
        <v>0</v>
      </c>
      <c r="E21" s="9">
        <f>+SUM('Annex 12.2-Preus unitaris'!$H$42)/8</f>
        <v>0</v>
      </c>
      <c r="F21" s="9">
        <f t="shared" si="2"/>
        <v>0</v>
      </c>
      <c r="G21" s="9">
        <f t="shared" si="0"/>
        <v>0</v>
      </c>
      <c r="H21" s="9">
        <f t="shared" si="1"/>
        <v>0</v>
      </c>
    </row>
    <row r="22" spans="2:8" x14ac:dyDescent="0.25">
      <c r="B22" s="13" t="s">
        <v>53</v>
      </c>
      <c r="C22" s="14" t="s">
        <v>54</v>
      </c>
      <c r="D22" s="9">
        <f>+SUMIFS('Annex 12.3-Quotes per entitats'!I:I,'Annex 12.3-Quotes per entitats'!A:A,'Annex 12.1-Total oferta eco'!B22)</f>
        <v>0</v>
      </c>
      <c r="E22" s="9">
        <f>+SUM('Annex 12.2-Preus unitaris'!$H$42)/8</f>
        <v>0</v>
      </c>
      <c r="F22" s="9">
        <f t="shared" si="2"/>
        <v>0</v>
      </c>
      <c r="G22" s="9">
        <f t="shared" si="0"/>
        <v>0</v>
      </c>
      <c r="H22" s="9">
        <f t="shared" si="1"/>
        <v>0</v>
      </c>
    </row>
    <row r="23" spans="2:8" x14ac:dyDescent="0.25">
      <c r="B23" s="13" t="s">
        <v>55</v>
      </c>
      <c r="C23" s="14" t="s">
        <v>56</v>
      </c>
      <c r="D23" s="9">
        <f>+SUMIFS('Annex 12.3-Quotes per entitats'!I:I,'Annex 12.3-Quotes per entitats'!A:A,'Annex 12.1-Total oferta eco'!B23)</f>
        <v>0</v>
      </c>
      <c r="E23" s="9" t="s">
        <v>40</v>
      </c>
      <c r="F23" s="9">
        <f>+D23</f>
        <v>0</v>
      </c>
      <c r="G23" s="9">
        <f t="shared" si="0"/>
        <v>0</v>
      </c>
      <c r="H23" s="9">
        <f t="shared" si="1"/>
        <v>0</v>
      </c>
    </row>
    <row r="24" spans="2:8" x14ac:dyDescent="0.25">
      <c r="B24" s="13" t="s">
        <v>57</v>
      </c>
      <c r="C24" s="14" t="s">
        <v>58</v>
      </c>
      <c r="D24" s="9">
        <f>+SUMIFS('Annex 12.3-Quotes per entitats'!I:I,'Annex 12.3-Quotes per entitats'!A:A,'Annex 12.1-Total oferta eco'!B24)</f>
        <v>0</v>
      </c>
      <c r="E24" s="9">
        <f>+SUM('Annex 12.2-Preus unitaris'!$H$42)/8</f>
        <v>0</v>
      </c>
      <c r="F24" s="9">
        <f t="shared" si="2"/>
        <v>0</v>
      </c>
      <c r="G24" s="9">
        <f t="shared" si="0"/>
        <v>0</v>
      </c>
      <c r="H24" s="9">
        <f t="shared" si="1"/>
        <v>0</v>
      </c>
    </row>
    <row r="25" spans="2:8" x14ac:dyDescent="0.25">
      <c r="B25" s="13" t="s">
        <v>59</v>
      </c>
      <c r="C25" s="14" t="s">
        <v>60</v>
      </c>
      <c r="D25" s="9">
        <f>+SUMIFS('Annex 12.3-Quotes per entitats'!I:I,'Annex 12.3-Quotes per entitats'!A:A,'Annex 12.1-Total oferta eco'!B25)</f>
        <v>0</v>
      </c>
      <c r="E25" s="9">
        <f>+SUM('Annex 12.2-Preus unitaris'!$H$42)/8</f>
        <v>0</v>
      </c>
      <c r="F25" s="9">
        <f t="shared" si="2"/>
        <v>0</v>
      </c>
      <c r="G25" s="9">
        <f t="shared" si="0"/>
        <v>0</v>
      </c>
      <c r="H25" s="9">
        <f t="shared" si="1"/>
        <v>0</v>
      </c>
    </row>
    <row r="26" spans="2:8" x14ac:dyDescent="0.25">
      <c r="B26" s="13" t="s">
        <v>61</v>
      </c>
      <c r="C26" s="14" t="s">
        <v>62</v>
      </c>
      <c r="D26" s="9">
        <f>+SUMIFS('Annex 12.3-Quotes per entitats'!I:I,'Annex 12.3-Quotes per entitats'!A:A,'Annex 12.1-Total oferta eco'!B26)</f>
        <v>0</v>
      </c>
      <c r="E26" s="9">
        <f>+SUM('Annex 12.2-Preus unitaris'!$H$42)/8</f>
        <v>0</v>
      </c>
      <c r="F26" s="9">
        <f t="shared" si="2"/>
        <v>0</v>
      </c>
      <c r="G26" s="9">
        <f t="shared" si="0"/>
        <v>0</v>
      </c>
      <c r="H26" s="9">
        <f t="shared" si="1"/>
        <v>0</v>
      </c>
    </row>
    <row r="27" spans="2:8" x14ac:dyDescent="0.25">
      <c r="B27" s="13"/>
      <c r="C27" s="14" t="s">
        <v>63</v>
      </c>
      <c r="D27" s="9">
        <f>+SUMIFS('Annex 12.3-Quotes per entitats'!I:I,'Annex 12.3-Quotes per entitats'!A:A,'Annex 12.1-Total oferta eco'!B27)</f>
        <v>0</v>
      </c>
      <c r="E27" s="9">
        <f>+SUM('Annex 12.2-Preus unitaris'!$H$42)/8</f>
        <v>0</v>
      </c>
      <c r="F27" s="9">
        <f t="shared" si="2"/>
        <v>0</v>
      </c>
      <c r="G27" s="9">
        <f t="shared" si="0"/>
        <v>0</v>
      </c>
      <c r="H27" s="9">
        <f t="shared" si="1"/>
        <v>0</v>
      </c>
    </row>
  </sheetData>
  <sheetProtection algorithmName="SHA-512" hashValue="CcMv9C166G9hP+3TTF6P5VeMEAaDHQkfDe61jG91e2nFsO188JZ4WSVjMBIcqspj3Ny4HZsHTEZ7m9GNdp985Q==" saltValue="W1JW1Y3lYGC1ztq23IoKBA==" spinCount="100000" sheet="1" objects="1" scenarios="1"/>
  <mergeCells count="9">
    <mergeCell ref="B9:C9"/>
    <mergeCell ref="B11:C11"/>
    <mergeCell ref="B13:C13"/>
    <mergeCell ref="B1:C1"/>
    <mergeCell ref="B4:C4"/>
    <mergeCell ref="B5:C5"/>
    <mergeCell ref="B6:C6"/>
    <mergeCell ref="B7:C7"/>
    <mergeCell ref="B8:C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21588A-7DC2-4171-A0D3-EC8649304EAA}">
  <dimension ref="A1:I42"/>
  <sheetViews>
    <sheetView zoomScaleNormal="100" workbookViewId="0">
      <pane ySplit="1" topLeftCell="A2" activePane="bottomLeft" state="frozen"/>
      <selection pane="bottomLeft"/>
    </sheetView>
  </sheetViews>
  <sheetFormatPr baseColWidth="10" defaultRowHeight="15" x14ac:dyDescent="0.25"/>
  <cols>
    <col min="1" max="1" width="15.5703125" bestFit="1" customWidth="1"/>
    <col min="2" max="2" width="78" bestFit="1" customWidth="1"/>
    <col min="3" max="3" width="16.140625" customWidth="1"/>
    <col min="4" max="4" width="20.7109375" customWidth="1"/>
    <col min="5" max="5" width="18.5703125" customWidth="1"/>
    <col min="6" max="8" width="18.140625" customWidth="1"/>
  </cols>
  <sheetData>
    <row r="1" spans="1:9" ht="24" x14ac:dyDescent="0.25">
      <c r="A1" s="12" t="s">
        <v>64</v>
      </c>
      <c r="B1" s="12" t="s">
        <v>65</v>
      </c>
      <c r="C1" s="12" t="s">
        <v>66</v>
      </c>
      <c r="D1" s="12" t="s">
        <v>67</v>
      </c>
      <c r="E1" s="15" t="s">
        <v>68</v>
      </c>
      <c r="F1" s="12" t="s">
        <v>69</v>
      </c>
    </row>
    <row r="2" spans="1:9" x14ac:dyDescent="0.25">
      <c r="A2" s="16" t="s">
        <v>70</v>
      </c>
      <c r="B2" s="16"/>
      <c r="C2" s="16"/>
      <c r="D2" s="16"/>
      <c r="E2" s="16"/>
      <c r="F2" s="16"/>
    </row>
    <row r="3" spans="1:9" x14ac:dyDescent="0.25">
      <c r="A3" s="13" t="s">
        <v>71</v>
      </c>
      <c r="B3" s="17" t="s">
        <v>72</v>
      </c>
      <c r="C3" s="18">
        <f>+SUMIFS('Annex 12.3-Quotes per entitats'!G:G,'Annex 12.3-Quotes per entitats'!F:F,'Annex 12.2-Preus unitaris'!B3)</f>
        <v>303</v>
      </c>
      <c r="D3" s="18" t="s">
        <v>73</v>
      </c>
      <c r="E3" s="19"/>
      <c r="F3" s="20">
        <f t="shared" ref="F3:F10" si="0">$C3*E3</f>
        <v>0</v>
      </c>
    </row>
    <row r="4" spans="1:9" x14ac:dyDescent="0.25">
      <c r="A4" s="13" t="s">
        <v>74</v>
      </c>
      <c r="B4" s="17" t="s">
        <v>75</v>
      </c>
      <c r="C4" s="18">
        <f>+SUMIFS('Annex 12.3-Quotes per entitats'!G:G,'Annex 12.3-Quotes per entitats'!F:F,'Annex 12.2-Preus unitaris'!B4)</f>
        <v>1</v>
      </c>
      <c r="D4" s="18" t="s">
        <v>73</v>
      </c>
      <c r="E4" s="19"/>
      <c r="F4" s="20">
        <f t="shared" si="0"/>
        <v>0</v>
      </c>
    </row>
    <row r="5" spans="1:9" x14ac:dyDescent="0.25">
      <c r="A5" s="21" t="s">
        <v>76</v>
      </c>
      <c r="B5" s="21"/>
      <c r="C5" s="21"/>
      <c r="D5" s="21"/>
      <c r="E5" s="21"/>
      <c r="F5" s="22">
        <f>+SUM(F3:F4)</f>
        <v>0</v>
      </c>
    </row>
    <row r="8" spans="1:9" ht="24" x14ac:dyDescent="0.25">
      <c r="A8" s="12" t="s">
        <v>64</v>
      </c>
      <c r="B8" s="12" t="s">
        <v>77</v>
      </c>
      <c r="C8" s="12" t="s">
        <v>66</v>
      </c>
      <c r="D8" s="12" t="s">
        <v>67</v>
      </c>
      <c r="E8" s="15" t="s">
        <v>68</v>
      </c>
      <c r="F8" s="12" t="s">
        <v>69</v>
      </c>
    </row>
    <row r="9" spans="1:9" x14ac:dyDescent="0.25">
      <c r="A9" s="13" t="s">
        <v>78</v>
      </c>
      <c r="B9" s="17" t="s">
        <v>79</v>
      </c>
      <c r="C9" s="18">
        <f>+SUMIFS('Annex 12.3-Quotes per entitats'!G:G,'Annex 12.3-Quotes per entitats'!F:F,'Annex 12.2-Preus unitaris'!B9)</f>
        <v>46</v>
      </c>
      <c r="D9" s="18" t="s">
        <v>73</v>
      </c>
      <c r="E9" s="19"/>
      <c r="F9" s="20">
        <f t="shared" si="0"/>
        <v>0</v>
      </c>
    </row>
    <row r="10" spans="1:9" x14ac:dyDescent="0.25">
      <c r="A10" s="13" t="s">
        <v>80</v>
      </c>
      <c r="B10" s="17" t="s">
        <v>81</v>
      </c>
      <c r="C10" s="18">
        <f>+SUMIFS('Annex 12.3-Quotes per entitats'!G:G,'Annex 12.3-Quotes per entitats'!F:F,'Annex 12.2-Preus unitaris'!B10)</f>
        <v>32</v>
      </c>
      <c r="D10" s="18" t="s">
        <v>73</v>
      </c>
      <c r="E10" s="19"/>
      <c r="F10" s="20">
        <f t="shared" si="0"/>
        <v>0</v>
      </c>
    </row>
    <row r="11" spans="1:9" x14ac:dyDescent="0.25">
      <c r="A11" s="23" t="s">
        <v>82</v>
      </c>
      <c r="B11" s="23"/>
      <c r="C11" s="23"/>
      <c r="D11" s="23"/>
      <c r="E11" s="23"/>
      <c r="F11" s="22">
        <f>+SUM(F9:F10)</f>
        <v>0</v>
      </c>
    </row>
    <row r="13" spans="1:9" ht="48" x14ac:dyDescent="0.25">
      <c r="A13" s="12" t="s">
        <v>64</v>
      </c>
      <c r="B13" s="12" t="s">
        <v>83</v>
      </c>
      <c r="C13" s="12" t="s">
        <v>84</v>
      </c>
      <c r="D13" s="12" t="s">
        <v>85</v>
      </c>
      <c r="E13" s="12" t="s">
        <v>67</v>
      </c>
      <c r="F13" s="15" t="s">
        <v>86</v>
      </c>
      <c r="G13" s="15" t="s">
        <v>87</v>
      </c>
      <c r="H13" s="24" t="s">
        <v>69</v>
      </c>
    </row>
    <row r="14" spans="1:9" x14ac:dyDescent="0.25">
      <c r="A14" s="13" t="s">
        <v>88</v>
      </c>
      <c r="B14" s="17" t="s">
        <v>89</v>
      </c>
      <c r="C14" s="18">
        <v>285</v>
      </c>
      <c r="D14" s="18">
        <v>1239</v>
      </c>
      <c r="E14" s="18" t="s">
        <v>73</v>
      </c>
      <c r="F14" s="25"/>
      <c r="G14" s="25"/>
      <c r="H14" s="25"/>
      <c r="I14" s="26"/>
    </row>
    <row r="15" spans="1:9" x14ac:dyDescent="0.25">
      <c r="A15" s="13" t="s">
        <v>90</v>
      </c>
      <c r="B15" s="17" t="s">
        <v>91</v>
      </c>
      <c r="C15" s="18">
        <v>204</v>
      </c>
      <c r="D15" s="18">
        <v>532</v>
      </c>
      <c r="E15" s="18" t="s">
        <v>73</v>
      </c>
      <c r="F15" s="19"/>
      <c r="G15" s="19"/>
      <c r="H15" s="20">
        <f t="shared" ref="H15:H41" si="1">(C15*F15)+(G15*D15)</f>
        <v>0</v>
      </c>
      <c r="I15" s="26"/>
    </row>
    <row r="16" spans="1:9" x14ac:dyDescent="0.25">
      <c r="A16" s="13" t="s">
        <v>92</v>
      </c>
      <c r="B16" s="17" t="s">
        <v>93</v>
      </c>
      <c r="C16" s="18">
        <v>95</v>
      </c>
      <c r="D16" s="18">
        <v>306</v>
      </c>
      <c r="E16" s="18" t="s">
        <v>73</v>
      </c>
      <c r="F16" s="19"/>
      <c r="G16" s="19"/>
      <c r="H16" s="20">
        <f t="shared" si="1"/>
        <v>0</v>
      </c>
      <c r="I16" s="26"/>
    </row>
    <row r="17" spans="1:9" x14ac:dyDescent="0.25">
      <c r="A17" s="13" t="s">
        <v>94</v>
      </c>
      <c r="B17" s="17" t="s">
        <v>95</v>
      </c>
      <c r="C17" s="18">
        <v>350</v>
      </c>
      <c r="D17" s="18">
        <v>1189</v>
      </c>
      <c r="E17" s="18" t="s">
        <v>73</v>
      </c>
      <c r="F17" s="19"/>
      <c r="G17" s="19"/>
      <c r="H17" s="20">
        <f t="shared" si="1"/>
        <v>0</v>
      </c>
      <c r="I17" s="26"/>
    </row>
    <row r="18" spans="1:9" x14ac:dyDescent="0.25">
      <c r="A18" s="13" t="s">
        <v>96</v>
      </c>
      <c r="B18" s="17" t="s">
        <v>97</v>
      </c>
      <c r="C18" s="18">
        <v>3</v>
      </c>
      <c r="D18" s="18">
        <v>16</v>
      </c>
      <c r="E18" s="18" t="s">
        <v>73</v>
      </c>
      <c r="F18" s="25"/>
      <c r="G18" s="25"/>
      <c r="H18" s="25"/>
      <c r="I18" s="26"/>
    </row>
    <row r="19" spans="1:9" x14ac:dyDescent="0.25">
      <c r="A19" s="13" t="s">
        <v>98</v>
      </c>
      <c r="B19" s="17" t="s">
        <v>99</v>
      </c>
      <c r="C19" s="18">
        <v>2</v>
      </c>
      <c r="D19" s="18">
        <v>4</v>
      </c>
      <c r="E19" s="18" t="s">
        <v>73</v>
      </c>
      <c r="F19" s="19"/>
      <c r="G19" s="19"/>
      <c r="H19" s="20">
        <f t="shared" si="1"/>
        <v>0</v>
      </c>
      <c r="I19" s="26"/>
    </row>
    <row r="20" spans="1:9" x14ac:dyDescent="0.25">
      <c r="A20" s="13" t="s">
        <v>100</v>
      </c>
      <c r="B20" s="17" t="s">
        <v>101</v>
      </c>
      <c r="C20" s="18">
        <v>1</v>
      </c>
      <c r="D20" s="18">
        <v>1</v>
      </c>
      <c r="E20" s="18" t="s">
        <v>73</v>
      </c>
      <c r="F20" s="19"/>
      <c r="G20" s="19"/>
      <c r="H20" s="20">
        <f t="shared" si="1"/>
        <v>0</v>
      </c>
      <c r="I20" s="26"/>
    </row>
    <row r="21" spans="1:9" x14ac:dyDescent="0.25">
      <c r="A21" s="13" t="s">
        <v>102</v>
      </c>
      <c r="B21" s="17" t="s">
        <v>103</v>
      </c>
      <c r="C21" s="18">
        <v>9</v>
      </c>
      <c r="D21" s="18">
        <v>34</v>
      </c>
      <c r="E21" s="18" t="s">
        <v>73</v>
      </c>
      <c r="F21" s="25"/>
      <c r="G21" s="19"/>
      <c r="H21" s="20">
        <f t="shared" si="1"/>
        <v>0</v>
      </c>
      <c r="I21" s="26"/>
    </row>
    <row r="22" spans="1:9" x14ac:dyDescent="0.25">
      <c r="A22" s="13" t="s">
        <v>104</v>
      </c>
      <c r="B22" s="17" t="s">
        <v>105</v>
      </c>
      <c r="C22" s="18">
        <v>2117</v>
      </c>
      <c r="D22" s="18">
        <v>32726</v>
      </c>
      <c r="E22" s="18" t="s">
        <v>73</v>
      </c>
      <c r="F22" s="25"/>
      <c r="G22" s="25"/>
      <c r="H22" s="25"/>
      <c r="I22" s="26"/>
    </row>
    <row r="23" spans="1:9" x14ac:dyDescent="0.25">
      <c r="A23" s="13" t="s">
        <v>106</v>
      </c>
      <c r="B23" s="17" t="s">
        <v>107</v>
      </c>
      <c r="C23" s="18">
        <v>2</v>
      </c>
      <c r="D23" s="18">
        <v>12</v>
      </c>
      <c r="E23" s="18" t="s">
        <v>73</v>
      </c>
      <c r="F23" s="25"/>
      <c r="G23" s="19"/>
      <c r="H23" s="20">
        <f t="shared" si="1"/>
        <v>0</v>
      </c>
      <c r="I23" s="26"/>
    </row>
    <row r="24" spans="1:9" x14ac:dyDescent="0.25">
      <c r="A24" s="13" t="s">
        <v>108</v>
      </c>
      <c r="B24" s="17" t="s">
        <v>109</v>
      </c>
      <c r="C24" s="18">
        <v>1</v>
      </c>
      <c r="D24" s="18">
        <v>4</v>
      </c>
      <c r="E24" s="18" t="s">
        <v>73</v>
      </c>
      <c r="F24" s="25"/>
      <c r="G24" s="19"/>
      <c r="H24" s="20">
        <f t="shared" si="1"/>
        <v>0</v>
      </c>
      <c r="I24" s="26"/>
    </row>
    <row r="25" spans="1:9" x14ac:dyDescent="0.25">
      <c r="A25" s="13" t="s">
        <v>110</v>
      </c>
      <c r="B25" s="17" t="s">
        <v>111</v>
      </c>
      <c r="C25" s="18">
        <v>1</v>
      </c>
      <c r="D25" s="18">
        <v>1</v>
      </c>
      <c r="E25" s="18" t="s">
        <v>73</v>
      </c>
      <c r="F25" s="19"/>
      <c r="G25" s="19"/>
      <c r="H25" s="20">
        <f t="shared" si="1"/>
        <v>0</v>
      </c>
      <c r="I25" s="26"/>
    </row>
    <row r="26" spans="1:9" x14ac:dyDescent="0.25">
      <c r="A26" s="13" t="s">
        <v>112</v>
      </c>
      <c r="B26" s="17" t="s">
        <v>113</v>
      </c>
      <c r="C26" s="18">
        <v>1</v>
      </c>
      <c r="D26" s="18">
        <v>1</v>
      </c>
      <c r="E26" s="18" t="s">
        <v>73</v>
      </c>
      <c r="F26" s="19"/>
      <c r="G26" s="19"/>
      <c r="H26" s="20">
        <f t="shared" si="1"/>
        <v>0</v>
      </c>
      <c r="I26" s="26"/>
    </row>
    <row r="27" spans="1:9" x14ac:dyDescent="0.25">
      <c r="A27" s="13" t="s">
        <v>114</v>
      </c>
      <c r="B27" s="17" t="s">
        <v>115</v>
      </c>
      <c r="C27" s="18">
        <v>1</v>
      </c>
      <c r="D27" s="18">
        <v>1</v>
      </c>
      <c r="E27" s="18" t="s">
        <v>73</v>
      </c>
      <c r="F27" s="19"/>
      <c r="G27" s="19"/>
      <c r="H27" s="20">
        <f t="shared" si="1"/>
        <v>0</v>
      </c>
      <c r="I27" s="26"/>
    </row>
    <row r="28" spans="1:9" x14ac:dyDescent="0.25">
      <c r="A28" s="13" t="s">
        <v>116</v>
      </c>
      <c r="B28" s="17" t="s">
        <v>117</v>
      </c>
      <c r="C28" s="18">
        <v>1</v>
      </c>
      <c r="D28" s="18">
        <v>1</v>
      </c>
      <c r="E28" s="18" t="s">
        <v>73</v>
      </c>
      <c r="F28" s="19"/>
      <c r="G28" s="19"/>
      <c r="H28" s="20">
        <f t="shared" si="1"/>
        <v>0</v>
      </c>
      <c r="I28" s="26"/>
    </row>
    <row r="29" spans="1:9" x14ac:dyDescent="0.25">
      <c r="A29" s="13" t="s">
        <v>118</v>
      </c>
      <c r="B29" s="17" t="s">
        <v>119</v>
      </c>
      <c r="C29" s="18">
        <v>92</v>
      </c>
      <c r="D29" s="18">
        <v>23</v>
      </c>
      <c r="E29" s="18" t="s">
        <v>73</v>
      </c>
      <c r="F29" s="19"/>
      <c r="G29" s="19"/>
      <c r="H29" s="20">
        <f t="shared" si="1"/>
        <v>0</v>
      </c>
      <c r="I29" s="26"/>
    </row>
    <row r="30" spans="1:9" x14ac:dyDescent="0.25">
      <c r="A30" s="13" t="s">
        <v>120</v>
      </c>
      <c r="B30" s="17" t="s">
        <v>121</v>
      </c>
      <c r="C30" s="18">
        <v>2</v>
      </c>
      <c r="D30" s="18">
        <v>7</v>
      </c>
      <c r="E30" s="18" t="s">
        <v>73</v>
      </c>
      <c r="F30" s="19"/>
      <c r="G30" s="19"/>
      <c r="H30" s="20">
        <f t="shared" si="1"/>
        <v>0</v>
      </c>
      <c r="I30" s="26"/>
    </row>
    <row r="31" spans="1:9" x14ac:dyDescent="0.25">
      <c r="A31" s="13" t="s">
        <v>122</v>
      </c>
      <c r="B31" s="17" t="s">
        <v>123</v>
      </c>
      <c r="C31" s="18">
        <v>1</v>
      </c>
      <c r="D31" s="18">
        <v>1</v>
      </c>
      <c r="E31" s="18" t="s">
        <v>73</v>
      </c>
      <c r="F31" s="19"/>
      <c r="G31" s="19"/>
      <c r="H31" s="20">
        <f t="shared" si="1"/>
        <v>0</v>
      </c>
      <c r="I31" s="26"/>
    </row>
    <row r="32" spans="1:9" x14ac:dyDescent="0.25">
      <c r="A32" s="13" t="s">
        <v>124</v>
      </c>
      <c r="B32" s="17" t="s">
        <v>125</v>
      </c>
      <c r="C32" s="18">
        <v>1</v>
      </c>
      <c r="D32" s="18">
        <v>1</v>
      </c>
      <c r="E32" s="18" t="s">
        <v>73</v>
      </c>
      <c r="F32" s="19"/>
      <c r="G32" s="25"/>
      <c r="H32" s="20">
        <f t="shared" si="1"/>
        <v>0</v>
      </c>
      <c r="I32" s="26"/>
    </row>
    <row r="33" spans="1:9" x14ac:dyDescent="0.25">
      <c r="A33" s="13" t="s">
        <v>126</v>
      </c>
      <c r="B33" s="17" t="s">
        <v>127</v>
      </c>
      <c r="C33" s="18">
        <v>22</v>
      </c>
      <c r="D33" s="18">
        <v>0</v>
      </c>
      <c r="E33" s="18" t="s">
        <v>73</v>
      </c>
      <c r="F33" s="19"/>
      <c r="G33" s="25"/>
      <c r="H33" s="20">
        <f t="shared" si="1"/>
        <v>0</v>
      </c>
      <c r="I33" s="26"/>
    </row>
    <row r="34" spans="1:9" x14ac:dyDescent="0.25">
      <c r="A34" s="13" t="s">
        <v>128</v>
      </c>
      <c r="B34" s="17" t="s">
        <v>129</v>
      </c>
      <c r="C34" s="18">
        <v>1</v>
      </c>
      <c r="D34" s="18">
        <v>0</v>
      </c>
      <c r="E34" s="18" t="s">
        <v>73</v>
      </c>
      <c r="F34" s="19"/>
      <c r="G34" s="25"/>
      <c r="H34" s="20">
        <f t="shared" si="1"/>
        <v>0</v>
      </c>
      <c r="I34" s="26"/>
    </row>
    <row r="35" spans="1:9" x14ac:dyDescent="0.25">
      <c r="A35" s="13" t="s">
        <v>130</v>
      </c>
      <c r="B35" s="17" t="s">
        <v>131</v>
      </c>
      <c r="C35" s="18">
        <v>1</v>
      </c>
      <c r="D35" s="18">
        <v>0</v>
      </c>
      <c r="E35" s="18" t="s">
        <v>73</v>
      </c>
      <c r="F35" s="19"/>
      <c r="G35" s="25"/>
      <c r="H35" s="20">
        <f t="shared" si="1"/>
        <v>0</v>
      </c>
      <c r="I35" s="26"/>
    </row>
    <row r="36" spans="1:9" x14ac:dyDescent="0.25">
      <c r="A36" s="13" t="s">
        <v>132</v>
      </c>
      <c r="B36" s="17" t="s">
        <v>133</v>
      </c>
      <c r="C36" s="18">
        <v>2</v>
      </c>
      <c r="D36" s="18">
        <v>0</v>
      </c>
      <c r="E36" s="18" t="s">
        <v>73</v>
      </c>
      <c r="F36" s="19"/>
      <c r="G36" s="25"/>
      <c r="H36" s="20">
        <f t="shared" si="1"/>
        <v>0</v>
      </c>
      <c r="I36" s="26"/>
    </row>
    <row r="37" spans="1:9" x14ac:dyDescent="0.25">
      <c r="A37" s="13" t="s">
        <v>134</v>
      </c>
      <c r="B37" s="17" t="s">
        <v>135</v>
      </c>
      <c r="C37" s="18">
        <v>1</v>
      </c>
      <c r="D37" s="18">
        <v>0</v>
      </c>
      <c r="E37" s="18" t="s">
        <v>73</v>
      </c>
      <c r="F37" s="19"/>
      <c r="G37" s="25"/>
      <c r="H37" s="20">
        <f t="shared" si="1"/>
        <v>0</v>
      </c>
      <c r="I37" s="26"/>
    </row>
    <row r="38" spans="1:9" x14ac:dyDescent="0.25">
      <c r="A38" s="13" t="s">
        <v>136</v>
      </c>
      <c r="B38" s="17" t="s">
        <v>137</v>
      </c>
      <c r="C38" s="18">
        <v>1</v>
      </c>
      <c r="D38" s="18">
        <v>0</v>
      </c>
      <c r="E38" s="18" t="s">
        <v>73</v>
      </c>
      <c r="F38" s="19"/>
      <c r="G38" s="25"/>
      <c r="H38" s="20">
        <f t="shared" si="1"/>
        <v>0</v>
      </c>
      <c r="I38" s="26"/>
    </row>
    <row r="39" spans="1:9" x14ac:dyDescent="0.25">
      <c r="A39" s="13" t="s">
        <v>138</v>
      </c>
      <c r="B39" s="17" t="s">
        <v>139</v>
      </c>
      <c r="C39" s="18">
        <v>1</v>
      </c>
      <c r="D39" s="18">
        <v>1</v>
      </c>
      <c r="E39" s="18" t="s">
        <v>73</v>
      </c>
      <c r="F39" s="19"/>
      <c r="G39" s="19"/>
      <c r="H39" s="20">
        <f t="shared" si="1"/>
        <v>0</v>
      </c>
      <c r="I39" s="26"/>
    </row>
    <row r="40" spans="1:9" x14ac:dyDescent="0.25">
      <c r="A40" s="13" t="s">
        <v>140</v>
      </c>
      <c r="B40" s="17" t="s">
        <v>141</v>
      </c>
      <c r="C40" s="18">
        <v>2</v>
      </c>
      <c r="D40" s="18">
        <v>1</v>
      </c>
      <c r="E40" s="18" t="s">
        <v>73</v>
      </c>
      <c r="F40" s="19"/>
      <c r="G40" s="19"/>
      <c r="H40" s="20">
        <f t="shared" si="1"/>
        <v>0</v>
      </c>
      <c r="I40" s="26"/>
    </row>
    <row r="41" spans="1:9" x14ac:dyDescent="0.25">
      <c r="A41" s="13" t="s">
        <v>142</v>
      </c>
      <c r="B41" s="17" t="s">
        <v>143</v>
      </c>
      <c r="C41" s="18">
        <v>1</v>
      </c>
      <c r="D41" s="18">
        <v>1</v>
      </c>
      <c r="E41" s="18" t="s">
        <v>73</v>
      </c>
      <c r="F41" s="19"/>
      <c r="G41" s="19"/>
      <c r="H41" s="20">
        <f t="shared" si="1"/>
        <v>0</v>
      </c>
      <c r="I41" s="26"/>
    </row>
    <row r="42" spans="1:9" x14ac:dyDescent="0.25">
      <c r="A42" s="23" t="s">
        <v>144</v>
      </c>
      <c r="B42" s="23"/>
      <c r="C42" s="23"/>
      <c r="D42" s="23"/>
      <c r="E42" s="23"/>
      <c r="F42" s="23"/>
      <c r="G42" s="23"/>
      <c r="H42" s="22">
        <f>+SUM(H14:H41)</f>
        <v>0</v>
      </c>
    </row>
  </sheetData>
  <sheetProtection algorithmName="SHA-512" hashValue="8Gysw0AuIyhte/PDoLfV1WhWVRLiljfemHrDY3teKjZf0KjzrifOK9X2tnmmT872ltKcxlwstv9a0MjXb4e8Ow==" saltValue="s4aHNxse0Hydtk2hwkUC6A==" spinCount="100000" sheet="1" objects="1" scenarios="1" formatColumns="0" autoFilter="0"/>
  <protectedRanges>
    <protectedRange sqref="E3:E4 E9:E10 F15:G17 F19:G20 F25:G31 G21 G23:G24 F39:G41 F32:F38" name="Rango1"/>
  </protectedRanges>
  <dataValidations count="3">
    <dataValidation type="decimal" operator="greaterThanOrEqual" allowBlank="1" showInputMessage="1" showErrorMessage="1" errorTitle="Error" error="Indiqui el preu minut de la trucada" sqref="F14:H14 F18:H18 F22:H22 F21 F23:F24 G32:G38" xr:uid="{8B7F602C-ABC7-41C3-B97E-508F7305D1BC}">
      <formula1>0</formula1>
    </dataValidation>
    <dataValidation type="decimal" operator="greaterThanOrEqual" allowBlank="1" showInputMessage="1" showErrorMessage="1" errorTitle="Error" error="Indiqui el preu unitari del servei" sqref="E3:E4" xr:uid="{431EB29A-BC1D-418F-9FE3-FB0E240739E9}">
      <formula1>0</formula1>
    </dataValidation>
    <dataValidation type="decimal" operator="greaterThanOrEqual" allowBlank="1" showInputMessage="1" showErrorMessage="1" sqref="E2" xr:uid="{076B3ABC-C28F-4C78-951F-5F72114D0F2B}">
      <formula1>0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C2B2C-5663-4671-A5FD-BEBFC37CB4AE}">
  <dimension ref="A1:I296"/>
  <sheetViews>
    <sheetView workbookViewId="0">
      <pane ySplit="1" topLeftCell="A2" activePane="bottomLeft" state="frozen"/>
      <selection pane="bottomLeft"/>
    </sheetView>
  </sheetViews>
  <sheetFormatPr baseColWidth="10" defaultRowHeight="15" x14ac:dyDescent="0.25"/>
  <cols>
    <col min="1" max="1" width="21.5703125" customWidth="1"/>
    <col min="2" max="2" width="38.140625" customWidth="1"/>
    <col min="3" max="3" width="36" customWidth="1"/>
    <col min="4" max="4" width="35.28515625" customWidth="1"/>
    <col min="5" max="5" width="33.42578125" customWidth="1"/>
    <col min="6" max="6" width="57.5703125" customWidth="1"/>
    <col min="7" max="9" width="13.85546875" customWidth="1"/>
  </cols>
  <sheetData>
    <row r="1" spans="1:9" ht="36" x14ac:dyDescent="0.25">
      <c r="A1" s="27" t="s">
        <v>145</v>
      </c>
      <c r="B1" s="28" t="s">
        <v>146</v>
      </c>
      <c r="C1" s="27" t="s">
        <v>147</v>
      </c>
      <c r="D1" s="27" t="s">
        <v>148</v>
      </c>
      <c r="E1" s="27" t="s">
        <v>149</v>
      </c>
      <c r="F1" s="29" t="s">
        <v>64</v>
      </c>
      <c r="G1" s="27" t="s">
        <v>66</v>
      </c>
      <c r="H1" s="15" t="s">
        <v>68</v>
      </c>
      <c r="I1" s="24" t="s">
        <v>69</v>
      </c>
    </row>
    <row r="2" spans="1:9" x14ac:dyDescent="0.25">
      <c r="A2" s="14" t="s">
        <v>36</v>
      </c>
      <c r="B2" s="14" t="s">
        <v>37</v>
      </c>
      <c r="C2" s="14" t="s">
        <v>150</v>
      </c>
      <c r="D2" s="14" t="s">
        <v>151</v>
      </c>
      <c r="E2" s="14" t="s">
        <v>152</v>
      </c>
      <c r="F2" s="14" t="s">
        <v>72</v>
      </c>
      <c r="G2" s="30">
        <v>1</v>
      </c>
      <c r="H2" s="31">
        <f>+_xlfn.XLOOKUP(F2,'Annex 12.2-Preus unitaris'!B:B,'Annex 12.2-Preus unitaris'!E:E)</f>
        <v>0</v>
      </c>
      <c r="I2" s="9">
        <f t="shared" ref="I2:I65" si="0">+H2*G2</f>
        <v>0</v>
      </c>
    </row>
    <row r="3" spans="1:9" x14ac:dyDescent="0.25">
      <c r="A3" s="14" t="s">
        <v>36</v>
      </c>
      <c r="B3" s="14" t="s">
        <v>37</v>
      </c>
      <c r="C3" s="14" t="s">
        <v>153</v>
      </c>
      <c r="D3" s="14" t="s">
        <v>151</v>
      </c>
      <c r="E3" s="14" t="s">
        <v>152</v>
      </c>
      <c r="F3" s="14" t="s">
        <v>72</v>
      </c>
      <c r="G3" s="30">
        <v>1</v>
      </c>
      <c r="H3" s="31">
        <f>+_xlfn.XLOOKUP(F3,'Annex 12.2-Preus unitaris'!B:B,'Annex 12.2-Preus unitaris'!E:E)</f>
        <v>0</v>
      </c>
      <c r="I3" s="9">
        <f t="shared" si="0"/>
        <v>0</v>
      </c>
    </row>
    <row r="4" spans="1:9" x14ac:dyDescent="0.25">
      <c r="A4" s="14" t="s">
        <v>38</v>
      </c>
      <c r="B4" s="14" t="s">
        <v>39</v>
      </c>
      <c r="C4" s="14" t="s">
        <v>150</v>
      </c>
      <c r="D4" s="14" t="s">
        <v>154</v>
      </c>
      <c r="E4" s="14" t="s">
        <v>155</v>
      </c>
      <c r="F4" s="14" t="s">
        <v>72</v>
      </c>
      <c r="G4" s="30">
        <v>1</v>
      </c>
      <c r="H4" s="31">
        <f>+_xlfn.XLOOKUP(F4,'Annex 12.2-Preus unitaris'!B:B,'Annex 12.2-Preus unitaris'!E:E)</f>
        <v>0</v>
      </c>
      <c r="I4" s="9">
        <f t="shared" si="0"/>
        <v>0</v>
      </c>
    </row>
    <row r="5" spans="1:9" x14ac:dyDescent="0.25">
      <c r="A5" s="14" t="s">
        <v>38</v>
      </c>
      <c r="B5" s="14" t="s">
        <v>39</v>
      </c>
      <c r="C5" s="14" t="s">
        <v>153</v>
      </c>
      <c r="D5" s="14" t="s">
        <v>156</v>
      </c>
      <c r="E5" s="14" t="s">
        <v>155</v>
      </c>
      <c r="F5" s="14" t="s">
        <v>72</v>
      </c>
      <c r="G5" s="30">
        <v>1</v>
      </c>
      <c r="H5" s="31">
        <f>+_xlfn.XLOOKUP(F5,'Annex 12.2-Preus unitaris'!B:B,'Annex 12.2-Preus unitaris'!E:E)</f>
        <v>0</v>
      </c>
      <c r="I5" s="9">
        <f t="shared" si="0"/>
        <v>0</v>
      </c>
    </row>
    <row r="6" spans="1:9" x14ac:dyDescent="0.25">
      <c r="A6" s="14" t="s">
        <v>41</v>
      </c>
      <c r="B6" s="14" t="s">
        <v>42</v>
      </c>
      <c r="C6" s="14" t="s">
        <v>150</v>
      </c>
      <c r="D6" s="14" t="s">
        <v>157</v>
      </c>
      <c r="E6" s="14" t="s">
        <v>158</v>
      </c>
      <c r="F6" s="14" t="s">
        <v>72</v>
      </c>
      <c r="G6" s="30">
        <v>1</v>
      </c>
      <c r="H6" s="31">
        <f>+_xlfn.XLOOKUP(F6,'Annex 12.2-Preus unitaris'!B:B,'Annex 12.2-Preus unitaris'!E:E)</f>
        <v>0</v>
      </c>
      <c r="I6" s="9">
        <f t="shared" si="0"/>
        <v>0</v>
      </c>
    </row>
    <row r="7" spans="1:9" x14ac:dyDescent="0.25">
      <c r="A7" s="14" t="s">
        <v>41</v>
      </c>
      <c r="B7" s="14" t="s">
        <v>42</v>
      </c>
      <c r="C7" s="14" t="s">
        <v>159</v>
      </c>
      <c r="D7" s="14" t="s">
        <v>160</v>
      </c>
      <c r="E7" s="14" t="s">
        <v>158</v>
      </c>
      <c r="F7" s="14" t="s">
        <v>72</v>
      </c>
      <c r="G7" s="30">
        <v>1</v>
      </c>
      <c r="H7" s="31">
        <f>+_xlfn.XLOOKUP(F7,'Annex 12.2-Preus unitaris'!B:B,'Annex 12.2-Preus unitaris'!E:E)</f>
        <v>0</v>
      </c>
      <c r="I7" s="9">
        <f t="shared" si="0"/>
        <v>0</v>
      </c>
    </row>
    <row r="8" spans="1:9" x14ac:dyDescent="0.25">
      <c r="A8" s="14" t="s">
        <v>41</v>
      </c>
      <c r="B8" s="14" t="s">
        <v>42</v>
      </c>
      <c r="C8" s="14" t="s">
        <v>161</v>
      </c>
      <c r="D8" s="14" t="s">
        <v>162</v>
      </c>
      <c r="E8" s="14" t="s">
        <v>158</v>
      </c>
      <c r="F8" s="14" t="s">
        <v>72</v>
      </c>
      <c r="G8" s="30">
        <v>1</v>
      </c>
      <c r="H8" s="31">
        <f>+_xlfn.XLOOKUP(F8,'Annex 12.2-Preus unitaris'!B:B,'Annex 12.2-Preus unitaris'!E:E)</f>
        <v>0</v>
      </c>
      <c r="I8" s="9">
        <f t="shared" si="0"/>
        <v>0</v>
      </c>
    </row>
    <row r="9" spans="1:9" x14ac:dyDescent="0.25">
      <c r="A9" s="14" t="s">
        <v>43</v>
      </c>
      <c r="B9" s="14" t="s">
        <v>44</v>
      </c>
      <c r="C9" s="14" t="s">
        <v>150</v>
      </c>
      <c r="D9" s="14" t="s">
        <v>163</v>
      </c>
      <c r="E9" s="14" t="s">
        <v>164</v>
      </c>
      <c r="F9" s="14" t="s">
        <v>72</v>
      </c>
      <c r="G9" s="30">
        <v>1</v>
      </c>
      <c r="H9" s="31">
        <f>+_xlfn.XLOOKUP(F9,'Annex 12.2-Preus unitaris'!B:B,'Annex 12.2-Preus unitaris'!E:E)</f>
        <v>0</v>
      </c>
      <c r="I9" s="9">
        <f t="shared" si="0"/>
        <v>0</v>
      </c>
    </row>
    <row r="10" spans="1:9" x14ac:dyDescent="0.25">
      <c r="A10" s="14" t="s">
        <v>43</v>
      </c>
      <c r="B10" s="14" t="s">
        <v>44</v>
      </c>
      <c r="C10" s="14" t="s">
        <v>165</v>
      </c>
      <c r="D10" s="14" t="s">
        <v>166</v>
      </c>
      <c r="E10" s="14" t="s">
        <v>164</v>
      </c>
      <c r="F10" s="14" t="s">
        <v>72</v>
      </c>
      <c r="G10" s="30">
        <v>1</v>
      </c>
      <c r="H10" s="31">
        <f>+_xlfn.XLOOKUP(F10,'Annex 12.2-Preus unitaris'!B:B,'Annex 12.2-Preus unitaris'!E:E)</f>
        <v>0</v>
      </c>
      <c r="I10" s="9">
        <f t="shared" si="0"/>
        <v>0</v>
      </c>
    </row>
    <row r="11" spans="1:9" x14ac:dyDescent="0.25">
      <c r="A11" s="14" t="s">
        <v>45</v>
      </c>
      <c r="B11" s="14" t="s">
        <v>46</v>
      </c>
      <c r="C11" s="14" t="s">
        <v>150</v>
      </c>
      <c r="D11" s="14" t="s">
        <v>167</v>
      </c>
      <c r="E11" s="14" t="s">
        <v>168</v>
      </c>
      <c r="F11" s="14" t="s">
        <v>72</v>
      </c>
      <c r="G11" s="30">
        <v>1</v>
      </c>
      <c r="H11" s="31">
        <f>+_xlfn.XLOOKUP(F11,'Annex 12.2-Preus unitaris'!B:B,'Annex 12.2-Preus unitaris'!E:E)</f>
        <v>0</v>
      </c>
      <c r="I11" s="9">
        <f t="shared" si="0"/>
        <v>0</v>
      </c>
    </row>
    <row r="12" spans="1:9" x14ac:dyDescent="0.25">
      <c r="A12" s="14" t="s">
        <v>47</v>
      </c>
      <c r="B12" s="14" t="s">
        <v>48</v>
      </c>
      <c r="C12" s="14" t="s">
        <v>169</v>
      </c>
      <c r="D12" s="14" t="s">
        <v>170</v>
      </c>
      <c r="E12" s="14" t="s">
        <v>171</v>
      </c>
      <c r="F12" s="14" t="s">
        <v>72</v>
      </c>
      <c r="G12" s="30">
        <v>1</v>
      </c>
      <c r="H12" s="31">
        <f>+_xlfn.XLOOKUP(F12,'Annex 12.2-Preus unitaris'!B:B,'Annex 12.2-Preus unitaris'!E:E)</f>
        <v>0</v>
      </c>
      <c r="I12" s="9">
        <f t="shared" si="0"/>
        <v>0</v>
      </c>
    </row>
    <row r="13" spans="1:9" x14ac:dyDescent="0.25">
      <c r="A13" s="14" t="s">
        <v>47</v>
      </c>
      <c r="B13" s="14" t="s">
        <v>48</v>
      </c>
      <c r="C13" s="14" t="s">
        <v>169</v>
      </c>
      <c r="D13" s="14" t="s">
        <v>172</v>
      </c>
      <c r="E13" s="14" t="s">
        <v>171</v>
      </c>
      <c r="F13" s="14" t="s">
        <v>72</v>
      </c>
      <c r="G13" s="30">
        <v>1</v>
      </c>
      <c r="H13" s="31">
        <f>+_xlfn.XLOOKUP(F13,'Annex 12.2-Preus unitaris'!B:B,'Annex 12.2-Preus unitaris'!E:E)</f>
        <v>0</v>
      </c>
      <c r="I13" s="9">
        <f t="shared" si="0"/>
        <v>0</v>
      </c>
    </row>
    <row r="14" spans="1:9" x14ac:dyDescent="0.25">
      <c r="A14" s="14" t="s">
        <v>49</v>
      </c>
      <c r="B14" s="14" t="s">
        <v>50</v>
      </c>
      <c r="C14" s="14" t="s">
        <v>150</v>
      </c>
      <c r="D14" s="14" t="s">
        <v>173</v>
      </c>
      <c r="E14" s="14" t="s">
        <v>174</v>
      </c>
      <c r="F14" s="14" t="s">
        <v>72</v>
      </c>
      <c r="G14" s="30">
        <v>1</v>
      </c>
      <c r="H14" s="31">
        <f>+_xlfn.XLOOKUP(F14,'Annex 12.2-Preus unitaris'!B:B,'Annex 12.2-Preus unitaris'!E:E)</f>
        <v>0</v>
      </c>
      <c r="I14" s="9">
        <f t="shared" si="0"/>
        <v>0</v>
      </c>
    </row>
    <row r="15" spans="1:9" x14ac:dyDescent="0.25">
      <c r="A15" s="14" t="s">
        <v>49</v>
      </c>
      <c r="B15" s="14" t="s">
        <v>50</v>
      </c>
      <c r="C15" s="14" t="s">
        <v>153</v>
      </c>
      <c r="D15" s="14" t="s">
        <v>175</v>
      </c>
      <c r="E15" s="14" t="s">
        <v>174</v>
      </c>
      <c r="F15" s="14" t="s">
        <v>72</v>
      </c>
      <c r="G15" s="30">
        <v>1</v>
      </c>
      <c r="H15" s="31">
        <f>+_xlfn.XLOOKUP(F15,'Annex 12.2-Preus unitaris'!B:B,'Annex 12.2-Preus unitaris'!E:E)</f>
        <v>0</v>
      </c>
      <c r="I15" s="9">
        <f t="shared" si="0"/>
        <v>0</v>
      </c>
    </row>
    <row r="16" spans="1:9" x14ac:dyDescent="0.25">
      <c r="A16" s="14" t="s">
        <v>51</v>
      </c>
      <c r="B16" s="14" t="s">
        <v>52</v>
      </c>
      <c r="C16" s="14" t="s">
        <v>150</v>
      </c>
      <c r="D16" s="14" t="s">
        <v>176</v>
      </c>
      <c r="E16" s="14" t="s">
        <v>177</v>
      </c>
      <c r="F16" s="14" t="s">
        <v>72</v>
      </c>
      <c r="G16" s="30">
        <v>1</v>
      </c>
      <c r="H16" s="31">
        <f>+_xlfn.XLOOKUP(F16,'Annex 12.2-Preus unitaris'!B:B,'Annex 12.2-Preus unitaris'!E:E)</f>
        <v>0</v>
      </c>
      <c r="I16" s="9">
        <f t="shared" si="0"/>
        <v>0</v>
      </c>
    </row>
    <row r="17" spans="1:9" x14ac:dyDescent="0.25">
      <c r="A17" s="14" t="s">
        <v>51</v>
      </c>
      <c r="B17" s="14" t="s">
        <v>52</v>
      </c>
      <c r="C17" s="14" t="s">
        <v>153</v>
      </c>
      <c r="D17" s="14" t="s">
        <v>178</v>
      </c>
      <c r="E17" s="14" t="s">
        <v>177</v>
      </c>
      <c r="F17" s="14" t="s">
        <v>72</v>
      </c>
      <c r="G17" s="30">
        <v>1</v>
      </c>
      <c r="H17" s="31">
        <f>+_xlfn.XLOOKUP(F17,'Annex 12.2-Preus unitaris'!B:B,'Annex 12.2-Preus unitaris'!E:E)</f>
        <v>0</v>
      </c>
      <c r="I17" s="9">
        <f t="shared" si="0"/>
        <v>0</v>
      </c>
    </row>
    <row r="18" spans="1:9" x14ac:dyDescent="0.25">
      <c r="A18" s="14" t="s">
        <v>53</v>
      </c>
      <c r="B18" s="14" t="s">
        <v>54</v>
      </c>
      <c r="C18" s="14" t="s">
        <v>150</v>
      </c>
      <c r="D18" s="14" t="s">
        <v>179</v>
      </c>
      <c r="E18" s="14" t="s">
        <v>180</v>
      </c>
      <c r="F18" s="14" t="s">
        <v>72</v>
      </c>
      <c r="G18" s="30">
        <v>1</v>
      </c>
      <c r="H18" s="31">
        <f>+_xlfn.XLOOKUP(F18,'Annex 12.2-Preus unitaris'!B:B,'Annex 12.2-Preus unitaris'!E:E)</f>
        <v>0</v>
      </c>
      <c r="I18" s="9">
        <f t="shared" si="0"/>
        <v>0</v>
      </c>
    </row>
    <row r="19" spans="1:9" x14ac:dyDescent="0.25">
      <c r="A19" s="14" t="s">
        <v>53</v>
      </c>
      <c r="B19" s="14" t="s">
        <v>54</v>
      </c>
      <c r="C19" s="14" t="s">
        <v>153</v>
      </c>
      <c r="D19" s="14" t="s">
        <v>181</v>
      </c>
      <c r="E19" s="14" t="s">
        <v>180</v>
      </c>
      <c r="F19" s="14" t="s">
        <v>72</v>
      </c>
      <c r="G19" s="30">
        <v>1</v>
      </c>
      <c r="H19" s="31">
        <f>+_xlfn.XLOOKUP(F19,'Annex 12.2-Preus unitaris'!B:B,'Annex 12.2-Preus unitaris'!E:E)</f>
        <v>0</v>
      </c>
      <c r="I19" s="9">
        <f t="shared" si="0"/>
        <v>0</v>
      </c>
    </row>
    <row r="20" spans="1:9" x14ac:dyDescent="0.25">
      <c r="A20" s="14" t="s">
        <v>55</v>
      </c>
      <c r="B20" s="14" t="s">
        <v>56</v>
      </c>
      <c r="C20" s="14" t="s">
        <v>150</v>
      </c>
      <c r="D20" s="14" t="s">
        <v>179</v>
      </c>
      <c r="E20" s="14" t="s">
        <v>182</v>
      </c>
      <c r="F20" s="14" t="s">
        <v>72</v>
      </c>
      <c r="G20" s="30">
        <v>1</v>
      </c>
      <c r="H20" s="31">
        <f>+_xlfn.XLOOKUP(F20,'Annex 12.2-Preus unitaris'!B:B,'Annex 12.2-Preus unitaris'!E:E)</f>
        <v>0</v>
      </c>
      <c r="I20" s="9">
        <f t="shared" si="0"/>
        <v>0</v>
      </c>
    </row>
    <row r="21" spans="1:9" x14ac:dyDescent="0.25">
      <c r="A21" s="14" t="s">
        <v>55</v>
      </c>
      <c r="B21" s="14" t="s">
        <v>56</v>
      </c>
      <c r="C21" s="14" t="s">
        <v>153</v>
      </c>
      <c r="D21" s="14" t="s">
        <v>183</v>
      </c>
      <c r="E21" s="14" t="s">
        <v>182</v>
      </c>
      <c r="F21" s="14" t="s">
        <v>72</v>
      </c>
      <c r="G21" s="30">
        <v>1</v>
      </c>
      <c r="H21" s="31">
        <f>+_xlfn.XLOOKUP(F21,'Annex 12.2-Preus unitaris'!B:B,'Annex 12.2-Preus unitaris'!E:E)</f>
        <v>0</v>
      </c>
      <c r="I21" s="9">
        <f t="shared" si="0"/>
        <v>0</v>
      </c>
    </row>
    <row r="22" spans="1:9" x14ac:dyDescent="0.25">
      <c r="A22" s="14" t="s">
        <v>57</v>
      </c>
      <c r="B22" s="14" t="s">
        <v>58</v>
      </c>
      <c r="C22" s="14" t="s">
        <v>184</v>
      </c>
      <c r="D22" s="14" t="s">
        <v>185</v>
      </c>
      <c r="E22" s="14" t="s">
        <v>186</v>
      </c>
      <c r="F22" s="14" t="s">
        <v>72</v>
      </c>
      <c r="G22" s="30">
        <v>1</v>
      </c>
      <c r="H22" s="31">
        <f>+_xlfn.XLOOKUP(F22,'Annex 12.2-Preus unitaris'!B:B,'Annex 12.2-Preus unitaris'!E:E)</f>
        <v>0</v>
      </c>
      <c r="I22" s="9">
        <f t="shared" si="0"/>
        <v>0</v>
      </c>
    </row>
    <row r="23" spans="1:9" ht="24" x14ac:dyDescent="0.25">
      <c r="A23" s="14" t="s">
        <v>57</v>
      </c>
      <c r="B23" s="14" t="s">
        <v>58</v>
      </c>
      <c r="C23" s="14" t="s">
        <v>187</v>
      </c>
      <c r="D23" s="14" t="s">
        <v>188</v>
      </c>
      <c r="E23" s="14" t="s">
        <v>189</v>
      </c>
      <c r="F23" s="14" t="s">
        <v>72</v>
      </c>
      <c r="G23" s="30">
        <v>1</v>
      </c>
      <c r="H23" s="31">
        <f>+_xlfn.XLOOKUP(F23,'Annex 12.2-Preus unitaris'!B:B,'Annex 12.2-Preus unitaris'!E:E)</f>
        <v>0</v>
      </c>
      <c r="I23" s="9">
        <f t="shared" si="0"/>
        <v>0</v>
      </c>
    </row>
    <row r="24" spans="1:9" x14ac:dyDescent="0.25">
      <c r="A24" s="14" t="s">
        <v>57</v>
      </c>
      <c r="B24" s="14" t="s">
        <v>58</v>
      </c>
      <c r="C24" s="14" t="s">
        <v>190</v>
      </c>
      <c r="D24" s="14" t="s">
        <v>191</v>
      </c>
      <c r="E24" s="14" t="s">
        <v>192</v>
      </c>
      <c r="F24" s="14" t="s">
        <v>72</v>
      </c>
      <c r="G24" s="30">
        <v>1</v>
      </c>
      <c r="H24" s="31">
        <f>+_xlfn.XLOOKUP(F24,'Annex 12.2-Preus unitaris'!B:B,'Annex 12.2-Preus unitaris'!E:E)</f>
        <v>0</v>
      </c>
      <c r="I24" s="9">
        <f t="shared" si="0"/>
        <v>0</v>
      </c>
    </row>
    <row r="25" spans="1:9" ht="24" x14ac:dyDescent="0.25">
      <c r="A25" s="14" t="s">
        <v>57</v>
      </c>
      <c r="B25" s="14" t="s">
        <v>58</v>
      </c>
      <c r="C25" s="14" t="s">
        <v>193</v>
      </c>
      <c r="D25" s="14" t="s">
        <v>194</v>
      </c>
      <c r="E25" s="14" t="s">
        <v>171</v>
      </c>
      <c r="F25" s="14" t="s">
        <v>72</v>
      </c>
      <c r="G25" s="30">
        <v>1</v>
      </c>
      <c r="H25" s="31">
        <f>+_xlfn.XLOOKUP(F25,'Annex 12.2-Preus unitaris'!B:B,'Annex 12.2-Preus unitaris'!E:E)</f>
        <v>0</v>
      </c>
      <c r="I25" s="9">
        <f t="shared" si="0"/>
        <v>0</v>
      </c>
    </row>
    <row r="26" spans="1:9" x14ac:dyDescent="0.25">
      <c r="A26" s="14" t="s">
        <v>57</v>
      </c>
      <c r="B26" s="14" t="s">
        <v>58</v>
      </c>
      <c r="C26" s="14" t="s">
        <v>195</v>
      </c>
      <c r="D26" s="14" t="s">
        <v>196</v>
      </c>
      <c r="E26" s="14" t="s">
        <v>186</v>
      </c>
      <c r="F26" s="14" t="s">
        <v>72</v>
      </c>
      <c r="G26" s="30">
        <v>1</v>
      </c>
      <c r="H26" s="31">
        <f>+_xlfn.XLOOKUP(F26,'Annex 12.2-Preus unitaris'!B:B,'Annex 12.2-Preus unitaris'!E:E)</f>
        <v>0</v>
      </c>
      <c r="I26" s="9">
        <f t="shared" si="0"/>
        <v>0</v>
      </c>
    </row>
    <row r="27" spans="1:9" x14ac:dyDescent="0.25">
      <c r="A27" s="14" t="s">
        <v>57</v>
      </c>
      <c r="B27" s="14" t="s">
        <v>58</v>
      </c>
      <c r="C27" s="14" t="s">
        <v>197</v>
      </c>
      <c r="D27" s="14" t="s">
        <v>198</v>
      </c>
      <c r="E27" s="14" t="s">
        <v>199</v>
      </c>
      <c r="F27" s="14" t="s">
        <v>72</v>
      </c>
      <c r="G27" s="30">
        <v>1</v>
      </c>
      <c r="H27" s="31">
        <f>+_xlfn.XLOOKUP(F27,'Annex 12.2-Preus unitaris'!B:B,'Annex 12.2-Preus unitaris'!E:E)</f>
        <v>0</v>
      </c>
      <c r="I27" s="9">
        <f t="shared" si="0"/>
        <v>0</v>
      </c>
    </row>
    <row r="28" spans="1:9" x14ac:dyDescent="0.25">
      <c r="A28" s="14" t="s">
        <v>57</v>
      </c>
      <c r="B28" s="14" t="s">
        <v>58</v>
      </c>
      <c r="C28" s="14" t="s">
        <v>200</v>
      </c>
      <c r="D28" s="14" t="s">
        <v>201</v>
      </c>
      <c r="E28" s="14" t="s">
        <v>202</v>
      </c>
      <c r="F28" s="14" t="s">
        <v>72</v>
      </c>
      <c r="G28" s="30">
        <v>1</v>
      </c>
      <c r="H28" s="31">
        <f>+_xlfn.XLOOKUP(F28,'Annex 12.2-Preus unitaris'!B:B,'Annex 12.2-Preus unitaris'!E:E)</f>
        <v>0</v>
      </c>
      <c r="I28" s="9">
        <f t="shared" si="0"/>
        <v>0</v>
      </c>
    </row>
    <row r="29" spans="1:9" ht="24" x14ac:dyDescent="0.25">
      <c r="A29" s="14" t="s">
        <v>57</v>
      </c>
      <c r="B29" s="14" t="s">
        <v>58</v>
      </c>
      <c r="C29" s="14" t="s">
        <v>203</v>
      </c>
      <c r="D29" s="14" t="s">
        <v>204</v>
      </c>
      <c r="E29" s="14" t="s">
        <v>205</v>
      </c>
      <c r="F29" s="14" t="s">
        <v>72</v>
      </c>
      <c r="G29" s="30">
        <v>1</v>
      </c>
      <c r="H29" s="31">
        <f>+_xlfn.XLOOKUP(F29,'Annex 12.2-Preus unitaris'!B:B,'Annex 12.2-Preus unitaris'!E:E)</f>
        <v>0</v>
      </c>
      <c r="I29" s="9">
        <f t="shared" si="0"/>
        <v>0</v>
      </c>
    </row>
    <row r="30" spans="1:9" x14ac:dyDescent="0.25">
      <c r="A30" s="14" t="s">
        <v>57</v>
      </c>
      <c r="B30" s="14" t="s">
        <v>58</v>
      </c>
      <c r="C30" s="14" t="s">
        <v>206</v>
      </c>
      <c r="D30" s="14" t="s">
        <v>207</v>
      </c>
      <c r="E30" s="14" t="s">
        <v>208</v>
      </c>
      <c r="F30" s="14" t="s">
        <v>72</v>
      </c>
      <c r="G30" s="30">
        <v>1</v>
      </c>
      <c r="H30" s="31">
        <f>+_xlfn.XLOOKUP(F30,'Annex 12.2-Preus unitaris'!B:B,'Annex 12.2-Preus unitaris'!E:E)</f>
        <v>0</v>
      </c>
      <c r="I30" s="9">
        <f t="shared" si="0"/>
        <v>0</v>
      </c>
    </row>
    <row r="31" spans="1:9" x14ac:dyDescent="0.25">
      <c r="A31" s="14" t="s">
        <v>57</v>
      </c>
      <c r="B31" s="14" t="s">
        <v>58</v>
      </c>
      <c r="C31" s="14" t="s">
        <v>209</v>
      </c>
      <c r="D31" s="14" t="s">
        <v>210</v>
      </c>
      <c r="E31" s="14" t="s">
        <v>211</v>
      </c>
      <c r="F31" s="14" t="s">
        <v>72</v>
      </c>
      <c r="G31" s="30">
        <v>1</v>
      </c>
      <c r="H31" s="31">
        <f>+_xlfn.XLOOKUP(F31,'Annex 12.2-Preus unitaris'!B:B,'Annex 12.2-Preus unitaris'!E:E)</f>
        <v>0</v>
      </c>
      <c r="I31" s="9">
        <f t="shared" si="0"/>
        <v>0</v>
      </c>
    </row>
    <row r="32" spans="1:9" x14ac:dyDescent="0.25">
      <c r="A32" s="14" t="s">
        <v>57</v>
      </c>
      <c r="B32" s="14" t="s">
        <v>58</v>
      </c>
      <c r="C32" s="14" t="s">
        <v>212</v>
      </c>
      <c r="D32" s="14" t="s">
        <v>213</v>
      </c>
      <c r="E32" s="14" t="s">
        <v>214</v>
      </c>
      <c r="F32" s="14" t="s">
        <v>72</v>
      </c>
      <c r="G32" s="30">
        <v>1</v>
      </c>
      <c r="H32" s="31">
        <f>+_xlfn.XLOOKUP(F32,'Annex 12.2-Preus unitaris'!B:B,'Annex 12.2-Preus unitaris'!E:E)</f>
        <v>0</v>
      </c>
      <c r="I32" s="9">
        <f t="shared" si="0"/>
        <v>0</v>
      </c>
    </row>
    <row r="33" spans="1:9" x14ac:dyDescent="0.25">
      <c r="A33" s="14" t="s">
        <v>57</v>
      </c>
      <c r="B33" s="14" t="s">
        <v>58</v>
      </c>
      <c r="C33" s="14" t="s">
        <v>215</v>
      </c>
      <c r="D33" s="14" t="s">
        <v>216</v>
      </c>
      <c r="E33" s="14" t="s">
        <v>217</v>
      </c>
      <c r="F33" s="14" t="s">
        <v>72</v>
      </c>
      <c r="G33" s="30">
        <v>1</v>
      </c>
      <c r="H33" s="31">
        <f>+_xlfn.XLOOKUP(F33,'Annex 12.2-Preus unitaris'!B:B,'Annex 12.2-Preus unitaris'!E:E)</f>
        <v>0</v>
      </c>
      <c r="I33" s="9">
        <f t="shared" si="0"/>
        <v>0</v>
      </c>
    </row>
    <row r="34" spans="1:9" x14ac:dyDescent="0.25">
      <c r="A34" s="14" t="s">
        <v>57</v>
      </c>
      <c r="B34" s="14" t="s">
        <v>58</v>
      </c>
      <c r="C34" s="14" t="s">
        <v>218</v>
      </c>
      <c r="D34" s="14" t="s">
        <v>219</v>
      </c>
      <c r="E34" s="14" t="s">
        <v>220</v>
      </c>
      <c r="F34" s="14" t="s">
        <v>72</v>
      </c>
      <c r="G34" s="30">
        <v>1</v>
      </c>
      <c r="H34" s="31">
        <f>+_xlfn.XLOOKUP(F34,'Annex 12.2-Preus unitaris'!B:B,'Annex 12.2-Preus unitaris'!E:E)</f>
        <v>0</v>
      </c>
      <c r="I34" s="9">
        <f t="shared" si="0"/>
        <v>0</v>
      </c>
    </row>
    <row r="35" spans="1:9" x14ac:dyDescent="0.25">
      <c r="A35" s="14" t="s">
        <v>57</v>
      </c>
      <c r="B35" s="14" t="s">
        <v>58</v>
      </c>
      <c r="C35" s="14" t="s">
        <v>221</v>
      </c>
      <c r="D35" s="14" t="s">
        <v>222</v>
      </c>
      <c r="E35" s="14" t="s">
        <v>223</v>
      </c>
      <c r="F35" s="14" t="s">
        <v>72</v>
      </c>
      <c r="G35" s="30">
        <v>1</v>
      </c>
      <c r="H35" s="31">
        <f>+_xlfn.XLOOKUP(F35,'Annex 12.2-Preus unitaris'!B:B,'Annex 12.2-Preus unitaris'!E:E)</f>
        <v>0</v>
      </c>
      <c r="I35" s="9">
        <f t="shared" si="0"/>
        <v>0</v>
      </c>
    </row>
    <row r="36" spans="1:9" x14ac:dyDescent="0.25">
      <c r="A36" s="14" t="s">
        <v>57</v>
      </c>
      <c r="B36" s="14" t="s">
        <v>58</v>
      </c>
      <c r="C36" s="14" t="s">
        <v>224</v>
      </c>
      <c r="D36" s="14" t="s">
        <v>225</v>
      </c>
      <c r="E36" s="14" t="s">
        <v>226</v>
      </c>
      <c r="F36" s="14" t="s">
        <v>72</v>
      </c>
      <c r="G36" s="30">
        <v>1</v>
      </c>
      <c r="H36" s="31">
        <f>+_xlfn.XLOOKUP(F36,'Annex 12.2-Preus unitaris'!B:B,'Annex 12.2-Preus unitaris'!E:E)</f>
        <v>0</v>
      </c>
      <c r="I36" s="9">
        <f t="shared" si="0"/>
        <v>0</v>
      </c>
    </row>
    <row r="37" spans="1:9" x14ac:dyDescent="0.25">
      <c r="A37" s="14" t="s">
        <v>57</v>
      </c>
      <c r="B37" s="14" t="s">
        <v>58</v>
      </c>
      <c r="C37" s="14" t="s">
        <v>227</v>
      </c>
      <c r="D37" s="14" t="s">
        <v>228</v>
      </c>
      <c r="E37" s="14" t="s">
        <v>229</v>
      </c>
      <c r="F37" s="14" t="s">
        <v>72</v>
      </c>
      <c r="G37" s="30">
        <v>1</v>
      </c>
      <c r="H37" s="31">
        <f>+_xlfn.XLOOKUP(F37,'Annex 12.2-Preus unitaris'!B:B,'Annex 12.2-Preus unitaris'!E:E)</f>
        <v>0</v>
      </c>
      <c r="I37" s="9">
        <f t="shared" si="0"/>
        <v>0</v>
      </c>
    </row>
    <row r="38" spans="1:9" x14ac:dyDescent="0.25">
      <c r="A38" s="14" t="s">
        <v>57</v>
      </c>
      <c r="B38" s="14" t="s">
        <v>58</v>
      </c>
      <c r="C38" s="14" t="s">
        <v>230</v>
      </c>
      <c r="D38" s="14" t="s">
        <v>231</v>
      </c>
      <c r="E38" s="14" t="s">
        <v>232</v>
      </c>
      <c r="F38" s="14" t="s">
        <v>72</v>
      </c>
      <c r="G38" s="30">
        <v>1</v>
      </c>
      <c r="H38" s="31">
        <f>+_xlfn.XLOOKUP(F38,'Annex 12.2-Preus unitaris'!B:B,'Annex 12.2-Preus unitaris'!E:E)</f>
        <v>0</v>
      </c>
      <c r="I38" s="9">
        <f t="shared" si="0"/>
        <v>0</v>
      </c>
    </row>
    <row r="39" spans="1:9" ht="24" x14ac:dyDescent="0.25">
      <c r="A39" s="14" t="s">
        <v>57</v>
      </c>
      <c r="B39" s="14" t="s">
        <v>58</v>
      </c>
      <c r="C39" s="14" t="s">
        <v>233</v>
      </c>
      <c r="D39" s="14" t="s">
        <v>234</v>
      </c>
      <c r="E39" s="14" t="s">
        <v>235</v>
      </c>
      <c r="F39" s="14" t="s">
        <v>72</v>
      </c>
      <c r="G39" s="30">
        <v>1</v>
      </c>
      <c r="H39" s="31">
        <f>+_xlfn.XLOOKUP(F39,'Annex 12.2-Preus unitaris'!B:B,'Annex 12.2-Preus unitaris'!E:E)</f>
        <v>0</v>
      </c>
      <c r="I39" s="9">
        <f t="shared" si="0"/>
        <v>0</v>
      </c>
    </row>
    <row r="40" spans="1:9" x14ac:dyDescent="0.25">
      <c r="A40" s="14" t="s">
        <v>57</v>
      </c>
      <c r="B40" s="14" t="s">
        <v>58</v>
      </c>
      <c r="C40" s="14" t="s">
        <v>236</v>
      </c>
      <c r="D40" s="14" t="s">
        <v>237</v>
      </c>
      <c r="E40" s="14" t="s">
        <v>238</v>
      </c>
      <c r="F40" s="14" t="s">
        <v>72</v>
      </c>
      <c r="G40" s="30">
        <v>1</v>
      </c>
      <c r="H40" s="31">
        <f>+_xlfn.XLOOKUP(F40,'Annex 12.2-Preus unitaris'!B:B,'Annex 12.2-Preus unitaris'!E:E)</f>
        <v>0</v>
      </c>
      <c r="I40" s="9">
        <f t="shared" si="0"/>
        <v>0</v>
      </c>
    </row>
    <row r="41" spans="1:9" x14ac:dyDescent="0.25">
      <c r="A41" s="14" t="s">
        <v>57</v>
      </c>
      <c r="B41" s="14" t="s">
        <v>58</v>
      </c>
      <c r="C41" s="14" t="s">
        <v>239</v>
      </c>
      <c r="D41" s="14" t="s">
        <v>240</v>
      </c>
      <c r="E41" s="14" t="s">
        <v>241</v>
      </c>
      <c r="F41" s="14" t="s">
        <v>72</v>
      </c>
      <c r="G41" s="30">
        <v>1</v>
      </c>
      <c r="H41" s="31">
        <f>+_xlfn.XLOOKUP(F41,'Annex 12.2-Preus unitaris'!B:B,'Annex 12.2-Preus unitaris'!E:E)</f>
        <v>0</v>
      </c>
      <c r="I41" s="9">
        <f t="shared" si="0"/>
        <v>0</v>
      </c>
    </row>
    <row r="42" spans="1:9" x14ac:dyDescent="0.25">
      <c r="A42" s="14" t="s">
        <v>57</v>
      </c>
      <c r="B42" s="14" t="s">
        <v>58</v>
      </c>
      <c r="C42" s="14" t="s">
        <v>242</v>
      </c>
      <c r="D42" s="14" t="s">
        <v>243</v>
      </c>
      <c r="E42" s="14" t="s">
        <v>244</v>
      </c>
      <c r="F42" s="14" t="s">
        <v>72</v>
      </c>
      <c r="G42" s="30">
        <v>1</v>
      </c>
      <c r="H42" s="31">
        <f>+_xlfn.XLOOKUP(F42,'Annex 12.2-Preus unitaris'!B:B,'Annex 12.2-Preus unitaris'!E:E)</f>
        <v>0</v>
      </c>
      <c r="I42" s="9">
        <f t="shared" si="0"/>
        <v>0</v>
      </c>
    </row>
    <row r="43" spans="1:9" x14ac:dyDescent="0.25">
      <c r="A43" s="14" t="s">
        <v>57</v>
      </c>
      <c r="B43" s="14" t="s">
        <v>58</v>
      </c>
      <c r="C43" s="14" t="s">
        <v>245</v>
      </c>
      <c r="D43" s="14" t="s">
        <v>246</v>
      </c>
      <c r="E43" s="14" t="s">
        <v>247</v>
      </c>
      <c r="F43" s="14" t="s">
        <v>72</v>
      </c>
      <c r="G43" s="30">
        <v>1</v>
      </c>
      <c r="H43" s="31">
        <f>+_xlfn.XLOOKUP(F43,'Annex 12.2-Preus unitaris'!B:B,'Annex 12.2-Preus unitaris'!E:E)</f>
        <v>0</v>
      </c>
      <c r="I43" s="9">
        <f t="shared" si="0"/>
        <v>0</v>
      </c>
    </row>
    <row r="44" spans="1:9" ht="24" x14ac:dyDescent="0.25">
      <c r="A44" s="14" t="s">
        <v>57</v>
      </c>
      <c r="B44" s="14" t="s">
        <v>58</v>
      </c>
      <c r="C44" s="14" t="s">
        <v>248</v>
      </c>
      <c r="D44" s="14" t="s">
        <v>249</v>
      </c>
      <c r="E44" s="14" t="s">
        <v>214</v>
      </c>
      <c r="F44" s="14" t="s">
        <v>72</v>
      </c>
      <c r="G44" s="30">
        <v>1</v>
      </c>
      <c r="H44" s="31">
        <f>+_xlfn.XLOOKUP(F44,'Annex 12.2-Preus unitaris'!B:B,'Annex 12.2-Preus unitaris'!E:E)</f>
        <v>0</v>
      </c>
      <c r="I44" s="9">
        <f t="shared" si="0"/>
        <v>0</v>
      </c>
    </row>
    <row r="45" spans="1:9" x14ac:dyDescent="0.25">
      <c r="A45" s="14" t="s">
        <v>57</v>
      </c>
      <c r="B45" s="14" t="s">
        <v>58</v>
      </c>
      <c r="C45" s="14" t="s">
        <v>250</v>
      </c>
      <c r="D45" s="14" t="s">
        <v>251</v>
      </c>
      <c r="E45" s="14" t="s">
        <v>252</v>
      </c>
      <c r="F45" s="14" t="s">
        <v>72</v>
      </c>
      <c r="G45" s="30">
        <v>1</v>
      </c>
      <c r="H45" s="31">
        <f>+_xlfn.XLOOKUP(F45,'Annex 12.2-Preus unitaris'!B:B,'Annex 12.2-Preus unitaris'!E:E)</f>
        <v>0</v>
      </c>
      <c r="I45" s="9">
        <f t="shared" si="0"/>
        <v>0</v>
      </c>
    </row>
    <row r="46" spans="1:9" x14ac:dyDescent="0.25">
      <c r="A46" s="14" t="s">
        <v>57</v>
      </c>
      <c r="B46" s="14" t="s">
        <v>58</v>
      </c>
      <c r="C46" s="14" t="s">
        <v>253</v>
      </c>
      <c r="D46" s="14" t="s">
        <v>254</v>
      </c>
      <c r="E46" s="14" t="s">
        <v>255</v>
      </c>
      <c r="F46" s="14" t="s">
        <v>72</v>
      </c>
      <c r="G46" s="30">
        <v>1</v>
      </c>
      <c r="H46" s="31">
        <f>+_xlfn.XLOOKUP(F46,'Annex 12.2-Preus unitaris'!B:B,'Annex 12.2-Preus unitaris'!E:E)</f>
        <v>0</v>
      </c>
      <c r="I46" s="9">
        <f t="shared" si="0"/>
        <v>0</v>
      </c>
    </row>
    <row r="47" spans="1:9" x14ac:dyDescent="0.25">
      <c r="A47" s="14" t="s">
        <v>57</v>
      </c>
      <c r="B47" s="14" t="s">
        <v>58</v>
      </c>
      <c r="C47" s="14" t="s">
        <v>256</v>
      </c>
      <c r="D47" s="14" t="s">
        <v>257</v>
      </c>
      <c r="E47" s="14" t="s">
        <v>258</v>
      </c>
      <c r="F47" s="14" t="s">
        <v>72</v>
      </c>
      <c r="G47" s="30">
        <v>1</v>
      </c>
      <c r="H47" s="31">
        <f>+_xlfn.XLOOKUP(F47,'Annex 12.2-Preus unitaris'!B:B,'Annex 12.2-Preus unitaris'!E:E)</f>
        <v>0</v>
      </c>
      <c r="I47" s="9">
        <f t="shared" si="0"/>
        <v>0</v>
      </c>
    </row>
    <row r="48" spans="1:9" x14ac:dyDescent="0.25">
      <c r="A48" s="14" t="s">
        <v>57</v>
      </c>
      <c r="B48" s="14" t="s">
        <v>58</v>
      </c>
      <c r="C48" s="14" t="s">
        <v>259</v>
      </c>
      <c r="D48" s="14" t="s">
        <v>260</v>
      </c>
      <c r="E48" s="14" t="s">
        <v>261</v>
      </c>
      <c r="F48" s="14" t="s">
        <v>72</v>
      </c>
      <c r="G48" s="30">
        <v>1</v>
      </c>
      <c r="H48" s="31">
        <f>+_xlfn.XLOOKUP(F48,'Annex 12.2-Preus unitaris'!B:B,'Annex 12.2-Preus unitaris'!E:E)</f>
        <v>0</v>
      </c>
      <c r="I48" s="9">
        <f t="shared" si="0"/>
        <v>0</v>
      </c>
    </row>
    <row r="49" spans="1:9" x14ac:dyDescent="0.25">
      <c r="A49" s="14" t="s">
        <v>57</v>
      </c>
      <c r="B49" s="14" t="s">
        <v>58</v>
      </c>
      <c r="C49" s="14" t="s">
        <v>262</v>
      </c>
      <c r="D49" s="14" t="s">
        <v>263</v>
      </c>
      <c r="E49" s="14" t="s">
        <v>264</v>
      </c>
      <c r="F49" s="14" t="s">
        <v>72</v>
      </c>
      <c r="G49" s="30">
        <v>1</v>
      </c>
      <c r="H49" s="31">
        <f>+_xlfn.XLOOKUP(F49,'Annex 12.2-Preus unitaris'!B:B,'Annex 12.2-Preus unitaris'!E:E)</f>
        <v>0</v>
      </c>
      <c r="I49" s="9">
        <f t="shared" si="0"/>
        <v>0</v>
      </c>
    </row>
    <row r="50" spans="1:9" x14ac:dyDescent="0.25">
      <c r="A50" s="14" t="s">
        <v>57</v>
      </c>
      <c r="B50" s="14" t="s">
        <v>58</v>
      </c>
      <c r="C50" s="14" t="s">
        <v>265</v>
      </c>
      <c r="D50" s="14" t="s">
        <v>266</v>
      </c>
      <c r="E50" s="14" t="s">
        <v>267</v>
      </c>
      <c r="F50" s="14" t="s">
        <v>72</v>
      </c>
      <c r="G50" s="30">
        <v>1</v>
      </c>
      <c r="H50" s="31">
        <f>+_xlfn.XLOOKUP(F50,'Annex 12.2-Preus unitaris'!B:B,'Annex 12.2-Preus unitaris'!E:E)</f>
        <v>0</v>
      </c>
      <c r="I50" s="9">
        <f t="shared" si="0"/>
        <v>0</v>
      </c>
    </row>
    <row r="51" spans="1:9" x14ac:dyDescent="0.25">
      <c r="A51" s="14" t="s">
        <v>57</v>
      </c>
      <c r="B51" s="14" t="s">
        <v>58</v>
      </c>
      <c r="C51" s="14" t="s">
        <v>268</v>
      </c>
      <c r="D51" s="14" t="s">
        <v>269</v>
      </c>
      <c r="E51" s="14" t="s">
        <v>164</v>
      </c>
      <c r="F51" s="14" t="s">
        <v>72</v>
      </c>
      <c r="G51" s="30">
        <v>1</v>
      </c>
      <c r="H51" s="31">
        <f>+_xlfn.XLOOKUP(F51,'Annex 12.2-Preus unitaris'!B:B,'Annex 12.2-Preus unitaris'!E:E)</f>
        <v>0</v>
      </c>
      <c r="I51" s="9">
        <f t="shared" si="0"/>
        <v>0</v>
      </c>
    </row>
    <row r="52" spans="1:9" x14ac:dyDescent="0.25">
      <c r="A52" s="14" t="s">
        <v>57</v>
      </c>
      <c r="B52" s="14" t="s">
        <v>58</v>
      </c>
      <c r="C52" s="14" t="s">
        <v>270</v>
      </c>
      <c r="D52" s="14" t="s">
        <v>271</v>
      </c>
      <c r="E52" s="14" t="s">
        <v>186</v>
      </c>
      <c r="F52" s="14" t="s">
        <v>72</v>
      </c>
      <c r="G52" s="30">
        <v>1</v>
      </c>
      <c r="H52" s="31">
        <f>+_xlfn.XLOOKUP(F52,'Annex 12.2-Preus unitaris'!B:B,'Annex 12.2-Preus unitaris'!E:E)</f>
        <v>0</v>
      </c>
      <c r="I52" s="9">
        <f t="shared" si="0"/>
        <v>0</v>
      </c>
    </row>
    <row r="53" spans="1:9" x14ac:dyDescent="0.25">
      <c r="A53" s="14" t="s">
        <v>57</v>
      </c>
      <c r="B53" s="14" t="s">
        <v>58</v>
      </c>
      <c r="C53" s="14" t="s">
        <v>272</v>
      </c>
      <c r="D53" s="14" t="s">
        <v>273</v>
      </c>
      <c r="E53" s="14" t="s">
        <v>186</v>
      </c>
      <c r="F53" s="14" t="s">
        <v>72</v>
      </c>
      <c r="G53" s="30">
        <v>1</v>
      </c>
      <c r="H53" s="31">
        <f>+_xlfn.XLOOKUP(F53,'Annex 12.2-Preus unitaris'!B:B,'Annex 12.2-Preus unitaris'!E:E)</f>
        <v>0</v>
      </c>
      <c r="I53" s="9">
        <f t="shared" si="0"/>
        <v>0</v>
      </c>
    </row>
    <row r="54" spans="1:9" x14ac:dyDescent="0.25">
      <c r="A54" s="14" t="s">
        <v>57</v>
      </c>
      <c r="B54" s="14" t="s">
        <v>58</v>
      </c>
      <c r="C54" s="14" t="s">
        <v>274</v>
      </c>
      <c r="D54" s="14" t="s">
        <v>275</v>
      </c>
      <c r="E54" s="14" t="s">
        <v>186</v>
      </c>
      <c r="F54" s="14" t="s">
        <v>72</v>
      </c>
      <c r="G54" s="30">
        <v>1</v>
      </c>
      <c r="H54" s="31">
        <f>+_xlfn.XLOOKUP(F54,'Annex 12.2-Preus unitaris'!B:B,'Annex 12.2-Preus unitaris'!E:E)</f>
        <v>0</v>
      </c>
      <c r="I54" s="9">
        <f t="shared" si="0"/>
        <v>0</v>
      </c>
    </row>
    <row r="55" spans="1:9" x14ac:dyDescent="0.25">
      <c r="A55" s="14" t="s">
        <v>57</v>
      </c>
      <c r="B55" s="14" t="s">
        <v>58</v>
      </c>
      <c r="C55" s="14" t="s">
        <v>276</v>
      </c>
      <c r="D55" s="14" t="s">
        <v>277</v>
      </c>
      <c r="E55" s="14" t="s">
        <v>278</v>
      </c>
      <c r="F55" s="14" t="s">
        <v>72</v>
      </c>
      <c r="G55" s="30">
        <v>1</v>
      </c>
      <c r="H55" s="31">
        <f>+_xlfn.XLOOKUP(F55,'Annex 12.2-Preus unitaris'!B:B,'Annex 12.2-Preus unitaris'!E:E)</f>
        <v>0</v>
      </c>
      <c r="I55" s="9">
        <f t="shared" si="0"/>
        <v>0</v>
      </c>
    </row>
    <row r="56" spans="1:9" x14ac:dyDescent="0.25">
      <c r="A56" s="14" t="s">
        <v>57</v>
      </c>
      <c r="B56" s="14" t="s">
        <v>58</v>
      </c>
      <c r="C56" s="14" t="s">
        <v>279</v>
      </c>
      <c r="D56" s="14" t="s">
        <v>280</v>
      </c>
      <c r="E56" s="14" t="s">
        <v>281</v>
      </c>
      <c r="F56" s="14" t="s">
        <v>72</v>
      </c>
      <c r="G56" s="30">
        <v>1</v>
      </c>
      <c r="H56" s="31">
        <f>+_xlfn.XLOOKUP(F56,'Annex 12.2-Preus unitaris'!B:B,'Annex 12.2-Preus unitaris'!E:E)</f>
        <v>0</v>
      </c>
      <c r="I56" s="9">
        <f t="shared" si="0"/>
        <v>0</v>
      </c>
    </row>
    <row r="57" spans="1:9" x14ac:dyDescent="0.25">
      <c r="A57" s="14" t="s">
        <v>57</v>
      </c>
      <c r="B57" s="14" t="s">
        <v>58</v>
      </c>
      <c r="C57" s="14" t="s">
        <v>282</v>
      </c>
      <c r="D57" s="14" t="s">
        <v>283</v>
      </c>
      <c r="E57" s="14" t="s">
        <v>284</v>
      </c>
      <c r="F57" s="14" t="s">
        <v>72</v>
      </c>
      <c r="G57" s="30">
        <v>1</v>
      </c>
      <c r="H57" s="31">
        <f>+_xlfn.XLOOKUP(F57,'Annex 12.2-Preus unitaris'!B:B,'Annex 12.2-Preus unitaris'!E:E)</f>
        <v>0</v>
      </c>
      <c r="I57" s="9">
        <f t="shared" si="0"/>
        <v>0</v>
      </c>
    </row>
    <row r="58" spans="1:9" x14ac:dyDescent="0.25">
      <c r="A58" s="14" t="s">
        <v>57</v>
      </c>
      <c r="B58" s="14" t="s">
        <v>58</v>
      </c>
      <c r="C58" s="14" t="s">
        <v>285</v>
      </c>
      <c r="D58" s="14" t="s">
        <v>286</v>
      </c>
      <c r="E58" s="14" t="s">
        <v>287</v>
      </c>
      <c r="F58" s="14" t="s">
        <v>72</v>
      </c>
      <c r="G58" s="30">
        <v>1</v>
      </c>
      <c r="H58" s="31">
        <f>+_xlfn.XLOOKUP(F58,'Annex 12.2-Preus unitaris'!B:B,'Annex 12.2-Preus unitaris'!E:E)</f>
        <v>0</v>
      </c>
      <c r="I58" s="9">
        <f t="shared" si="0"/>
        <v>0</v>
      </c>
    </row>
    <row r="59" spans="1:9" x14ac:dyDescent="0.25">
      <c r="A59" s="14" t="s">
        <v>57</v>
      </c>
      <c r="B59" s="14" t="s">
        <v>58</v>
      </c>
      <c r="C59" s="14" t="s">
        <v>288</v>
      </c>
      <c r="D59" s="14" t="s">
        <v>289</v>
      </c>
      <c r="E59" s="14" t="s">
        <v>255</v>
      </c>
      <c r="F59" s="14" t="s">
        <v>72</v>
      </c>
      <c r="G59" s="30">
        <v>1</v>
      </c>
      <c r="H59" s="31">
        <f>+_xlfn.XLOOKUP(F59,'Annex 12.2-Preus unitaris'!B:B,'Annex 12.2-Preus unitaris'!E:E)</f>
        <v>0</v>
      </c>
      <c r="I59" s="9">
        <f t="shared" si="0"/>
        <v>0</v>
      </c>
    </row>
    <row r="60" spans="1:9" x14ac:dyDescent="0.25">
      <c r="A60" s="14" t="s">
        <v>57</v>
      </c>
      <c r="B60" s="14" t="s">
        <v>58</v>
      </c>
      <c r="C60" s="14" t="s">
        <v>290</v>
      </c>
      <c r="D60" s="14" t="s">
        <v>291</v>
      </c>
      <c r="E60" s="14" t="s">
        <v>214</v>
      </c>
      <c r="F60" s="14" t="s">
        <v>72</v>
      </c>
      <c r="G60" s="30">
        <v>1</v>
      </c>
      <c r="H60" s="31">
        <f>+_xlfn.XLOOKUP(F60,'Annex 12.2-Preus unitaris'!B:B,'Annex 12.2-Preus unitaris'!E:E)</f>
        <v>0</v>
      </c>
      <c r="I60" s="9">
        <f t="shared" si="0"/>
        <v>0</v>
      </c>
    </row>
    <row r="61" spans="1:9" x14ac:dyDescent="0.25">
      <c r="A61" s="14" t="s">
        <v>57</v>
      </c>
      <c r="B61" s="14" t="s">
        <v>58</v>
      </c>
      <c r="C61" s="14" t="s">
        <v>292</v>
      </c>
      <c r="D61" s="14" t="s">
        <v>293</v>
      </c>
      <c r="E61" s="14" t="s">
        <v>255</v>
      </c>
      <c r="F61" s="14" t="s">
        <v>72</v>
      </c>
      <c r="G61" s="30">
        <v>1</v>
      </c>
      <c r="H61" s="31">
        <f>+_xlfn.XLOOKUP(F61,'Annex 12.2-Preus unitaris'!B:B,'Annex 12.2-Preus unitaris'!E:E)</f>
        <v>0</v>
      </c>
      <c r="I61" s="9">
        <f t="shared" si="0"/>
        <v>0</v>
      </c>
    </row>
    <row r="62" spans="1:9" x14ac:dyDescent="0.25">
      <c r="A62" s="14" t="s">
        <v>57</v>
      </c>
      <c r="B62" s="14" t="s">
        <v>58</v>
      </c>
      <c r="C62" s="14" t="s">
        <v>294</v>
      </c>
      <c r="D62" s="14" t="s">
        <v>295</v>
      </c>
      <c r="E62" s="14" t="s">
        <v>255</v>
      </c>
      <c r="F62" s="14" t="s">
        <v>72</v>
      </c>
      <c r="G62" s="30">
        <v>1</v>
      </c>
      <c r="H62" s="31">
        <f>+_xlfn.XLOOKUP(F62,'Annex 12.2-Preus unitaris'!B:B,'Annex 12.2-Preus unitaris'!E:E)</f>
        <v>0</v>
      </c>
      <c r="I62" s="9">
        <f t="shared" si="0"/>
        <v>0</v>
      </c>
    </row>
    <row r="63" spans="1:9" x14ac:dyDescent="0.25">
      <c r="A63" s="14" t="s">
        <v>57</v>
      </c>
      <c r="B63" s="14" t="s">
        <v>58</v>
      </c>
      <c r="C63" s="14" t="s">
        <v>296</v>
      </c>
      <c r="D63" s="14" t="s">
        <v>297</v>
      </c>
      <c r="E63" s="14" t="s">
        <v>298</v>
      </c>
      <c r="F63" s="14" t="s">
        <v>72</v>
      </c>
      <c r="G63" s="30">
        <v>1</v>
      </c>
      <c r="H63" s="31">
        <f>+_xlfn.XLOOKUP(F63,'Annex 12.2-Preus unitaris'!B:B,'Annex 12.2-Preus unitaris'!E:E)</f>
        <v>0</v>
      </c>
      <c r="I63" s="9">
        <f t="shared" si="0"/>
        <v>0</v>
      </c>
    </row>
    <row r="64" spans="1:9" x14ac:dyDescent="0.25">
      <c r="A64" s="14" t="s">
        <v>57</v>
      </c>
      <c r="B64" s="14" t="s">
        <v>58</v>
      </c>
      <c r="C64" s="14" t="s">
        <v>299</v>
      </c>
      <c r="D64" s="14" t="s">
        <v>300</v>
      </c>
      <c r="E64" s="14" t="s">
        <v>186</v>
      </c>
      <c r="F64" s="14" t="s">
        <v>72</v>
      </c>
      <c r="G64" s="30">
        <v>1</v>
      </c>
      <c r="H64" s="31">
        <f>+_xlfn.XLOOKUP(F64,'Annex 12.2-Preus unitaris'!B:B,'Annex 12.2-Preus unitaris'!E:E)</f>
        <v>0</v>
      </c>
      <c r="I64" s="9">
        <f t="shared" si="0"/>
        <v>0</v>
      </c>
    </row>
    <row r="65" spans="1:9" x14ac:dyDescent="0.25">
      <c r="A65" s="14" t="s">
        <v>57</v>
      </c>
      <c r="B65" s="14" t="s">
        <v>58</v>
      </c>
      <c r="C65" s="14" t="s">
        <v>301</v>
      </c>
      <c r="D65" s="14" t="s">
        <v>302</v>
      </c>
      <c r="E65" s="14" t="s">
        <v>186</v>
      </c>
      <c r="F65" s="14" t="s">
        <v>72</v>
      </c>
      <c r="G65" s="30">
        <v>1</v>
      </c>
      <c r="H65" s="31">
        <f>+_xlfn.XLOOKUP(F65,'Annex 12.2-Preus unitaris'!B:B,'Annex 12.2-Preus unitaris'!E:E)</f>
        <v>0</v>
      </c>
      <c r="I65" s="9">
        <f t="shared" si="0"/>
        <v>0</v>
      </c>
    </row>
    <row r="66" spans="1:9" x14ac:dyDescent="0.25">
      <c r="A66" s="14" t="s">
        <v>57</v>
      </c>
      <c r="B66" s="14" t="s">
        <v>58</v>
      </c>
      <c r="C66" s="14" t="s">
        <v>303</v>
      </c>
      <c r="D66" s="14" t="s">
        <v>304</v>
      </c>
      <c r="E66" s="14" t="s">
        <v>171</v>
      </c>
      <c r="F66" s="14" t="s">
        <v>72</v>
      </c>
      <c r="G66" s="30">
        <v>1</v>
      </c>
      <c r="H66" s="31">
        <f>+_xlfn.XLOOKUP(F66,'Annex 12.2-Preus unitaris'!B:B,'Annex 12.2-Preus unitaris'!E:E)</f>
        <v>0</v>
      </c>
      <c r="I66" s="9">
        <f t="shared" ref="I66:I129" si="1">+H66*G66</f>
        <v>0</v>
      </c>
    </row>
    <row r="67" spans="1:9" x14ac:dyDescent="0.25">
      <c r="A67" s="14" t="s">
        <v>57</v>
      </c>
      <c r="B67" s="14" t="s">
        <v>58</v>
      </c>
      <c r="C67" s="14" t="s">
        <v>305</v>
      </c>
      <c r="D67" s="14" t="s">
        <v>306</v>
      </c>
      <c r="E67" s="14" t="s">
        <v>307</v>
      </c>
      <c r="F67" s="14" t="s">
        <v>72</v>
      </c>
      <c r="G67" s="30">
        <v>1</v>
      </c>
      <c r="H67" s="31">
        <f>+_xlfn.XLOOKUP(F67,'Annex 12.2-Preus unitaris'!B:B,'Annex 12.2-Preus unitaris'!E:E)</f>
        <v>0</v>
      </c>
      <c r="I67" s="9">
        <f t="shared" si="1"/>
        <v>0</v>
      </c>
    </row>
    <row r="68" spans="1:9" x14ac:dyDescent="0.25">
      <c r="A68" s="14" t="s">
        <v>57</v>
      </c>
      <c r="B68" s="14" t="s">
        <v>58</v>
      </c>
      <c r="C68" s="14" t="s">
        <v>308</v>
      </c>
      <c r="D68" s="14" t="s">
        <v>309</v>
      </c>
      <c r="E68" s="14" t="s">
        <v>310</v>
      </c>
      <c r="F68" s="14" t="s">
        <v>72</v>
      </c>
      <c r="G68" s="30">
        <v>1</v>
      </c>
      <c r="H68" s="31">
        <f>+_xlfn.XLOOKUP(F68,'Annex 12.2-Preus unitaris'!B:B,'Annex 12.2-Preus unitaris'!E:E)</f>
        <v>0</v>
      </c>
      <c r="I68" s="9">
        <f t="shared" si="1"/>
        <v>0</v>
      </c>
    </row>
    <row r="69" spans="1:9" x14ac:dyDescent="0.25">
      <c r="A69" s="14" t="s">
        <v>57</v>
      </c>
      <c r="B69" s="14" t="s">
        <v>58</v>
      </c>
      <c r="C69" s="14" t="s">
        <v>311</v>
      </c>
      <c r="D69" s="14" t="s">
        <v>312</v>
      </c>
      <c r="E69" s="14" t="s">
        <v>313</v>
      </c>
      <c r="F69" s="14" t="s">
        <v>72</v>
      </c>
      <c r="G69" s="30">
        <v>1</v>
      </c>
      <c r="H69" s="31">
        <f>+_xlfn.XLOOKUP(F69,'Annex 12.2-Preus unitaris'!B:B,'Annex 12.2-Preus unitaris'!E:E)</f>
        <v>0</v>
      </c>
      <c r="I69" s="9">
        <f t="shared" si="1"/>
        <v>0</v>
      </c>
    </row>
    <row r="70" spans="1:9" x14ac:dyDescent="0.25">
      <c r="A70" s="14" t="s">
        <v>57</v>
      </c>
      <c r="B70" s="14" t="s">
        <v>58</v>
      </c>
      <c r="C70" s="14" t="s">
        <v>314</v>
      </c>
      <c r="D70" s="14" t="s">
        <v>315</v>
      </c>
      <c r="E70" s="14" t="s">
        <v>316</v>
      </c>
      <c r="F70" s="14" t="s">
        <v>72</v>
      </c>
      <c r="G70" s="30">
        <v>1</v>
      </c>
      <c r="H70" s="31">
        <f>+_xlfn.XLOOKUP(F70,'Annex 12.2-Preus unitaris'!B:B,'Annex 12.2-Preus unitaris'!E:E)</f>
        <v>0</v>
      </c>
      <c r="I70" s="9">
        <f t="shared" si="1"/>
        <v>0</v>
      </c>
    </row>
    <row r="71" spans="1:9" x14ac:dyDescent="0.25">
      <c r="A71" s="14" t="s">
        <v>57</v>
      </c>
      <c r="B71" s="14" t="s">
        <v>58</v>
      </c>
      <c r="C71" s="14" t="s">
        <v>317</v>
      </c>
      <c r="D71" s="14" t="s">
        <v>318</v>
      </c>
      <c r="E71" s="14" t="s">
        <v>319</v>
      </c>
      <c r="F71" s="14" t="s">
        <v>72</v>
      </c>
      <c r="G71" s="30">
        <v>1</v>
      </c>
      <c r="H71" s="31">
        <f>+_xlfn.XLOOKUP(F71,'Annex 12.2-Preus unitaris'!B:B,'Annex 12.2-Preus unitaris'!E:E)</f>
        <v>0</v>
      </c>
      <c r="I71" s="9">
        <f t="shared" si="1"/>
        <v>0</v>
      </c>
    </row>
    <row r="72" spans="1:9" x14ac:dyDescent="0.25">
      <c r="A72" s="14" t="s">
        <v>57</v>
      </c>
      <c r="B72" s="14" t="s">
        <v>58</v>
      </c>
      <c r="C72" s="14" t="s">
        <v>320</v>
      </c>
      <c r="D72" s="14" t="s">
        <v>321</v>
      </c>
      <c r="E72" s="14" t="s">
        <v>322</v>
      </c>
      <c r="F72" s="14" t="s">
        <v>72</v>
      </c>
      <c r="G72" s="30">
        <v>1</v>
      </c>
      <c r="H72" s="31">
        <f>+_xlfn.XLOOKUP(F72,'Annex 12.2-Preus unitaris'!B:B,'Annex 12.2-Preus unitaris'!E:E)</f>
        <v>0</v>
      </c>
      <c r="I72" s="9">
        <f t="shared" si="1"/>
        <v>0</v>
      </c>
    </row>
    <row r="73" spans="1:9" x14ac:dyDescent="0.25">
      <c r="A73" s="14" t="s">
        <v>57</v>
      </c>
      <c r="B73" s="14" t="s">
        <v>58</v>
      </c>
      <c r="C73" s="14" t="s">
        <v>323</v>
      </c>
      <c r="D73" s="14" t="s">
        <v>324</v>
      </c>
      <c r="E73" s="14" t="s">
        <v>325</v>
      </c>
      <c r="F73" s="14" t="s">
        <v>72</v>
      </c>
      <c r="G73" s="30">
        <v>1</v>
      </c>
      <c r="H73" s="31">
        <f>+_xlfn.XLOOKUP(F73,'Annex 12.2-Preus unitaris'!B:B,'Annex 12.2-Preus unitaris'!E:E)</f>
        <v>0</v>
      </c>
      <c r="I73" s="9">
        <f t="shared" si="1"/>
        <v>0</v>
      </c>
    </row>
    <row r="74" spans="1:9" x14ac:dyDescent="0.25">
      <c r="A74" s="14" t="s">
        <v>57</v>
      </c>
      <c r="B74" s="14" t="s">
        <v>58</v>
      </c>
      <c r="C74" s="14" t="s">
        <v>326</v>
      </c>
      <c r="D74" s="14" t="s">
        <v>327</v>
      </c>
      <c r="E74" s="14" t="s">
        <v>328</v>
      </c>
      <c r="F74" s="14" t="s">
        <v>72</v>
      </c>
      <c r="G74" s="30">
        <v>1</v>
      </c>
      <c r="H74" s="31">
        <f>+_xlfn.XLOOKUP(F74,'Annex 12.2-Preus unitaris'!B:B,'Annex 12.2-Preus unitaris'!E:E)</f>
        <v>0</v>
      </c>
      <c r="I74" s="9">
        <f t="shared" si="1"/>
        <v>0</v>
      </c>
    </row>
    <row r="75" spans="1:9" x14ac:dyDescent="0.25">
      <c r="A75" s="14" t="s">
        <v>57</v>
      </c>
      <c r="B75" s="14" t="s">
        <v>58</v>
      </c>
      <c r="C75" s="14" t="s">
        <v>329</v>
      </c>
      <c r="D75" s="14" t="s">
        <v>330</v>
      </c>
      <c r="E75" s="14" t="s">
        <v>171</v>
      </c>
      <c r="F75" s="14" t="s">
        <v>72</v>
      </c>
      <c r="G75" s="30">
        <v>1</v>
      </c>
      <c r="H75" s="31">
        <f>+_xlfn.XLOOKUP(F75,'Annex 12.2-Preus unitaris'!B:B,'Annex 12.2-Preus unitaris'!E:E)</f>
        <v>0</v>
      </c>
      <c r="I75" s="9">
        <f t="shared" si="1"/>
        <v>0</v>
      </c>
    </row>
    <row r="76" spans="1:9" x14ac:dyDescent="0.25">
      <c r="A76" s="14" t="s">
        <v>57</v>
      </c>
      <c r="B76" s="14" t="s">
        <v>58</v>
      </c>
      <c r="C76" s="14" t="s">
        <v>331</v>
      </c>
      <c r="D76" s="14" t="s">
        <v>332</v>
      </c>
      <c r="E76" s="14" t="s">
        <v>333</v>
      </c>
      <c r="F76" s="14" t="s">
        <v>72</v>
      </c>
      <c r="G76" s="30">
        <v>1</v>
      </c>
      <c r="H76" s="31">
        <f>+_xlfn.XLOOKUP(F76,'Annex 12.2-Preus unitaris'!B:B,'Annex 12.2-Preus unitaris'!E:E)</f>
        <v>0</v>
      </c>
      <c r="I76" s="9">
        <f t="shared" si="1"/>
        <v>0</v>
      </c>
    </row>
    <row r="77" spans="1:9" x14ac:dyDescent="0.25">
      <c r="A77" s="14" t="s">
        <v>57</v>
      </c>
      <c r="B77" s="14" t="s">
        <v>58</v>
      </c>
      <c r="C77" s="14" t="s">
        <v>334</v>
      </c>
      <c r="D77" s="14" t="s">
        <v>335</v>
      </c>
      <c r="E77" s="14" t="s">
        <v>336</v>
      </c>
      <c r="F77" s="14" t="s">
        <v>72</v>
      </c>
      <c r="G77" s="30">
        <v>1</v>
      </c>
      <c r="H77" s="31">
        <f>+_xlfn.XLOOKUP(F77,'Annex 12.2-Preus unitaris'!B:B,'Annex 12.2-Preus unitaris'!E:E)</f>
        <v>0</v>
      </c>
      <c r="I77" s="9">
        <f t="shared" si="1"/>
        <v>0</v>
      </c>
    </row>
    <row r="78" spans="1:9" x14ac:dyDescent="0.25">
      <c r="A78" s="14" t="s">
        <v>57</v>
      </c>
      <c r="B78" s="14" t="s">
        <v>58</v>
      </c>
      <c r="C78" s="14" t="s">
        <v>337</v>
      </c>
      <c r="D78" s="14" t="s">
        <v>338</v>
      </c>
      <c r="E78" s="14" t="s">
        <v>339</v>
      </c>
      <c r="F78" s="14" t="s">
        <v>72</v>
      </c>
      <c r="G78" s="30">
        <v>1</v>
      </c>
      <c r="H78" s="31">
        <f>+_xlfn.XLOOKUP(F78,'Annex 12.2-Preus unitaris'!B:B,'Annex 12.2-Preus unitaris'!E:E)</f>
        <v>0</v>
      </c>
      <c r="I78" s="9">
        <f t="shared" si="1"/>
        <v>0</v>
      </c>
    </row>
    <row r="79" spans="1:9" x14ac:dyDescent="0.25">
      <c r="A79" s="14" t="s">
        <v>57</v>
      </c>
      <c r="B79" s="14" t="s">
        <v>58</v>
      </c>
      <c r="C79" s="14" t="s">
        <v>340</v>
      </c>
      <c r="D79" s="14" t="s">
        <v>341</v>
      </c>
      <c r="E79" s="14" t="s">
        <v>342</v>
      </c>
      <c r="F79" s="14" t="s">
        <v>72</v>
      </c>
      <c r="G79" s="30">
        <v>1</v>
      </c>
      <c r="H79" s="31">
        <f>+_xlfn.XLOOKUP(F79,'Annex 12.2-Preus unitaris'!B:B,'Annex 12.2-Preus unitaris'!E:E)</f>
        <v>0</v>
      </c>
      <c r="I79" s="9">
        <f t="shared" si="1"/>
        <v>0</v>
      </c>
    </row>
    <row r="80" spans="1:9" x14ac:dyDescent="0.25">
      <c r="A80" s="14" t="s">
        <v>57</v>
      </c>
      <c r="B80" s="14" t="s">
        <v>58</v>
      </c>
      <c r="C80" s="14" t="s">
        <v>343</v>
      </c>
      <c r="D80" s="14" t="s">
        <v>344</v>
      </c>
      <c r="E80" s="14" t="s">
        <v>345</v>
      </c>
      <c r="F80" s="14" t="s">
        <v>72</v>
      </c>
      <c r="G80" s="30">
        <v>1</v>
      </c>
      <c r="H80" s="31">
        <f>+_xlfn.XLOOKUP(F80,'Annex 12.2-Preus unitaris'!B:B,'Annex 12.2-Preus unitaris'!E:E)</f>
        <v>0</v>
      </c>
      <c r="I80" s="9">
        <f t="shared" si="1"/>
        <v>0</v>
      </c>
    </row>
    <row r="81" spans="1:9" x14ac:dyDescent="0.25">
      <c r="A81" s="14" t="s">
        <v>57</v>
      </c>
      <c r="B81" s="14" t="s">
        <v>58</v>
      </c>
      <c r="C81" s="14" t="s">
        <v>346</v>
      </c>
      <c r="D81" s="14" t="s">
        <v>347</v>
      </c>
      <c r="E81" s="14" t="s">
        <v>348</v>
      </c>
      <c r="F81" s="14" t="s">
        <v>72</v>
      </c>
      <c r="G81" s="30">
        <v>1</v>
      </c>
      <c r="H81" s="31">
        <f>+_xlfn.XLOOKUP(F81,'Annex 12.2-Preus unitaris'!B:B,'Annex 12.2-Preus unitaris'!E:E)</f>
        <v>0</v>
      </c>
      <c r="I81" s="9">
        <f t="shared" si="1"/>
        <v>0</v>
      </c>
    </row>
    <row r="82" spans="1:9" x14ac:dyDescent="0.25">
      <c r="A82" s="14" t="s">
        <v>57</v>
      </c>
      <c r="B82" s="14" t="s">
        <v>58</v>
      </c>
      <c r="C82" s="14" t="s">
        <v>349</v>
      </c>
      <c r="D82" s="14" t="s">
        <v>350</v>
      </c>
      <c r="E82" s="14" t="s">
        <v>351</v>
      </c>
      <c r="F82" s="14" t="s">
        <v>72</v>
      </c>
      <c r="G82" s="30">
        <v>1</v>
      </c>
      <c r="H82" s="31">
        <f>+_xlfn.XLOOKUP(F82,'Annex 12.2-Preus unitaris'!B:B,'Annex 12.2-Preus unitaris'!E:E)</f>
        <v>0</v>
      </c>
      <c r="I82" s="9">
        <f t="shared" si="1"/>
        <v>0</v>
      </c>
    </row>
    <row r="83" spans="1:9" x14ac:dyDescent="0.25">
      <c r="A83" s="14" t="s">
        <v>57</v>
      </c>
      <c r="B83" s="14" t="s">
        <v>58</v>
      </c>
      <c r="C83" s="14" t="s">
        <v>352</v>
      </c>
      <c r="D83" s="14" t="s">
        <v>353</v>
      </c>
      <c r="E83" s="14" t="s">
        <v>354</v>
      </c>
      <c r="F83" s="14" t="s">
        <v>72</v>
      </c>
      <c r="G83" s="30">
        <v>1</v>
      </c>
      <c r="H83" s="31">
        <f>+_xlfn.XLOOKUP(F83,'Annex 12.2-Preus unitaris'!B:B,'Annex 12.2-Preus unitaris'!E:E)</f>
        <v>0</v>
      </c>
      <c r="I83" s="9">
        <f t="shared" si="1"/>
        <v>0</v>
      </c>
    </row>
    <row r="84" spans="1:9" x14ac:dyDescent="0.25">
      <c r="A84" s="14" t="s">
        <v>57</v>
      </c>
      <c r="B84" s="14" t="s">
        <v>58</v>
      </c>
      <c r="C84" s="14" t="s">
        <v>355</v>
      </c>
      <c r="D84" s="14" t="s">
        <v>356</v>
      </c>
      <c r="E84" s="14" t="s">
        <v>357</v>
      </c>
      <c r="F84" s="14" t="s">
        <v>72</v>
      </c>
      <c r="G84" s="30">
        <v>1</v>
      </c>
      <c r="H84" s="31">
        <f>+_xlfn.XLOOKUP(F84,'Annex 12.2-Preus unitaris'!B:B,'Annex 12.2-Preus unitaris'!E:E)</f>
        <v>0</v>
      </c>
      <c r="I84" s="9">
        <f t="shared" si="1"/>
        <v>0</v>
      </c>
    </row>
    <row r="85" spans="1:9" x14ac:dyDescent="0.25">
      <c r="A85" s="14" t="s">
        <v>57</v>
      </c>
      <c r="B85" s="14" t="s">
        <v>58</v>
      </c>
      <c r="C85" s="14" t="s">
        <v>358</v>
      </c>
      <c r="D85" s="14" t="s">
        <v>359</v>
      </c>
      <c r="E85" s="14" t="s">
        <v>360</v>
      </c>
      <c r="F85" s="14" t="s">
        <v>72</v>
      </c>
      <c r="G85" s="30">
        <v>1</v>
      </c>
      <c r="H85" s="31">
        <f>+_xlfn.XLOOKUP(F85,'Annex 12.2-Preus unitaris'!B:B,'Annex 12.2-Preus unitaris'!E:E)</f>
        <v>0</v>
      </c>
      <c r="I85" s="9">
        <f t="shared" si="1"/>
        <v>0</v>
      </c>
    </row>
    <row r="86" spans="1:9" x14ac:dyDescent="0.25">
      <c r="A86" s="14" t="s">
        <v>57</v>
      </c>
      <c r="B86" s="14" t="s">
        <v>58</v>
      </c>
      <c r="C86" s="14" t="s">
        <v>361</v>
      </c>
      <c r="D86" s="14" t="s">
        <v>362</v>
      </c>
      <c r="E86" s="14" t="s">
        <v>186</v>
      </c>
      <c r="F86" s="14" t="s">
        <v>72</v>
      </c>
      <c r="G86" s="30">
        <v>1</v>
      </c>
      <c r="H86" s="31">
        <f>+_xlfn.XLOOKUP(F86,'Annex 12.2-Preus unitaris'!B:B,'Annex 12.2-Preus unitaris'!E:E)</f>
        <v>0</v>
      </c>
      <c r="I86" s="9">
        <f t="shared" si="1"/>
        <v>0</v>
      </c>
    </row>
    <row r="87" spans="1:9" x14ac:dyDescent="0.25">
      <c r="A87" s="14" t="s">
        <v>57</v>
      </c>
      <c r="B87" s="14" t="s">
        <v>58</v>
      </c>
      <c r="C87" s="14" t="s">
        <v>363</v>
      </c>
      <c r="D87" s="14" t="s">
        <v>364</v>
      </c>
      <c r="E87" s="14" t="s">
        <v>365</v>
      </c>
      <c r="F87" s="14" t="s">
        <v>72</v>
      </c>
      <c r="G87" s="30">
        <v>1</v>
      </c>
      <c r="H87" s="31">
        <f>+_xlfn.XLOOKUP(F87,'Annex 12.2-Preus unitaris'!B:B,'Annex 12.2-Preus unitaris'!E:E)</f>
        <v>0</v>
      </c>
      <c r="I87" s="9">
        <f t="shared" si="1"/>
        <v>0</v>
      </c>
    </row>
    <row r="88" spans="1:9" x14ac:dyDescent="0.25">
      <c r="A88" s="14" t="s">
        <v>57</v>
      </c>
      <c r="B88" s="14" t="s">
        <v>58</v>
      </c>
      <c r="C88" s="14" t="s">
        <v>366</v>
      </c>
      <c r="D88" s="14" t="s">
        <v>367</v>
      </c>
      <c r="E88" s="14" t="s">
        <v>252</v>
      </c>
      <c r="F88" s="14" t="s">
        <v>72</v>
      </c>
      <c r="G88" s="30">
        <v>1</v>
      </c>
      <c r="H88" s="31">
        <f>+_xlfn.XLOOKUP(F88,'Annex 12.2-Preus unitaris'!B:B,'Annex 12.2-Preus unitaris'!E:E)</f>
        <v>0</v>
      </c>
      <c r="I88" s="9">
        <f t="shared" si="1"/>
        <v>0</v>
      </c>
    </row>
    <row r="89" spans="1:9" x14ac:dyDescent="0.25">
      <c r="A89" s="14" t="s">
        <v>57</v>
      </c>
      <c r="B89" s="14" t="s">
        <v>58</v>
      </c>
      <c r="C89" s="14" t="s">
        <v>368</v>
      </c>
      <c r="D89" s="14" t="s">
        <v>369</v>
      </c>
      <c r="E89" s="14" t="s">
        <v>370</v>
      </c>
      <c r="F89" s="14" t="s">
        <v>72</v>
      </c>
      <c r="G89" s="30">
        <v>1</v>
      </c>
      <c r="H89" s="31">
        <f>+_xlfn.XLOOKUP(F89,'Annex 12.2-Preus unitaris'!B:B,'Annex 12.2-Preus unitaris'!E:E)</f>
        <v>0</v>
      </c>
      <c r="I89" s="9">
        <f t="shared" si="1"/>
        <v>0</v>
      </c>
    </row>
    <row r="90" spans="1:9" x14ac:dyDescent="0.25">
      <c r="A90" s="14" t="s">
        <v>57</v>
      </c>
      <c r="B90" s="14" t="s">
        <v>58</v>
      </c>
      <c r="C90" s="14" t="s">
        <v>371</v>
      </c>
      <c r="D90" s="14" t="s">
        <v>372</v>
      </c>
      <c r="E90" s="14" t="s">
        <v>373</v>
      </c>
      <c r="F90" s="14" t="s">
        <v>72</v>
      </c>
      <c r="G90" s="30">
        <v>1</v>
      </c>
      <c r="H90" s="31">
        <f>+_xlfn.XLOOKUP(F90,'Annex 12.2-Preus unitaris'!B:B,'Annex 12.2-Preus unitaris'!E:E)</f>
        <v>0</v>
      </c>
      <c r="I90" s="9">
        <f t="shared" si="1"/>
        <v>0</v>
      </c>
    </row>
    <row r="91" spans="1:9" x14ac:dyDescent="0.25">
      <c r="A91" s="14" t="s">
        <v>57</v>
      </c>
      <c r="B91" s="14" t="s">
        <v>58</v>
      </c>
      <c r="C91" s="14" t="s">
        <v>374</v>
      </c>
      <c r="D91" s="14" t="s">
        <v>375</v>
      </c>
      <c r="E91" s="14" t="s">
        <v>214</v>
      </c>
      <c r="F91" s="14" t="s">
        <v>72</v>
      </c>
      <c r="G91" s="30">
        <v>1</v>
      </c>
      <c r="H91" s="31">
        <f>+_xlfn.XLOOKUP(F91,'Annex 12.2-Preus unitaris'!B:B,'Annex 12.2-Preus unitaris'!E:E)</f>
        <v>0</v>
      </c>
      <c r="I91" s="9">
        <f t="shared" si="1"/>
        <v>0</v>
      </c>
    </row>
    <row r="92" spans="1:9" x14ac:dyDescent="0.25">
      <c r="A92" s="14" t="s">
        <v>57</v>
      </c>
      <c r="B92" s="14" t="s">
        <v>58</v>
      </c>
      <c r="C92" s="14" t="s">
        <v>376</v>
      </c>
      <c r="D92" s="14" t="s">
        <v>377</v>
      </c>
      <c r="E92" s="14" t="s">
        <v>186</v>
      </c>
      <c r="F92" s="14" t="s">
        <v>72</v>
      </c>
      <c r="G92" s="30">
        <v>1</v>
      </c>
      <c r="H92" s="31">
        <f>+_xlfn.XLOOKUP(F92,'Annex 12.2-Preus unitaris'!B:B,'Annex 12.2-Preus unitaris'!E:E)</f>
        <v>0</v>
      </c>
      <c r="I92" s="9">
        <f t="shared" si="1"/>
        <v>0</v>
      </c>
    </row>
    <row r="93" spans="1:9" x14ac:dyDescent="0.25">
      <c r="A93" s="14" t="s">
        <v>57</v>
      </c>
      <c r="B93" s="14" t="s">
        <v>58</v>
      </c>
      <c r="C93" s="14" t="s">
        <v>378</v>
      </c>
      <c r="D93" s="14" t="s">
        <v>379</v>
      </c>
      <c r="E93" s="14" t="s">
        <v>380</v>
      </c>
      <c r="F93" s="14" t="s">
        <v>72</v>
      </c>
      <c r="G93" s="30">
        <v>1</v>
      </c>
      <c r="H93" s="31">
        <f>+_xlfn.XLOOKUP(F93,'Annex 12.2-Preus unitaris'!B:B,'Annex 12.2-Preus unitaris'!E:E)</f>
        <v>0</v>
      </c>
      <c r="I93" s="9">
        <f t="shared" si="1"/>
        <v>0</v>
      </c>
    </row>
    <row r="94" spans="1:9" x14ac:dyDescent="0.25">
      <c r="A94" s="14" t="s">
        <v>57</v>
      </c>
      <c r="B94" s="14" t="s">
        <v>58</v>
      </c>
      <c r="C94" s="14" t="s">
        <v>381</v>
      </c>
      <c r="D94" s="14" t="s">
        <v>382</v>
      </c>
      <c r="E94" s="14" t="s">
        <v>383</v>
      </c>
      <c r="F94" s="14" t="s">
        <v>72</v>
      </c>
      <c r="G94" s="30">
        <v>1</v>
      </c>
      <c r="H94" s="31">
        <f>+_xlfn.XLOOKUP(F94,'Annex 12.2-Preus unitaris'!B:B,'Annex 12.2-Preus unitaris'!E:E)</f>
        <v>0</v>
      </c>
      <c r="I94" s="9">
        <f t="shared" si="1"/>
        <v>0</v>
      </c>
    </row>
    <row r="95" spans="1:9" x14ac:dyDescent="0.25">
      <c r="A95" s="14" t="s">
        <v>57</v>
      </c>
      <c r="B95" s="14" t="s">
        <v>58</v>
      </c>
      <c r="C95" s="14" t="s">
        <v>384</v>
      </c>
      <c r="D95" s="14" t="s">
        <v>385</v>
      </c>
      <c r="E95" s="14" t="s">
        <v>386</v>
      </c>
      <c r="F95" s="14" t="s">
        <v>72</v>
      </c>
      <c r="G95" s="30">
        <v>1</v>
      </c>
      <c r="H95" s="31">
        <f>+_xlfn.XLOOKUP(F95,'Annex 12.2-Preus unitaris'!B:B,'Annex 12.2-Preus unitaris'!E:E)</f>
        <v>0</v>
      </c>
      <c r="I95" s="9">
        <f t="shared" si="1"/>
        <v>0</v>
      </c>
    </row>
    <row r="96" spans="1:9" x14ac:dyDescent="0.25">
      <c r="A96" s="14" t="s">
        <v>57</v>
      </c>
      <c r="B96" s="14" t="s">
        <v>58</v>
      </c>
      <c r="C96" s="14" t="s">
        <v>387</v>
      </c>
      <c r="D96" s="14" t="s">
        <v>388</v>
      </c>
      <c r="E96" s="14" t="s">
        <v>389</v>
      </c>
      <c r="F96" s="14" t="s">
        <v>72</v>
      </c>
      <c r="G96" s="30">
        <v>1</v>
      </c>
      <c r="H96" s="31">
        <f>+_xlfn.XLOOKUP(F96,'Annex 12.2-Preus unitaris'!B:B,'Annex 12.2-Preus unitaris'!E:E)</f>
        <v>0</v>
      </c>
      <c r="I96" s="9">
        <f t="shared" si="1"/>
        <v>0</v>
      </c>
    </row>
    <row r="97" spans="1:9" x14ac:dyDescent="0.25">
      <c r="A97" s="14" t="s">
        <v>57</v>
      </c>
      <c r="B97" s="14" t="s">
        <v>58</v>
      </c>
      <c r="C97" s="14" t="s">
        <v>390</v>
      </c>
      <c r="D97" s="14" t="s">
        <v>391</v>
      </c>
      <c r="E97" s="14" t="s">
        <v>392</v>
      </c>
      <c r="F97" s="14" t="s">
        <v>72</v>
      </c>
      <c r="G97" s="30">
        <v>1</v>
      </c>
      <c r="H97" s="31">
        <f>+_xlfn.XLOOKUP(F97,'Annex 12.2-Preus unitaris'!B:B,'Annex 12.2-Preus unitaris'!E:E)</f>
        <v>0</v>
      </c>
      <c r="I97" s="9">
        <f t="shared" si="1"/>
        <v>0</v>
      </c>
    </row>
    <row r="98" spans="1:9" x14ac:dyDescent="0.25">
      <c r="A98" s="14" t="s">
        <v>57</v>
      </c>
      <c r="B98" s="14" t="s">
        <v>58</v>
      </c>
      <c r="C98" s="14" t="s">
        <v>393</v>
      </c>
      <c r="D98" s="14" t="s">
        <v>394</v>
      </c>
      <c r="E98" s="14" t="s">
        <v>395</v>
      </c>
      <c r="F98" s="14" t="s">
        <v>72</v>
      </c>
      <c r="G98" s="30">
        <v>1</v>
      </c>
      <c r="H98" s="31">
        <f>+_xlfn.XLOOKUP(F98,'Annex 12.2-Preus unitaris'!B:B,'Annex 12.2-Preus unitaris'!E:E)</f>
        <v>0</v>
      </c>
      <c r="I98" s="9">
        <f t="shared" si="1"/>
        <v>0</v>
      </c>
    </row>
    <row r="99" spans="1:9" x14ac:dyDescent="0.25">
      <c r="A99" s="14" t="s">
        <v>57</v>
      </c>
      <c r="B99" s="14" t="s">
        <v>58</v>
      </c>
      <c r="C99" s="14" t="s">
        <v>396</v>
      </c>
      <c r="D99" s="14" t="s">
        <v>397</v>
      </c>
      <c r="E99" s="14" t="s">
        <v>398</v>
      </c>
      <c r="F99" s="14" t="s">
        <v>72</v>
      </c>
      <c r="G99" s="30">
        <v>1</v>
      </c>
      <c r="H99" s="31">
        <f>+_xlfn.XLOOKUP(F99,'Annex 12.2-Preus unitaris'!B:B,'Annex 12.2-Preus unitaris'!E:E)</f>
        <v>0</v>
      </c>
      <c r="I99" s="9">
        <f t="shared" si="1"/>
        <v>0</v>
      </c>
    </row>
    <row r="100" spans="1:9" x14ac:dyDescent="0.25">
      <c r="A100" s="14" t="s">
        <v>57</v>
      </c>
      <c r="B100" s="14" t="s">
        <v>58</v>
      </c>
      <c r="C100" s="14" t="s">
        <v>399</v>
      </c>
      <c r="D100" s="14" t="s">
        <v>400</v>
      </c>
      <c r="E100" s="14" t="s">
        <v>186</v>
      </c>
      <c r="F100" s="14" t="s">
        <v>72</v>
      </c>
      <c r="G100" s="30">
        <v>1</v>
      </c>
      <c r="H100" s="31">
        <f>+_xlfn.XLOOKUP(F100,'Annex 12.2-Preus unitaris'!B:B,'Annex 12.2-Preus unitaris'!E:E)</f>
        <v>0</v>
      </c>
      <c r="I100" s="9">
        <f t="shared" si="1"/>
        <v>0</v>
      </c>
    </row>
    <row r="101" spans="1:9" x14ac:dyDescent="0.25">
      <c r="A101" s="14" t="s">
        <v>57</v>
      </c>
      <c r="B101" s="14" t="s">
        <v>58</v>
      </c>
      <c r="C101" s="14" t="s">
        <v>401</v>
      </c>
      <c r="D101" s="14" t="s">
        <v>402</v>
      </c>
      <c r="E101" s="14" t="s">
        <v>186</v>
      </c>
      <c r="F101" s="14" t="s">
        <v>72</v>
      </c>
      <c r="G101" s="30">
        <v>1</v>
      </c>
      <c r="H101" s="31">
        <f>+_xlfn.XLOOKUP(F101,'Annex 12.2-Preus unitaris'!B:B,'Annex 12.2-Preus unitaris'!E:E)</f>
        <v>0</v>
      </c>
      <c r="I101" s="9">
        <f t="shared" si="1"/>
        <v>0</v>
      </c>
    </row>
    <row r="102" spans="1:9" x14ac:dyDescent="0.25">
      <c r="A102" s="14" t="s">
        <v>57</v>
      </c>
      <c r="B102" s="14" t="s">
        <v>58</v>
      </c>
      <c r="C102" s="14" t="s">
        <v>403</v>
      </c>
      <c r="D102" s="14" t="s">
        <v>404</v>
      </c>
      <c r="E102" s="14" t="s">
        <v>186</v>
      </c>
      <c r="F102" s="14" t="s">
        <v>72</v>
      </c>
      <c r="G102" s="30">
        <v>1</v>
      </c>
      <c r="H102" s="31">
        <f>+_xlfn.XLOOKUP(F102,'Annex 12.2-Preus unitaris'!B:B,'Annex 12.2-Preus unitaris'!E:E)</f>
        <v>0</v>
      </c>
      <c r="I102" s="9">
        <f t="shared" si="1"/>
        <v>0</v>
      </c>
    </row>
    <row r="103" spans="1:9" x14ac:dyDescent="0.25">
      <c r="A103" s="14" t="s">
        <v>57</v>
      </c>
      <c r="B103" s="14" t="s">
        <v>58</v>
      </c>
      <c r="C103" s="14" t="s">
        <v>405</v>
      </c>
      <c r="D103" s="14" t="s">
        <v>406</v>
      </c>
      <c r="E103" s="14" t="s">
        <v>407</v>
      </c>
      <c r="F103" s="14" t="s">
        <v>72</v>
      </c>
      <c r="G103" s="30">
        <v>1</v>
      </c>
      <c r="H103" s="31">
        <f>+_xlfn.XLOOKUP(F103,'Annex 12.2-Preus unitaris'!B:B,'Annex 12.2-Preus unitaris'!E:E)</f>
        <v>0</v>
      </c>
      <c r="I103" s="9">
        <f t="shared" si="1"/>
        <v>0</v>
      </c>
    </row>
    <row r="104" spans="1:9" x14ac:dyDescent="0.25">
      <c r="A104" s="14" t="s">
        <v>57</v>
      </c>
      <c r="B104" s="14" t="s">
        <v>58</v>
      </c>
      <c r="C104" s="14" t="s">
        <v>408</v>
      </c>
      <c r="D104" s="14" t="s">
        <v>409</v>
      </c>
      <c r="E104" s="14" t="s">
        <v>186</v>
      </c>
      <c r="F104" s="14" t="s">
        <v>72</v>
      </c>
      <c r="G104" s="30">
        <v>1</v>
      </c>
      <c r="H104" s="31">
        <f>+_xlfn.XLOOKUP(F104,'Annex 12.2-Preus unitaris'!B:B,'Annex 12.2-Preus unitaris'!E:E)</f>
        <v>0</v>
      </c>
      <c r="I104" s="9">
        <f t="shared" si="1"/>
        <v>0</v>
      </c>
    </row>
    <row r="105" spans="1:9" x14ac:dyDescent="0.25">
      <c r="A105" s="14" t="s">
        <v>57</v>
      </c>
      <c r="B105" s="14" t="s">
        <v>58</v>
      </c>
      <c r="C105" s="14" t="s">
        <v>410</v>
      </c>
      <c r="D105" s="14" t="s">
        <v>411</v>
      </c>
      <c r="E105" s="14" t="s">
        <v>226</v>
      </c>
      <c r="F105" s="14" t="s">
        <v>72</v>
      </c>
      <c r="G105" s="30">
        <v>1</v>
      </c>
      <c r="H105" s="31">
        <f>+_xlfn.XLOOKUP(F105,'Annex 12.2-Preus unitaris'!B:B,'Annex 12.2-Preus unitaris'!E:E)</f>
        <v>0</v>
      </c>
      <c r="I105" s="9">
        <f t="shared" si="1"/>
        <v>0</v>
      </c>
    </row>
    <row r="106" spans="1:9" x14ac:dyDescent="0.25">
      <c r="A106" s="14" t="s">
        <v>57</v>
      </c>
      <c r="B106" s="14" t="s">
        <v>58</v>
      </c>
      <c r="C106" s="14" t="s">
        <v>412</v>
      </c>
      <c r="D106" s="14" t="s">
        <v>413</v>
      </c>
      <c r="E106" s="14" t="s">
        <v>414</v>
      </c>
      <c r="F106" s="14" t="s">
        <v>72</v>
      </c>
      <c r="G106" s="30">
        <v>1</v>
      </c>
      <c r="H106" s="31">
        <f>+_xlfn.XLOOKUP(F106,'Annex 12.2-Preus unitaris'!B:B,'Annex 12.2-Preus unitaris'!E:E)</f>
        <v>0</v>
      </c>
      <c r="I106" s="9">
        <f t="shared" si="1"/>
        <v>0</v>
      </c>
    </row>
    <row r="107" spans="1:9" x14ac:dyDescent="0.25">
      <c r="A107" s="14" t="s">
        <v>57</v>
      </c>
      <c r="B107" s="14" t="s">
        <v>58</v>
      </c>
      <c r="C107" s="14" t="s">
        <v>415</v>
      </c>
      <c r="D107" s="14" t="s">
        <v>416</v>
      </c>
      <c r="E107" s="14" t="s">
        <v>417</v>
      </c>
      <c r="F107" s="14" t="s">
        <v>72</v>
      </c>
      <c r="G107" s="30">
        <v>1</v>
      </c>
      <c r="H107" s="31">
        <f>+_xlfn.XLOOKUP(F107,'Annex 12.2-Preus unitaris'!B:B,'Annex 12.2-Preus unitaris'!E:E)</f>
        <v>0</v>
      </c>
      <c r="I107" s="9">
        <f t="shared" si="1"/>
        <v>0</v>
      </c>
    </row>
    <row r="108" spans="1:9" x14ac:dyDescent="0.25">
      <c r="A108" s="14" t="s">
        <v>57</v>
      </c>
      <c r="B108" s="14" t="s">
        <v>58</v>
      </c>
      <c r="C108" s="14" t="s">
        <v>418</v>
      </c>
      <c r="D108" s="14" t="s">
        <v>419</v>
      </c>
      <c r="E108" s="14" t="s">
        <v>186</v>
      </c>
      <c r="F108" s="14" t="s">
        <v>72</v>
      </c>
      <c r="G108" s="30">
        <v>1</v>
      </c>
      <c r="H108" s="31">
        <f>+_xlfn.XLOOKUP(F108,'Annex 12.2-Preus unitaris'!B:B,'Annex 12.2-Preus unitaris'!E:E)</f>
        <v>0</v>
      </c>
      <c r="I108" s="9">
        <f t="shared" si="1"/>
        <v>0</v>
      </c>
    </row>
    <row r="109" spans="1:9" x14ac:dyDescent="0.25">
      <c r="A109" s="14" t="s">
        <v>57</v>
      </c>
      <c r="B109" s="14" t="s">
        <v>58</v>
      </c>
      <c r="C109" s="14" t="s">
        <v>420</v>
      </c>
      <c r="D109" s="14" t="s">
        <v>421</v>
      </c>
      <c r="E109" s="14" t="s">
        <v>422</v>
      </c>
      <c r="F109" s="14" t="s">
        <v>72</v>
      </c>
      <c r="G109" s="30">
        <v>1</v>
      </c>
      <c r="H109" s="31">
        <f>+_xlfn.XLOOKUP(F109,'Annex 12.2-Preus unitaris'!B:B,'Annex 12.2-Preus unitaris'!E:E)</f>
        <v>0</v>
      </c>
      <c r="I109" s="9">
        <f t="shared" si="1"/>
        <v>0</v>
      </c>
    </row>
    <row r="110" spans="1:9" x14ac:dyDescent="0.25">
      <c r="A110" s="14" t="s">
        <v>57</v>
      </c>
      <c r="B110" s="14" t="s">
        <v>58</v>
      </c>
      <c r="C110" s="14" t="s">
        <v>423</v>
      </c>
      <c r="D110" s="14" t="s">
        <v>424</v>
      </c>
      <c r="E110" s="14" t="s">
        <v>264</v>
      </c>
      <c r="F110" s="14" t="s">
        <v>72</v>
      </c>
      <c r="G110" s="30">
        <v>1</v>
      </c>
      <c r="H110" s="31">
        <f>+_xlfn.XLOOKUP(F110,'Annex 12.2-Preus unitaris'!B:B,'Annex 12.2-Preus unitaris'!E:E)</f>
        <v>0</v>
      </c>
      <c r="I110" s="9">
        <f t="shared" si="1"/>
        <v>0</v>
      </c>
    </row>
    <row r="111" spans="1:9" x14ac:dyDescent="0.25">
      <c r="A111" s="14" t="s">
        <v>57</v>
      </c>
      <c r="B111" s="14" t="s">
        <v>58</v>
      </c>
      <c r="C111" s="14" t="s">
        <v>425</v>
      </c>
      <c r="D111" s="14" t="s">
        <v>426</v>
      </c>
      <c r="E111" s="14" t="s">
        <v>427</v>
      </c>
      <c r="F111" s="14" t="s">
        <v>72</v>
      </c>
      <c r="G111" s="30">
        <v>1</v>
      </c>
      <c r="H111" s="31">
        <f>+_xlfn.XLOOKUP(F111,'Annex 12.2-Preus unitaris'!B:B,'Annex 12.2-Preus unitaris'!E:E)</f>
        <v>0</v>
      </c>
      <c r="I111" s="9">
        <f t="shared" si="1"/>
        <v>0</v>
      </c>
    </row>
    <row r="112" spans="1:9" x14ac:dyDescent="0.25">
      <c r="A112" s="14" t="s">
        <v>57</v>
      </c>
      <c r="B112" s="14" t="s">
        <v>58</v>
      </c>
      <c r="C112" s="14" t="s">
        <v>428</v>
      </c>
      <c r="D112" s="14" t="s">
        <v>429</v>
      </c>
      <c r="E112" s="14" t="s">
        <v>158</v>
      </c>
      <c r="F112" s="14" t="s">
        <v>72</v>
      </c>
      <c r="G112" s="30">
        <v>1</v>
      </c>
      <c r="H112" s="31">
        <f>+_xlfn.XLOOKUP(F112,'Annex 12.2-Preus unitaris'!B:B,'Annex 12.2-Preus unitaris'!E:E)</f>
        <v>0</v>
      </c>
      <c r="I112" s="9">
        <f t="shared" si="1"/>
        <v>0</v>
      </c>
    </row>
    <row r="113" spans="1:9" x14ac:dyDescent="0.25">
      <c r="A113" s="14" t="s">
        <v>57</v>
      </c>
      <c r="B113" s="14" t="s">
        <v>58</v>
      </c>
      <c r="C113" s="14" t="s">
        <v>430</v>
      </c>
      <c r="D113" s="14" t="s">
        <v>431</v>
      </c>
      <c r="E113" s="14" t="s">
        <v>432</v>
      </c>
      <c r="F113" s="14" t="s">
        <v>72</v>
      </c>
      <c r="G113" s="30">
        <v>1</v>
      </c>
      <c r="H113" s="31">
        <f>+_xlfn.XLOOKUP(F113,'Annex 12.2-Preus unitaris'!B:B,'Annex 12.2-Preus unitaris'!E:E)</f>
        <v>0</v>
      </c>
      <c r="I113" s="9">
        <f t="shared" si="1"/>
        <v>0</v>
      </c>
    </row>
    <row r="114" spans="1:9" x14ac:dyDescent="0.25">
      <c r="A114" s="14" t="s">
        <v>57</v>
      </c>
      <c r="B114" s="14" t="s">
        <v>58</v>
      </c>
      <c r="C114" s="14" t="s">
        <v>433</v>
      </c>
      <c r="D114" s="14" t="s">
        <v>434</v>
      </c>
      <c r="E114" s="14" t="s">
        <v>435</v>
      </c>
      <c r="F114" s="14" t="s">
        <v>72</v>
      </c>
      <c r="G114" s="30">
        <v>1</v>
      </c>
      <c r="H114" s="31">
        <f>+_xlfn.XLOOKUP(F114,'Annex 12.2-Preus unitaris'!B:B,'Annex 12.2-Preus unitaris'!E:E)</f>
        <v>0</v>
      </c>
      <c r="I114" s="9">
        <f t="shared" si="1"/>
        <v>0</v>
      </c>
    </row>
    <row r="115" spans="1:9" x14ac:dyDescent="0.25">
      <c r="A115" s="14" t="s">
        <v>57</v>
      </c>
      <c r="B115" s="14" t="s">
        <v>58</v>
      </c>
      <c r="C115" s="14" t="s">
        <v>436</v>
      </c>
      <c r="D115" s="14" t="s">
        <v>437</v>
      </c>
      <c r="E115" s="14" t="s">
        <v>438</v>
      </c>
      <c r="F115" s="14" t="s">
        <v>72</v>
      </c>
      <c r="G115" s="30">
        <v>1</v>
      </c>
      <c r="H115" s="31">
        <f>+_xlfn.XLOOKUP(F115,'Annex 12.2-Preus unitaris'!B:B,'Annex 12.2-Preus unitaris'!E:E)</f>
        <v>0</v>
      </c>
      <c r="I115" s="9">
        <f t="shared" si="1"/>
        <v>0</v>
      </c>
    </row>
    <row r="116" spans="1:9" x14ac:dyDescent="0.25">
      <c r="A116" s="14" t="s">
        <v>57</v>
      </c>
      <c r="B116" s="14" t="s">
        <v>58</v>
      </c>
      <c r="C116" s="14" t="s">
        <v>439</v>
      </c>
      <c r="D116" s="14" t="s">
        <v>440</v>
      </c>
      <c r="E116" s="14" t="s">
        <v>438</v>
      </c>
      <c r="F116" s="14" t="s">
        <v>72</v>
      </c>
      <c r="G116" s="30">
        <v>1</v>
      </c>
      <c r="H116" s="31">
        <f>+_xlfn.XLOOKUP(F116,'Annex 12.2-Preus unitaris'!B:B,'Annex 12.2-Preus unitaris'!E:E)</f>
        <v>0</v>
      </c>
      <c r="I116" s="9">
        <f t="shared" si="1"/>
        <v>0</v>
      </c>
    </row>
    <row r="117" spans="1:9" x14ac:dyDescent="0.25">
      <c r="A117" s="14" t="s">
        <v>57</v>
      </c>
      <c r="B117" s="14" t="s">
        <v>58</v>
      </c>
      <c r="C117" s="14" t="s">
        <v>441</v>
      </c>
      <c r="D117" s="14" t="s">
        <v>442</v>
      </c>
      <c r="E117" s="14" t="s">
        <v>443</v>
      </c>
      <c r="F117" s="14" t="s">
        <v>72</v>
      </c>
      <c r="G117" s="30">
        <v>1</v>
      </c>
      <c r="H117" s="31">
        <f>+_xlfn.XLOOKUP(F117,'Annex 12.2-Preus unitaris'!B:B,'Annex 12.2-Preus unitaris'!E:E)</f>
        <v>0</v>
      </c>
      <c r="I117" s="9">
        <f t="shared" si="1"/>
        <v>0</v>
      </c>
    </row>
    <row r="118" spans="1:9" x14ac:dyDescent="0.25">
      <c r="A118" s="14" t="s">
        <v>57</v>
      </c>
      <c r="B118" s="14" t="s">
        <v>58</v>
      </c>
      <c r="C118" s="14" t="s">
        <v>444</v>
      </c>
      <c r="D118" s="14" t="s">
        <v>445</v>
      </c>
      <c r="E118" s="14" t="s">
        <v>446</v>
      </c>
      <c r="F118" s="14" t="s">
        <v>72</v>
      </c>
      <c r="G118" s="30">
        <v>1</v>
      </c>
      <c r="H118" s="31">
        <f>+_xlfn.XLOOKUP(F118,'Annex 12.2-Preus unitaris'!B:B,'Annex 12.2-Preus unitaris'!E:E)</f>
        <v>0</v>
      </c>
      <c r="I118" s="9">
        <f t="shared" si="1"/>
        <v>0</v>
      </c>
    </row>
    <row r="119" spans="1:9" ht="24" x14ac:dyDescent="0.25">
      <c r="A119" s="14" t="s">
        <v>57</v>
      </c>
      <c r="B119" s="14" t="s">
        <v>58</v>
      </c>
      <c r="C119" s="14" t="s">
        <v>447</v>
      </c>
      <c r="D119" s="14" t="s">
        <v>448</v>
      </c>
      <c r="E119" s="14" t="s">
        <v>449</v>
      </c>
      <c r="F119" s="14" t="s">
        <v>72</v>
      </c>
      <c r="G119" s="30">
        <v>1</v>
      </c>
      <c r="H119" s="31">
        <f>+_xlfn.XLOOKUP(F119,'Annex 12.2-Preus unitaris'!B:B,'Annex 12.2-Preus unitaris'!E:E)</f>
        <v>0</v>
      </c>
      <c r="I119" s="9">
        <f t="shared" si="1"/>
        <v>0</v>
      </c>
    </row>
    <row r="120" spans="1:9" x14ac:dyDescent="0.25">
      <c r="A120" s="14" t="s">
        <v>57</v>
      </c>
      <c r="B120" s="14" t="s">
        <v>58</v>
      </c>
      <c r="C120" s="14" t="s">
        <v>450</v>
      </c>
      <c r="D120" s="14" t="s">
        <v>451</v>
      </c>
      <c r="E120" s="14" t="s">
        <v>452</v>
      </c>
      <c r="F120" s="14" t="s">
        <v>72</v>
      </c>
      <c r="G120" s="30">
        <v>1</v>
      </c>
      <c r="H120" s="31">
        <f>+_xlfn.XLOOKUP(F120,'Annex 12.2-Preus unitaris'!B:B,'Annex 12.2-Preus unitaris'!E:E)</f>
        <v>0</v>
      </c>
      <c r="I120" s="9">
        <f t="shared" si="1"/>
        <v>0</v>
      </c>
    </row>
    <row r="121" spans="1:9" x14ac:dyDescent="0.25">
      <c r="A121" s="14" t="s">
        <v>57</v>
      </c>
      <c r="B121" s="14" t="s">
        <v>58</v>
      </c>
      <c r="C121" s="14" t="s">
        <v>453</v>
      </c>
      <c r="D121" s="14" t="s">
        <v>454</v>
      </c>
      <c r="E121" s="14" t="s">
        <v>264</v>
      </c>
      <c r="F121" s="14" t="s">
        <v>72</v>
      </c>
      <c r="G121" s="30">
        <v>1</v>
      </c>
      <c r="H121" s="31">
        <f>+_xlfn.XLOOKUP(F121,'Annex 12.2-Preus unitaris'!B:B,'Annex 12.2-Preus unitaris'!E:E)</f>
        <v>0</v>
      </c>
      <c r="I121" s="9">
        <f t="shared" si="1"/>
        <v>0</v>
      </c>
    </row>
    <row r="122" spans="1:9" x14ac:dyDescent="0.25">
      <c r="A122" s="14" t="s">
        <v>57</v>
      </c>
      <c r="B122" s="14" t="s">
        <v>58</v>
      </c>
      <c r="C122" s="14" t="s">
        <v>455</v>
      </c>
      <c r="D122" s="14" t="s">
        <v>456</v>
      </c>
      <c r="E122" s="14" t="s">
        <v>177</v>
      </c>
      <c r="F122" s="14" t="s">
        <v>72</v>
      </c>
      <c r="G122" s="30">
        <v>1</v>
      </c>
      <c r="H122" s="31">
        <f>+_xlfn.XLOOKUP(F122,'Annex 12.2-Preus unitaris'!B:B,'Annex 12.2-Preus unitaris'!E:E)</f>
        <v>0</v>
      </c>
      <c r="I122" s="9">
        <f t="shared" si="1"/>
        <v>0</v>
      </c>
    </row>
    <row r="123" spans="1:9" x14ac:dyDescent="0.25">
      <c r="A123" s="14" t="s">
        <v>57</v>
      </c>
      <c r="B123" s="14" t="s">
        <v>58</v>
      </c>
      <c r="C123" s="14" t="s">
        <v>457</v>
      </c>
      <c r="D123" s="14" t="s">
        <v>458</v>
      </c>
      <c r="E123" s="14" t="s">
        <v>459</v>
      </c>
      <c r="F123" s="14" t="s">
        <v>72</v>
      </c>
      <c r="G123" s="30">
        <v>1</v>
      </c>
      <c r="H123" s="31">
        <f>+_xlfn.XLOOKUP(F123,'Annex 12.2-Preus unitaris'!B:B,'Annex 12.2-Preus unitaris'!E:E)</f>
        <v>0</v>
      </c>
      <c r="I123" s="9">
        <f t="shared" si="1"/>
        <v>0</v>
      </c>
    </row>
    <row r="124" spans="1:9" x14ac:dyDescent="0.25">
      <c r="A124" s="14" t="s">
        <v>57</v>
      </c>
      <c r="B124" s="14" t="s">
        <v>58</v>
      </c>
      <c r="C124" s="14" t="s">
        <v>460</v>
      </c>
      <c r="D124" s="14" t="s">
        <v>461</v>
      </c>
      <c r="E124" s="14" t="s">
        <v>462</v>
      </c>
      <c r="F124" s="14" t="s">
        <v>72</v>
      </c>
      <c r="G124" s="30">
        <v>1</v>
      </c>
      <c r="H124" s="31">
        <f>+_xlfn.XLOOKUP(F124,'Annex 12.2-Preus unitaris'!B:B,'Annex 12.2-Preus unitaris'!E:E)</f>
        <v>0</v>
      </c>
      <c r="I124" s="9">
        <f t="shared" si="1"/>
        <v>0</v>
      </c>
    </row>
    <row r="125" spans="1:9" x14ac:dyDescent="0.25">
      <c r="A125" s="14" t="s">
        <v>57</v>
      </c>
      <c r="B125" s="14" t="s">
        <v>58</v>
      </c>
      <c r="C125" s="14" t="s">
        <v>463</v>
      </c>
      <c r="D125" s="14" t="s">
        <v>464</v>
      </c>
      <c r="E125" s="14" t="s">
        <v>465</v>
      </c>
      <c r="F125" s="14" t="s">
        <v>72</v>
      </c>
      <c r="G125" s="30">
        <v>1</v>
      </c>
      <c r="H125" s="31">
        <f>+_xlfn.XLOOKUP(F125,'Annex 12.2-Preus unitaris'!B:B,'Annex 12.2-Preus unitaris'!E:E)</f>
        <v>0</v>
      </c>
      <c r="I125" s="9">
        <f t="shared" si="1"/>
        <v>0</v>
      </c>
    </row>
    <row r="126" spans="1:9" x14ac:dyDescent="0.25">
      <c r="A126" s="14" t="s">
        <v>57</v>
      </c>
      <c r="B126" s="14" t="s">
        <v>58</v>
      </c>
      <c r="C126" s="14" t="s">
        <v>466</v>
      </c>
      <c r="D126" s="14" t="s">
        <v>467</v>
      </c>
      <c r="E126" s="14" t="s">
        <v>468</v>
      </c>
      <c r="F126" s="14" t="s">
        <v>72</v>
      </c>
      <c r="G126" s="30">
        <v>1</v>
      </c>
      <c r="H126" s="31">
        <f>+_xlfn.XLOOKUP(F126,'Annex 12.2-Preus unitaris'!B:B,'Annex 12.2-Preus unitaris'!E:E)</f>
        <v>0</v>
      </c>
      <c r="I126" s="9">
        <f t="shared" si="1"/>
        <v>0</v>
      </c>
    </row>
    <row r="127" spans="1:9" x14ac:dyDescent="0.25">
      <c r="A127" s="14" t="s">
        <v>57</v>
      </c>
      <c r="B127" s="14" t="s">
        <v>58</v>
      </c>
      <c r="C127" s="14" t="s">
        <v>469</v>
      </c>
      <c r="D127" s="14" t="s">
        <v>470</v>
      </c>
      <c r="E127" s="14" t="s">
        <v>471</v>
      </c>
      <c r="F127" s="14" t="s">
        <v>72</v>
      </c>
      <c r="G127" s="30">
        <v>1</v>
      </c>
      <c r="H127" s="31">
        <f>+_xlfn.XLOOKUP(F127,'Annex 12.2-Preus unitaris'!B:B,'Annex 12.2-Preus unitaris'!E:E)</f>
        <v>0</v>
      </c>
      <c r="I127" s="9">
        <f t="shared" si="1"/>
        <v>0</v>
      </c>
    </row>
    <row r="128" spans="1:9" x14ac:dyDescent="0.25">
      <c r="A128" s="14" t="s">
        <v>57</v>
      </c>
      <c r="B128" s="14" t="s">
        <v>58</v>
      </c>
      <c r="C128" s="14" t="s">
        <v>472</v>
      </c>
      <c r="D128" s="14" t="s">
        <v>473</v>
      </c>
      <c r="E128" s="14" t="s">
        <v>474</v>
      </c>
      <c r="F128" s="14" t="s">
        <v>72</v>
      </c>
      <c r="G128" s="30">
        <v>1</v>
      </c>
      <c r="H128" s="31">
        <f>+_xlfn.XLOOKUP(F128,'Annex 12.2-Preus unitaris'!B:B,'Annex 12.2-Preus unitaris'!E:E)</f>
        <v>0</v>
      </c>
      <c r="I128" s="9">
        <f t="shared" si="1"/>
        <v>0</v>
      </c>
    </row>
    <row r="129" spans="1:9" x14ac:dyDescent="0.25">
      <c r="A129" s="14" t="s">
        <v>57</v>
      </c>
      <c r="B129" s="14" t="s">
        <v>58</v>
      </c>
      <c r="C129" s="14" t="s">
        <v>475</v>
      </c>
      <c r="D129" s="14" t="s">
        <v>476</v>
      </c>
      <c r="E129" s="14" t="s">
        <v>255</v>
      </c>
      <c r="F129" s="14" t="s">
        <v>72</v>
      </c>
      <c r="G129" s="30">
        <v>1</v>
      </c>
      <c r="H129" s="31">
        <f>+_xlfn.XLOOKUP(F129,'Annex 12.2-Preus unitaris'!B:B,'Annex 12.2-Preus unitaris'!E:E)</f>
        <v>0</v>
      </c>
      <c r="I129" s="9">
        <f t="shared" si="1"/>
        <v>0</v>
      </c>
    </row>
    <row r="130" spans="1:9" x14ac:dyDescent="0.25">
      <c r="A130" s="14" t="s">
        <v>57</v>
      </c>
      <c r="B130" s="14" t="s">
        <v>58</v>
      </c>
      <c r="C130" s="14" t="s">
        <v>477</v>
      </c>
      <c r="D130" s="14" t="s">
        <v>478</v>
      </c>
      <c r="E130" s="14" t="s">
        <v>255</v>
      </c>
      <c r="F130" s="14" t="s">
        <v>72</v>
      </c>
      <c r="G130" s="30">
        <v>1</v>
      </c>
      <c r="H130" s="31">
        <f>+_xlfn.XLOOKUP(F130,'Annex 12.2-Preus unitaris'!B:B,'Annex 12.2-Preus unitaris'!E:E)</f>
        <v>0</v>
      </c>
      <c r="I130" s="9">
        <f t="shared" ref="I130:I193" si="2">+H130*G130</f>
        <v>0</v>
      </c>
    </row>
    <row r="131" spans="1:9" x14ac:dyDescent="0.25">
      <c r="A131" s="14" t="s">
        <v>57</v>
      </c>
      <c r="B131" s="14" t="s">
        <v>58</v>
      </c>
      <c r="C131" s="14" t="s">
        <v>479</v>
      </c>
      <c r="D131" s="14" t="s">
        <v>480</v>
      </c>
      <c r="E131" s="14" t="s">
        <v>186</v>
      </c>
      <c r="F131" s="14" t="s">
        <v>72</v>
      </c>
      <c r="G131" s="30">
        <v>1</v>
      </c>
      <c r="H131" s="31">
        <f>+_xlfn.XLOOKUP(F131,'Annex 12.2-Preus unitaris'!B:B,'Annex 12.2-Preus unitaris'!E:E)</f>
        <v>0</v>
      </c>
      <c r="I131" s="9">
        <f t="shared" si="2"/>
        <v>0</v>
      </c>
    </row>
    <row r="132" spans="1:9" x14ac:dyDescent="0.25">
      <c r="A132" s="14" t="s">
        <v>57</v>
      </c>
      <c r="B132" s="14" t="s">
        <v>58</v>
      </c>
      <c r="C132" s="14" t="s">
        <v>481</v>
      </c>
      <c r="D132" s="14" t="s">
        <v>482</v>
      </c>
      <c r="E132" s="14" t="s">
        <v>186</v>
      </c>
      <c r="F132" s="14" t="s">
        <v>72</v>
      </c>
      <c r="G132" s="30">
        <v>1</v>
      </c>
      <c r="H132" s="31">
        <f>+_xlfn.XLOOKUP(F132,'Annex 12.2-Preus unitaris'!B:B,'Annex 12.2-Preus unitaris'!E:E)</f>
        <v>0</v>
      </c>
      <c r="I132" s="9">
        <f t="shared" si="2"/>
        <v>0</v>
      </c>
    </row>
    <row r="133" spans="1:9" x14ac:dyDescent="0.25">
      <c r="A133" s="14" t="s">
        <v>57</v>
      </c>
      <c r="B133" s="14" t="s">
        <v>58</v>
      </c>
      <c r="C133" s="14" t="s">
        <v>483</v>
      </c>
      <c r="D133" s="14" t="s">
        <v>484</v>
      </c>
      <c r="E133" s="14" t="s">
        <v>174</v>
      </c>
      <c r="F133" s="14" t="s">
        <v>72</v>
      </c>
      <c r="G133" s="30">
        <v>1</v>
      </c>
      <c r="H133" s="31">
        <f>+_xlfn.XLOOKUP(F133,'Annex 12.2-Preus unitaris'!B:B,'Annex 12.2-Preus unitaris'!E:E)</f>
        <v>0</v>
      </c>
      <c r="I133" s="9">
        <f t="shared" si="2"/>
        <v>0</v>
      </c>
    </row>
    <row r="134" spans="1:9" x14ac:dyDescent="0.25">
      <c r="A134" s="14" t="s">
        <v>57</v>
      </c>
      <c r="B134" s="14" t="s">
        <v>58</v>
      </c>
      <c r="C134" s="14" t="s">
        <v>485</v>
      </c>
      <c r="D134" s="14" t="s">
        <v>486</v>
      </c>
      <c r="E134" s="14" t="s">
        <v>487</v>
      </c>
      <c r="F134" s="14" t="s">
        <v>72</v>
      </c>
      <c r="G134" s="30">
        <v>1</v>
      </c>
      <c r="H134" s="31">
        <f>+_xlfn.XLOOKUP(F134,'Annex 12.2-Preus unitaris'!B:B,'Annex 12.2-Preus unitaris'!E:E)</f>
        <v>0</v>
      </c>
      <c r="I134" s="9">
        <f t="shared" si="2"/>
        <v>0</v>
      </c>
    </row>
    <row r="135" spans="1:9" x14ac:dyDescent="0.25">
      <c r="A135" s="14" t="s">
        <v>57</v>
      </c>
      <c r="B135" s="14" t="s">
        <v>58</v>
      </c>
      <c r="C135" s="14" t="s">
        <v>488</v>
      </c>
      <c r="D135" s="14" t="s">
        <v>489</v>
      </c>
      <c r="E135" s="14" t="s">
        <v>490</v>
      </c>
      <c r="F135" s="14" t="s">
        <v>72</v>
      </c>
      <c r="G135" s="30">
        <v>1</v>
      </c>
      <c r="H135" s="31">
        <f>+_xlfn.XLOOKUP(F135,'Annex 12.2-Preus unitaris'!B:B,'Annex 12.2-Preus unitaris'!E:E)</f>
        <v>0</v>
      </c>
      <c r="I135" s="9">
        <f t="shared" si="2"/>
        <v>0</v>
      </c>
    </row>
    <row r="136" spans="1:9" x14ac:dyDescent="0.25">
      <c r="A136" s="14" t="s">
        <v>57</v>
      </c>
      <c r="B136" s="14" t="s">
        <v>58</v>
      </c>
      <c r="C136" s="14" t="s">
        <v>491</v>
      </c>
      <c r="D136" s="14" t="s">
        <v>492</v>
      </c>
      <c r="E136" s="14" t="s">
        <v>186</v>
      </c>
      <c r="F136" s="14" t="s">
        <v>72</v>
      </c>
      <c r="G136" s="30">
        <v>1</v>
      </c>
      <c r="H136" s="31">
        <f>+_xlfn.XLOOKUP(F136,'Annex 12.2-Preus unitaris'!B:B,'Annex 12.2-Preus unitaris'!E:E)</f>
        <v>0</v>
      </c>
      <c r="I136" s="9">
        <f t="shared" si="2"/>
        <v>0</v>
      </c>
    </row>
    <row r="137" spans="1:9" x14ac:dyDescent="0.25">
      <c r="A137" s="14" t="s">
        <v>57</v>
      </c>
      <c r="B137" s="14" t="s">
        <v>58</v>
      </c>
      <c r="C137" s="14" t="s">
        <v>493</v>
      </c>
      <c r="D137" s="14" t="s">
        <v>494</v>
      </c>
      <c r="E137" s="14" t="s">
        <v>186</v>
      </c>
      <c r="F137" s="14" t="s">
        <v>72</v>
      </c>
      <c r="G137" s="30">
        <v>1</v>
      </c>
      <c r="H137" s="31">
        <f>+_xlfn.XLOOKUP(F137,'Annex 12.2-Preus unitaris'!B:B,'Annex 12.2-Preus unitaris'!E:E)</f>
        <v>0</v>
      </c>
      <c r="I137" s="9">
        <f t="shared" si="2"/>
        <v>0</v>
      </c>
    </row>
    <row r="138" spans="1:9" x14ac:dyDescent="0.25">
      <c r="A138" s="14" t="s">
        <v>57</v>
      </c>
      <c r="B138" s="14" t="s">
        <v>58</v>
      </c>
      <c r="C138" s="14" t="s">
        <v>495</v>
      </c>
      <c r="D138" s="14" t="s">
        <v>496</v>
      </c>
      <c r="E138" s="14" t="s">
        <v>186</v>
      </c>
      <c r="F138" s="14" t="s">
        <v>72</v>
      </c>
      <c r="G138" s="30">
        <v>1</v>
      </c>
      <c r="H138" s="31">
        <f>+_xlfn.XLOOKUP(F138,'Annex 12.2-Preus unitaris'!B:B,'Annex 12.2-Preus unitaris'!E:E)</f>
        <v>0</v>
      </c>
      <c r="I138" s="9">
        <f t="shared" si="2"/>
        <v>0</v>
      </c>
    </row>
    <row r="139" spans="1:9" x14ac:dyDescent="0.25">
      <c r="A139" s="14" t="s">
        <v>57</v>
      </c>
      <c r="B139" s="14" t="s">
        <v>58</v>
      </c>
      <c r="C139" s="14" t="s">
        <v>497</v>
      </c>
      <c r="D139" s="14" t="s">
        <v>498</v>
      </c>
      <c r="E139" s="14" t="s">
        <v>499</v>
      </c>
      <c r="F139" s="14" t="s">
        <v>72</v>
      </c>
      <c r="G139" s="30">
        <v>1</v>
      </c>
      <c r="H139" s="31">
        <f>+_xlfn.XLOOKUP(F139,'Annex 12.2-Preus unitaris'!B:B,'Annex 12.2-Preus unitaris'!E:E)</f>
        <v>0</v>
      </c>
      <c r="I139" s="9">
        <f t="shared" si="2"/>
        <v>0</v>
      </c>
    </row>
    <row r="140" spans="1:9" x14ac:dyDescent="0.25">
      <c r="A140" s="14" t="s">
        <v>57</v>
      </c>
      <c r="B140" s="14" t="s">
        <v>58</v>
      </c>
      <c r="C140" s="14" t="s">
        <v>500</v>
      </c>
      <c r="D140" s="14" t="s">
        <v>501</v>
      </c>
      <c r="E140" s="14" t="s">
        <v>152</v>
      </c>
      <c r="F140" s="14" t="s">
        <v>72</v>
      </c>
      <c r="G140" s="30">
        <v>1</v>
      </c>
      <c r="H140" s="31">
        <f>+_xlfn.XLOOKUP(F140,'Annex 12.2-Preus unitaris'!B:B,'Annex 12.2-Preus unitaris'!E:E)</f>
        <v>0</v>
      </c>
      <c r="I140" s="9">
        <f t="shared" si="2"/>
        <v>0</v>
      </c>
    </row>
    <row r="141" spans="1:9" x14ac:dyDescent="0.25">
      <c r="A141" s="14" t="s">
        <v>57</v>
      </c>
      <c r="B141" s="14" t="s">
        <v>58</v>
      </c>
      <c r="C141" s="14" t="s">
        <v>502</v>
      </c>
      <c r="D141" s="14" t="s">
        <v>503</v>
      </c>
      <c r="E141" s="14" t="s">
        <v>504</v>
      </c>
      <c r="F141" s="14" t="s">
        <v>72</v>
      </c>
      <c r="G141" s="30">
        <v>1</v>
      </c>
      <c r="H141" s="31">
        <f>+_xlfn.XLOOKUP(F141,'Annex 12.2-Preus unitaris'!B:B,'Annex 12.2-Preus unitaris'!E:E)</f>
        <v>0</v>
      </c>
      <c r="I141" s="9">
        <f t="shared" si="2"/>
        <v>0</v>
      </c>
    </row>
    <row r="142" spans="1:9" x14ac:dyDescent="0.25">
      <c r="A142" s="14" t="s">
        <v>57</v>
      </c>
      <c r="B142" s="14" t="s">
        <v>58</v>
      </c>
      <c r="C142" s="14" t="s">
        <v>505</v>
      </c>
      <c r="D142" s="14" t="s">
        <v>506</v>
      </c>
      <c r="E142" s="14" t="s">
        <v>507</v>
      </c>
      <c r="F142" s="14" t="s">
        <v>72</v>
      </c>
      <c r="G142" s="30">
        <v>1</v>
      </c>
      <c r="H142" s="31">
        <f>+_xlfn.XLOOKUP(F142,'Annex 12.2-Preus unitaris'!B:B,'Annex 12.2-Preus unitaris'!E:E)</f>
        <v>0</v>
      </c>
      <c r="I142" s="9">
        <f t="shared" si="2"/>
        <v>0</v>
      </c>
    </row>
    <row r="143" spans="1:9" x14ac:dyDescent="0.25">
      <c r="A143" s="14" t="s">
        <v>57</v>
      </c>
      <c r="B143" s="14" t="s">
        <v>58</v>
      </c>
      <c r="C143" s="14" t="s">
        <v>508</v>
      </c>
      <c r="D143" s="14" t="s">
        <v>509</v>
      </c>
      <c r="E143" s="14" t="s">
        <v>510</v>
      </c>
      <c r="F143" s="14" t="s">
        <v>72</v>
      </c>
      <c r="G143" s="30">
        <v>1</v>
      </c>
      <c r="H143" s="31">
        <f>+_xlfn.XLOOKUP(F143,'Annex 12.2-Preus unitaris'!B:B,'Annex 12.2-Preus unitaris'!E:E)</f>
        <v>0</v>
      </c>
      <c r="I143" s="9">
        <f t="shared" si="2"/>
        <v>0</v>
      </c>
    </row>
    <row r="144" spans="1:9" ht="24" x14ac:dyDescent="0.25">
      <c r="A144" s="14" t="s">
        <v>57</v>
      </c>
      <c r="B144" s="14" t="s">
        <v>58</v>
      </c>
      <c r="C144" s="14" t="s">
        <v>511</v>
      </c>
      <c r="D144" s="14" t="s">
        <v>512</v>
      </c>
      <c r="E144" s="14" t="s">
        <v>513</v>
      </c>
      <c r="F144" s="14" t="s">
        <v>72</v>
      </c>
      <c r="G144" s="30">
        <v>1</v>
      </c>
      <c r="H144" s="31">
        <f>+_xlfn.XLOOKUP(F144,'Annex 12.2-Preus unitaris'!B:B,'Annex 12.2-Preus unitaris'!E:E)</f>
        <v>0</v>
      </c>
      <c r="I144" s="9">
        <f t="shared" si="2"/>
        <v>0</v>
      </c>
    </row>
    <row r="145" spans="1:9" x14ac:dyDescent="0.25">
      <c r="A145" s="14" t="s">
        <v>57</v>
      </c>
      <c r="B145" s="14" t="s">
        <v>58</v>
      </c>
      <c r="C145" s="14" t="s">
        <v>514</v>
      </c>
      <c r="D145" s="14" t="s">
        <v>515</v>
      </c>
      <c r="E145" s="14" t="s">
        <v>516</v>
      </c>
      <c r="F145" s="14" t="s">
        <v>72</v>
      </c>
      <c r="G145" s="30">
        <v>1</v>
      </c>
      <c r="H145" s="31">
        <f>+_xlfn.XLOOKUP(F145,'Annex 12.2-Preus unitaris'!B:B,'Annex 12.2-Preus unitaris'!E:E)</f>
        <v>0</v>
      </c>
      <c r="I145" s="9">
        <f t="shared" si="2"/>
        <v>0</v>
      </c>
    </row>
    <row r="146" spans="1:9" x14ac:dyDescent="0.25">
      <c r="A146" s="14" t="s">
        <v>57</v>
      </c>
      <c r="B146" s="14" t="s">
        <v>58</v>
      </c>
      <c r="C146" s="14" t="s">
        <v>517</v>
      </c>
      <c r="D146" s="14" t="s">
        <v>518</v>
      </c>
      <c r="E146" s="14" t="s">
        <v>186</v>
      </c>
      <c r="F146" s="14" t="s">
        <v>72</v>
      </c>
      <c r="G146" s="30">
        <v>1</v>
      </c>
      <c r="H146" s="31">
        <f>+_xlfn.XLOOKUP(F146,'Annex 12.2-Preus unitaris'!B:B,'Annex 12.2-Preus unitaris'!E:E)</f>
        <v>0</v>
      </c>
      <c r="I146" s="9">
        <f t="shared" si="2"/>
        <v>0</v>
      </c>
    </row>
    <row r="147" spans="1:9" x14ac:dyDescent="0.25">
      <c r="A147" s="14" t="s">
        <v>57</v>
      </c>
      <c r="B147" s="14" t="s">
        <v>58</v>
      </c>
      <c r="C147" s="14" t="s">
        <v>519</v>
      </c>
      <c r="D147" s="14" t="s">
        <v>520</v>
      </c>
      <c r="E147" s="14" t="s">
        <v>521</v>
      </c>
      <c r="F147" s="14" t="s">
        <v>72</v>
      </c>
      <c r="G147" s="30">
        <v>1</v>
      </c>
      <c r="H147" s="31">
        <f>+_xlfn.XLOOKUP(F147,'Annex 12.2-Preus unitaris'!B:B,'Annex 12.2-Preus unitaris'!E:E)</f>
        <v>0</v>
      </c>
      <c r="I147" s="9">
        <f t="shared" si="2"/>
        <v>0</v>
      </c>
    </row>
    <row r="148" spans="1:9" x14ac:dyDescent="0.25">
      <c r="A148" s="14" t="s">
        <v>57</v>
      </c>
      <c r="B148" s="14" t="s">
        <v>58</v>
      </c>
      <c r="C148" s="14" t="s">
        <v>522</v>
      </c>
      <c r="D148" s="14" t="s">
        <v>523</v>
      </c>
      <c r="E148" s="14" t="s">
        <v>524</v>
      </c>
      <c r="F148" s="14" t="s">
        <v>72</v>
      </c>
      <c r="G148" s="30">
        <v>1</v>
      </c>
      <c r="H148" s="31">
        <f>+_xlfn.XLOOKUP(F148,'Annex 12.2-Preus unitaris'!B:B,'Annex 12.2-Preus unitaris'!E:E)</f>
        <v>0</v>
      </c>
      <c r="I148" s="9">
        <f t="shared" si="2"/>
        <v>0</v>
      </c>
    </row>
    <row r="149" spans="1:9" x14ac:dyDescent="0.25">
      <c r="A149" s="14" t="s">
        <v>57</v>
      </c>
      <c r="B149" s="14" t="s">
        <v>58</v>
      </c>
      <c r="C149" s="14" t="s">
        <v>525</v>
      </c>
      <c r="D149" s="14" t="s">
        <v>526</v>
      </c>
      <c r="E149" s="14" t="s">
        <v>264</v>
      </c>
      <c r="F149" s="14" t="s">
        <v>72</v>
      </c>
      <c r="G149" s="30">
        <v>1</v>
      </c>
      <c r="H149" s="31">
        <f>+_xlfn.XLOOKUP(F149,'Annex 12.2-Preus unitaris'!B:B,'Annex 12.2-Preus unitaris'!E:E)</f>
        <v>0</v>
      </c>
      <c r="I149" s="9">
        <f t="shared" si="2"/>
        <v>0</v>
      </c>
    </row>
    <row r="150" spans="1:9" x14ac:dyDescent="0.25">
      <c r="A150" s="14" t="s">
        <v>57</v>
      </c>
      <c r="B150" s="14" t="s">
        <v>58</v>
      </c>
      <c r="C150" s="14" t="s">
        <v>527</v>
      </c>
      <c r="D150" s="14" t="s">
        <v>528</v>
      </c>
      <c r="E150" s="14" t="s">
        <v>264</v>
      </c>
      <c r="F150" s="14" t="s">
        <v>72</v>
      </c>
      <c r="G150" s="30">
        <v>1</v>
      </c>
      <c r="H150" s="31">
        <f>+_xlfn.XLOOKUP(F150,'Annex 12.2-Preus unitaris'!B:B,'Annex 12.2-Preus unitaris'!E:E)</f>
        <v>0</v>
      </c>
      <c r="I150" s="9">
        <f t="shared" si="2"/>
        <v>0</v>
      </c>
    </row>
    <row r="151" spans="1:9" x14ac:dyDescent="0.25">
      <c r="A151" s="14" t="s">
        <v>57</v>
      </c>
      <c r="B151" s="14" t="s">
        <v>58</v>
      </c>
      <c r="C151" s="14" t="s">
        <v>529</v>
      </c>
      <c r="D151" s="14" t="s">
        <v>530</v>
      </c>
      <c r="E151" s="14" t="s">
        <v>264</v>
      </c>
      <c r="F151" s="14" t="s">
        <v>72</v>
      </c>
      <c r="G151" s="30">
        <v>1</v>
      </c>
      <c r="H151" s="31">
        <f>+_xlfn.XLOOKUP(F151,'Annex 12.2-Preus unitaris'!B:B,'Annex 12.2-Preus unitaris'!E:E)</f>
        <v>0</v>
      </c>
      <c r="I151" s="9">
        <f t="shared" si="2"/>
        <v>0</v>
      </c>
    </row>
    <row r="152" spans="1:9" x14ac:dyDescent="0.25">
      <c r="A152" s="14" t="s">
        <v>57</v>
      </c>
      <c r="B152" s="14" t="s">
        <v>58</v>
      </c>
      <c r="C152" s="14" t="s">
        <v>531</v>
      </c>
      <c r="D152" s="14" t="s">
        <v>532</v>
      </c>
      <c r="E152" s="14" t="s">
        <v>533</v>
      </c>
      <c r="F152" s="14" t="s">
        <v>72</v>
      </c>
      <c r="G152" s="30">
        <v>1</v>
      </c>
      <c r="H152" s="31">
        <f>+_xlfn.XLOOKUP(F152,'Annex 12.2-Preus unitaris'!B:B,'Annex 12.2-Preus unitaris'!E:E)</f>
        <v>0</v>
      </c>
      <c r="I152" s="9">
        <f t="shared" si="2"/>
        <v>0</v>
      </c>
    </row>
    <row r="153" spans="1:9" x14ac:dyDescent="0.25">
      <c r="A153" s="14" t="s">
        <v>57</v>
      </c>
      <c r="B153" s="14" t="s">
        <v>58</v>
      </c>
      <c r="C153" s="14" t="s">
        <v>534</v>
      </c>
      <c r="D153" s="14" t="s">
        <v>535</v>
      </c>
      <c r="E153" s="14" t="s">
        <v>186</v>
      </c>
      <c r="F153" s="14" t="s">
        <v>72</v>
      </c>
      <c r="G153" s="30">
        <v>1</v>
      </c>
      <c r="H153" s="31">
        <f>+_xlfn.XLOOKUP(F153,'Annex 12.2-Preus unitaris'!B:B,'Annex 12.2-Preus unitaris'!E:E)</f>
        <v>0</v>
      </c>
      <c r="I153" s="9">
        <f t="shared" si="2"/>
        <v>0</v>
      </c>
    </row>
    <row r="154" spans="1:9" x14ac:dyDescent="0.25">
      <c r="A154" s="14" t="s">
        <v>57</v>
      </c>
      <c r="B154" s="14" t="s">
        <v>58</v>
      </c>
      <c r="C154" s="14" t="s">
        <v>536</v>
      </c>
      <c r="D154" s="14" t="s">
        <v>537</v>
      </c>
      <c r="E154" s="14" t="s">
        <v>186</v>
      </c>
      <c r="F154" s="14" t="s">
        <v>72</v>
      </c>
      <c r="G154" s="30">
        <v>1</v>
      </c>
      <c r="H154" s="31">
        <f>+_xlfn.XLOOKUP(F154,'Annex 12.2-Preus unitaris'!B:B,'Annex 12.2-Preus unitaris'!E:E)</f>
        <v>0</v>
      </c>
      <c r="I154" s="9">
        <f t="shared" si="2"/>
        <v>0</v>
      </c>
    </row>
    <row r="155" spans="1:9" x14ac:dyDescent="0.25">
      <c r="A155" s="14" t="s">
        <v>57</v>
      </c>
      <c r="B155" s="14" t="s">
        <v>58</v>
      </c>
      <c r="C155" s="14" t="s">
        <v>538</v>
      </c>
      <c r="D155" s="14" t="s">
        <v>539</v>
      </c>
      <c r="E155" s="14" t="s">
        <v>186</v>
      </c>
      <c r="F155" s="14" t="s">
        <v>72</v>
      </c>
      <c r="G155" s="30">
        <v>1</v>
      </c>
      <c r="H155" s="31">
        <f>+_xlfn.XLOOKUP(F155,'Annex 12.2-Preus unitaris'!B:B,'Annex 12.2-Preus unitaris'!E:E)</f>
        <v>0</v>
      </c>
      <c r="I155" s="9">
        <f t="shared" si="2"/>
        <v>0</v>
      </c>
    </row>
    <row r="156" spans="1:9" x14ac:dyDescent="0.25">
      <c r="A156" s="14" t="s">
        <v>57</v>
      </c>
      <c r="B156" s="14" t="s">
        <v>58</v>
      </c>
      <c r="C156" s="14" t="s">
        <v>540</v>
      </c>
      <c r="D156" s="14" t="s">
        <v>541</v>
      </c>
      <c r="E156" s="14" t="s">
        <v>186</v>
      </c>
      <c r="F156" s="14" t="s">
        <v>72</v>
      </c>
      <c r="G156" s="30">
        <v>1</v>
      </c>
      <c r="H156" s="31">
        <f>+_xlfn.XLOOKUP(F156,'Annex 12.2-Preus unitaris'!B:B,'Annex 12.2-Preus unitaris'!E:E)</f>
        <v>0</v>
      </c>
      <c r="I156" s="9">
        <f t="shared" si="2"/>
        <v>0</v>
      </c>
    </row>
    <row r="157" spans="1:9" x14ac:dyDescent="0.25">
      <c r="A157" s="14" t="s">
        <v>57</v>
      </c>
      <c r="B157" s="14" t="s">
        <v>58</v>
      </c>
      <c r="C157" s="14" t="s">
        <v>542</v>
      </c>
      <c r="D157" s="14" t="s">
        <v>543</v>
      </c>
      <c r="E157" s="14" t="s">
        <v>186</v>
      </c>
      <c r="F157" s="14" t="s">
        <v>72</v>
      </c>
      <c r="G157" s="30">
        <v>1</v>
      </c>
      <c r="H157" s="31">
        <f>+_xlfn.XLOOKUP(F157,'Annex 12.2-Preus unitaris'!B:B,'Annex 12.2-Preus unitaris'!E:E)</f>
        <v>0</v>
      </c>
      <c r="I157" s="9">
        <f t="shared" si="2"/>
        <v>0</v>
      </c>
    </row>
    <row r="158" spans="1:9" x14ac:dyDescent="0.25">
      <c r="A158" s="14" t="s">
        <v>57</v>
      </c>
      <c r="B158" s="14" t="s">
        <v>58</v>
      </c>
      <c r="C158" s="14" t="s">
        <v>544</v>
      </c>
      <c r="D158" s="14" t="s">
        <v>545</v>
      </c>
      <c r="E158" s="14" t="s">
        <v>186</v>
      </c>
      <c r="F158" s="14" t="s">
        <v>72</v>
      </c>
      <c r="G158" s="30">
        <v>1</v>
      </c>
      <c r="H158" s="31">
        <f>+_xlfn.XLOOKUP(F158,'Annex 12.2-Preus unitaris'!B:B,'Annex 12.2-Preus unitaris'!E:E)</f>
        <v>0</v>
      </c>
      <c r="I158" s="9">
        <f t="shared" si="2"/>
        <v>0</v>
      </c>
    </row>
    <row r="159" spans="1:9" x14ac:dyDescent="0.25">
      <c r="A159" s="14" t="s">
        <v>57</v>
      </c>
      <c r="B159" s="14" t="s">
        <v>58</v>
      </c>
      <c r="C159" s="14" t="s">
        <v>546</v>
      </c>
      <c r="D159" s="14" t="s">
        <v>547</v>
      </c>
      <c r="E159" s="14" t="s">
        <v>186</v>
      </c>
      <c r="F159" s="14" t="s">
        <v>72</v>
      </c>
      <c r="G159" s="30">
        <v>1</v>
      </c>
      <c r="H159" s="31">
        <f>+_xlfn.XLOOKUP(F159,'Annex 12.2-Preus unitaris'!B:B,'Annex 12.2-Preus unitaris'!E:E)</f>
        <v>0</v>
      </c>
      <c r="I159" s="9">
        <f t="shared" si="2"/>
        <v>0</v>
      </c>
    </row>
    <row r="160" spans="1:9" x14ac:dyDescent="0.25">
      <c r="A160" s="14" t="s">
        <v>57</v>
      </c>
      <c r="B160" s="14" t="s">
        <v>58</v>
      </c>
      <c r="C160" s="14" t="s">
        <v>548</v>
      </c>
      <c r="D160" s="14" t="s">
        <v>549</v>
      </c>
      <c r="E160" s="14" t="s">
        <v>186</v>
      </c>
      <c r="F160" s="14" t="s">
        <v>72</v>
      </c>
      <c r="G160" s="30">
        <v>1</v>
      </c>
      <c r="H160" s="31">
        <f>+_xlfn.XLOOKUP(F160,'Annex 12.2-Preus unitaris'!B:B,'Annex 12.2-Preus unitaris'!E:E)</f>
        <v>0</v>
      </c>
      <c r="I160" s="9">
        <f t="shared" si="2"/>
        <v>0</v>
      </c>
    </row>
    <row r="161" spans="1:9" x14ac:dyDescent="0.25">
      <c r="A161" s="14" t="s">
        <v>57</v>
      </c>
      <c r="B161" s="14" t="s">
        <v>58</v>
      </c>
      <c r="C161" s="14" t="s">
        <v>550</v>
      </c>
      <c r="D161" s="14" t="s">
        <v>551</v>
      </c>
      <c r="E161" s="14" t="s">
        <v>186</v>
      </c>
      <c r="F161" s="14" t="s">
        <v>72</v>
      </c>
      <c r="G161" s="30">
        <v>1</v>
      </c>
      <c r="H161" s="31">
        <f>+_xlfn.XLOOKUP(F161,'Annex 12.2-Preus unitaris'!B:B,'Annex 12.2-Preus unitaris'!E:E)</f>
        <v>0</v>
      </c>
      <c r="I161" s="9">
        <f t="shared" si="2"/>
        <v>0</v>
      </c>
    </row>
    <row r="162" spans="1:9" x14ac:dyDescent="0.25">
      <c r="A162" s="14" t="s">
        <v>57</v>
      </c>
      <c r="B162" s="14" t="s">
        <v>58</v>
      </c>
      <c r="C162" s="14" t="s">
        <v>552</v>
      </c>
      <c r="D162" s="14" t="s">
        <v>553</v>
      </c>
      <c r="E162" s="14" t="s">
        <v>186</v>
      </c>
      <c r="F162" s="14" t="s">
        <v>72</v>
      </c>
      <c r="G162" s="30">
        <v>1</v>
      </c>
      <c r="H162" s="31">
        <f>+_xlfn.XLOOKUP(F162,'Annex 12.2-Preus unitaris'!B:B,'Annex 12.2-Preus unitaris'!E:E)</f>
        <v>0</v>
      </c>
      <c r="I162" s="9">
        <f t="shared" si="2"/>
        <v>0</v>
      </c>
    </row>
    <row r="163" spans="1:9" x14ac:dyDescent="0.25">
      <c r="A163" s="14" t="s">
        <v>57</v>
      </c>
      <c r="B163" s="14" t="s">
        <v>58</v>
      </c>
      <c r="C163" s="14" t="s">
        <v>554</v>
      </c>
      <c r="D163" s="14" t="s">
        <v>555</v>
      </c>
      <c r="E163" s="14" t="s">
        <v>186</v>
      </c>
      <c r="F163" s="14" t="s">
        <v>72</v>
      </c>
      <c r="G163" s="30">
        <v>1</v>
      </c>
      <c r="H163" s="31">
        <f>+_xlfn.XLOOKUP(F163,'Annex 12.2-Preus unitaris'!B:B,'Annex 12.2-Preus unitaris'!E:E)</f>
        <v>0</v>
      </c>
      <c r="I163" s="9">
        <f t="shared" si="2"/>
        <v>0</v>
      </c>
    </row>
    <row r="164" spans="1:9" ht="24" x14ac:dyDescent="0.25">
      <c r="A164" s="14" t="s">
        <v>57</v>
      </c>
      <c r="B164" s="14" t="s">
        <v>58</v>
      </c>
      <c r="C164" s="14" t="s">
        <v>556</v>
      </c>
      <c r="D164" s="14" t="s">
        <v>557</v>
      </c>
      <c r="E164" s="14" t="s">
        <v>186</v>
      </c>
      <c r="F164" s="14" t="s">
        <v>72</v>
      </c>
      <c r="G164" s="30">
        <v>1</v>
      </c>
      <c r="H164" s="31">
        <f>+_xlfn.XLOOKUP(F164,'Annex 12.2-Preus unitaris'!B:B,'Annex 12.2-Preus unitaris'!E:E)</f>
        <v>0</v>
      </c>
      <c r="I164" s="9">
        <f t="shared" si="2"/>
        <v>0</v>
      </c>
    </row>
    <row r="165" spans="1:9" x14ac:dyDescent="0.25">
      <c r="A165" s="14" t="s">
        <v>57</v>
      </c>
      <c r="B165" s="14" t="s">
        <v>58</v>
      </c>
      <c r="C165" s="14" t="s">
        <v>558</v>
      </c>
      <c r="D165" s="14" t="s">
        <v>559</v>
      </c>
      <c r="E165" s="14" t="s">
        <v>560</v>
      </c>
      <c r="F165" s="14" t="s">
        <v>72</v>
      </c>
      <c r="G165" s="30">
        <v>1</v>
      </c>
      <c r="H165" s="31">
        <f>+_xlfn.XLOOKUP(F165,'Annex 12.2-Preus unitaris'!B:B,'Annex 12.2-Preus unitaris'!E:E)</f>
        <v>0</v>
      </c>
      <c r="I165" s="9">
        <f t="shared" si="2"/>
        <v>0</v>
      </c>
    </row>
    <row r="166" spans="1:9" x14ac:dyDescent="0.25">
      <c r="A166" s="14" t="s">
        <v>57</v>
      </c>
      <c r="B166" s="14" t="s">
        <v>58</v>
      </c>
      <c r="C166" s="14" t="s">
        <v>561</v>
      </c>
      <c r="D166" s="14" t="s">
        <v>562</v>
      </c>
      <c r="E166" s="14" t="s">
        <v>563</v>
      </c>
      <c r="F166" s="14" t="s">
        <v>72</v>
      </c>
      <c r="G166" s="30">
        <v>1</v>
      </c>
      <c r="H166" s="31">
        <f>+_xlfn.XLOOKUP(F166,'Annex 12.2-Preus unitaris'!B:B,'Annex 12.2-Preus unitaris'!E:E)</f>
        <v>0</v>
      </c>
      <c r="I166" s="9">
        <f t="shared" si="2"/>
        <v>0</v>
      </c>
    </row>
    <row r="167" spans="1:9" x14ac:dyDescent="0.25">
      <c r="A167" s="14" t="s">
        <v>57</v>
      </c>
      <c r="B167" s="14" t="s">
        <v>58</v>
      </c>
      <c r="C167" s="14" t="s">
        <v>564</v>
      </c>
      <c r="D167" s="14" t="s">
        <v>565</v>
      </c>
      <c r="E167" s="14" t="s">
        <v>566</v>
      </c>
      <c r="F167" s="14" t="s">
        <v>72</v>
      </c>
      <c r="G167" s="30">
        <v>1</v>
      </c>
      <c r="H167" s="31">
        <f>+_xlfn.XLOOKUP(F167,'Annex 12.2-Preus unitaris'!B:B,'Annex 12.2-Preus unitaris'!E:E)</f>
        <v>0</v>
      </c>
      <c r="I167" s="9">
        <f t="shared" si="2"/>
        <v>0</v>
      </c>
    </row>
    <row r="168" spans="1:9" x14ac:dyDescent="0.25">
      <c r="A168" s="14" t="s">
        <v>57</v>
      </c>
      <c r="B168" s="14" t="s">
        <v>58</v>
      </c>
      <c r="C168" s="14" t="s">
        <v>567</v>
      </c>
      <c r="D168" s="14" t="s">
        <v>568</v>
      </c>
      <c r="E168" s="14" t="s">
        <v>569</v>
      </c>
      <c r="F168" s="14" t="s">
        <v>72</v>
      </c>
      <c r="G168" s="30">
        <v>1</v>
      </c>
      <c r="H168" s="31">
        <f>+_xlfn.XLOOKUP(F168,'Annex 12.2-Preus unitaris'!B:B,'Annex 12.2-Preus unitaris'!E:E)</f>
        <v>0</v>
      </c>
      <c r="I168" s="9">
        <f t="shared" si="2"/>
        <v>0</v>
      </c>
    </row>
    <row r="169" spans="1:9" x14ac:dyDescent="0.25">
      <c r="A169" s="14" t="s">
        <v>57</v>
      </c>
      <c r="B169" s="14" t="s">
        <v>58</v>
      </c>
      <c r="C169" s="14" t="s">
        <v>570</v>
      </c>
      <c r="D169" s="14" t="s">
        <v>571</v>
      </c>
      <c r="E169" s="14" t="s">
        <v>572</v>
      </c>
      <c r="F169" s="14" t="s">
        <v>72</v>
      </c>
      <c r="G169" s="30">
        <v>1</v>
      </c>
      <c r="H169" s="31">
        <f>+_xlfn.XLOOKUP(F169,'Annex 12.2-Preus unitaris'!B:B,'Annex 12.2-Preus unitaris'!E:E)</f>
        <v>0</v>
      </c>
      <c r="I169" s="9">
        <f t="shared" si="2"/>
        <v>0</v>
      </c>
    </row>
    <row r="170" spans="1:9" x14ac:dyDescent="0.25">
      <c r="A170" s="14" t="s">
        <v>57</v>
      </c>
      <c r="B170" s="14" t="s">
        <v>58</v>
      </c>
      <c r="C170" s="14" t="s">
        <v>573</v>
      </c>
      <c r="D170" s="14" t="s">
        <v>574</v>
      </c>
      <c r="E170" s="14" t="s">
        <v>575</v>
      </c>
      <c r="F170" s="14" t="s">
        <v>72</v>
      </c>
      <c r="G170" s="30">
        <v>1</v>
      </c>
      <c r="H170" s="31">
        <f>+_xlfn.XLOOKUP(F170,'Annex 12.2-Preus unitaris'!B:B,'Annex 12.2-Preus unitaris'!E:E)</f>
        <v>0</v>
      </c>
      <c r="I170" s="9">
        <f t="shared" si="2"/>
        <v>0</v>
      </c>
    </row>
    <row r="171" spans="1:9" x14ac:dyDescent="0.25">
      <c r="A171" s="14" t="s">
        <v>57</v>
      </c>
      <c r="B171" s="14" t="s">
        <v>58</v>
      </c>
      <c r="C171" s="14" t="s">
        <v>576</v>
      </c>
      <c r="D171" s="14" t="s">
        <v>577</v>
      </c>
      <c r="E171" s="14" t="s">
        <v>575</v>
      </c>
      <c r="F171" s="14" t="s">
        <v>72</v>
      </c>
      <c r="G171" s="30">
        <v>1</v>
      </c>
      <c r="H171" s="31">
        <f>+_xlfn.XLOOKUP(F171,'Annex 12.2-Preus unitaris'!B:B,'Annex 12.2-Preus unitaris'!E:E)</f>
        <v>0</v>
      </c>
      <c r="I171" s="9">
        <f t="shared" si="2"/>
        <v>0</v>
      </c>
    </row>
    <row r="172" spans="1:9" x14ac:dyDescent="0.25">
      <c r="A172" s="14" t="s">
        <v>57</v>
      </c>
      <c r="B172" s="14" t="s">
        <v>58</v>
      </c>
      <c r="C172" s="14" t="s">
        <v>578</v>
      </c>
      <c r="D172" s="14" t="s">
        <v>579</v>
      </c>
      <c r="E172" s="14" t="s">
        <v>580</v>
      </c>
      <c r="F172" s="14" t="s">
        <v>72</v>
      </c>
      <c r="G172" s="30">
        <v>1</v>
      </c>
      <c r="H172" s="31">
        <f>+_xlfn.XLOOKUP(F172,'Annex 12.2-Preus unitaris'!B:B,'Annex 12.2-Preus unitaris'!E:E)</f>
        <v>0</v>
      </c>
      <c r="I172" s="9">
        <f t="shared" si="2"/>
        <v>0</v>
      </c>
    </row>
    <row r="173" spans="1:9" x14ac:dyDescent="0.25">
      <c r="A173" s="14" t="s">
        <v>57</v>
      </c>
      <c r="B173" s="14" t="s">
        <v>58</v>
      </c>
      <c r="C173" s="14" t="s">
        <v>581</v>
      </c>
      <c r="D173" s="14" t="s">
        <v>582</v>
      </c>
      <c r="E173" s="14" t="s">
        <v>373</v>
      </c>
      <c r="F173" s="14" t="s">
        <v>72</v>
      </c>
      <c r="G173" s="30">
        <v>1</v>
      </c>
      <c r="H173" s="31">
        <f>+_xlfn.XLOOKUP(F173,'Annex 12.2-Preus unitaris'!B:B,'Annex 12.2-Preus unitaris'!E:E)</f>
        <v>0</v>
      </c>
      <c r="I173" s="9">
        <f t="shared" si="2"/>
        <v>0</v>
      </c>
    </row>
    <row r="174" spans="1:9" x14ac:dyDescent="0.25">
      <c r="A174" s="14" t="s">
        <v>57</v>
      </c>
      <c r="B174" s="14" t="s">
        <v>58</v>
      </c>
      <c r="C174" s="14" t="s">
        <v>583</v>
      </c>
      <c r="D174" s="14" t="s">
        <v>584</v>
      </c>
      <c r="E174" s="14" t="s">
        <v>585</v>
      </c>
      <c r="F174" s="14" t="s">
        <v>72</v>
      </c>
      <c r="G174" s="30">
        <v>1</v>
      </c>
      <c r="H174" s="31">
        <f>+_xlfn.XLOOKUP(F174,'Annex 12.2-Preus unitaris'!B:B,'Annex 12.2-Preus unitaris'!E:E)</f>
        <v>0</v>
      </c>
      <c r="I174" s="9">
        <f t="shared" si="2"/>
        <v>0</v>
      </c>
    </row>
    <row r="175" spans="1:9" x14ac:dyDescent="0.25">
      <c r="A175" s="14" t="s">
        <v>57</v>
      </c>
      <c r="B175" s="14" t="s">
        <v>58</v>
      </c>
      <c r="C175" s="14" t="s">
        <v>586</v>
      </c>
      <c r="D175" s="14" t="s">
        <v>587</v>
      </c>
      <c r="E175" s="14" t="s">
        <v>171</v>
      </c>
      <c r="F175" s="14" t="s">
        <v>72</v>
      </c>
      <c r="G175" s="30">
        <v>1</v>
      </c>
      <c r="H175" s="31">
        <f>+_xlfn.XLOOKUP(F175,'Annex 12.2-Preus unitaris'!B:B,'Annex 12.2-Preus unitaris'!E:E)</f>
        <v>0</v>
      </c>
      <c r="I175" s="9">
        <f t="shared" si="2"/>
        <v>0</v>
      </c>
    </row>
    <row r="176" spans="1:9" x14ac:dyDescent="0.25">
      <c r="A176" s="14" t="s">
        <v>57</v>
      </c>
      <c r="B176" s="14" t="s">
        <v>58</v>
      </c>
      <c r="C176" s="14" t="s">
        <v>588</v>
      </c>
      <c r="D176" s="14" t="s">
        <v>589</v>
      </c>
      <c r="E176" s="14" t="s">
        <v>590</v>
      </c>
      <c r="F176" s="14" t="s">
        <v>72</v>
      </c>
      <c r="G176" s="30">
        <v>1</v>
      </c>
      <c r="H176" s="31">
        <f>+_xlfn.XLOOKUP(F176,'Annex 12.2-Preus unitaris'!B:B,'Annex 12.2-Preus unitaris'!E:E)</f>
        <v>0</v>
      </c>
      <c r="I176" s="9">
        <f t="shared" si="2"/>
        <v>0</v>
      </c>
    </row>
    <row r="177" spans="1:9" x14ac:dyDescent="0.25">
      <c r="A177" s="14" t="s">
        <v>57</v>
      </c>
      <c r="B177" s="14" t="s">
        <v>58</v>
      </c>
      <c r="C177" s="14" t="s">
        <v>591</v>
      </c>
      <c r="D177" s="14" t="s">
        <v>592</v>
      </c>
      <c r="E177" s="14" t="s">
        <v>593</v>
      </c>
      <c r="F177" s="14" t="s">
        <v>72</v>
      </c>
      <c r="G177" s="30">
        <v>1</v>
      </c>
      <c r="H177" s="31">
        <f>+_xlfn.XLOOKUP(F177,'Annex 12.2-Preus unitaris'!B:B,'Annex 12.2-Preus unitaris'!E:E)</f>
        <v>0</v>
      </c>
      <c r="I177" s="9">
        <f t="shared" si="2"/>
        <v>0</v>
      </c>
    </row>
    <row r="178" spans="1:9" x14ac:dyDescent="0.25">
      <c r="A178" s="14" t="s">
        <v>57</v>
      </c>
      <c r="B178" s="14" t="s">
        <v>58</v>
      </c>
      <c r="C178" s="14" t="s">
        <v>594</v>
      </c>
      <c r="D178" s="14" t="s">
        <v>595</v>
      </c>
      <c r="E178" s="14" t="s">
        <v>354</v>
      </c>
      <c r="F178" s="14" t="s">
        <v>72</v>
      </c>
      <c r="G178" s="30">
        <v>1</v>
      </c>
      <c r="H178" s="31">
        <f>+_xlfn.XLOOKUP(F178,'Annex 12.2-Preus unitaris'!B:B,'Annex 12.2-Preus unitaris'!E:E)</f>
        <v>0</v>
      </c>
      <c r="I178" s="9">
        <f t="shared" si="2"/>
        <v>0</v>
      </c>
    </row>
    <row r="179" spans="1:9" x14ac:dyDescent="0.25">
      <c r="A179" s="14" t="s">
        <v>57</v>
      </c>
      <c r="B179" s="14" t="s">
        <v>58</v>
      </c>
      <c r="C179" s="14" t="s">
        <v>596</v>
      </c>
      <c r="D179" s="14" t="s">
        <v>597</v>
      </c>
      <c r="E179" s="14" t="s">
        <v>598</v>
      </c>
      <c r="F179" s="14" t="s">
        <v>72</v>
      </c>
      <c r="G179" s="30">
        <v>1</v>
      </c>
      <c r="H179" s="31">
        <f>+_xlfn.XLOOKUP(F179,'Annex 12.2-Preus unitaris'!B:B,'Annex 12.2-Preus unitaris'!E:E)</f>
        <v>0</v>
      </c>
      <c r="I179" s="9">
        <f t="shared" si="2"/>
        <v>0</v>
      </c>
    </row>
    <row r="180" spans="1:9" x14ac:dyDescent="0.25">
      <c r="A180" s="14" t="s">
        <v>57</v>
      </c>
      <c r="B180" s="14" t="s">
        <v>58</v>
      </c>
      <c r="C180" s="14" t="s">
        <v>599</v>
      </c>
      <c r="D180" s="14" t="s">
        <v>600</v>
      </c>
      <c r="E180" s="14" t="s">
        <v>252</v>
      </c>
      <c r="F180" s="14" t="s">
        <v>72</v>
      </c>
      <c r="G180" s="30">
        <v>1</v>
      </c>
      <c r="H180" s="31">
        <f>+_xlfn.XLOOKUP(F180,'Annex 12.2-Preus unitaris'!B:B,'Annex 12.2-Preus unitaris'!E:E)</f>
        <v>0</v>
      </c>
      <c r="I180" s="9">
        <f t="shared" si="2"/>
        <v>0</v>
      </c>
    </row>
    <row r="181" spans="1:9" x14ac:dyDescent="0.25">
      <c r="A181" s="14" t="s">
        <v>57</v>
      </c>
      <c r="B181" s="14" t="s">
        <v>58</v>
      </c>
      <c r="C181" s="14" t="s">
        <v>601</v>
      </c>
      <c r="D181" s="14" t="s">
        <v>602</v>
      </c>
      <c r="E181" s="14" t="s">
        <v>252</v>
      </c>
      <c r="F181" s="14" t="s">
        <v>72</v>
      </c>
      <c r="G181" s="30">
        <v>1</v>
      </c>
      <c r="H181" s="31">
        <f>+_xlfn.XLOOKUP(F181,'Annex 12.2-Preus unitaris'!B:B,'Annex 12.2-Preus unitaris'!E:E)</f>
        <v>0</v>
      </c>
      <c r="I181" s="9">
        <f t="shared" si="2"/>
        <v>0</v>
      </c>
    </row>
    <row r="182" spans="1:9" x14ac:dyDescent="0.25">
      <c r="A182" s="14" t="s">
        <v>57</v>
      </c>
      <c r="B182" s="14" t="s">
        <v>58</v>
      </c>
      <c r="C182" s="14" t="s">
        <v>603</v>
      </c>
      <c r="D182" s="14" t="s">
        <v>604</v>
      </c>
      <c r="E182" s="14" t="s">
        <v>252</v>
      </c>
      <c r="F182" s="14" t="s">
        <v>72</v>
      </c>
      <c r="G182" s="30">
        <v>1</v>
      </c>
      <c r="H182" s="31">
        <f>+_xlfn.XLOOKUP(F182,'Annex 12.2-Preus unitaris'!B:B,'Annex 12.2-Preus unitaris'!E:E)</f>
        <v>0</v>
      </c>
      <c r="I182" s="9">
        <f t="shared" si="2"/>
        <v>0</v>
      </c>
    </row>
    <row r="183" spans="1:9" x14ac:dyDescent="0.25">
      <c r="A183" s="14" t="s">
        <v>57</v>
      </c>
      <c r="B183" s="14" t="s">
        <v>58</v>
      </c>
      <c r="C183" s="14" t="s">
        <v>605</v>
      </c>
      <c r="D183" s="14" t="s">
        <v>606</v>
      </c>
      <c r="E183" s="14" t="s">
        <v>180</v>
      </c>
      <c r="F183" s="14" t="s">
        <v>72</v>
      </c>
      <c r="G183" s="30">
        <v>1</v>
      </c>
      <c r="H183" s="31">
        <f>+_xlfn.XLOOKUP(F183,'Annex 12.2-Preus unitaris'!B:B,'Annex 12.2-Preus unitaris'!E:E)</f>
        <v>0</v>
      </c>
      <c r="I183" s="9">
        <f t="shared" si="2"/>
        <v>0</v>
      </c>
    </row>
    <row r="184" spans="1:9" x14ac:dyDescent="0.25">
      <c r="A184" s="14" t="s">
        <v>57</v>
      </c>
      <c r="B184" s="14" t="s">
        <v>58</v>
      </c>
      <c r="C184" s="14" t="s">
        <v>607</v>
      </c>
      <c r="D184" s="14" t="s">
        <v>608</v>
      </c>
      <c r="E184" s="14" t="s">
        <v>513</v>
      </c>
      <c r="F184" s="14" t="s">
        <v>72</v>
      </c>
      <c r="G184" s="30">
        <v>1</v>
      </c>
      <c r="H184" s="31">
        <f>+_xlfn.XLOOKUP(F184,'Annex 12.2-Preus unitaris'!B:B,'Annex 12.2-Preus unitaris'!E:E)</f>
        <v>0</v>
      </c>
      <c r="I184" s="9">
        <f t="shared" si="2"/>
        <v>0</v>
      </c>
    </row>
    <row r="185" spans="1:9" x14ac:dyDescent="0.25">
      <c r="A185" s="14" t="s">
        <v>57</v>
      </c>
      <c r="B185" s="14" t="s">
        <v>58</v>
      </c>
      <c r="C185" s="14" t="s">
        <v>609</v>
      </c>
      <c r="D185" s="14" t="s">
        <v>610</v>
      </c>
      <c r="E185" s="14" t="s">
        <v>611</v>
      </c>
      <c r="F185" s="14" t="s">
        <v>72</v>
      </c>
      <c r="G185" s="30">
        <v>1</v>
      </c>
      <c r="H185" s="31">
        <f>+_xlfn.XLOOKUP(F185,'Annex 12.2-Preus unitaris'!B:B,'Annex 12.2-Preus unitaris'!E:E)</f>
        <v>0</v>
      </c>
      <c r="I185" s="9">
        <f t="shared" si="2"/>
        <v>0</v>
      </c>
    </row>
    <row r="186" spans="1:9" x14ac:dyDescent="0.25">
      <c r="A186" s="14" t="s">
        <v>57</v>
      </c>
      <c r="B186" s="14" t="s">
        <v>58</v>
      </c>
      <c r="C186" s="14" t="s">
        <v>612</v>
      </c>
      <c r="D186" s="14" t="s">
        <v>613</v>
      </c>
      <c r="E186" s="14" t="s">
        <v>614</v>
      </c>
      <c r="F186" s="14" t="s">
        <v>72</v>
      </c>
      <c r="G186" s="30">
        <v>1</v>
      </c>
      <c r="H186" s="31">
        <f>+_xlfn.XLOOKUP(F186,'Annex 12.2-Preus unitaris'!B:B,'Annex 12.2-Preus unitaris'!E:E)</f>
        <v>0</v>
      </c>
      <c r="I186" s="9">
        <f t="shared" si="2"/>
        <v>0</v>
      </c>
    </row>
    <row r="187" spans="1:9" x14ac:dyDescent="0.25">
      <c r="A187" s="14" t="s">
        <v>57</v>
      </c>
      <c r="B187" s="14" t="s">
        <v>58</v>
      </c>
      <c r="C187" s="14" t="s">
        <v>615</v>
      </c>
      <c r="D187" s="14" t="s">
        <v>616</v>
      </c>
      <c r="E187" s="14" t="s">
        <v>617</v>
      </c>
      <c r="F187" s="14" t="s">
        <v>72</v>
      </c>
      <c r="G187" s="30">
        <v>1</v>
      </c>
      <c r="H187" s="31">
        <f>+_xlfn.XLOOKUP(F187,'Annex 12.2-Preus unitaris'!B:B,'Annex 12.2-Preus unitaris'!E:E)</f>
        <v>0</v>
      </c>
      <c r="I187" s="9">
        <f t="shared" si="2"/>
        <v>0</v>
      </c>
    </row>
    <row r="188" spans="1:9" x14ac:dyDescent="0.25">
      <c r="A188" s="14" t="s">
        <v>57</v>
      </c>
      <c r="B188" s="14" t="s">
        <v>58</v>
      </c>
      <c r="C188" s="14" t="s">
        <v>618</v>
      </c>
      <c r="D188" s="14" t="s">
        <v>619</v>
      </c>
      <c r="E188" s="14" t="s">
        <v>620</v>
      </c>
      <c r="F188" s="14" t="s">
        <v>72</v>
      </c>
      <c r="G188" s="30">
        <v>1</v>
      </c>
      <c r="H188" s="31">
        <f>+_xlfn.XLOOKUP(F188,'Annex 12.2-Preus unitaris'!B:B,'Annex 12.2-Preus unitaris'!E:E)</f>
        <v>0</v>
      </c>
      <c r="I188" s="9">
        <f t="shared" si="2"/>
        <v>0</v>
      </c>
    </row>
    <row r="189" spans="1:9" x14ac:dyDescent="0.25">
      <c r="A189" s="14" t="s">
        <v>57</v>
      </c>
      <c r="B189" s="14" t="s">
        <v>58</v>
      </c>
      <c r="C189" s="14" t="s">
        <v>621</v>
      </c>
      <c r="D189" s="14" t="s">
        <v>622</v>
      </c>
      <c r="E189" s="14" t="s">
        <v>325</v>
      </c>
      <c r="F189" s="14" t="s">
        <v>72</v>
      </c>
      <c r="G189" s="30">
        <v>1</v>
      </c>
      <c r="H189" s="31">
        <f>+_xlfn.XLOOKUP(F189,'Annex 12.2-Preus unitaris'!B:B,'Annex 12.2-Preus unitaris'!E:E)</f>
        <v>0</v>
      </c>
      <c r="I189" s="9">
        <f t="shared" si="2"/>
        <v>0</v>
      </c>
    </row>
    <row r="190" spans="1:9" x14ac:dyDescent="0.25">
      <c r="A190" s="14" t="s">
        <v>57</v>
      </c>
      <c r="B190" s="14" t="s">
        <v>58</v>
      </c>
      <c r="C190" s="14" t="s">
        <v>623</v>
      </c>
      <c r="D190" s="14" t="s">
        <v>624</v>
      </c>
      <c r="E190" s="14" t="s">
        <v>625</v>
      </c>
      <c r="F190" s="14" t="s">
        <v>72</v>
      </c>
      <c r="G190" s="30">
        <v>1</v>
      </c>
      <c r="H190" s="31">
        <f>+_xlfn.XLOOKUP(F190,'Annex 12.2-Preus unitaris'!B:B,'Annex 12.2-Preus unitaris'!E:E)</f>
        <v>0</v>
      </c>
      <c r="I190" s="9">
        <f t="shared" si="2"/>
        <v>0</v>
      </c>
    </row>
    <row r="191" spans="1:9" x14ac:dyDescent="0.25">
      <c r="A191" s="14" t="s">
        <v>57</v>
      </c>
      <c r="B191" s="14" t="s">
        <v>58</v>
      </c>
      <c r="C191" s="14" t="s">
        <v>626</v>
      </c>
      <c r="D191" s="14" t="s">
        <v>627</v>
      </c>
      <c r="E191" s="14" t="s">
        <v>625</v>
      </c>
      <c r="F191" s="14" t="s">
        <v>72</v>
      </c>
      <c r="G191" s="30">
        <v>1</v>
      </c>
      <c r="H191" s="31">
        <f>+_xlfn.XLOOKUP(F191,'Annex 12.2-Preus unitaris'!B:B,'Annex 12.2-Preus unitaris'!E:E)</f>
        <v>0</v>
      </c>
      <c r="I191" s="9">
        <f t="shared" si="2"/>
        <v>0</v>
      </c>
    </row>
    <row r="192" spans="1:9" ht="24" x14ac:dyDescent="0.25">
      <c r="A192" s="14" t="s">
        <v>57</v>
      </c>
      <c r="B192" s="14" t="s">
        <v>58</v>
      </c>
      <c r="C192" s="14" t="s">
        <v>628</v>
      </c>
      <c r="D192" s="14" t="s">
        <v>629</v>
      </c>
      <c r="E192" s="14" t="s">
        <v>630</v>
      </c>
      <c r="F192" s="14" t="s">
        <v>72</v>
      </c>
      <c r="G192" s="30">
        <v>1</v>
      </c>
      <c r="H192" s="31">
        <f>+_xlfn.XLOOKUP(F192,'Annex 12.2-Preus unitaris'!B:B,'Annex 12.2-Preus unitaris'!E:E)</f>
        <v>0</v>
      </c>
      <c r="I192" s="9">
        <f t="shared" si="2"/>
        <v>0</v>
      </c>
    </row>
    <row r="193" spans="1:9" x14ac:dyDescent="0.25">
      <c r="A193" s="14" t="s">
        <v>57</v>
      </c>
      <c r="B193" s="14" t="s">
        <v>58</v>
      </c>
      <c r="C193" s="14" t="s">
        <v>631</v>
      </c>
      <c r="D193" s="14" t="s">
        <v>632</v>
      </c>
      <c r="E193" s="14" t="s">
        <v>633</v>
      </c>
      <c r="F193" s="14" t="s">
        <v>72</v>
      </c>
      <c r="G193" s="30">
        <v>1</v>
      </c>
      <c r="H193" s="31">
        <f>+_xlfn.XLOOKUP(F193,'Annex 12.2-Preus unitaris'!B:B,'Annex 12.2-Preus unitaris'!E:E)</f>
        <v>0</v>
      </c>
      <c r="I193" s="9">
        <f t="shared" si="2"/>
        <v>0</v>
      </c>
    </row>
    <row r="194" spans="1:9" x14ac:dyDescent="0.25">
      <c r="A194" s="14" t="s">
        <v>57</v>
      </c>
      <c r="B194" s="14" t="s">
        <v>58</v>
      </c>
      <c r="C194" s="14" t="s">
        <v>634</v>
      </c>
      <c r="D194" s="14" t="s">
        <v>635</v>
      </c>
      <c r="E194" s="14" t="s">
        <v>636</v>
      </c>
      <c r="F194" s="14" t="s">
        <v>72</v>
      </c>
      <c r="G194" s="30">
        <v>1</v>
      </c>
      <c r="H194" s="31">
        <f>+_xlfn.XLOOKUP(F194,'Annex 12.2-Preus unitaris'!B:B,'Annex 12.2-Preus unitaris'!E:E)</f>
        <v>0</v>
      </c>
      <c r="I194" s="9">
        <f t="shared" ref="I194:I257" si="3">+H194*G194</f>
        <v>0</v>
      </c>
    </row>
    <row r="195" spans="1:9" x14ac:dyDescent="0.25">
      <c r="A195" s="14" t="s">
        <v>57</v>
      </c>
      <c r="B195" s="14" t="s">
        <v>58</v>
      </c>
      <c r="C195" s="14" t="s">
        <v>637</v>
      </c>
      <c r="D195" s="14" t="s">
        <v>638</v>
      </c>
      <c r="E195" s="14" t="s">
        <v>186</v>
      </c>
      <c r="F195" s="14" t="s">
        <v>72</v>
      </c>
      <c r="G195" s="30">
        <v>1</v>
      </c>
      <c r="H195" s="31">
        <f>+_xlfn.XLOOKUP(F195,'Annex 12.2-Preus unitaris'!B:B,'Annex 12.2-Preus unitaris'!E:E)</f>
        <v>0</v>
      </c>
      <c r="I195" s="9">
        <f t="shared" si="3"/>
        <v>0</v>
      </c>
    </row>
    <row r="196" spans="1:9" x14ac:dyDescent="0.25">
      <c r="A196" s="14" t="s">
        <v>57</v>
      </c>
      <c r="B196" s="14" t="s">
        <v>58</v>
      </c>
      <c r="C196" s="14" t="s">
        <v>639</v>
      </c>
      <c r="D196" s="14" t="s">
        <v>640</v>
      </c>
      <c r="E196" s="14" t="s">
        <v>171</v>
      </c>
      <c r="F196" s="14" t="s">
        <v>72</v>
      </c>
      <c r="G196" s="30">
        <v>1</v>
      </c>
      <c r="H196" s="31">
        <f>+_xlfn.XLOOKUP(F196,'Annex 12.2-Preus unitaris'!B:B,'Annex 12.2-Preus unitaris'!E:E)</f>
        <v>0</v>
      </c>
      <c r="I196" s="9">
        <f t="shared" si="3"/>
        <v>0</v>
      </c>
    </row>
    <row r="197" spans="1:9" x14ac:dyDescent="0.25">
      <c r="A197" s="14" t="s">
        <v>57</v>
      </c>
      <c r="B197" s="14" t="s">
        <v>58</v>
      </c>
      <c r="C197" s="14" t="s">
        <v>641</v>
      </c>
      <c r="D197" s="14" t="s">
        <v>642</v>
      </c>
      <c r="E197" s="14" t="s">
        <v>643</v>
      </c>
      <c r="F197" s="14" t="s">
        <v>72</v>
      </c>
      <c r="G197" s="30">
        <v>1</v>
      </c>
      <c r="H197" s="31">
        <f>+_xlfn.XLOOKUP(F197,'Annex 12.2-Preus unitaris'!B:B,'Annex 12.2-Preus unitaris'!E:E)</f>
        <v>0</v>
      </c>
      <c r="I197" s="9">
        <f t="shared" si="3"/>
        <v>0</v>
      </c>
    </row>
    <row r="198" spans="1:9" x14ac:dyDescent="0.25">
      <c r="A198" s="14" t="s">
        <v>57</v>
      </c>
      <c r="B198" s="14" t="s">
        <v>58</v>
      </c>
      <c r="C198" s="14" t="s">
        <v>644</v>
      </c>
      <c r="D198" s="14" t="s">
        <v>645</v>
      </c>
      <c r="E198" s="14" t="s">
        <v>646</v>
      </c>
      <c r="F198" s="14" t="s">
        <v>72</v>
      </c>
      <c r="G198" s="30">
        <v>1</v>
      </c>
      <c r="H198" s="31">
        <f>+_xlfn.XLOOKUP(F198,'Annex 12.2-Preus unitaris'!B:B,'Annex 12.2-Preus unitaris'!E:E)</f>
        <v>0</v>
      </c>
      <c r="I198" s="9">
        <f t="shared" si="3"/>
        <v>0</v>
      </c>
    </row>
    <row r="199" spans="1:9" x14ac:dyDescent="0.25">
      <c r="A199" s="14" t="s">
        <v>57</v>
      </c>
      <c r="B199" s="14" t="s">
        <v>58</v>
      </c>
      <c r="C199" s="14" t="s">
        <v>647</v>
      </c>
      <c r="D199" s="14" t="s">
        <v>648</v>
      </c>
      <c r="E199" s="14" t="s">
        <v>252</v>
      </c>
      <c r="F199" s="14" t="s">
        <v>72</v>
      </c>
      <c r="G199" s="30">
        <v>1</v>
      </c>
      <c r="H199" s="31">
        <f>+_xlfn.XLOOKUP(F199,'Annex 12.2-Preus unitaris'!B:B,'Annex 12.2-Preus unitaris'!E:E)</f>
        <v>0</v>
      </c>
      <c r="I199" s="9">
        <f t="shared" si="3"/>
        <v>0</v>
      </c>
    </row>
    <row r="200" spans="1:9" x14ac:dyDescent="0.25">
      <c r="A200" s="14" t="s">
        <v>57</v>
      </c>
      <c r="B200" s="14" t="s">
        <v>58</v>
      </c>
      <c r="C200" s="14" t="s">
        <v>649</v>
      </c>
      <c r="D200" s="14" t="s">
        <v>650</v>
      </c>
      <c r="E200" s="14" t="s">
        <v>651</v>
      </c>
      <c r="F200" s="14" t="s">
        <v>72</v>
      </c>
      <c r="G200" s="30">
        <v>1</v>
      </c>
      <c r="H200" s="31">
        <f>+_xlfn.XLOOKUP(F200,'Annex 12.2-Preus unitaris'!B:B,'Annex 12.2-Preus unitaris'!E:E)</f>
        <v>0</v>
      </c>
      <c r="I200" s="9">
        <f t="shared" si="3"/>
        <v>0</v>
      </c>
    </row>
    <row r="201" spans="1:9" x14ac:dyDescent="0.25">
      <c r="A201" s="14" t="s">
        <v>57</v>
      </c>
      <c r="B201" s="14" t="s">
        <v>58</v>
      </c>
      <c r="C201" s="14" t="s">
        <v>652</v>
      </c>
      <c r="D201" s="14" t="s">
        <v>653</v>
      </c>
      <c r="E201" s="14" t="s">
        <v>171</v>
      </c>
      <c r="F201" s="14" t="s">
        <v>72</v>
      </c>
      <c r="G201" s="30">
        <v>1</v>
      </c>
      <c r="H201" s="31">
        <f>+_xlfn.XLOOKUP(F201,'Annex 12.2-Preus unitaris'!B:B,'Annex 12.2-Preus unitaris'!E:E)</f>
        <v>0</v>
      </c>
      <c r="I201" s="9">
        <f t="shared" si="3"/>
        <v>0</v>
      </c>
    </row>
    <row r="202" spans="1:9" x14ac:dyDescent="0.25">
      <c r="A202" s="14" t="s">
        <v>57</v>
      </c>
      <c r="B202" s="14" t="s">
        <v>58</v>
      </c>
      <c r="C202" s="14" t="s">
        <v>654</v>
      </c>
      <c r="D202" s="14" t="s">
        <v>655</v>
      </c>
      <c r="E202" s="14" t="s">
        <v>513</v>
      </c>
      <c r="F202" s="14" t="s">
        <v>72</v>
      </c>
      <c r="G202" s="30">
        <v>1</v>
      </c>
      <c r="H202" s="31">
        <f>+_xlfn.XLOOKUP(F202,'Annex 12.2-Preus unitaris'!B:B,'Annex 12.2-Preus unitaris'!E:E)</f>
        <v>0</v>
      </c>
      <c r="I202" s="9">
        <f t="shared" si="3"/>
        <v>0</v>
      </c>
    </row>
    <row r="203" spans="1:9" x14ac:dyDescent="0.25">
      <c r="A203" s="14" t="s">
        <v>57</v>
      </c>
      <c r="B203" s="14" t="s">
        <v>58</v>
      </c>
      <c r="C203" s="14" t="s">
        <v>656</v>
      </c>
      <c r="D203" s="14" t="s">
        <v>657</v>
      </c>
      <c r="E203" s="14" t="s">
        <v>658</v>
      </c>
      <c r="F203" s="14" t="s">
        <v>72</v>
      </c>
      <c r="G203" s="30">
        <v>1</v>
      </c>
      <c r="H203" s="31">
        <f>+_xlfn.XLOOKUP(F203,'Annex 12.2-Preus unitaris'!B:B,'Annex 12.2-Preus unitaris'!E:E)</f>
        <v>0</v>
      </c>
      <c r="I203" s="9">
        <f t="shared" si="3"/>
        <v>0</v>
      </c>
    </row>
    <row r="204" spans="1:9" x14ac:dyDescent="0.25">
      <c r="A204" s="14" t="s">
        <v>57</v>
      </c>
      <c r="B204" s="14" t="s">
        <v>58</v>
      </c>
      <c r="C204" s="14" t="s">
        <v>659</v>
      </c>
      <c r="D204" s="14" t="s">
        <v>660</v>
      </c>
      <c r="E204" s="14" t="s">
        <v>661</v>
      </c>
      <c r="F204" s="14" t="s">
        <v>72</v>
      </c>
      <c r="G204" s="30">
        <v>1</v>
      </c>
      <c r="H204" s="31">
        <f>+_xlfn.XLOOKUP(F204,'Annex 12.2-Preus unitaris'!B:B,'Annex 12.2-Preus unitaris'!E:E)</f>
        <v>0</v>
      </c>
      <c r="I204" s="9">
        <f t="shared" si="3"/>
        <v>0</v>
      </c>
    </row>
    <row r="205" spans="1:9" x14ac:dyDescent="0.25">
      <c r="A205" s="14" t="s">
        <v>57</v>
      </c>
      <c r="B205" s="14" t="s">
        <v>58</v>
      </c>
      <c r="C205" s="14" t="s">
        <v>662</v>
      </c>
      <c r="D205" s="14" t="s">
        <v>421</v>
      </c>
      <c r="E205" s="14" t="s">
        <v>432</v>
      </c>
      <c r="F205" s="14" t="s">
        <v>72</v>
      </c>
      <c r="G205" s="30">
        <v>1</v>
      </c>
      <c r="H205" s="31">
        <f>+_xlfn.XLOOKUP(F205,'Annex 12.2-Preus unitaris'!B:B,'Annex 12.2-Preus unitaris'!E:E)</f>
        <v>0</v>
      </c>
      <c r="I205" s="9">
        <f t="shared" si="3"/>
        <v>0</v>
      </c>
    </row>
    <row r="206" spans="1:9" x14ac:dyDescent="0.25">
      <c r="A206" s="14" t="s">
        <v>57</v>
      </c>
      <c r="B206" s="14" t="s">
        <v>58</v>
      </c>
      <c r="C206" s="14" t="s">
        <v>663</v>
      </c>
      <c r="D206" s="14" t="s">
        <v>664</v>
      </c>
      <c r="E206" s="14" t="s">
        <v>665</v>
      </c>
      <c r="F206" s="14" t="s">
        <v>72</v>
      </c>
      <c r="G206" s="30">
        <v>1</v>
      </c>
      <c r="H206" s="31">
        <f>+_xlfn.XLOOKUP(F206,'Annex 12.2-Preus unitaris'!B:B,'Annex 12.2-Preus unitaris'!E:E)</f>
        <v>0</v>
      </c>
      <c r="I206" s="9">
        <f t="shared" si="3"/>
        <v>0</v>
      </c>
    </row>
    <row r="207" spans="1:9" x14ac:dyDescent="0.25">
      <c r="A207" s="14" t="s">
        <v>57</v>
      </c>
      <c r="B207" s="14" t="s">
        <v>58</v>
      </c>
      <c r="C207" s="14" t="s">
        <v>666</v>
      </c>
      <c r="D207" s="14" t="s">
        <v>667</v>
      </c>
      <c r="E207" s="14" t="s">
        <v>186</v>
      </c>
      <c r="F207" s="14" t="s">
        <v>72</v>
      </c>
      <c r="G207" s="30">
        <v>1</v>
      </c>
      <c r="H207" s="31">
        <f>+_xlfn.XLOOKUP(F207,'Annex 12.2-Preus unitaris'!B:B,'Annex 12.2-Preus unitaris'!E:E)</f>
        <v>0</v>
      </c>
      <c r="I207" s="9">
        <f t="shared" si="3"/>
        <v>0</v>
      </c>
    </row>
    <row r="208" spans="1:9" x14ac:dyDescent="0.25">
      <c r="A208" s="14" t="s">
        <v>57</v>
      </c>
      <c r="B208" s="14" t="s">
        <v>58</v>
      </c>
      <c r="C208" s="14" t="s">
        <v>668</v>
      </c>
      <c r="D208" s="14" t="s">
        <v>669</v>
      </c>
      <c r="E208" s="14" t="s">
        <v>171</v>
      </c>
      <c r="F208" s="14" t="s">
        <v>72</v>
      </c>
      <c r="G208" s="30">
        <v>1</v>
      </c>
      <c r="H208" s="31">
        <f>+_xlfn.XLOOKUP(F208,'Annex 12.2-Preus unitaris'!B:B,'Annex 12.2-Preus unitaris'!E:E)</f>
        <v>0</v>
      </c>
      <c r="I208" s="9">
        <f t="shared" si="3"/>
        <v>0</v>
      </c>
    </row>
    <row r="209" spans="1:9" x14ac:dyDescent="0.25">
      <c r="A209" s="14" t="s">
        <v>57</v>
      </c>
      <c r="B209" s="14" t="s">
        <v>58</v>
      </c>
      <c r="C209" s="14" t="s">
        <v>670</v>
      </c>
      <c r="D209" s="14" t="s">
        <v>671</v>
      </c>
      <c r="E209" s="14" t="s">
        <v>672</v>
      </c>
      <c r="F209" s="14" t="s">
        <v>72</v>
      </c>
      <c r="G209" s="30">
        <v>1</v>
      </c>
      <c r="H209" s="31">
        <f>+_xlfn.XLOOKUP(F209,'Annex 12.2-Preus unitaris'!B:B,'Annex 12.2-Preus unitaris'!E:E)</f>
        <v>0</v>
      </c>
      <c r="I209" s="9">
        <f t="shared" si="3"/>
        <v>0</v>
      </c>
    </row>
    <row r="210" spans="1:9" x14ac:dyDescent="0.25">
      <c r="A210" s="14" t="s">
        <v>57</v>
      </c>
      <c r="B210" s="14" t="s">
        <v>58</v>
      </c>
      <c r="C210" s="14" t="s">
        <v>673</v>
      </c>
      <c r="D210" s="14" t="s">
        <v>674</v>
      </c>
      <c r="E210" s="14" t="s">
        <v>186</v>
      </c>
      <c r="F210" s="14" t="s">
        <v>72</v>
      </c>
      <c r="G210" s="30">
        <v>1</v>
      </c>
      <c r="H210" s="31">
        <f>+_xlfn.XLOOKUP(F210,'Annex 12.2-Preus unitaris'!B:B,'Annex 12.2-Preus unitaris'!E:E)</f>
        <v>0</v>
      </c>
      <c r="I210" s="9">
        <f t="shared" si="3"/>
        <v>0</v>
      </c>
    </row>
    <row r="211" spans="1:9" x14ac:dyDescent="0.25">
      <c r="A211" s="14" t="s">
        <v>57</v>
      </c>
      <c r="B211" s="14" t="s">
        <v>58</v>
      </c>
      <c r="C211" s="14" t="s">
        <v>675</v>
      </c>
      <c r="D211" s="14" t="s">
        <v>676</v>
      </c>
      <c r="E211" s="14" t="s">
        <v>677</v>
      </c>
      <c r="F211" s="14" t="s">
        <v>72</v>
      </c>
      <c r="G211" s="30">
        <v>1</v>
      </c>
      <c r="H211" s="31">
        <f>+_xlfn.XLOOKUP(F211,'Annex 12.2-Preus unitaris'!B:B,'Annex 12.2-Preus unitaris'!E:E)</f>
        <v>0</v>
      </c>
      <c r="I211" s="9">
        <f t="shared" si="3"/>
        <v>0</v>
      </c>
    </row>
    <row r="212" spans="1:9" x14ac:dyDescent="0.25">
      <c r="A212" s="14" t="s">
        <v>57</v>
      </c>
      <c r="B212" s="14" t="s">
        <v>58</v>
      </c>
      <c r="C212" s="14" t="s">
        <v>678</v>
      </c>
      <c r="D212" s="14" t="s">
        <v>679</v>
      </c>
      <c r="E212" s="14" t="s">
        <v>155</v>
      </c>
      <c r="F212" s="14" t="s">
        <v>72</v>
      </c>
      <c r="G212" s="30">
        <v>1</v>
      </c>
      <c r="H212" s="31">
        <f>+_xlfn.XLOOKUP(F212,'Annex 12.2-Preus unitaris'!B:B,'Annex 12.2-Preus unitaris'!E:E)</f>
        <v>0</v>
      </c>
      <c r="I212" s="9">
        <f t="shared" si="3"/>
        <v>0</v>
      </c>
    </row>
    <row r="213" spans="1:9" x14ac:dyDescent="0.25">
      <c r="A213" s="14" t="s">
        <v>57</v>
      </c>
      <c r="B213" s="14" t="s">
        <v>58</v>
      </c>
      <c r="C213" s="14" t="s">
        <v>680</v>
      </c>
      <c r="D213" s="14" t="s">
        <v>681</v>
      </c>
      <c r="E213" s="14" t="s">
        <v>168</v>
      </c>
      <c r="F213" s="14" t="s">
        <v>72</v>
      </c>
      <c r="G213" s="30">
        <v>1</v>
      </c>
      <c r="H213" s="31">
        <f>+_xlfn.XLOOKUP(F213,'Annex 12.2-Preus unitaris'!B:B,'Annex 12.2-Preus unitaris'!E:E)</f>
        <v>0</v>
      </c>
      <c r="I213" s="9">
        <f t="shared" si="3"/>
        <v>0</v>
      </c>
    </row>
    <row r="214" spans="1:9" x14ac:dyDescent="0.25">
      <c r="A214" s="14" t="s">
        <v>57</v>
      </c>
      <c r="B214" s="14" t="s">
        <v>58</v>
      </c>
      <c r="C214" s="14" t="s">
        <v>682</v>
      </c>
      <c r="D214" s="14" t="s">
        <v>683</v>
      </c>
      <c r="E214" s="14" t="s">
        <v>186</v>
      </c>
      <c r="F214" s="14" t="s">
        <v>72</v>
      </c>
      <c r="G214" s="30">
        <v>1</v>
      </c>
      <c r="H214" s="31">
        <f>+_xlfn.XLOOKUP(F214,'Annex 12.2-Preus unitaris'!B:B,'Annex 12.2-Preus unitaris'!E:E)</f>
        <v>0</v>
      </c>
      <c r="I214" s="9">
        <f t="shared" si="3"/>
        <v>0</v>
      </c>
    </row>
    <row r="215" spans="1:9" x14ac:dyDescent="0.25">
      <c r="A215" s="14" t="s">
        <v>57</v>
      </c>
      <c r="B215" s="14" t="s">
        <v>58</v>
      </c>
      <c r="C215" s="14" t="s">
        <v>684</v>
      </c>
      <c r="D215" s="14" t="s">
        <v>685</v>
      </c>
      <c r="E215" s="14" t="s">
        <v>686</v>
      </c>
      <c r="F215" s="14" t="s">
        <v>72</v>
      </c>
      <c r="G215" s="30">
        <v>1</v>
      </c>
      <c r="H215" s="31">
        <f>+_xlfn.XLOOKUP(F215,'Annex 12.2-Preus unitaris'!B:B,'Annex 12.2-Preus unitaris'!E:E)</f>
        <v>0</v>
      </c>
      <c r="I215" s="9">
        <f t="shared" si="3"/>
        <v>0</v>
      </c>
    </row>
    <row r="216" spans="1:9" x14ac:dyDescent="0.25">
      <c r="A216" s="14" t="s">
        <v>57</v>
      </c>
      <c r="B216" s="14" t="s">
        <v>58</v>
      </c>
      <c r="C216" s="14" t="s">
        <v>687</v>
      </c>
      <c r="D216" s="14" t="s">
        <v>688</v>
      </c>
      <c r="E216" s="14" t="s">
        <v>510</v>
      </c>
      <c r="F216" s="14" t="s">
        <v>72</v>
      </c>
      <c r="G216" s="30">
        <v>1</v>
      </c>
      <c r="H216" s="31">
        <f>+_xlfn.XLOOKUP(F216,'Annex 12.2-Preus unitaris'!B:B,'Annex 12.2-Preus unitaris'!E:E)</f>
        <v>0</v>
      </c>
      <c r="I216" s="9">
        <f t="shared" si="3"/>
        <v>0</v>
      </c>
    </row>
    <row r="217" spans="1:9" x14ac:dyDescent="0.25">
      <c r="A217" s="14" t="s">
        <v>57</v>
      </c>
      <c r="B217" s="14" t="s">
        <v>58</v>
      </c>
      <c r="C217" s="14" t="s">
        <v>689</v>
      </c>
      <c r="D217" s="14" t="s">
        <v>690</v>
      </c>
      <c r="E217" s="14" t="s">
        <v>691</v>
      </c>
      <c r="F217" s="14" t="s">
        <v>72</v>
      </c>
      <c r="G217" s="30">
        <v>1</v>
      </c>
      <c r="H217" s="31">
        <f>+_xlfn.XLOOKUP(F217,'Annex 12.2-Preus unitaris'!B:B,'Annex 12.2-Preus unitaris'!E:E)</f>
        <v>0</v>
      </c>
      <c r="I217" s="9">
        <f t="shared" si="3"/>
        <v>0</v>
      </c>
    </row>
    <row r="218" spans="1:9" x14ac:dyDescent="0.25">
      <c r="A218" s="14" t="s">
        <v>57</v>
      </c>
      <c r="B218" s="14" t="s">
        <v>58</v>
      </c>
      <c r="C218" s="14" t="s">
        <v>692</v>
      </c>
      <c r="D218" s="14" t="s">
        <v>693</v>
      </c>
      <c r="E218" s="14" t="s">
        <v>694</v>
      </c>
      <c r="F218" s="14" t="s">
        <v>72</v>
      </c>
      <c r="G218" s="30">
        <v>1</v>
      </c>
      <c r="H218" s="31">
        <f>+_xlfn.XLOOKUP(F218,'Annex 12.2-Preus unitaris'!B:B,'Annex 12.2-Preus unitaris'!E:E)</f>
        <v>0</v>
      </c>
      <c r="I218" s="9">
        <f t="shared" si="3"/>
        <v>0</v>
      </c>
    </row>
    <row r="219" spans="1:9" ht="24" x14ac:dyDescent="0.25">
      <c r="A219" s="14" t="s">
        <v>57</v>
      </c>
      <c r="B219" s="14" t="s">
        <v>58</v>
      </c>
      <c r="C219" s="14" t="s">
        <v>695</v>
      </c>
      <c r="D219" s="14" t="s">
        <v>696</v>
      </c>
      <c r="E219" s="14" t="s">
        <v>697</v>
      </c>
      <c r="F219" s="14" t="s">
        <v>72</v>
      </c>
      <c r="G219" s="30">
        <v>1</v>
      </c>
      <c r="H219" s="31">
        <f>+_xlfn.XLOOKUP(F219,'Annex 12.2-Preus unitaris'!B:B,'Annex 12.2-Preus unitaris'!E:E)</f>
        <v>0</v>
      </c>
      <c r="I219" s="9">
        <f t="shared" si="3"/>
        <v>0</v>
      </c>
    </row>
    <row r="220" spans="1:9" x14ac:dyDescent="0.25">
      <c r="A220" s="14" t="s">
        <v>57</v>
      </c>
      <c r="B220" s="14" t="s">
        <v>58</v>
      </c>
      <c r="C220" s="14" t="s">
        <v>698</v>
      </c>
      <c r="D220" s="14" t="s">
        <v>699</v>
      </c>
      <c r="E220" s="14" t="s">
        <v>700</v>
      </c>
      <c r="F220" s="14" t="s">
        <v>72</v>
      </c>
      <c r="G220" s="30">
        <v>1</v>
      </c>
      <c r="H220" s="31">
        <f>+_xlfn.XLOOKUP(F220,'Annex 12.2-Preus unitaris'!B:B,'Annex 12.2-Preus unitaris'!E:E)</f>
        <v>0</v>
      </c>
      <c r="I220" s="9">
        <f t="shared" si="3"/>
        <v>0</v>
      </c>
    </row>
    <row r="221" spans="1:9" x14ac:dyDescent="0.25">
      <c r="A221" s="14" t="s">
        <v>57</v>
      </c>
      <c r="B221" s="14" t="s">
        <v>58</v>
      </c>
      <c r="C221" s="14" t="s">
        <v>701</v>
      </c>
      <c r="D221" s="14" t="s">
        <v>702</v>
      </c>
      <c r="E221" s="14" t="s">
        <v>703</v>
      </c>
      <c r="F221" s="14" t="s">
        <v>72</v>
      </c>
      <c r="G221" s="30">
        <v>1</v>
      </c>
      <c r="H221" s="31">
        <f>+_xlfn.XLOOKUP(F221,'Annex 12.2-Preus unitaris'!B:B,'Annex 12.2-Preus unitaris'!E:E)</f>
        <v>0</v>
      </c>
      <c r="I221" s="9">
        <f t="shared" si="3"/>
        <v>0</v>
      </c>
    </row>
    <row r="222" spans="1:9" x14ac:dyDescent="0.25">
      <c r="A222" s="14" t="s">
        <v>57</v>
      </c>
      <c r="B222" s="14" t="s">
        <v>58</v>
      </c>
      <c r="C222" s="14" t="s">
        <v>704</v>
      </c>
      <c r="D222" s="14" t="s">
        <v>705</v>
      </c>
      <c r="E222" s="14" t="s">
        <v>706</v>
      </c>
      <c r="F222" s="14" t="s">
        <v>72</v>
      </c>
      <c r="G222" s="30">
        <v>1</v>
      </c>
      <c r="H222" s="31">
        <f>+_xlfn.XLOOKUP(F222,'Annex 12.2-Preus unitaris'!B:B,'Annex 12.2-Preus unitaris'!E:E)</f>
        <v>0</v>
      </c>
      <c r="I222" s="9">
        <f t="shared" si="3"/>
        <v>0</v>
      </c>
    </row>
    <row r="223" spans="1:9" x14ac:dyDescent="0.25">
      <c r="A223" s="14" t="s">
        <v>57</v>
      </c>
      <c r="B223" s="14" t="s">
        <v>58</v>
      </c>
      <c r="C223" s="14" t="s">
        <v>707</v>
      </c>
      <c r="D223" s="14" t="s">
        <v>708</v>
      </c>
      <c r="E223" s="14" t="s">
        <v>205</v>
      </c>
      <c r="F223" s="14" t="s">
        <v>72</v>
      </c>
      <c r="G223" s="30">
        <v>1</v>
      </c>
      <c r="H223" s="31">
        <f>+_xlfn.XLOOKUP(F223,'Annex 12.2-Preus unitaris'!B:B,'Annex 12.2-Preus unitaris'!E:E)</f>
        <v>0</v>
      </c>
      <c r="I223" s="9">
        <f t="shared" si="3"/>
        <v>0</v>
      </c>
    </row>
    <row r="224" spans="1:9" x14ac:dyDescent="0.25">
      <c r="A224" s="14" t="s">
        <v>57</v>
      </c>
      <c r="B224" s="14" t="s">
        <v>58</v>
      </c>
      <c r="C224" s="14" t="s">
        <v>709</v>
      </c>
      <c r="D224" s="14" t="s">
        <v>710</v>
      </c>
      <c r="E224" s="14" t="s">
        <v>711</v>
      </c>
      <c r="F224" s="14" t="s">
        <v>72</v>
      </c>
      <c r="G224" s="30">
        <v>1</v>
      </c>
      <c r="H224" s="31">
        <f>+_xlfn.XLOOKUP(F224,'Annex 12.2-Preus unitaris'!B:B,'Annex 12.2-Preus unitaris'!E:E)</f>
        <v>0</v>
      </c>
      <c r="I224" s="9">
        <f t="shared" si="3"/>
        <v>0</v>
      </c>
    </row>
    <row r="225" spans="1:9" x14ac:dyDescent="0.25">
      <c r="A225" s="14" t="s">
        <v>57</v>
      </c>
      <c r="B225" s="14" t="s">
        <v>58</v>
      </c>
      <c r="C225" s="14" t="s">
        <v>712</v>
      </c>
      <c r="D225" s="14" t="s">
        <v>713</v>
      </c>
      <c r="E225" s="14" t="s">
        <v>258</v>
      </c>
      <c r="F225" s="14" t="s">
        <v>72</v>
      </c>
      <c r="G225" s="30">
        <v>1</v>
      </c>
      <c r="H225" s="31">
        <f>+_xlfn.XLOOKUP(F225,'Annex 12.2-Preus unitaris'!B:B,'Annex 12.2-Preus unitaris'!E:E)</f>
        <v>0</v>
      </c>
      <c r="I225" s="9">
        <f t="shared" si="3"/>
        <v>0</v>
      </c>
    </row>
    <row r="226" spans="1:9" x14ac:dyDescent="0.25">
      <c r="A226" s="14" t="s">
        <v>57</v>
      </c>
      <c r="B226" s="14" t="s">
        <v>58</v>
      </c>
      <c r="C226" s="14" t="s">
        <v>714</v>
      </c>
      <c r="D226" s="14" t="s">
        <v>715</v>
      </c>
      <c r="E226" s="14" t="s">
        <v>716</v>
      </c>
      <c r="F226" s="14" t="s">
        <v>72</v>
      </c>
      <c r="G226" s="30">
        <v>1</v>
      </c>
      <c r="H226" s="31">
        <f>+_xlfn.XLOOKUP(F226,'Annex 12.2-Preus unitaris'!B:B,'Annex 12.2-Preus unitaris'!E:E)</f>
        <v>0</v>
      </c>
      <c r="I226" s="9">
        <f t="shared" si="3"/>
        <v>0</v>
      </c>
    </row>
    <row r="227" spans="1:9" x14ac:dyDescent="0.25">
      <c r="A227" s="14" t="s">
        <v>57</v>
      </c>
      <c r="B227" s="14" t="s">
        <v>58</v>
      </c>
      <c r="C227" s="14" t="s">
        <v>717</v>
      </c>
      <c r="D227" s="14" t="s">
        <v>718</v>
      </c>
      <c r="E227" s="14" t="s">
        <v>719</v>
      </c>
      <c r="F227" s="14" t="s">
        <v>72</v>
      </c>
      <c r="G227" s="30">
        <v>1</v>
      </c>
      <c r="H227" s="31">
        <f>+_xlfn.XLOOKUP(F227,'Annex 12.2-Preus unitaris'!B:B,'Annex 12.2-Preus unitaris'!E:E)</f>
        <v>0</v>
      </c>
      <c r="I227" s="9">
        <f t="shared" si="3"/>
        <v>0</v>
      </c>
    </row>
    <row r="228" spans="1:9" ht="24" x14ac:dyDescent="0.25">
      <c r="A228" s="14" t="s">
        <v>57</v>
      </c>
      <c r="B228" s="14" t="s">
        <v>58</v>
      </c>
      <c r="C228" s="14" t="s">
        <v>720</v>
      </c>
      <c r="D228" s="14" t="s">
        <v>721</v>
      </c>
      <c r="E228" s="14" t="s">
        <v>722</v>
      </c>
      <c r="F228" s="14" t="s">
        <v>72</v>
      </c>
      <c r="G228" s="30">
        <v>1</v>
      </c>
      <c r="H228" s="31">
        <f>+_xlfn.XLOOKUP(F228,'Annex 12.2-Preus unitaris'!B:B,'Annex 12.2-Preus unitaris'!E:E)</f>
        <v>0</v>
      </c>
      <c r="I228" s="9">
        <f t="shared" si="3"/>
        <v>0</v>
      </c>
    </row>
    <row r="229" spans="1:9" x14ac:dyDescent="0.25">
      <c r="A229" s="14" t="s">
        <v>57</v>
      </c>
      <c r="B229" s="14" t="s">
        <v>58</v>
      </c>
      <c r="C229" s="14" t="s">
        <v>723</v>
      </c>
      <c r="D229" s="14" t="s">
        <v>724</v>
      </c>
      <c r="E229" s="14" t="s">
        <v>725</v>
      </c>
      <c r="F229" s="14" t="s">
        <v>72</v>
      </c>
      <c r="G229" s="30">
        <v>1</v>
      </c>
      <c r="H229" s="31">
        <f>+_xlfn.XLOOKUP(F229,'Annex 12.2-Preus unitaris'!B:B,'Annex 12.2-Preus unitaris'!E:E)</f>
        <v>0</v>
      </c>
      <c r="I229" s="9">
        <f t="shared" si="3"/>
        <v>0</v>
      </c>
    </row>
    <row r="230" spans="1:9" x14ac:dyDescent="0.25">
      <c r="A230" s="14" t="s">
        <v>57</v>
      </c>
      <c r="B230" s="14" t="s">
        <v>58</v>
      </c>
      <c r="C230" s="14" t="s">
        <v>726</v>
      </c>
      <c r="D230" s="14" t="s">
        <v>727</v>
      </c>
      <c r="E230" s="14" t="s">
        <v>370</v>
      </c>
      <c r="F230" s="14" t="s">
        <v>72</v>
      </c>
      <c r="G230" s="30">
        <v>1</v>
      </c>
      <c r="H230" s="31">
        <f>+_xlfn.XLOOKUP(F230,'Annex 12.2-Preus unitaris'!B:B,'Annex 12.2-Preus unitaris'!E:E)</f>
        <v>0</v>
      </c>
      <c r="I230" s="9">
        <f t="shared" si="3"/>
        <v>0</v>
      </c>
    </row>
    <row r="231" spans="1:9" x14ac:dyDescent="0.25">
      <c r="A231" s="14" t="s">
        <v>57</v>
      </c>
      <c r="B231" s="14" t="s">
        <v>58</v>
      </c>
      <c r="C231" s="14" t="s">
        <v>728</v>
      </c>
      <c r="D231" s="14" t="s">
        <v>729</v>
      </c>
      <c r="E231" s="14" t="s">
        <v>186</v>
      </c>
      <c r="F231" s="14" t="s">
        <v>72</v>
      </c>
      <c r="G231" s="30">
        <v>1</v>
      </c>
      <c r="H231" s="31">
        <f>+_xlfn.XLOOKUP(F231,'Annex 12.2-Preus unitaris'!B:B,'Annex 12.2-Preus unitaris'!E:E)</f>
        <v>0</v>
      </c>
      <c r="I231" s="9">
        <f t="shared" si="3"/>
        <v>0</v>
      </c>
    </row>
    <row r="232" spans="1:9" x14ac:dyDescent="0.25">
      <c r="A232" s="14" t="s">
        <v>57</v>
      </c>
      <c r="B232" s="14" t="s">
        <v>58</v>
      </c>
      <c r="C232" s="14" t="s">
        <v>730</v>
      </c>
      <c r="D232" s="14" t="s">
        <v>731</v>
      </c>
      <c r="E232" s="14" t="s">
        <v>732</v>
      </c>
      <c r="F232" s="14" t="s">
        <v>72</v>
      </c>
      <c r="G232" s="30">
        <v>1</v>
      </c>
      <c r="H232" s="31">
        <f>+_xlfn.XLOOKUP(F232,'Annex 12.2-Preus unitaris'!B:B,'Annex 12.2-Preus unitaris'!E:E)</f>
        <v>0</v>
      </c>
      <c r="I232" s="9">
        <f t="shared" si="3"/>
        <v>0</v>
      </c>
    </row>
    <row r="233" spans="1:9" x14ac:dyDescent="0.25">
      <c r="A233" s="14" t="s">
        <v>57</v>
      </c>
      <c r="B233" s="14" t="s">
        <v>58</v>
      </c>
      <c r="C233" s="14" t="s">
        <v>733</v>
      </c>
      <c r="D233" s="14" t="s">
        <v>734</v>
      </c>
      <c r="E233" s="14" t="s">
        <v>499</v>
      </c>
      <c r="F233" s="14" t="s">
        <v>72</v>
      </c>
      <c r="G233" s="30">
        <v>1</v>
      </c>
      <c r="H233" s="31">
        <f>+_xlfn.XLOOKUP(F233,'Annex 12.2-Preus unitaris'!B:B,'Annex 12.2-Preus unitaris'!E:E)</f>
        <v>0</v>
      </c>
      <c r="I233" s="9">
        <f t="shared" si="3"/>
        <v>0</v>
      </c>
    </row>
    <row r="234" spans="1:9" x14ac:dyDescent="0.25">
      <c r="A234" s="14" t="s">
        <v>57</v>
      </c>
      <c r="B234" s="14" t="s">
        <v>58</v>
      </c>
      <c r="C234" s="14" t="s">
        <v>735</v>
      </c>
      <c r="D234" s="14" t="s">
        <v>736</v>
      </c>
      <c r="E234" s="14" t="s">
        <v>737</v>
      </c>
      <c r="F234" s="14" t="s">
        <v>72</v>
      </c>
      <c r="G234" s="30">
        <v>1</v>
      </c>
      <c r="H234" s="31">
        <f>+_xlfn.XLOOKUP(F234,'Annex 12.2-Preus unitaris'!B:B,'Annex 12.2-Preus unitaris'!E:E)</f>
        <v>0</v>
      </c>
      <c r="I234" s="9">
        <f t="shared" si="3"/>
        <v>0</v>
      </c>
    </row>
    <row r="235" spans="1:9" ht="24" x14ac:dyDescent="0.25">
      <c r="A235" s="14" t="s">
        <v>57</v>
      </c>
      <c r="B235" s="14" t="s">
        <v>58</v>
      </c>
      <c r="C235" s="14" t="s">
        <v>738</v>
      </c>
      <c r="D235" s="14" t="s">
        <v>739</v>
      </c>
      <c r="E235" s="14" t="s">
        <v>205</v>
      </c>
      <c r="F235" s="14" t="s">
        <v>72</v>
      </c>
      <c r="G235" s="30">
        <v>1</v>
      </c>
      <c r="H235" s="31">
        <f>+_xlfn.XLOOKUP(F235,'Annex 12.2-Preus unitaris'!B:B,'Annex 12.2-Preus unitaris'!E:E)</f>
        <v>0</v>
      </c>
      <c r="I235" s="9">
        <f t="shared" si="3"/>
        <v>0</v>
      </c>
    </row>
    <row r="236" spans="1:9" x14ac:dyDescent="0.25">
      <c r="A236" s="14" t="s">
        <v>57</v>
      </c>
      <c r="B236" s="14" t="s">
        <v>58</v>
      </c>
      <c r="C236" s="14" t="s">
        <v>740</v>
      </c>
      <c r="D236" s="14" t="s">
        <v>741</v>
      </c>
      <c r="E236" s="14" t="s">
        <v>742</v>
      </c>
      <c r="F236" s="14" t="s">
        <v>72</v>
      </c>
      <c r="G236" s="30">
        <v>1</v>
      </c>
      <c r="H236" s="31">
        <f>+_xlfn.XLOOKUP(F236,'Annex 12.2-Preus unitaris'!B:B,'Annex 12.2-Preus unitaris'!E:E)</f>
        <v>0</v>
      </c>
      <c r="I236" s="9">
        <f t="shared" si="3"/>
        <v>0</v>
      </c>
    </row>
    <row r="237" spans="1:9" x14ac:dyDescent="0.25">
      <c r="A237" s="14" t="s">
        <v>57</v>
      </c>
      <c r="B237" s="14" t="s">
        <v>58</v>
      </c>
      <c r="C237" s="14" t="s">
        <v>743</v>
      </c>
      <c r="D237" s="14" t="s">
        <v>744</v>
      </c>
      <c r="E237" s="14" t="s">
        <v>186</v>
      </c>
      <c r="F237" s="14" t="s">
        <v>72</v>
      </c>
      <c r="G237" s="30">
        <v>1</v>
      </c>
      <c r="H237" s="31">
        <f>+_xlfn.XLOOKUP(F237,'Annex 12.2-Preus unitaris'!B:B,'Annex 12.2-Preus unitaris'!E:E)</f>
        <v>0</v>
      </c>
      <c r="I237" s="9">
        <f t="shared" si="3"/>
        <v>0</v>
      </c>
    </row>
    <row r="238" spans="1:9" x14ac:dyDescent="0.25">
      <c r="A238" s="14" t="s">
        <v>57</v>
      </c>
      <c r="B238" s="14" t="s">
        <v>58</v>
      </c>
      <c r="C238" s="14" t="s">
        <v>745</v>
      </c>
      <c r="D238" s="14" t="s">
        <v>746</v>
      </c>
      <c r="E238" s="14" t="s">
        <v>747</v>
      </c>
      <c r="F238" s="14" t="s">
        <v>72</v>
      </c>
      <c r="G238" s="30">
        <v>1</v>
      </c>
      <c r="H238" s="31">
        <f>+_xlfn.XLOOKUP(F238,'Annex 12.2-Preus unitaris'!B:B,'Annex 12.2-Preus unitaris'!E:E)</f>
        <v>0</v>
      </c>
      <c r="I238" s="9">
        <f t="shared" si="3"/>
        <v>0</v>
      </c>
    </row>
    <row r="239" spans="1:9" x14ac:dyDescent="0.25">
      <c r="A239" s="14" t="s">
        <v>57</v>
      </c>
      <c r="B239" s="14" t="s">
        <v>58</v>
      </c>
      <c r="C239" s="14" t="s">
        <v>748</v>
      </c>
      <c r="D239" s="14" t="s">
        <v>749</v>
      </c>
      <c r="E239" s="14" t="s">
        <v>186</v>
      </c>
      <c r="F239" s="14" t="s">
        <v>72</v>
      </c>
      <c r="G239" s="30">
        <v>1</v>
      </c>
      <c r="H239" s="31">
        <f>+_xlfn.XLOOKUP(F239,'Annex 12.2-Preus unitaris'!B:B,'Annex 12.2-Preus unitaris'!E:E)</f>
        <v>0</v>
      </c>
      <c r="I239" s="9">
        <f t="shared" si="3"/>
        <v>0</v>
      </c>
    </row>
    <row r="240" spans="1:9" x14ac:dyDescent="0.25">
      <c r="A240" s="14" t="s">
        <v>57</v>
      </c>
      <c r="B240" s="14" t="s">
        <v>58</v>
      </c>
      <c r="C240" s="14" t="s">
        <v>750</v>
      </c>
      <c r="D240" s="14" t="s">
        <v>751</v>
      </c>
      <c r="E240" s="14" t="s">
        <v>252</v>
      </c>
      <c r="F240" s="14" t="s">
        <v>72</v>
      </c>
      <c r="G240" s="30">
        <v>1</v>
      </c>
      <c r="H240" s="31">
        <f>+_xlfn.XLOOKUP(F240,'Annex 12.2-Preus unitaris'!B:B,'Annex 12.2-Preus unitaris'!E:E)</f>
        <v>0</v>
      </c>
      <c r="I240" s="9">
        <f t="shared" si="3"/>
        <v>0</v>
      </c>
    </row>
    <row r="241" spans="1:9" x14ac:dyDescent="0.25">
      <c r="A241" s="14" t="s">
        <v>57</v>
      </c>
      <c r="B241" s="14" t="s">
        <v>58</v>
      </c>
      <c r="C241" s="14" t="s">
        <v>752</v>
      </c>
      <c r="D241" s="14" t="s">
        <v>753</v>
      </c>
      <c r="E241" s="14" t="s">
        <v>186</v>
      </c>
      <c r="F241" s="14" t="s">
        <v>72</v>
      </c>
      <c r="G241" s="30">
        <v>1</v>
      </c>
      <c r="H241" s="31">
        <f>+_xlfn.XLOOKUP(F241,'Annex 12.2-Preus unitaris'!B:B,'Annex 12.2-Preus unitaris'!E:E)</f>
        <v>0</v>
      </c>
      <c r="I241" s="9">
        <f t="shared" si="3"/>
        <v>0</v>
      </c>
    </row>
    <row r="242" spans="1:9" x14ac:dyDescent="0.25">
      <c r="A242" s="14" t="s">
        <v>57</v>
      </c>
      <c r="B242" s="14" t="s">
        <v>58</v>
      </c>
      <c r="C242" s="14" t="s">
        <v>754</v>
      </c>
      <c r="D242" s="14" t="s">
        <v>755</v>
      </c>
      <c r="E242" s="14" t="s">
        <v>756</v>
      </c>
      <c r="F242" s="14" t="s">
        <v>72</v>
      </c>
      <c r="G242" s="30">
        <v>1</v>
      </c>
      <c r="H242" s="31">
        <f>+_xlfn.XLOOKUP(F242,'Annex 12.2-Preus unitaris'!B:B,'Annex 12.2-Preus unitaris'!E:E)</f>
        <v>0</v>
      </c>
      <c r="I242" s="9">
        <f t="shared" si="3"/>
        <v>0</v>
      </c>
    </row>
    <row r="243" spans="1:9" x14ac:dyDescent="0.25">
      <c r="A243" s="14" t="s">
        <v>57</v>
      </c>
      <c r="B243" s="14" t="s">
        <v>58</v>
      </c>
      <c r="C243" s="14" t="s">
        <v>757</v>
      </c>
      <c r="D243" s="14" t="s">
        <v>758</v>
      </c>
      <c r="E243" s="14" t="s">
        <v>759</v>
      </c>
      <c r="F243" s="14" t="s">
        <v>72</v>
      </c>
      <c r="G243" s="30">
        <v>1</v>
      </c>
      <c r="H243" s="31">
        <f>+_xlfn.XLOOKUP(F243,'Annex 12.2-Preus unitaris'!B:B,'Annex 12.2-Preus unitaris'!E:E)</f>
        <v>0</v>
      </c>
      <c r="I243" s="9">
        <f t="shared" si="3"/>
        <v>0</v>
      </c>
    </row>
    <row r="244" spans="1:9" ht="24" x14ac:dyDescent="0.25">
      <c r="A244" s="14" t="s">
        <v>57</v>
      </c>
      <c r="B244" s="14" t="s">
        <v>58</v>
      </c>
      <c r="C244" s="14" t="s">
        <v>760</v>
      </c>
      <c r="D244" s="14" t="s">
        <v>761</v>
      </c>
      <c r="E244" s="14" t="s">
        <v>205</v>
      </c>
      <c r="F244" s="14" t="s">
        <v>72</v>
      </c>
      <c r="G244" s="30">
        <v>1</v>
      </c>
      <c r="H244" s="31">
        <f>+_xlfn.XLOOKUP(F244,'Annex 12.2-Preus unitaris'!B:B,'Annex 12.2-Preus unitaris'!E:E)</f>
        <v>0</v>
      </c>
      <c r="I244" s="9">
        <f t="shared" si="3"/>
        <v>0</v>
      </c>
    </row>
    <row r="245" spans="1:9" x14ac:dyDescent="0.25">
      <c r="A245" s="14" t="s">
        <v>57</v>
      </c>
      <c r="B245" s="14" t="s">
        <v>58</v>
      </c>
      <c r="C245" s="14" t="s">
        <v>762</v>
      </c>
      <c r="D245" s="14" t="s">
        <v>763</v>
      </c>
      <c r="E245" s="14" t="s">
        <v>510</v>
      </c>
      <c r="F245" s="14" t="s">
        <v>72</v>
      </c>
      <c r="G245" s="30">
        <v>1</v>
      </c>
      <c r="H245" s="31">
        <f>+_xlfn.XLOOKUP(F245,'Annex 12.2-Preus unitaris'!B:B,'Annex 12.2-Preus unitaris'!E:E)</f>
        <v>0</v>
      </c>
      <c r="I245" s="9">
        <f t="shared" si="3"/>
        <v>0</v>
      </c>
    </row>
    <row r="246" spans="1:9" x14ac:dyDescent="0.25">
      <c r="A246" s="14" t="s">
        <v>57</v>
      </c>
      <c r="B246" s="14" t="s">
        <v>58</v>
      </c>
      <c r="C246" s="14" t="s">
        <v>764</v>
      </c>
      <c r="D246" s="14" t="s">
        <v>765</v>
      </c>
      <c r="E246" s="14" t="s">
        <v>766</v>
      </c>
      <c r="F246" s="14" t="s">
        <v>72</v>
      </c>
      <c r="G246" s="30">
        <v>1</v>
      </c>
      <c r="H246" s="31">
        <f>+_xlfn.XLOOKUP(F246,'Annex 12.2-Preus unitaris'!B:B,'Annex 12.2-Preus unitaris'!E:E)</f>
        <v>0</v>
      </c>
      <c r="I246" s="9">
        <f t="shared" si="3"/>
        <v>0</v>
      </c>
    </row>
    <row r="247" spans="1:9" x14ac:dyDescent="0.25">
      <c r="A247" s="14" t="s">
        <v>57</v>
      </c>
      <c r="B247" s="14" t="s">
        <v>58</v>
      </c>
      <c r="C247" s="14" t="s">
        <v>767</v>
      </c>
      <c r="D247" s="14" t="s">
        <v>768</v>
      </c>
      <c r="E247" s="14" t="s">
        <v>186</v>
      </c>
      <c r="F247" s="14" t="s">
        <v>72</v>
      </c>
      <c r="G247" s="30">
        <v>1</v>
      </c>
      <c r="H247" s="31">
        <f>+_xlfn.XLOOKUP(F247,'Annex 12.2-Preus unitaris'!B:B,'Annex 12.2-Preus unitaris'!E:E)</f>
        <v>0</v>
      </c>
      <c r="I247" s="9">
        <f t="shared" si="3"/>
        <v>0</v>
      </c>
    </row>
    <row r="248" spans="1:9" x14ac:dyDescent="0.25">
      <c r="A248" s="14" t="s">
        <v>57</v>
      </c>
      <c r="B248" s="14" t="s">
        <v>58</v>
      </c>
      <c r="C248" s="14" t="s">
        <v>769</v>
      </c>
      <c r="D248" s="14" t="s">
        <v>770</v>
      </c>
      <c r="E248" s="14" t="s">
        <v>205</v>
      </c>
      <c r="F248" s="14" t="s">
        <v>72</v>
      </c>
      <c r="G248" s="30">
        <v>1</v>
      </c>
      <c r="H248" s="31">
        <f>+_xlfn.XLOOKUP(F248,'Annex 12.2-Preus unitaris'!B:B,'Annex 12.2-Preus unitaris'!E:E)</f>
        <v>0</v>
      </c>
      <c r="I248" s="9">
        <f t="shared" si="3"/>
        <v>0</v>
      </c>
    </row>
    <row r="249" spans="1:9" x14ac:dyDescent="0.25">
      <c r="A249" s="14" t="s">
        <v>57</v>
      </c>
      <c r="B249" s="14" t="s">
        <v>58</v>
      </c>
      <c r="C249" s="14" t="s">
        <v>771</v>
      </c>
      <c r="D249" s="14" t="s">
        <v>772</v>
      </c>
      <c r="E249" s="14" t="s">
        <v>235</v>
      </c>
      <c r="F249" s="14" t="s">
        <v>72</v>
      </c>
      <c r="G249" s="30">
        <v>1</v>
      </c>
      <c r="H249" s="31">
        <f>+_xlfn.XLOOKUP(F249,'Annex 12.2-Preus unitaris'!B:B,'Annex 12.2-Preus unitaris'!E:E)</f>
        <v>0</v>
      </c>
      <c r="I249" s="9">
        <f t="shared" si="3"/>
        <v>0</v>
      </c>
    </row>
    <row r="250" spans="1:9" x14ac:dyDescent="0.25">
      <c r="A250" s="14" t="s">
        <v>57</v>
      </c>
      <c r="B250" s="14" t="s">
        <v>58</v>
      </c>
      <c r="C250" s="14" t="s">
        <v>773</v>
      </c>
      <c r="D250" s="14" t="s">
        <v>774</v>
      </c>
      <c r="E250" s="14" t="s">
        <v>182</v>
      </c>
      <c r="F250" s="14" t="s">
        <v>72</v>
      </c>
      <c r="G250" s="30">
        <v>1</v>
      </c>
      <c r="H250" s="31">
        <f>+_xlfn.XLOOKUP(F250,'Annex 12.2-Preus unitaris'!B:B,'Annex 12.2-Preus unitaris'!E:E)</f>
        <v>0</v>
      </c>
      <c r="I250" s="9">
        <f t="shared" si="3"/>
        <v>0</v>
      </c>
    </row>
    <row r="251" spans="1:9" x14ac:dyDescent="0.25">
      <c r="A251" s="14" t="s">
        <v>57</v>
      </c>
      <c r="B251" s="14" t="s">
        <v>58</v>
      </c>
      <c r="C251" s="14" t="s">
        <v>775</v>
      </c>
      <c r="D251" s="14" t="s">
        <v>776</v>
      </c>
      <c r="E251" s="14" t="s">
        <v>777</v>
      </c>
      <c r="F251" s="14" t="s">
        <v>72</v>
      </c>
      <c r="G251" s="30">
        <v>1</v>
      </c>
      <c r="H251" s="31">
        <f>+_xlfn.XLOOKUP(F251,'Annex 12.2-Preus unitaris'!B:B,'Annex 12.2-Preus unitaris'!E:E)</f>
        <v>0</v>
      </c>
      <c r="I251" s="9">
        <f t="shared" si="3"/>
        <v>0</v>
      </c>
    </row>
    <row r="252" spans="1:9" x14ac:dyDescent="0.25">
      <c r="A252" s="14" t="s">
        <v>57</v>
      </c>
      <c r="B252" s="14" t="s">
        <v>58</v>
      </c>
      <c r="C252" s="14" t="s">
        <v>778</v>
      </c>
      <c r="D252" s="14" t="s">
        <v>779</v>
      </c>
      <c r="E252" s="14" t="s">
        <v>780</v>
      </c>
      <c r="F252" s="14" t="s">
        <v>72</v>
      </c>
      <c r="G252" s="30">
        <v>1</v>
      </c>
      <c r="H252" s="31">
        <f>+_xlfn.XLOOKUP(F252,'Annex 12.2-Preus unitaris'!B:B,'Annex 12.2-Preus unitaris'!E:E)</f>
        <v>0</v>
      </c>
      <c r="I252" s="9">
        <f t="shared" si="3"/>
        <v>0</v>
      </c>
    </row>
    <row r="253" spans="1:9" x14ac:dyDescent="0.25">
      <c r="A253" s="14" t="s">
        <v>57</v>
      </c>
      <c r="B253" s="14" t="s">
        <v>58</v>
      </c>
      <c r="C253" s="14" t="s">
        <v>781</v>
      </c>
      <c r="D253" s="14" t="s">
        <v>782</v>
      </c>
      <c r="E253" s="14" t="s">
        <v>783</v>
      </c>
      <c r="F253" s="14" t="s">
        <v>72</v>
      </c>
      <c r="G253" s="30">
        <v>1</v>
      </c>
      <c r="H253" s="31">
        <f>+_xlfn.XLOOKUP(F253,'Annex 12.2-Preus unitaris'!B:B,'Annex 12.2-Preus unitaris'!E:E)</f>
        <v>0</v>
      </c>
      <c r="I253" s="9">
        <f t="shared" si="3"/>
        <v>0</v>
      </c>
    </row>
    <row r="254" spans="1:9" x14ac:dyDescent="0.25">
      <c r="A254" s="14" t="s">
        <v>57</v>
      </c>
      <c r="B254" s="14" t="s">
        <v>58</v>
      </c>
      <c r="C254" s="14" t="s">
        <v>784</v>
      </c>
      <c r="D254" s="14" t="s">
        <v>785</v>
      </c>
      <c r="E254" s="14" t="s">
        <v>786</v>
      </c>
      <c r="F254" s="14" t="s">
        <v>72</v>
      </c>
      <c r="G254" s="30">
        <v>1</v>
      </c>
      <c r="H254" s="31">
        <f>+_xlfn.XLOOKUP(F254,'Annex 12.2-Preus unitaris'!B:B,'Annex 12.2-Preus unitaris'!E:E)</f>
        <v>0</v>
      </c>
      <c r="I254" s="9">
        <f t="shared" si="3"/>
        <v>0</v>
      </c>
    </row>
    <row r="255" spans="1:9" x14ac:dyDescent="0.25">
      <c r="A255" s="14" t="s">
        <v>57</v>
      </c>
      <c r="B255" s="14" t="s">
        <v>58</v>
      </c>
      <c r="C255" s="14" t="s">
        <v>787</v>
      </c>
      <c r="D255" s="14" t="s">
        <v>788</v>
      </c>
      <c r="E255" s="14" t="s">
        <v>789</v>
      </c>
      <c r="F255" s="14" t="s">
        <v>72</v>
      </c>
      <c r="G255" s="30">
        <v>1</v>
      </c>
      <c r="H255" s="31">
        <f>+_xlfn.XLOOKUP(F255,'Annex 12.2-Preus unitaris'!B:B,'Annex 12.2-Preus unitaris'!E:E)</f>
        <v>0</v>
      </c>
      <c r="I255" s="9">
        <f t="shared" si="3"/>
        <v>0</v>
      </c>
    </row>
    <row r="256" spans="1:9" x14ac:dyDescent="0.25">
      <c r="A256" s="14" t="s">
        <v>57</v>
      </c>
      <c r="B256" s="14" t="s">
        <v>58</v>
      </c>
      <c r="C256" s="14" t="s">
        <v>790</v>
      </c>
      <c r="D256" s="14" t="s">
        <v>791</v>
      </c>
      <c r="E256" s="14" t="s">
        <v>186</v>
      </c>
      <c r="F256" s="14" t="s">
        <v>72</v>
      </c>
      <c r="G256" s="30">
        <v>1</v>
      </c>
      <c r="H256" s="31">
        <f>+_xlfn.XLOOKUP(F256,'Annex 12.2-Preus unitaris'!B:B,'Annex 12.2-Preus unitaris'!E:E)</f>
        <v>0</v>
      </c>
      <c r="I256" s="9">
        <f t="shared" si="3"/>
        <v>0</v>
      </c>
    </row>
    <row r="257" spans="1:9" x14ac:dyDescent="0.25">
      <c r="A257" s="14" t="s">
        <v>57</v>
      </c>
      <c r="B257" s="14" t="s">
        <v>58</v>
      </c>
      <c r="C257" s="14" t="s">
        <v>792</v>
      </c>
      <c r="D257" s="14" t="s">
        <v>793</v>
      </c>
      <c r="E257" s="14" t="s">
        <v>186</v>
      </c>
      <c r="F257" s="14" t="s">
        <v>72</v>
      </c>
      <c r="G257" s="30">
        <v>1</v>
      </c>
      <c r="H257" s="31">
        <f>+_xlfn.XLOOKUP(F257,'Annex 12.2-Preus unitaris'!B:B,'Annex 12.2-Preus unitaris'!E:E)</f>
        <v>0</v>
      </c>
      <c r="I257" s="9">
        <f t="shared" si="3"/>
        <v>0</v>
      </c>
    </row>
    <row r="258" spans="1:9" ht="24" x14ac:dyDescent="0.25">
      <c r="A258" s="14" t="s">
        <v>57</v>
      </c>
      <c r="B258" s="14" t="s">
        <v>58</v>
      </c>
      <c r="C258" s="14" t="s">
        <v>794</v>
      </c>
      <c r="D258" s="14" t="s">
        <v>795</v>
      </c>
      <c r="E258" s="14" t="s">
        <v>186</v>
      </c>
      <c r="F258" s="14" t="s">
        <v>72</v>
      </c>
      <c r="G258" s="30">
        <v>1</v>
      </c>
      <c r="H258" s="31">
        <f>+_xlfn.XLOOKUP(F258,'Annex 12.2-Preus unitaris'!B:B,'Annex 12.2-Preus unitaris'!E:E)</f>
        <v>0</v>
      </c>
      <c r="I258" s="9">
        <f t="shared" ref="I258:I290" si="4">+H258*G258</f>
        <v>0</v>
      </c>
    </row>
    <row r="259" spans="1:9" x14ac:dyDescent="0.25">
      <c r="A259" s="14" t="s">
        <v>57</v>
      </c>
      <c r="B259" s="14" t="s">
        <v>58</v>
      </c>
      <c r="C259" s="14" t="s">
        <v>796</v>
      </c>
      <c r="D259" s="14" t="s">
        <v>797</v>
      </c>
      <c r="E259" s="14" t="s">
        <v>258</v>
      </c>
      <c r="F259" s="14" t="s">
        <v>72</v>
      </c>
      <c r="G259" s="30">
        <v>1</v>
      </c>
      <c r="H259" s="31">
        <f>+_xlfn.XLOOKUP(F259,'Annex 12.2-Preus unitaris'!B:B,'Annex 12.2-Preus unitaris'!E:E)</f>
        <v>0</v>
      </c>
      <c r="I259" s="9">
        <f t="shared" si="4"/>
        <v>0</v>
      </c>
    </row>
    <row r="260" spans="1:9" x14ac:dyDescent="0.25">
      <c r="A260" s="14" t="s">
        <v>57</v>
      </c>
      <c r="B260" s="14" t="s">
        <v>58</v>
      </c>
      <c r="C260" s="14" t="s">
        <v>798</v>
      </c>
      <c r="D260" s="14" t="s">
        <v>799</v>
      </c>
      <c r="E260" s="14" t="s">
        <v>186</v>
      </c>
      <c r="F260" s="14" t="s">
        <v>72</v>
      </c>
      <c r="G260" s="30">
        <v>1</v>
      </c>
      <c r="H260" s="31">
        <f>+_xlfn.XLOOKUP(F260,'Annex 12.2-Preus unitaris'!B:B,'Annex 12.2-Preus unitaris'!E:E)</f>
        <v>0</v>
      </c>
      <c r="I260" s="9">
        <f t="shared" si="4"/>
        <v>0</v>
      </c>
    </row>
    <row r="261" spans="1:9" x14ac:dyDescent="0.25">
      <c r="A261" s="14" t="s">
        <v>57</v>
      </c>
      <c r="B261" s="14" t="s">
        <v>58</v>
      </c>
      <c r="C261" s="14" t="s">
        <v>800</v>
      </c>
      <c r="D261" s="14" t="s">
        <v>801</v>
      </c>
      <c r="E261" s="14" t="s">
        <v>186</v>
      </c>
      <c r="F261" s="14" t="s">
        <v>72</v>
      </c>
      <c r="G261" s="30">
        <v>1</v>
      </c>
      <c r="H261" s="31">
        <f>+_xlfn.XLOOKUP(F261,'Annex 12.2-Preus unitaris'!B:B,'Annex 12.2-Preus unitaris'!E:E)</f>
        <v>0</v>
      </c>
      <c r="I261" s="9">
        <f t="shared" si="4"/>
        <v>0</v>
      </c>
    </row>
    <row r="262" spans="1:9" x14ac:dyDescent="0.25">
      <c r="A262" s="14" t="s">
        <v>57</v>
      </c>
      <c r="B262" s="14" t="s">
        <v>58</v>
      </c>
      <c r="C262" s="14" t="s">
        <v>802</v>
      </c>
      <c r="D262" s="14" t="s">
        <v>803</v>
      </c>
      <c r="E262" s="14" t="s">
        <v>186</v>
      </c>
      <c r="F262" s="14" t="s">
        <v>72</v>
      </c>
      <c r="G262" s="30">
        <v>1</v>
      </c>
      <c r="H262" s="31">
        <f>+_xlfn.XLOOKUP(F262,'Annex 12.2-Preus unitaris'!B:B,'Annex 12.2-Preus unitaris'!E:E)</f>
        <v>0</v>
      </c>
      <c r="I262" s="9">
        <f t="shared" si="4"/>
        <v>0</v>
      </c>
    </row>
    <row r="263" spans="1:9" x14ac:dyDescent="0.25">
      <c r="A263" s="14" t="s">
        <v>57</v>
      </c>
      <c r="B263" s="14" t="s">
        <v>58</v>
      </c>
      <c r="C263" s="14" t="s">
        <v>804</v>
      </c>
      <c r="D263" s="14" t="s">
        <v>805</v>
      </c>
      <c r="E263" s="14" t="s">
        <v>507</v>
      </c>
      <c r="F263" s="14" t="s">
        <v>72</v>
      </c>
      <c r="G263" s="30">
        <v>1</v>
      </c>
      <c r="H263" s="31">
        <f>+_xlfn.XLOOKUP(F263,'Annex 12.2-Preus unitaris'!B:B,'Annex 12.2-Preus unitaris'!E:E)</f>
        <v>0</v>
      </c>
      <c r="I263" s="9">
        <f t="shared" si="4"/>
        <v>0</v>
      </c>
    </row>
    <row r="264" spans="1:9" x14ac:dyDescent="0.25">
      <c r="A264" s="14" t="s">
        <v>57</v>
      </c>
      <c r="B264" s="14" t="s">
        <v>58</v>
      </c>
      <c r="C264" s="14" t="s">
        <v>806</v>
      </c>
      <c r="D264" s="14" t="s">
        <v>807</v>
      </c>
      <c r="E264" s="14" t="s">
        <v>186</v>
      </c>
      <c r="F264" s="14" t="s">
        <v>72</v>
      </c>
      <c r="G264" s="30">
        <v>1</v>
      </c>
      <c r="H264" s="31">
        <f>+_xlfn.XLOOKUP(F264,'Annex 12.2-Preus unitaris'!B:B,'Annex 12.2-Preus unitaris'!E:E)</f>
        <v>0</v>
      </c>
      <c r="I264" s="9">
        <f t="shared" si="4"/>
        <v>0</v>
      </c>
    </row>
    <row r="265" spans="1:9" x14ac:dyDescent="0.25">
      <c r="A265" s="14" t="s">
        <v>57</v>
      </c>
      <c r="B265" s="14" t="s">
        <v>58</v>
      </c>
      <c r="C265" s="14" t="s">
        <v>808</v>
      </c>
      <c r="D265" s="14" t="s">
        <v>809</v>
      </c>
      <c r="E265" s="14" t="s">
        <v>171</v>
      </c>
      <c r="F265" s="14" t="s">
        <v>75</v>
      </c>
      <c r="G265" s="30">
        <v>1</v>
      </c>
      <c r="H265" s="31">
        <f>+_xlfn.XLOOKUP(F265,'Annex 12.2-Preus unitaris'!B:B,'Annex 12.2-Preus unitaris'!E:E)</f>
        <v>0</v>
      </c>
      <c r="I265" s="9">
        <f t="shared" si="4"/>
        <v>0</v>
      </c>
    </row>
    <row r="266" spans="1:9" x14ac:dyDescent="0.25">
      <c r="A266" s="14"/>
      <c r="B266" s="14" t="s">
        <v>63</v>
      </c>
      <c r="C266" s="14"/>
      <c r="D266" s="14"/>
      <c r="E266" s="14"/>
      <c r="F266" s="14" t="s">
        <v>72</v>
      </c>
      <c r="G266" s="30">
        <v>40</v>
      </c>
      <c r="H266" s="31">
        <f>+_xlfn.XLOOKUP(F266,'Annex 12.2-Preus unitaris'!B:B,'Annex 12.2-Preus unitaris'!E:E)</f>
        <v>0</v>
      </c>
      <c r="I266" s="9">
        <f t="shared" si="4"/>
        <v>0</v>
      </c>
    </row>
    <row r="267" spans="1:9" ht="24" x14ac:dyDescent="0.25">
      <c r="A267" s="14" t="s">
        <v>36</v>
      </c>
      <c r="B267" s="14" t="s">
        <v>37</v>
      </c>
      <c r="C267" s="14"/>
      <c r="D267" s="14"/>
      <c r="E267" s="14"/>
      <c r="F267" s="14" t="s">
        <v>79</v>
      </c>
      <c r="G267" s="30">
        <v>2</v>
      </c>
      <c r="H267" s="31">
        <f>+_xlfn.XLOOKUP(F267,'Annex 12.2-Preus unitaris'!B:B,'Annex 12.2-Preus unitaris'!E:E)</f>
        <v>0</v>
      </c>
      <c r="I267" s="9">
        <f t="shared" si="4"/>
        <v>0</v>
      </c>
    </row>
    <row r="268" spans="1:9" ht="24" x14ac:dyDescent="0.25">
      <c r="A268" s="14" t="s">
        <v>43</v>
      </c>
      <c r="B268" s="14" t="s">
        <v>44</v>
      </c>
      <c r="C268" s="14"/>
      <c r="D268" s="14"/>
      <c r="E268" s="14"/>
      <c r="F268" s="14" t="s">
        <v>79</v>
      </c>
      <c r="G268" s="30">
        <v>2</v>
      </c>
      <c r="H268" s="31">
        <f>+_xlfn.XLOOKUP(F268,'Annex 12.2-Preus unitaris'!B:B,'Annex 12.2-Preus unitaris'!E:E)</f>
        <v>0</v>
      </c>
      <c r="I268" s="9">
        <f t="shared" si="4"/>
        <v>0</v>
      </c>
    </row>
    <row r="269" spans="1:9" ht="24" x14ac:dyDescent="0.25">
      <c r="A269" s="14" t="s">
        <v>59</v>
      </c>
      <c r="B269" s="14" t="s">
        <v>60</v>
      </c>
      <c r="C269" s="14"/>
      <c r="D269" s="14"/>
      <c r="E269" s="14"/>
      <c r="F269" s="14" t="s">
        <v>79</v>
      </c>
      <c r="G269" s="30">
        <v>5</v>
      </c>
      <c r="H269" s="31">
        <f>+_xlfn.XLOOKUP(F269,'Annex 12.2-Preus unitaris'!B:B,'Annex 12.2-Preus unitaris'!E:E)</f>
        <v>0</v>
      </c>
      <c r="I269" s="9">
        <f t="shared" si="4"/>
        <v>0</v>
      </c>
    </row>
    <row r="270" spans="1:9" ht="24" x14ac:dyDescent="0.25">
      <c r="A270" s="14" t="s">
        <v>51</v>
      </c>
      <c r="B270" s="14" t="s">
        <v>52</v>
      </c>
      <c r="C270" s="14"/>
      <c r="D270" s="14"/>
      <c r="E270" s="14"/>
      <c r="F270" s="14" t="s">
        <v>79</v>
      </c>
      <c r="G270" s="30">
        <v>3</v>
      </c>
      <c r="H270" s="31">
        <f>+_xlfn.XLOOKUP(F270,'Annex 12.2-Preus unitaris'!B:B,'Annex 12.2-Preus unitaris'!E:E)</f>
        <v>0</v>
      </c>
      <c r="I270" s="9">
        <f t="shared" si="4"/>
        <v>0</v>
      </c>
    </row>
    <row r="271" spans="1:9" ht="24" x14ac:dyDescent="0.25">
      <c r="A271" s="14" t="s">
        <v>53</v>
      </c>
      <c r="B271" s="14" t="s">
        <v>54</v>
      </c>
      <c r="C271" s="14"/>
      <c r="D271" s="14"/>
      <c r="E271" s="14"/>
      <c r="F271" s="14" t="s">
        <v>79</v>
      </c>
      <c r="G271" s="30">
        <v>5</v>
      </c>
      <c r="H271" s="31">
        <f>+_xlfn.XLOOKUP(F271,'Annex 12.2-Preus unitaris'!B:B,'Annex 12.2-Preus unitaris'!E:E)</f>
        <v>0</v>
      </c>
      <c r="I271" s="9">
        <f t="shared" si="4"/>
        <v>0</v>
      </c>
    </row>
    <row r="272" spans="1:9" ht="24" x14ac:dyDescent="0.25">
      <c r="A272" s="14" t="s">
        <v>61</v>
      </c>
      <c r="B272" s="14" t="s">
        <v>62</v>
      </c>
      <c r="C272" s="14"/>
      <c r="D272" s="14"/>
      <c r="E272" s="14"/>
      <c r="F272" s="14" t="s">
        <v>79</v>
      </c>
      <c r="G272" s="30">
        <v>5</v>
      </c>
      <c r="H272" s="31">
        <f>+_xlfn.XLOOKUP(F272,'Annex 12.2-Preus unitaris'!B:B,'Annex 12.2-Preus unitaris'!E:E)</f>
        <v>0</v>
      </c>
      <c r="I272" s="9">
        <f t="shared" si="4"/>
        <v>0</v>
      </c>
    </row>
    <row r="273" spans="1:9" x14ac:dyDescent="0.25">
      <c r="A273" s="14" t="s">
        <v>57</v>
      </c>
      <c r="B273" s="14" t="s">
        <v>58</v>
      </c>
      <c r="C273" s="14" t="s">
        <v>810</v>
      </c>
      <c r="D273" s="14"/>
      <c r="E273" s="14"/>
      <c r="F273" s="14" t="s">
        <v>81</v>
      </c>
      <c r="G273" s="30">
        <v>1</v>
      </c>
      <c r="H273" s="31">
        <f>+_xlfn.XLOOKUP(F273,'Annex 12.2-Preus unitaris'!B:B,'Annex 12.2-Preus unitaris'!E:E)</f>
        <v>0</v>
      </c>
      <c r="I273" s="9">
        <f t="shared" si="4"/>
        <v>0</v>
      </c>
    </row>
    <row r="274" spans="1:9" x14ac:dyDescent="0.25">
      <c r="A274" s="14" t="s">
        <v>57</v>
      </c>
      <c r="B274" s="14" t="s">
        <v>58</v>
      </c>
      <c r="C274" s="14" t="s">
        <v>811</v>
      </c>
      <c r="D274" s="14"/>
      <c r="E274" s="14"/>
      <c r="F274" s="14" t="s">
        <v>81</v>
      </c>
      <c r="G274" s="30">
        <v>1</v>
      </c>
      <c r="H274" s="31">
        <f>+_xlfn.XLOOKUP(F274,'Annex 12.2-Preus unitaris'!B:B,'Annex 12.2-Preus unitaris'!E:E)</f>
        <v>0</v>
      </c>
      <c r="I274" s="9">
        <f t="shared" si="4"/>
        <v>0</v>
      </c>
    </row>
    <row r="275" spans="1:9" x14ac:dyDescent="0.25">
      <c r="A275" s="14" t="s">
        <v>57</v>
      </c>
      <c r="B275" s="14" t="s">
        <v>58</v>
      </c>
      <c r="C275" s="14" t="s">
        <v>812</v>
      </c>
      <c r="D275" s="14"/>
      <c r="E275" s="14"/>
      <c r="F275" s="14" t="s">
        <v>81</v>
      </c>
      <c r="G275" s="30">
        <v>1</v>
      </c>
      <c r="H275" s="31">
        <f>+_xlfn.XLOOKUP(F275,'Annex 12.2-Preus unitaris'!B:B,'Annex 12.2-Preus unitaris'!E:E)</f>
        <v>0</v>
      </c>
      <c r="I275" s="9">
        <f t="shared" si="4"/>
        <v>0</v>
      </c>
    </row>
    <row r="276" spans="1:9" x14ac:dyDescent="0.25">
      <c r="A276" s="14" t="s">
        <v>57</v>
      </c>
      <c r="B276" s="14" t="s">
        <v>58</v>
      </c>
      <c r="C276" s="14" t="s">
        <v>813</v>
      </c>
      <c r="D276" s="14"/>
      <c r="E276" s="14"/>
      <c r="F276" s="14" t="s">
        <v>81</v>
      </c>
      <c r="G276" s="30">
        <v>1</v>
      </c>
      <c r="H276" s="31">
        <f>+_xlfn.XLOOKUP(F276,'Annex 12.2-Preus unitaris'!B:B,'Annex 12.2-Preus unitaris'!E:E)</f>
        <v>0</v>
      </c>
      <c r="I276" s="9">
        <f t="shared" si="4"/>
        <v>0</v>
      </c>
    </row>
    <row r="277" spans="1:9" x14ac:dyDescent="0.25">
      <c r="A277" s="14" t="s">
        <v>57</v>
      </c>
      <c r="B277" s="14" t="s">
        <v>58</v>
      </c>
      <c r="C277" s="14" t="s">
        <v>814</v>
      </c>
      <c r="D277" s="14"/>
      <c r="E277" s="14"/>
      <c r="F277" s="14" t="s">
        <v>81</v>
      </c>
      <c r="G277" s="30">
        <v>1</v>
      </c>
      <c r="H277" s="31">
        <f>+_xlfn.XLOOKUP(F277,'Annex 12.2-Preus unitaris'!B:B,'Annex 12.2-Preus unitaris'!E:E)</f>
        <v>0</v>
      </c>
      <c r="I277" s="9">
        <f t="shared" si="4"/>
        <v>0</v>
      </c>
    </row>
    <row r="278" spans="1:9" x14ac:dyDescent="0.25">
      <c r="A278" s="14" t="s">
        <v>57</v>
      </c>
      <c r="B278" s="14" t="s">
        <v>58</v>
      </c>
      <c r="C278" s="14" t="s">
        <v>815</v>
      </c>
      <c r="D278" s="14"/>
      <c r="E278" s="14"/>
      <c r="F278" s="14" t="s">
        <v>81</v>
      </c>
      <c r="G278" s="30">
        <v>1</v>
      </c>
      <c r="H278" s="31">
        <f>+_xlfn.XLOOKUP(F278,'Annex 12.2-Preus unitaris'!B:B,'Annex 12.2-Preus unitaris'!E:E)</f>
        <v>0</v>
      </c>
      <c r="I278" s="9">
        <f t="shared" si="4"/>
        <v>0</v>
      </c>
    </row>
    <row r="279" spans="1:9" x14ac:dyDescent="0.25">
      <c r="A279" s="14" t="s">
        <v>57</v>
      </c>
      <c r="B279" s="14" t="s">
        <v>58</v>
      </c>
      <c r="C279" s="14" t="s">
        <v>816</v>
      </c>
      <c r="D279" s="14"/>
      <c r="E279" s="14"/>
      <c r="F279" s="14" t="s">
        <v>81</v>
      </c>
      <c r="G279" s="30">
        <v>1</v>
      </c>
      <c r="H279" s="31">
        <f>+_xlfn.XLOOKUP(F279,'Annex 12.2-Preus unitaris'!B:B,'Annex 12.2-Preus unitaris'!E:E)</f>
        <v>0</v>
      </c>
      <c r="I279" s="9">
        <f t="shared" si="4"/>
        <v>0</v>
      </c>
    </row>
    <row r="280" spans="1:9" x14ac:dyDescent="0.25">
      <c r="A280" s="14" t="s">
        <v>57</v>
      </c>
      <c r="B280" s="14" t="s">
        <v>58</v>
      </c>
      <c r="C280" s="14" t="s">
        <v>817</v>
      </c>
      <c r="D280" s="14"/>
      <c r="E280" s="14"/>
      <c r="F280" s="14" t="s">
        <v>81</v>
      </c>
      <c r="G280" s="30">
        <v>1</v>
      </c>
      <c r="H280" s="31">
        <f>+_xlfn.XLOOKUP(F280,'Annex 12.2-Preus unitaris'!B:B,'Annex 12.2-Preus unitaris'!E:E)</f>
        <v>0</v>
      </c>
      <c r="I280" s="9">
        <f t="shared" si="4"/>
        <v>0</v>
      </c>
    </row>
    <row r="281" spans="1:9" x14ac:dyDescent="0.25">
      <c r="A281" s="14" t="s">
        <v>57</v>
      </c>
      <c r="B281" s="14" t="s">
        <v>58</v>
      </c>
      <c r="C281" s="14" t="s">
        <v>818</v>
      </c>
      <c r="D281" s="14"/>
      <c r="E281" s="14"/>
      <c r="F281" s="14" t="s">
        <v>81</v>
      </c>
      <c r="G281" s="30">
        <v>1</v>
      </c>
      <c r="H281" s="31">
        <f>+_xlfn.XLOOKUP(F281,'Annex 12.2-Preus unitaris'!B:B,'Annex 12.2-Preus unitaris'!E:E)</f>
        <v>0</v>
      </c>
      <c r="I281" s="9">
        <f t="shared" si="4"/>
        <v>0</v>
      </c>
    </row>
    <row r="282" spans="1:9" x14ac:dyDescent="0.25">
      <c r="A282" s="14" t="s">
        <v>57</v>
      </c>
      <c r="B282" s="14" t="s">
        <v>58</v>
      </c>
      <c r="C282" s="14" t="s">
        <v>819</v>
      </c>
      <c r="D282" s="14"/>
      <c r="E282" s="14"/>
      <c r="F282" s="14" t="s">
        <v>81</v>
      </c>
      <c r="G282" s="30">
        <v>1</v>
      </c>
      <c r="H282" s="31">
        <f>+_xlfn.XLOOKUP(F282,'Annex 12.2-Preus unitaris'!B:B,'Annex 12.2-Preus unitaris'!E:E)</f>
        <v>0</v>
      </c>
      <c r="I282" s="9">
        <f t="shared" si="4"/>
        <v>0</v>
      </c>
    </row>
    <row r="283" spans="1:9" x14ac:dyDescent="0.25">
      <c r="A283" s="14" t="s">
        <v>57</v>
      </c>
      <c r="B283" s="14" t="s">
        <v>58</v>
      </c>
      <c r="C283" s="14" t="s">
        <v>820</v>
      </c>
      <c r="D283" s="14"/>
      <c r="E283" s="14"/>
      <c r="F283" s="14" t="s">
        <v>81</v>
      </c>
      <c r="G283" s="30">
        <v>1</v>
      </c>
      <c r="H283" s="31">
        <f>+_xlfn.XLOOKUP(F283,'Annex 12.2-Preus unitaris'!B:B,'Annex 12.2-Preus unitaris'!E:E)</f>
        <v>0</v>
      </c>
      <c r="I283" s="9">
        <f t="shared" si="4"/>
        <v>0</v>
      </c>
    </row>
    <row r="284" spans="1:9" x14ac:dyDescent="0.25">
      <c r="A284" s="14" t="s">
        <v>57</v>
      </c>
      <c r="B284" s="14" t="s">
        <v>58</v>
      </c>
      <c r="C284" s="14" t="s">
        <v>821</v>
      </c>
      <c r="D284" s="14"/>
      <c r="E284" s="14"/>
      <c r="F284" s="14" t="s">
        <v>81</v>
      </c>
      <c r="G284" s="30">
        <v>1</v>
      </c>
      <c r="H284" s="31">
        <f>+_xlfn.XLOOKUP(F284,'Annex 12.2-Preus unitaris'!B:B,'Annex 12.2-Preus unitaris'!E:E)</f>
        <v>0</v>
      </c>
      <c r="I284" s="9">
        <f t="shared" si="4"/>
        <v>0</v>
      </c>
    </row>
    <row r="285" spans="1:9" ht="24" x14ac:dyDescent="0.25">
      <c r="A285" s="14" t="s">
        <v>57</v>
      </c>
      <c r="B285" s="14" t="s">
        <v>58</v>
      </c>
      <c r="C285" s="14" t="s">
        <v>822</v>
      </c>
      <c r="D285" s="14"/>
      <c r="E285" s="14"/>
      <c r="F285" s="14" t="s">
        <v>79</v>
      </c>
      <c r="G285" s="30">
        <v>1</v>
      </c>
      <c r="H285" s="31">
        <f>+_xlfn.XLOOKUP(F285,'Annex 12.2-Preus unitaris'!B:B,'Annex 12.2-Preus unitaris'!E:E)</f>
        <v>0</v>
      </c>
      <c r="I285" s="9">
        <f t="shared" si="4"/>
        <v>0</v>
      </c>
    </row>
    <row r="286" spans="1:9" ht="24" x14ac:dyDescent="0.25">
      <c r="A286" s="14" t="s">
        <v>57</v>
      </c>
      <c r="B286" s="14" t="s">
        <v>58</v>
      </c>
      <c r="C286" s="14" t="s">
        <v>823</v>
      </c>
      <c r="D286" s="14"/>
      <c r="E286" s="14"/>
      <c r="F286" s="14" t="s">
        <v>79</v>
      </c>
      <c r="G286" s="30">
        <v>1</v>
      </c>
      <c r="H286" s="31">
        <f>+_xlfn.XLOOKUP(F286,'Annex 12.2-Preus unitaris'!B:B,'Annex 12.2-Preus unitaris'!E:E)</f>
        <v>0</v>
      </c>
      <c r="I286" s="9">
        <f t="shared" si="4"/>
        <v>0</v>
      </c>
    </row>
    <row r="287" spans="1:9" ht="24" x14ac:dyDescent="0.25">
      <c r="A287" s="14" t="s">
        <v>57</v>
      </c>
      <c r="B287" s="14" t="s">
        <v>58</v>
      </c>
      <c r="C287" s="14" t="s">
        <v>824</v>
      </c>
      <c r="D287" s="14"/>
      <c r="E287" s="14"/>
      <c r="F287" s="14" t="s">
        <v>79</v>
      </c>
      <c r="G287" s="30">
        <v>1</v>
      </c>
      <c r="H287" s="31">
        <f>+_xlfn.XLOOKUP(F287,'Annex 12.2-Preus unitaris'!B:B,'Annex 12.2-Preus unitaris'!E:E)</f>
        <v>0</v>
      </c>
      <c r="I287" s="9">
        <f t="shared" si="4"/>
        <v>0</v>
      </c>
    </row>
    <row r="288" spans="1:9" ht="24" x14ac:dyDescent="0.25">
      <c r="A288" s="14" t="s">
        <v>57</v>
      </c>
      <c r="B288" s="14" t="s">
        <v>58</v>
      </c>
      <c r="C288" s="14" t="s">
        <v>825</v>
      </c>
      <c r="D288" s="14"/>
      <c r="E288" s="14"/>
      <c r="F288" s="14" t="s">
        <v>79</v>
      </c>
      <c r="G288" s="30">
        <v>1</v>
      </c>
      <c r="H288" s="31">
        <f>+_xlfn.XLOOKUP(F288,'Annex 12.2-Preus unitaris'!B:B,'Annex 12.2-Preus unitaris'!E:E)</f>
        <v>0</v>
      </c>
      <c r="I288" s="9">
        <f t="shared" si="4"/>
        <v>0</v>
      </c>
    </row>
    <row r="289" spans="1:9" x14ac:dyDescent="0.25">
      <c r="A289" s="14"/>
      <c r="B289" s="14" t="s">
        <v>63</v>
      </c>
      <c r="C289" s="14"/>
      <c r="D289" s="14"/>
      <c r="E289" s="14"/>
      <c r="F289" s="14" t="s">
        <v>81</v>
      </c>
      <c r="G289" s="30">
        <v>20</v>
      </c>
      <c r="H289" s="31">
        <f>+_xlfn.XLOOKUP(F289,'Annex 12.2-Preus unitaris'!B:B,'Annex 12.2-Preus unitaris'!E:E)</f>
        <v>0</v>
      </c>
      <c r="I289" s="9">
        <f t="shared" si="4"/>
        <v>0</v>
      </c>
    </row>
    <row r="290" spans="1:9" ht="24" x14ac:dyDescent="0.25">
      <c r="A290" s="14"/>
      <c r="B290" s="14" t="s">
        <v>63</v>
      </c>
      <c r="C290" s="14"/>
      <c r="D290" s="14"/>
      <c r="E290" s="14"/>
      <c r="F290" s="14" t="s">
        <v>79</v>
      </c>
      <c r="G290" s="30">
        <v>20</v>
      </c>
      <c r="H290" s="31">
        <f>+_xlfn.XLOOKUP(F290,'Annex 12.2-Preus unitaris'!B:B,'Annex 12.2-Preus unitaris'!E:E)</f>
        <v>0</v>
      </c>
      <c r="I290" s="9">
        <f t="shared" si="4"/>
        <v>0</v>
      </c>
    </row>
    <row r="294" spans="1:9" x14ac:dyDescent="0.25">
      <c r="B294" s="51" t="s">
        <v>826</v>
      </c>
      <c r="C294" s="51"/>
      <c r="D294" s="51"/>
      <c r="E294" s="51"/>
      <c r="F294" s="51"/>
    </row>
    <row r="295" spans="1:9" x14ac:dyDescent="0.25">
      <c r="B295" s="51"/>
      <c r="C295" s="51"/>
      <c r="D295" s="51"/>
      <c r="E295" s="51"/>
      <c r="F295" s="51"/>
    </row>
    <row r="296" spans="1:9" x14ac:dyDescent="0.25">
      <c r="B296" s="51"/>
      <c r="C296" s="51"/>
      <c r="D296" s="51"/>
      <c r="E296" s="51"/>
      <c r="F296" s="51"/>
    </row>
  </sheetData>
  <sheetProtection algorithmName="SHA-512" hashValue="uat1fgDW0fcIDWW01BBiXaD9DJakch5lirqgML9HD0PULAqzVv0VeuTKjbpJyvImu+F41pkUTULTE6By8cp6wQ==" saltValue="jun1Rbc8093BGR4wSTV9zg==" spinCount="100000" sheet="1" objects="1" scenarios="1" formatColumns="0" autoFilter="0"/>
  <autoFilter ref="A1:I296" xr:uid="{544F7DFB-033D-4332-A47E-D03304B5B6AA}"/>
  <mergeCells count="1">
    <mergeCell ref="B294:F296"/>
  </mergeCells>
  <dataValidations disablePrompts="1" count="1">
    <dataValidation type="decimal" operator="greaterThanOrEqual" allowBlank="1" showInputMessage="1" showErrorMessage="1" sqref="H1" xr:uid="{AF0E20D9-A6CB-4F4D-A48C-CED50F1DA7BD}">
      <formula1>0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E5F5C-258F-41C4-9685-16DD693451E1}">
  <dimension ref="A1:I212"/>
  <sheetViews>
    <sheetView zoomScaleNormal="100" workbookViewId="0">
      <pane ySplit="1" topLeftCell="A2" activePane="bottomLeft" state="frozen"/>
      <selection pane="bottomLeft"/>
    </sheetView>
  </sheetViews>
  <sheetFormatPr baseColWidth="10" defaultRowHeight="15" x14ac:dyDescent="0.25"/>
  <cols>
    <col min="1" max="1" width="17.42578125" customWidth="1"/>
    <col min="2" max="2" width="81" bestFit="1" customWidth="1"/>
    <col min="3" max="3" width="11.140625" customWidth="1"/>
    <col min="4" max="4" width="9" style="44" bestFit="1" customWidth="1"/>
    <col min="5" max="5" width="18.28515625" bestFit="1" customWidth="1"/>
    <col min="6" max="6" width="78.140625" customWidth="1"/>
    <col min="7" max="7" width="14.140625" bestFit="1" customWidth="1"/>
    <col min="8" max="8" width="38.42578125" customWidth="1"/>
    <col min="9" max="9" width="33.7109375" customWidth="1"/>
  </cols>
  <sheetData>
    <row r="1" spans="1:9" x14ac:dyDescent="0.25">
      <c r="A1" s="27" t="s">
        <v>64</v>
      </c>
      <c r="B1" s="27" t="s">
        <v>827</v>
      </c>
      <c r="C1" s="27" t="s">
        <v>828</v>
      </c>
      <c r="D1" s="27" t="s">
        <v>829</v>
      </c>
      <c r="E1" s="27" t="s">
        <v>830</v>
      </c>
      <c r="F1" s="27" t="s">
        <v>831</v>
      </c>
      <c r="G1" s="27" t="s">
        <v>67</v>
      </c>
      <c r="H1" s="32" t="s">
        <v>832</v>
      </c>
      <c r="I1" s="24" t="s">
        <v>833</v>
      </c>
    </row>
    <row r="2" spans="1:9" ht="24" x14ac:dyDescent="0.25">
      <c r="A2" s="33" t="s">
        <v>834</v>
      </c>
      <c r="B2" s="33"/>
      <c r="C2" s="33"/>
      <c r="D2" s="33"/>
      <c r="E2" s="33"/>
      <c r="F2" s="33"/>
      <c r="G2" s="33"/>
      <c r="H2" s="34" t="s">
        <v>835</v>
      </c>
      <c r="I2" s="34"/>
    </row>
    <row r="3" spans="1:9" x14ac:dyDescent="0.25">
      <c r="A3" s="35" t="s">
        <v>836</v>
      </c>
      <c r="B3" s="35" t="s">
        <v>837</v>
      </c>
      <c r="C3" s="36" t="s">
        <v>838</v>
      </c>
      <c r="D3" s="36">
        <v>1</v>
      </c>
      <c r="E3" s="37">
        <v>0.01</v>
      </c>
      <c r="F3" s="38" t="s">
        <v>839</v>
      </c>
      <c r="G3" s="39" t="s">
        <v>73</v>
      </c>
      <c r="H3" s="40"/>
      <c r="I3" s="45">
        <f>+H3*E3</f>
        <v>0</v>
      </c>
    </row>
    <row r="4" spans="1:9" x14ac:dyDescent="0.25">
      <c r="A4" s="35" t="s">
        <v>840</v>
      </c>
      <c r="B4" s="35" t="s">
        <v>841</v>
      </c>
      <c r="C4" s="36" t="s">
        <v>842</v>
      </c>
      <c r="D4" s="36">
        <v>1</v>
      </c>
      <c r="E4" s="37">
        <v>0.02</v>
      </c>
      <c r="F4" s="38" t="s">
        <v>839</v>
      </c>
      <c r="G4" s="39" t="s">
        <v>73</v>
      </c>
      <c r="H4" s="40"/>
      <c r="I4" s="45">
        <f t="shared" ref="I4:I63" si="0">+H4*E4</f>
        <v>0</v>
      </c>
    </row>
    <row r="5" spans="1:9" x14ac:dyDescent="0.25">
      <c r="A5" s="35" t="s">
        <v>843</v>
      </c>
      <c r="B5" s="35" t="s">
        <v>844</v>
      </c>
      <c r="C5" s="36" t="s">
        <v>842</v>
      </c>
      <c r="D5" s="36">
        <v>1</v>
      </c>
      <c r="E5" s="37">
        <v>0.02</v>
      </c>
      <c r="F5" s="38" t="s">
        <v>839</v>
      </c>
      <c r="G5" s="39" t="s">
        <v>73</v>
      </c>
      <c r="H5" s="40"/>
      <c r="I5" s="45">
        <f t="shared" si="0"/>
        <v>0</v>
      </c>
    </row>
    <row r="6" spans="1:9" x14ac:dyDescent="0.25">
      <c r="A6" s="35" t="s">
        <v>845</v>
      </c>
      <c r="B6" s="35" t="s">
        <v>846</v>
      </c>
      <c r="C6" s="36" t="s">
        <v>842</v>
      </c>
      <c r="D6" s="36">
        <v>1</v>
      </c>
      <c r="E6" s="37">
        <v>0.01</v>
      </c>
      <c r="F6" s="38" t="s">
        <v>839</v>
      </c>
      <c r="G6" s="39" t="s">
        <v>73</v>
      </c>
      <c r="H6" s="40"/>
      <c r="I6" s="45">
        <f t="shared" si="0"/>
        <v>0</v>
      </c>
    </row>
    <row r="7" spans="1:9" x14ac:dyDescent="0.25">
      <c r="A7" s="35" t="s">
        <v>847</v>
      </c>
      <c r="B7" s="35" t="s">
        <v>848</v>
      </c>
      <c r="C7" s="36" t="s">
        <v>842</v>
      </c>
      <c r="D7" s="36">
        <v>1</v>
      </c>
      <c r="E7" s="37">
        <v>0.01</v>
      </c>
      <c r="F7" s="38" t="s">
        <v>839</v>
      </c>
      <c r="G7" s="39" t="s">
        <v>73</v>
      </c>
      <c r="H7" s="40"/>
      <c r="I7" s="45">
        <f t="shared" si="0"/>
        <v>0</v>
      </c>
    </row>
    <row r="8" spans="1:9" x14ac:dyDescent="0.25">
      <c r="A8" s="35" t="s">
        <v>849</v>
      </c>
      <c r="B8" s="35" t="s">
        <v>850</v>
      </c>
      <c r="C8" s="36" t="s">
        <v>842</v>
      </c>
      <c r="D8" s="36">
        <v>1</v>
      </c>
      <c r="E8" s="37">
        <v>0.01</v>
      </c>
      <c r="F8" s="38" t="s">
        <v>839</v>
      </c>
      <c r="G8" s="39" t="s">
        <v>73</v>
      </c>
      <c r="H8" s="40"/>
      <c r="I8" s="45">
        <f t="shared" si="0"/>
        <v>0</v>
      </c>
    </row>
    <row r="9" spans="1:9" x14ac:dyDescent="0.25">
      <c r="A9" s="35" t="s">
        <v>851</v>
      </c>
      <c r="B9" s="35" t="s">
        <v>852</v>
      </c>
      <c r="C9" s="36" t="s">
        <v>842</v>
      </c>
      <c r="D9" s="36">
        <v>1</v>
      </c>
      <c r="E9" s="37">
        <v>0.01</v>
      </c>
      <c r="F9" s="38" t="s">
        <v>839</v>
      </c>
      <c r="G9" s="39" t="s">
        <v>73</v>
      </c>
      <c r="H9" s="40"/>
      <c r="I9" s="45">
        <f t="shared" si="0"/>
        <v>0</v>
      </c>
    </row>
    <row r="10" spans="1:9" x14ac:dyDescent="0.25">
      <c r="A10" s="35" t="s">
        <v>853</v>
      </c>
      <c r="B10" s="35" t="s">
        <v>854</v>
      </c>
      <c r="C10" s="36" t="s">
        <v>842</v>
      </c>
      <c r="D10" s="36">
        <v>1</v>
      </c>
      <c r="E10" s="37">
        <v>0.01</v>
      </c>
      <c r="F10" s="38" t="s">
        <v>839</v>
      </c>
      <c r="G10" s="39" t="s">
        <v>73</v>
      </c>
      <c r="H10" s="40"/>
      <c r="I10" s="45">
        <f t="shared" si="0"/>
        <v>0</v>
      </c>
    </row>
    <row r="11" spans="1:9" x14ac:dyDescent="0.25">
      <c r="A11" s="35" t="s">
        <v>855</v>
      </c>
      <c r="B11" s="35" t="s">
        <v>856</v>
      </c>
      <c r="C11" s="36" t="s">
        <v>842</v>
      </c>
      <c r="D11" s="36">
        <v>1</v>
      </c>
      <c r="E11" s="37">
        <v>0.01</v>
      </c>
      <c r="F11" s="38" t="s">
        <v>839</v>
      </c>
      <c r="G11" s="39" t="s">
        <v>73</v>
      </c>
      <c r="H11" s="40"/>
      <c r="I11" s="45">
        <f t="shared" si="0"/>
        <v>0</v>
      </c>
    </row>
    <row r="12" spans="1:9" x14ac:dyDescent="0.25">
      <c r="A12" s="35" t="s">
        <v>857</v>
      </c>
      <c r="B12" s="35" t="s">
        <v>858</v>
      </c>
      <c r="C12" s="36" t="s">
        <v>842</v>
      </c>
      <c r="D12" s="36">
        <v>1</v>
      </c>
      <c r="E12" s="37">
        <v>0.01</v>
      </c>
      <c r="F12" s="38" t="s">
        <v>839</v>
      </c>
      <c r="G12" s="39" t="s">
        <v>73</v>
      </c>
      <c r="H12" s="40"/>
      <c r="I12" s="45">
        <f t="shared" si="0"/>
        <v>0</v>
      </c>
    </row>
    <row r="13" spans="1:9" x14ac:dyDescent="0.25">
      <c r="A13" s="35" t="s">
        <v>859</v>
      </c>
      <c r="B13" s="35" t="s">
        <v>860</v>
      </c>
      <c r="C13" s="36" t="s">
        <v>842</v>
      </c>
      <c r="D13" s="36">
        <v>1</v>
      </c>
      <c r="E13" s="37">
        <v>0.01</v>
      </c>
      <c r="F13" s="38" t="s">
        <v>839</v>
      </c>
      <c r="G13" s="39" t="s">
        <v>73</v>
      </c>
      <c r="H13" s="40"/>
      <c r="I13" s="45">
        <f t="shared" si="0"/>
        <v>0</v>
      </c>
    </row>
    <row r="14" spans="1:9" x14ac:dyDescent="0.25">
      <c r="A14" s="35" t="s">
        <v>861</v>
      </c>
      <c r="B14" s="35" t="s">
        <v>862</v>
      </c>
      <c r="C14" s="36" t="s">
        <v>842</v>
      </c>
      <c r="D14" s="36">
        <v>1</v>
      </c>
      <c r="E14" s="37">
        <v>0.01</v>
      </c>
      <c r="F14" s="38" t="s">
        <v>839</v>
      </c>
      <c r="G14" s="39" t="s">
        <v>73</v>
      </c>
      <c r="H14" s="40"/>
      <c r="I14" s="45">
        <f t="shared" si="0"/>
        <v>0</v>
      </c>
    </row>
    <row r="15" spans="1:9" x14ac:dyDescent="0.25">
      <c r="A15" s="35" t="s">
        <v>863</v>
      </c>
      <c r="B15" s="35" t="s">
        <v>864</v>
      </c>
      <c r="C15" s="36" t="s">
        <v>842</v>
      </c>
      <c r="D15" s="36">
        <v>1</v>
      </c>
      <c r="E15" s="37">
        <v>0.01</v>
      </c>
      <c r="F15" s="38" t="s">
        <v>839</v>
      </c>
      <c r="G15" s="39" t="s">
        <v>73</v>
      </c>
      <c r="H15" s="40"/>
      <c r="I15" s="45">
        <f t="shared" si="0"/>
        <v>0</v>
      </c>
    </row>
    <row r="16" spans="1:9" x14ac:dyDescent="0.25">
      <c r="A16" s="35" t="s">
        <v>865</v>
      </c>
      <c r="B16" s="35" t="s">
        <v>866</v>
      </c>
      <c r="C16" s="36" t="s">
        <v>842</v>
      </c>
      <c r="D16" s="36">
        <v>1</v>
      </c>
      <c r="E16" s="37">
        <v>0.01</v>
      </c>
      <c r="F16" s="38" t="s">
        <v>839</v>
      </c>
      <c r="G16" s="39" t="s">
        <v>73</v>
      </c>
      <c r="H16" s="40"/>
      <c r="I16" s="45">
        <f t="shared" si="0"/>
        <v>0</v>
      </c>
    </row>
    <row r="17" spans="1:9" x14ac:dyDescent="0.25">
      <c r="A17" s="35" t="s">
        <v>867</v>
      </c>
      <c r="B17" s="35" t="s">
        <v>868</v>
      </c>
      <c r="C17" s="36" t="s">
        <v>842</v>
      </c>
      <c r="D17" s="36">
        <v>1</v>
      </c>
      <c r="E17" s="37">
        <v>0.01</v>
      </c>
      <c r="F17" s="38" t="s">
        <v>839</v>
      </c>
      <c r="G17" s="39" t="s">
        <v>73</v>
      </c>
      <c r="H17" s="40"/>
      <c r="I17" s="45">
        <f t="shared" si="0"/>
        <v>0</v>
      </c>
    </row>
    <row r="18" spans="1:9" x14ac:dyDescent="0.25">
      <c r="A18" s="35" t="s">
        <v>869</v>
      </c>
      <c r="B18" s="35" t="s">
        <v>870</v>
      </c>
      <c r="C18" s="36" t="s">
        <v>842</v>
      </c>
      <c r="D18" s="36">
        <v>1</v>
      </c>
      <c r="E18" s="37">
        <v>0.01</v>
      </c>
      <c r="F18" s="38" t="s">
        <v>839</v>
      </c>
      <c r="G18" s="39" t="s">
        <v>73</v>
      </c>
      <c r="H18" s="40"/>
      <c r="I18" s="45">
        <f t="shared" si="0"/>
        <v>0</v>
      </c>
    </row>
    <row r="19" spans="1:9" x14ac:dyDescent="0.25">
      <c r="A19" s="35" t="s">
        <v>871</v>
      </c>
      <c r="B19" s="35" t="s">
        <v>872</v>
      </c>
      <c r="C19" s="36" t="s">
        <v>842</v>
      </c>
      <c r="D19" s="36">
        <v>1</v>
      </c>
      <c r="E19" s="37">
        <v>0.01</v>
      </c>
      <c r="F19" s="38" t="s">
        <v>839</v>
      </c>
      <c r="G19" s="39" t="s">
        <v>73</v>
      </c>
      <c r="H19" s="40"/>
      <c r="I19" s="45">
        <f t="shared" si="0"/>
        <v>0</v>
      </c>
    </row>
    <row r="20" spans="1:9" x14ac:dyDescent="0.25">
      <c r="A20" s="35" t="s">
        <v>873</v>
      </c>
      <c r="B20" s="35" t="s">
        <v>874</v>
      </c>
      <c r="C20" s="36" t="s">
        <v>842</v>
      </c>
      <c r="D20" s="36">
        <v>1</v>
      </c>
      <c r="E20" s="37">
        <v>0.01</v>
      </c>
      <c r="F20" s="38" t="s">
        <v>839</v>
      </c>
      <c r="G20" s="39" t="s">
        <v>73</v>
      </c>
      <c r="H20" s="40"/>
      <c r="I20" s="45">
        <f t="shared" si="0"/>
        <v>0</v>
      </c>
    </row>
    <row r="21" spans="1:9" x14ac:dyDescent="0.25">
      <c r="A21" s="35" t="s">
        <v>875</v>
      </c>
      <c r="B21" s="35" t="s">
        <v>876</v>
      </c>
      <c r="C21" s="36" t="s">
        <v>842</v>
      </c>
      <c r="D21" s="36">
        <v>1</v>
      </c>
      <c r="E21" s="37">
        <v>0.01</v>
      </c>
      <c r="F21" s="38" t="s">
        <v>839</v>
      </c>
      <c r="G21" s="39" t="s">
        <v>73</v>
      </c>
      <c r="H21" s="40"/>
      <c r="I21" s="45">
        <f t="shared" si="0"/>
        <v>0</v>
      </c>
    </row>
    <row r="22" spans="1:9" x14ac:dyDescent="0.25">
      <c r="A22" s="35" t="s">
        <v>877</v>
      </c>
      <c r="B22" s="35" t="s">
        <v>878</v>
      </c>
      <c r="C22" s="36" t="s">
        <v>842</v>
      </c>
      <c r="D22" s="36">
        <v>1</v>
      </c>
      <c r="E22" s="37">
        <v>0.01</v>
      </c>
      <c r="F22" s="38" t="s">
        <v>839</v>
      </c>
      <c r="G22" s="39" t="s">
        <v>73</v>
      </c>
      <c r="H22" s="40"/>
      <c r="I22" s="45">
        <f t="shared" si="0"/>
        <v>0</v>
      </c>
    </row>
    <row r="23" spans="1:9" x14ac:dyDescent="0.25">
      <c r="A23" s="35" t="s">
        <v>879</v>
      </c>
      <c r="B23" s="35" t="s">
        <v>880</v>
      </c>
      <c r="C23" s="36" t="s">
        <v>842</v>
      </c>
      <c r="D23" s="36">
        <v>1</v>
      </c>
      <c r="E23" s="37">
        <v>0.01</v>
      </c>
      <c r="F23" s="38" t="s">
        <v>839</v>
      </c>
      <c r="G23" s="39" t="s">
        <v>73</v>
      </c>
      <c r="H23" s="40"/>
      <c r="I23" s="45">
        <f t="shared" si="0"/>
        <v>0</v>
      </c>
    </row>
    <row r="24" spans="1:9" x14ac:dyDescent="0.25">
      <c r="A24" s="35" t="s">
        <v>881</v>
      </c>
      <c r="B24" s="35" t="s">
        <v>882</v>
      </c>
      <c r="C24" s="36" t="s">
        <v>842</v>
      </c>
      <c r="D24" s="36">
        <v>1</v>
      </c>
      <c r="E24" s="37">
        <v>0.01</v>
      </c>
      <c r="F24" s="38" t="s">
        <v>839</v>
      </c>
      <c r="G24" s="39" t="s">
        <v>73</v>
      </c>
      <c r="H24" s="40"/>
      <c r="I24" s="45">
        <f t="shared" si="0"/>
        <v>0</v>
      </c>
    </row>
    <row r="25" spans="1:9" x14ac:dyDescent="0.25">
      <c r="A25" s="35" t="s">
        <v>883</v>
      </c>
      <c r="B25" s="35" t="s">
        <v>884</v>
      </c>
      <c r="C25" s="36" t="s">
        <v>842</v>
      </c>
      <c r="D25" s="36">
        <v>1</v>
      </c>
      <c r="E25" s="37">
        <v>0.01</v>
      </c>
      <c r="F25" s="38" t="s">
        <v>839</v>
      </c>
      <c r="G25" s="39" t="s">
        <v>73</v>
      </c>
      <c r="H25" s="40"/>
      <c r="I25" s="45">
        <f t="shared" si="0"/>
        <v>0</v>
      </c>
    </row>
    <row r="26" spans="1:9" x14ac:dyDescent="0.25">
      <c r="A26" s="35" t="s">
        <v>885</v>
      </c>
      <c r="B26" s="35" t="s">
        <v>886</v>
      </c>
      <c r="C26" s="36" t="s">
        <v>842</v>
      </c>
      <c r="D26" s="36">
        <v>1</v>
      </c>
      <c r="E26" s="37">
        <v>0.01</v>
      </c>
      <c r="F26" s="38" t="s">
        <v>839</v>
      </c>
      <c r="G26" s="39" t="s">
        <v>73</v>
      </c>
      <c r="H26" s="40"/>
      <c r="I26" s="45">
        <f t="shared" si="0"/>
        <v>0</v>
      </c>
    </row>
    <row r="27" spans="1:9" x14ac:dyDescent="0.25">
      <c r="A27" s="35" t="s">
        <v>887</v>
      </c>
      <c r="B27" s="35" t="s">
        <v>888</v>
      </c>
      <c r="C27" s="36" t="s">
        <v>842</v>
      </c>
      <c r="D27" s="36">
        <v>1</v>
      </c>
      <c r="E27" s="37">
        <v>0.01</v>
      </c>
      <c r="F27" s="38" t="s">
        <v>839</v>
      </c>
      <c r="G27" s="39" t="s">
        <v>73</v>
      </c>
      <c r="H27" s="40"/>
      <c r="I27" s="45">
        <f t="shared" si="0"/>
        <v>0</v>
      </c>
    </row>
    <row r="28" spans="1:9" x14ac:dyDescent="0.25">
      <c r="A28" s="35" t="s">
        <v>889</v>
      </c>
      <c r="B28" s="35" t="s">
        <v>890</v>
      </c>
      <c r="C28" s="36" t="s">
        <v>842</v>
      </c>
      <c r="D28" s="36">
        <v>1</v>
      </c>
      <c r="E28" s="37">
        <v>0.01</v>
      </c>
      <c r="F28" s="38" t="s">
        <v>839</v>
      </c>
      <c r="G28" s="39" t="s">
        <v>73</v>
      </c>
      <c r="H28" s="40"/>
      <c r="I28" s="45">
        <f t="shared" si="0"/>
        <v>0</v>
      </c>
    </row>
    <row r="29" spans="1:9" x14ac:dyDescent="0.25">
      <c r="A29" s="35" t="s">
        <v>891</v>
      </c>
      <c r="B29" s="35" t="s">
        <v>892</v>
      </c>
      <c r="C29" s="36" t="s">
        <v>842</v>
      </c>
      <c r="D29" s="36">
        <v>1</v>
      </c>
      <c r="E29" s="37">
        <v>0.01</v>
      </c>
      <c r="F29" s="38" t="s">
        <v>839</v>
      </c>
      <c r="G29" s="39" t="s">
        <v>73</v>
      </c>
      <c r="H29" s="40"/>
      <c r="I29" s="45">
        <f t="shared" si="0"/>
        <v>0</v>
      </c>
    </row>
    <row r="30" spans="1:9" x14ac:dyDescent="0.25">
      <c r="A30" s="35" t="s">
        <v>893</v>
      </c>
      <c r="B30" s="35" t="s">
        <v>894</v>
      </c>
      <c r="C30" s="36" t="s">
        <v>842</v>
      </c>
      <c r="D30" s="36">
        <v>1</v>
      </c>
      <c r="E30" s="37">
        <v>0.01</v>
      </c>
      <c r="F30" s="38" t="s">
        <v>839</v>
      </c>
      <c r="G30" s="39" t="s">
        <v>73</v>
      </c>
      <c r="H30" s="40"/>
      <c r="I30" s="45">
        <f t="shared" si="0"/>
        <v>0</v>
      </c>
    </row>
    <row r="31" spans="1:9" x14ac:dyDescent="0.25">
      <c r="A31" s="35" t="s">
        <v>895</v>
      </c>
      <c r="B31" s="35" t="s">
        <v>896</v>
      </c>
      <c r="C31" s="36" t="s">
        <v>842</v>
      </c>
      <c r="D31" s="36">
        <v>1</v>
      </c>
      <c r="E31" s="37">
        <v>0.01</v>
      </c>
      <c r="F31" s="38" t="s">
        <v>839</v>
      </c>
      <c r="G31" s="39" t="s">
        <v>73</v>
      </c>
      <c r="H31" s="40"/>
      <c r="I31" s="45">
        <f t="shared" si="0"/>
        <v>0</v>
      </c>
    </row>
    <row r="32" spans="1:9" x14ac:dyDescent="0.25">
      <c r="A32" s="35" t="s">
        <v>897</v>
      </c>
      <c r="B32" s="35" t="s">
        <v>898</v>
      </c>
      <c r="C32" s="36" t="s">
        <v>842</v>
      </c>
      <c r="D32" s="36">
        <v>1</v>
      </c>
      <c r="E32" s="37">
        <v>0.01</v>
      </c>
      <c r="F32" s="38" t="s">
        <v>839</v>
      </c>
      <c r="G32" s="39" t="s">
        <v>73</v>
      </c>
      <c r="H32" s="40"/>
      <c r="I32" s="45">
        <f t="shared" si="0"/>
        <v>0</v>
      </c>
    </row>
    <row r="33" spans="1:9" x14ac:dyDescent="0.25">
      <c r="A33" s="35" t="s">
        <v>899</v>
      </c>
      <c r="B33" s="35" t="s">
        <v>900</v>
      </c>
      <c r="C33" s="36" t="s">
        <v>842</v>
      </c>
      <c r="D33" s="36">
        <v>1</v>
      </c>
      <c r="E33" s="37">
        <v>0.08</v>
      </c>
      <c r="F33" s="38" t="s">
        <v>901</v>
      </c>
      <c r="G33" s="39" t="s">
        <v>73</v>
      </c>
      <c r="H33" s="40"/>
      <c r="I33" s="45">
        <f t="shared" si="0"/>
        <v>0</v>
      </c>
    </row>
    <row r="34" spans="1:9" x14ac:dyDescent="0.25">
      <c r="A34" s="35" t="s">
        <v>902</v>
      </c>
      <c r="B34" s="35" t="s">
        <v>903</v>
      </c>
      <c r="C34" s="36" t="s">
        <v>842</v>
      </c>
      <c r="D34" s="36">
        <v>1</v>
      </c>
      <c r="E34" s="37">
        <v>7.0000000000000007E-2</v>
      </c>
      <c r="F34" s="38" t="s">
        <v>901</v>
      </c>
      <c r="G34" s="39" t="s">
        <v>73</v>
      </c>
      <c r="H34" s="40"/>
      <c r="I34" s="45">
        <f t="shared" si="0"/>
        <v>0</v>
      </c>
    </row>
    <row r="35" spans="1:9" x14ac:dyDescent="0.25">
      <c r="A35" s="35" t="s">
        <v>904</v>
      </c>
      <c r="B35" s="35" t="s">
        <v>905</v>
      </c>
      <c r="C35" s="36" t="s">
        <v>842</v>
      </c>
      <c r="D35" s="36">
        <v>1</v>
      </c>
      <c r="E35" s="37">
        <v>0.06</v>
      </c>
      <c r="F35" s="38" t="s">
        <v>901</v>
      </c>
      <c r="G35" s="39" t="s">
        <v>73</v>
      </c>
      <c r="H35" s="40"/>
      <c r="I35" s="45">
        <f t="shared" si="0"/>
        <v>0</v>
      </c>
    </row>
    <row r="36" spans="1:9" x14ac:dyDescent="0.25">
      <c r="A36" s="35" t="s">
        <v>906</v>
      </c>
      <c r="B36" s="35" t="s">
        <v>907</v>
      </c>
      <c r="C36" s="36" t="s">
        <v>842</v>
      </c>
      <c r="D36" s="36">
        <v>1</v>
      </c>
      <c r="E36" s="37">
        <v>0.05</v>
      </c>
      <c r="F36" s="38" t="s">
        <v>901</v>
      </c>
      <c r="G36" s="39" t="s">
        <v>73</v>
      </c>
      <c r="H36" s="40"/>
      <c r="I36" s="45">
        <f t="shared" si="0"/>
        <v>0</v>
      </c>
    </row>
    <row r="37" spans="1:9" x14ac:dyDescent="0.25">
      <c r="A37" s="35" t="s">
        <v>908</v>
      </c>
      <c r="B37" s="35" t="s">
        <v>909</v>
      </c>
      <c r="C37" s="36" t="s">
        <v>842</v>
      </c>
      <c r="D37" s="36">
        <v>1</v>
      </c>
      <c r="E37" s="37">
        <v>0.06</v>
      </c>
      <c r="F37" s="38" t="s">
        <v>901</v>
      </c>
      <c r="G37" s="39" t="s">
        <v>73</v>
      </c>
      <c r="H37" s="40"/>
      <c r="I37" s="45">
        <f t="shared" si="0"/>
        <v>0</v>
      </c>
    </row>
    <row r="38" spans="1:9" x14ac:dyDescent="0.25">
      <c r="A38" s="35" t="s">
        <v>910</v>
      </c>
      <c r="B38" s="35" t="s">
        <v>911</v>
      </c>
      <c r="C38" s="36" t="s">
        <v>842</v>
      </c>
      <c r="D38" s="36">
        <v>1</v>
      </c>
      <c r="E38" s="37">
        <v>0.08</v>
      </c>
      <c r="F38" s="38" t="s">
        <v>901</v>
      </c>
      <c r="G38" s="39" t="s">
        <v>73</v>
      </c>
      <c r="H38" s="40"/>
      <c r="I38" s="45">
        <f t="shared" si="0"/>
        <v>0</v>
      </c>
    </row>
    <row r="39" spans="1:9" x14ac:dyDescent="0.25">
      <c r="A39" s="35" t="s">
        <v>912</v>
      </c>
      <c r="B39" s="35" t="s">
        <v>913</v>
      </c>
      <c r="C39" s="36" t="s">
        <v>842</v>
      </c>
      <c r="D39" s="36">
        <v>1</v>
      </c>
      <c r="E39" s="37">
        <v>0.04</v>
      </c>
      <c r="F39" s="38" t="s">
        <v>901</v>
      </c>
      <c r="G39" s="39" t="s">
        <v>73</v>
      </c>
      <c r="H39" s="40"/>
      <c r="I39" s="45">
        <f t="shared" si="0"/>
        <v>0</v>
      </c>
    </row>
    <row r="40" spans="1:9" x14ac:dyDescent="0.25">
      <c r="A40" s="35" t="s">
        <v>914</v>
      </c>
      <c r="B40" s="35" t="s">
        <v>915</v>
      </c>
      <c r="C40" s="36" t="s">
        <v>842</v>
      </c>
      <c r="D40" s="36">
        <v>1</v>
      </c>
      <c r="E40" s="37">
        <v>0.01</v>
      </c>
      <c r="F40" s="38" t="s">
        <v>839</v>
      </c>
      <c r="G40" s="39" t="s">
        <v>73</v>
      </c>
      <c r="H40" s="40"/>
      <c r="I40" s="45">
        <f t="shared" si="0"/>
        <v>0</v>
      </c>
    </row>
    <row r="41" spans="1:9" x14ac:dyDescent="0.25">
      <c r="A41" s="35" t="s">
        <v>916</v>
      </c>
      <c r="B41" s="35" t="s">
        <v>917</v>
      </c>
      <c r="C41" s="36" t="s">
        <v>842</v>
      </c>
      <c r="D41" s="36">
        <v>1</v>
      </c>
      <c r="E41" s="37">
        <v>0.01</v>
      </c>
      <c r="F41" s="38" t="s">
        <v>839</v>
      </c>
      <c r="G41" s="39" t="s">
        <v>73</v>
      </c>
      <c r="H41" s="40"/>
      <c r="I41" s="45">
        <f t="shared" si="0"/>
        <v>0</v>
      </c>
    </row>
    <row r="42" spans="1:9" x14ac:dyDescent="0.25">
      <c r="A42" s="35" t="s">
        <v>918</v>
      </c>
      <c r="B42" s="35" t="s">
        <v>919</v>
      </c>
      <c r="C42" s="36" t="s">
        <v>842</v>
      </c>
      <c r="D42" s="36">
        <v>1</v>
      </c>
      <c r="E42" s="37">
        <v>0.01</v>
      </c>
      <c r="F42" s="38" t="s">
        <v>839</v>
      </c>
      <c r="G42" s="39" t="s">
        <v>73</v>
      </c>
      <c r="H42" s="40"/>
      <c r="I42" s="45">
        <f t="shared" si="0"/>
        <v>0</v>
      </c>
    </row>
    <row r="43" spans="1:9" x14ac:dyDescent="0.25">
      <c r="A43" s="35" t="s">
        <v>920</v>
      </c>
      <c r="B43" s="35" t="s">
        <v>921</v>
      </c>
      <c r="C43" s="36" t="s">
        <v>842</v>
      </c>
      <c r="D43" s="36">
        <v>1</v>
      </c>
      <c r="E43" s="37">
        <v>0.01</v>
      </c>
      <c r="F43" s="38" t="s">
        <v>839</v>
      </c>
      <c r="G43" s="39" t="s">
        <v>73</v>
      </c>
      <c r="H43" s="40"/>
      <c r="I43" s="45">
        <f t="shared" si="0"/>
        <v>0</v>
      </c>
    </row>
    <row r="44" spans="1:9" x14ac:dyDescent="0.25">
      <c r="A44" s="35" t="s">
        <v>922</v>
      </c>
      <c r="B44" s="35" t="s">
        <v>923</v>
      </c>
      <c r="C44" s="36" t="s">
        <v>842</v>
      </c>
      <c r="D44" s="36">
        <v>1</v>
      </c>
      <c r="E44" s="37">
        <v>0.01</v>
      </c>
      <c r="F44" s="38" t="s">
        <v>839</v>
      </c>
      <c r="G44" s="39" t="s">
        <v>73</v>
      </c>
      <c r="H44" s="40"/>
      <c r="I44" s="45">
        <f t="shared" si="0"/>
        <v>0</v>
      </c>
    </row>
    <row r="45" spans="1:9" x14ac:dyDescent="0.25">
      <c r="A45" s="35" t="s">
        <v>924</v>
      </c>
      <c r="B45" s="35" t="s">
        <v>925</v>
      </c>
      <c r="C45" s="36" t="s">
        <v>842</v>
      </c>
      <c r="D45" s="36">
        <v>1</v>
      </c>
      <c r="E45" s="37">
        <v>0.01</v>
      </c>
      <c r="F45" s="38" t="s">
        <v>839</v>
      </c>
      <c r="G45" s="39" t="s">
        <v>73</v>
      </c>
      <c r="H45" s="40"/>
      <c r="I45" s="45">
        <f t="shared" si="0"/>
        <v>0</v>
      </c>
    </row>
    <row r="46" spans="1:9" x14ac:dyDescent="0.25">
      <c r="A46" s="35" t="s">
        <v>926</v>
      </c>
      <c r="B46" s="35" t="s">
        <v>927</v>
      </c>
      <c r="C46" s="36" t="s">
        <v>842</v>
      </c>
      <c r="D46" s="36">
        <v>1</v>
      </c>
      <c r="E46" s="37">
        <v>0.01</v>
      </c>
      <c r="F46" s="38" t="s">
        <v>839</v>
      </c>
      <c r="G46" s="39" t="s">
        <v>73</v>
      </c>
      <c r="H46" s="40"/>
      <c r="I46" s="45">
        <f t="shared" si="0"/>
        <v>0</v>
      </c>
    </row>
    <row r="47" spans="1:9" x14ac:dyDescent="0.25">
      <c r="A47" s="35" t="s">
        <v>928</v>
      </c>
      <c r="B47" s="35" t="s">
        <v>929</v>
      </c>
      <c r="C47" s="36" t="s">
        <v>842</v>
      </c>
      <c r="D47" s="36">
        <v>1</v>
      </c>
      <c r="E47" s="37">
        <v>0.01</v>
      </c>
      <c r="F47" s="38" t="s">
        <v>839</v>
      </c>
      <c r="G47" s="39" t="s">
        <v>73</v>
      </c>
      <c r="H47" s="40"/>
      <c r="I47" s="45">
        <f t="shared" si="0"/>
        <v>0</v>
      </c>
    </row>
    <row r="48" spans="1:9" x14ac:dyDescent="0.25">
      <c r="A48" s="35" t="s">
        <v>930</v>
      </c>
      <c r="B48" s="35" t="s">
        <v>931</v>
      </c>
      <c r="C48" s="36" t="s">
        <v>842</v>
      </c>
      <c r="D48" s="36">
        <v>1</v>
      </c>
      <c r="E48" s="37">
        <v>0.01</v>
      </c>
      <c r="F48" s="38" t="s">
        <v>839</v>
      </c>
      <c r="G48" s="39" t="s">
        <v>73</v>
      </c>
      <c r="H48" s="40"/>
      <c r="I48" s="45">
        <f t="shared" si="0"/>
        <v>0</v>
      </c>
    </row>
    <row r="49" spans="1:9" x14ac:dyDescent="0.25">
      <c r="A49" s="35" t="s">
        <v>932</v>
      </c>
      <c r="B49" s="35" t="s">
        <v>933</v>
      </c>
      <c r="C49" s="36" t="s">
        <v>842</v>
      </c>
      <c r="D49" s="36">
        <v>1</v>
      </c>
      <c r="E49" s="37">
        <v>0.01</v>
      </c>
      <c r="F49" s="38" t="s">
        <v>839</v>
      </c>
      <c r="G49" s="39" t="s">
        <v>73</v>
      </c>
      <c r="H49" s="40"/>
      <c r="I49" s="45">
        <f t="shared" si="0"/>
        <v>0</v>
      </c>
    </row>
    <row r="50" spans="1:9" x14ac:dyDescent="0.25">
      <c r="A50" s="35" t="s">
        <v>934</v>
      </c>
      <c r="B50" s="35" t="s">
        <v>935</v>
      </c>
      <c r="C50" s="36" t="s">
        <v>842</v>
      </c>
      <c r="D50" s="36">
        <v>1</v>
      </c>
      <c r="E50" s="37">
        <v>0.01</v>
      </c>
      <c r="F50" s="38" t="s">
        <v>839</v>
      </c>
      <c r="G50" s="39" t="s">
        <v>73</v>
      </c>
      <c r="H50" s="40"/>
      <c r="I50" s="45">
        <f t="shared" si="0"/>
        <v>0</v>
      </c>
    </row>
    <row r="51" spans="1:9" x14ac:dyDescent="0.25">
      <c r="A51" s="35" t="s">
        <v>936</v>
      </c>
      <c r="B51" s="35" t="s">
        <v>937</v>
      </c>
      <c r="C51" s="36" t="s">
        <v>842</v>
      </c>
      <c r="D51" s="36">
        <v>1</v>
      </c>
      <c r="E51" s="37">
        <v>0.01</v>
      </c>
      <c r="F51" s="38" t="s">
        <v>839</v>
      </c>
      <c r="G51" s="39" t="s">
        <v>73</v>
      </c>
      <c r="H51" s="40"/>
      <c r="I51" s="45">
        <f t="shared" si="0"/>
        <v>0</v>
      </c>
    </row>
    <row r="52" spans="1:9" x14ac:dyDescent="0.25">
      <c r="A52" s="35" t="s">
        <v>938</v>
      </c>
      <c r="B52" s="35" t="s">
        <v>939</v>
      </c>
      <c r="C52" s="36" t="s">
        <v>842</v>
      </c>
      <c r="D52" s="36">
        <v>1</v>
      </c>
      <c r="E52" s="37">
        <v>0.01</v>
      </c>
      <c r="F52" s="38" t="s">
        <v>839</v>
      </c>
      <c r="G52" s="39" t="s">
        <v>73</v>
      </c>
      <c r="H52" s="40"/>
      <c r="I52" s="45">
        <f t="shared" si="0"/>
        <v>0</v>
      </c>
    </row>
    <row r="53" spans="1:9" x14ac:dyDescent="0.25">
      <c r="A53" s="35" t="s">
        <v>940</v>
      </c>
      <c r="B53" s="35" t="s">
        <v>941</v>
      </c>
      <c r="C53" s="36" t="s">
        <v>842</v>
      </c>
      <c r="D53" s="36">
        <v>1</v>
      </c>
      <c r="E53" s="37">
        <v>0.01</v>
      </c>
      <c r="F53" s="38" t="s">
        <v>839</v>
      </c>
      <c r="G53" s="39" t="s">
        <v>73</v>
      </c>
      <c r="H53" s="40"/>
      <c r="I53" s="45">
        <f t="shared" si="0"/>
        <v>0</v>
      </c>
    </row>
    <row r="54" spans="1:9" x14ac:dyDescent="0.25">
      <c r="A54" s="35" t="s">
        <v>942</v>
      </c>
      <c r="B54" s="35" t="s">
        <v>943</v>
      </c>
      <c r="C54" s="36" t="s">
        <v>842</v>
      </c>
      <c r="D54" s="36">
        <v>1</v>
      </c>
      <c r="E54" s="37">
        <v>0.01</v>
      </c>
      <c r="F54" s="38" t="s">
        <v>839</v>
      </c>
      <c r="G54" s="39" t="s">
        <v>73</v>
      </c>
      <c r="H54" s="40"/>
      <c r="I54" s="45">
        <f t="shared" si="0"/>
        <v>0</v>
      </c>
    </row>
    <row r="55" spans="1:9" x14ac:dyDescent="0.25">
      <c r="A55" s="35" t="s">
        <v>944</v>
      </c>
      <c r="B55" s="35" t="s">
        <v>945</v>
      </c>
      <c r="C55" s="36" t="s">
        <v>842</v>
      </c>
      <c r="D55" s="36">
        <v>1</v>
      </c>
      <c r="E55" s="37">
        <v>0.01</v>
      </c>
      <c r="F55" s="38" t="s">
        <v>839</v>
      </c>
      <c r="G55" s="39" t="s">
        <v>73</v>
      </c>
      <c r="H55" s="40"/>
      <c r="I55" s="45">
        <f t="shared" si="0"/>
        <v>0</v>
      </c>
    </row>
    <row r="56" spans="1:9" x14ac:dyDescent="0.25">
      <c r="A56" s="35" t="s">
        <v>946</v>
      </c>
      <c r="B56" s="35" t="s">
        <v>947</v>
      </c>
      <c r="C56" s="36" t="s">
        <v>842</v>
      </c>
      <c r="D56" s="36">
        <v>1</v>
      </c>
      <c r="E56" s="37">
        <v>0.01</v>
      </c>
      <c r="F56" s="38" t="s">
        <v>839</v>
      </c>
      <c r="G56" s="39" t="s">
        <v>73</v>
      </c>
      <c r="H56" s="40"/>
      <c r="I56" s="45">
        <f t="shared" si="0"/>
        <v>0</v>
      </c>
    </row>
    <row r="57" spans="1:9" x14ac:dyDescent="0.25">
      <c r="A57" s="35" t="s">
        <v>948</v>
      </c>
      <c r="B57" s="35" t="s">
        <v>949</v>
      </c>
      <c r="C57" s="36" t="s">
        <v>842</v>
      </c>
      <c r="D57" s="36">
        <v>1</v>
      </c>
      <c r="E57" s="37">
        <v>0.01</v>
      </c>
      <c r="F57" s="38" t="s">
        <v>839</v>
      </c>
      <c r="G57" s="39" t="s">
        <v>73</v>
      </c>
      <c r="H57" s="40"/>
      <c r="I57" s="45">
        <f t="shared" si="0"/>
        <v>0</v>
      </c>
    </row>
    <row r="58" spans="1:9" x14ac:dyDescent="0.25">
      <c r="A58" s="35" t="s">
        <v>950</v>
      </c>
      <c r="B58" s="35" t="s">
        <v>951</v>
      </c>
      <c r="C58" s="36" t="s">
        <v>842</v>
      </c>
      <c r="D58" s="36">
        <v>1</v>
      </c>
      <c r="E58" s="37">
        <v>0.01</v>
      </c>
      <c r="F58" s="38" t="s">
        <v>839</v>
      </c>
      <c r="G58" s="39" t="s">
        <v>73</v>
      </c>
      <c r="H58" s="40"/>
      <c r="I58" s="45">
        <f t="shared" si="0"/>
        <v>0</v>
      </c>
    </row>
    <row r="59" spans="1:9" x14ac:dyDescent="0.25">
      <c r="A59" s="35" t="s">
        <v>952</v>
      </c>
      <c r="B59" s="35" t="s">
        <v>953</v>
      </c>
      <c r="C59" s="36" t="s">
        <v>842</v>
      </c>
      <c r="D59" s="36">
        <v>1</v>
      </c>
      <c r="E59" s="37">
        <v>0.01</v>
      </c>
      <c r="F59" s="38" t="s">
        <v>839</v>
      </c>
      <c r="G59" s="39" t="s">
        <v>73</v>
      </c>
      <c r="H59" s="40"/>
      <c r="I59" s="45">
        <f t="shared" si="0"/>
        <v>0</v>
      </c>
    </row>
    <row r="60" spans="1:9" x14ac:dyDescent="0.25">
      <c r="A60" s="35" t="s">
        <v>954</v>
      </c>
      <c r="B60" s="35" t="s">
        <v>955</v>
      </c>
      <c r="C60" s="36" t="s">
        <v>842</v>
      </c>
      <c r="D60" s="36">
        <v>1</v>
      </c>
      <c r="E60" s="37">
        <v>0.01</v>
      </c>
      <c r="F60" s="38" t="s">
        <v>839</v>
      </c>
      <c r="G60" s="39" t="s">
        <v>73</v>
      </c>
      <c r="H60" s="40"/>
      <c r="I60" s="45">
        <f t="shared" si="0"/>
        <v>0</v>
      </c>
    </row>
    <row r="61" spans="1:9" x14ac:dyDescent="0.25">
      <c r="A61" s="35" t="s">
        <v>956</v>
      </c>
      <c r="B61" s="35" t="s">
        <v>957</v>
      </c>
      <c r="C61" s="36" t="s">
        <v>842</v>
      </c>
      <c r="D61" s="36">
        <v>1</v>
      </c>
      <c r="E61" s="37">
        <v>0.01</v>
      </c>
      <c r="F61" s="38" t="s">
        <v>839</v>
      </c>
      <c r="G61" s="39" t="s">
        <v>73</v>
      </c>
      <c r="H61" s="40"/>
      <c r="I61" s="45">
        <f t="shared" si="0"/>
        <v>0</v>
      </c>
    </row>
    <row r="62" spans="1:9" x14ac:dyDescent="0.25">
      <c r="A62" s="33" t="s">
        <v>963</v>
      </c>
      <c r="B62" s="33"/>
      <c r="C62" s="33"/>
      <c r="D62" s="33"/>
      <c r="E62" s="33"/>
      <c r="F62" s="33"/>
      <c r="G62" s="33"/>
      <c r="H62" s="34" t="s">
        <v>958</v>
      </c>
      <c r="I62" s="34"/>
    </row>
    <row r="63" spans="1:9" x14ac:dyDescent="0.25">
      <c r="A63" s="35" t="s">
        <v>959</v>
      </c>
      <c r="B63" s="35" t="s">
        <v>960</v>
      </c>
      <c r="C63" s="36" t="s">
        <v>842</v>
      </c>
      <c r="D63" s="36">
        <v>1</v>
      </c>
      <c r="E63" s="37">
        <v>0.02</v>
      </c>
      <c r="F63" s="38" t="s">
        <v>961</v>
      </c>
      <c r="G63" s="39" t="s">
        <v>73</v>
      </c>
      <c r="H63" s="40"/>
      <c r="I63" s="45">
        <f t="shared" si="0"/>
        <v>0</v>
      </c>
    </row>
    <row r="64" spans="1:9" x14ac:dyDescent="0.25">
      <c r="A64" s="41" t="s">
        <v>962</v>
      </c>
      <c r="B64" s="41"/>
      <c r="C64" s="41"/>
      <c r="D64" s="41"/>
      <c r="E64" s="42">
        <f>+SUM(E2:E63)</f>
        <v>1.0000000000000002</v>
      </c>
      <c r="F64" s="41"/>
      <c r="G64" s="41"/>
      <c r="H64" s="41"/>
      <c r="I64" s="43">
        <f>+SUM(I3:I63)</f>
        <v>0</v>
      </c>
    </row>
    <row r="65" spans="4:4" x14ac:dyDescent="0.25">
      <c r="D65"/>
    </row>
    <row r="66" spans="4:4" x14ac:dyDescent="0.25">
      <c r="D66"/>
    </row>
    <row r="67" spans="4:4" x14ac:dyDescent="0.25">
      <c r="D67"/>
    </row>
    <row r="68" spans="4:4" x14ac:dyDescent="0.25">
      <c r="D68"/>
    </row>
    <row r="69" spans="4:4" x14ac:dyDescent="0.25">
      <c r="D69"/>
    </row>
    <row r="70" spans="4:4" x14ac:dyDescent="0.25">
      <c r="D70"/>
    </row>
    <row r="71" spans="4:4" x14ac:dyDescent="0.25">
      <c r="D71"/>
    </row>
    <row r="72" spans="4:4" x14ac:dyDescent="0.25">
      <c r="D72"/>
    </row>
    <row r="73" spans="4:4" x14ac:dyDescent="0.25">
      <c r="D73"/>
    </row>
    <row r="74" spans="4:4" x14ac:dyDescent="0.25">
      <c r="D74"/>
    </row>
    <row r="75" spans="4:4" x14ac:dyDescent="0.25">
      <c r="D75"/>
    </row>
    <row r="76" spans="4:4" x14ac:dyDescent="0.25">
      <c r="D76"/>
    </row>
    <row r="77" spans="4:4" x14ac:dyDescent="0.25">
      <c r="D77"/>
    </row>
    <row r="78" spans="4:4" x14ac:dyDescent="0.25">
      <c r="D78"/>
    </row>
    <row r="79" spans="4:4" x14ac:dyDescent="0.25">
      <c r="D79"/>
    </row>
    <row r="80" spans="4:4" x14ac:dyDescent="0.25">
      <c r="D80"/>
    </row>
    <row r="81" spans="4:4" x14ac:dyDescent="0.25">
      <c r="D81"/>
    </row>
    <row r="82" spans="4:4" x14ac:dyDescent="0.25">
      <c r="D82"/>
    </row>
    <row r="83" spans="4:4" x14ac:dyDescent="0.25">
      <c r="D83"/>
    </row>
    <row r="84" spans="4:4" x14ac:dyDescent="0.25">
      <c r="D84"/>
    </row>
    <row r="85" spans="4:4" x14ac:dyDescent="0.25">
      <c r="D85"/>
    </row>
    <row r="86" spans="4:4" x14ac:dyDescent="0.25">
      <c r="D86"/>
    </row>
    <row r="87" spans="4:4" x14ac:dyDescent="0.25">
      <c r="D87"/>
    </row>
    <row r="88" spans="4:4" x14ac:dyDescent="0.25">
      <c r="D88"/>
    </row>
    <row r="89" spans="4:4" x14ac:dyDescent="0.25">
      <c r="D89"/>
    </row>
    <row r="90" spans="4:4" x14ac:dyDescent="0.25">
      <c r="D90"/>
    </row>
    <row r="91" spans="4:4" x14ac:dyDescent="0.25">
      <c r="D91"/>
    </row>
    <row r="92" spans="4:4" x14ac:dyDescent="0.25">
      <c r="D92"/>
    </row>
    <row r="93" spans="4:4" x14ac:dyDescent="0.25">
      <c r="D93"/>
    </row>
    <row r="94" spans="4:4" x14ac:dyDescent="0.25">
      <c r="D94"/>
    </row>
    <row r="95" spans="4:4" x14ac:dyDescent="0.25">
      <c r="D95"/>
    </row>
    <row r="96" spans="4:4" x14ac:dyDescent="0.25">
      <c r="D96"/>
    </row>
    <row r="97" spans="4:4" x14ac:dyDescent="0.25">
      <c r="D97"/>
    </row>
    <row r="98" spans="4:4" x14ac:dyDescent="0.25">
      <c r="D98"/>
    </row>
    <row r="99" spans="4:4" x14ac:dyDescent="0.25">
      <c r="D99"/>
    </row>
    <row r="100" spans="4:4" x14ac:dyDescent="0.25">
      <c r="D100"/>
    </row>
    <row r="101" spans="4:4" x14ac:dyDescent="0.25">
      <c r="D101"/>
    </row>
    <row r="102" spans="4:4" x14ac:dyDescent="0.25">
      <c r="D102"/>
    </row>
    <row r="103" spans="4:4" x14ac:dyDescent="0.25">
      <c r="D103"/>
    </row>
    <row r="104" spans="4:4" x14ac:dyDescent="0.25">
      <c r="D104"/>
    </row>
    <row r="105" spans="4:4" x14ac:dyDescent="0.25">
      <c r="D105"/>
    </row>
    <row r="106" spans="4:4" x14ac:dyDescent="0.25">
      <c r="D106"/>
    </row>
    <row r="107" spans="4:4" x14ac:dyDescent="0.25">
      <c r="D107"/>
    </row>
    <row r="108" spans="4:4" x14ac:dyDescent="0.25">
      <c r="D108"/>
    </row>
    <row r="109" spans="4:4" x14ac:dyDescent="0.25">
      <c r="D109"/>
    </row>
    <row r="110" spans="4:4" x14ac:dyDescent="0.25">
      <c r="D110"/>
    </row>
    <row r="111" spans="4:4" x14ac:dyDescent="0.25">
      <c r="D111"/>
    </row>
    <row r="112" spans="4:4" x14ac:dyDescent="0.25">
      <c r="D112"/>
    </row>
    <row r="113" spans="4:4" x14ac:dyDescent="0.25">
      <c r="D113"/>
    </row>
    <row r="114" spans="4:4" x14ac:dyDescent="0.25">
      <c r="D114"/>
    </row>
    <row r="115" spans="4:4" x14ac:dyDescent="0.25">
      <c r="D115"/>
    </row>
    <row r="116" spans="4:4" x14ac:dyDescent="0.25">
      <c r="D116"/>
    </row>
    <row r="117" spans="4:4" x14ac:dyDescent="0.25">
      <c r="D117"/>
    </row>
    <row r="118" spans="4:4" x14ac:dyDescent="0.25">
      <c r="D118"/>
    </row>
    <row r="119" spans="4:4" x14ac:dyDescent="0.25">
      <c r="D119"/>
    </row>
    <row r="120" spans="4:4" x14ac:dyDescent="0.25">
      <c r="D120"/>
    </row>
    <row r="121" spans="4:4" x14ac:dyDescent="0.25">
      <c r="D121"/>
    </row>
    <row r="122" spans="4:4" x14ac:dyDescent="0.25">
      <c r="D122"/>
    </row>
    <row r="123" spans="4:4" x14ac:dyDescent="0.25">
      <c r="D123"/>
    </row>
    <row r="124" spans="4:4" x14ac:dyDescent="0.25">
      <c r="D124"/>
    </row>
    <row r="125" spans="4:4" x14ac:dyDescent="0.25">
      <c r="D125"/>
    </row>
    <row r="126" spans="4:4" x14ac:dyDescent="0.25">
      <c r="D126"/>
    </row>
    <row r="127" spans="4:4" x14ac:dyDescent="0.25">
      <c r="D127"/>
    </row>
    <row r="128" spans="4:4" x14ac:dyDescent="0.25">
      <c r="D128"/>
    </row>
    <row r="129" spans="4:4" x14ac:dyDescent="0.25">
      <c r="D129"/>
    </row>
    <row r="130" spans="4:4" x14ac:dyDescent="0.25">
      <c r="D130"/>
    </row>
    <row r="131" spans="4:4" x14ac:dyDescent="0.25">
      <c r="D131"/>
    </row>
    <row r="132" spans="4:4" x14ac:dyDescent="0.25">
      <c r="D132"/>
    </row>
    <row r="133" spans="4:4" x14ac:dyDescent="0.25">
      <c r="D133"/>
    </row>
    <row r="134" spans="4:4" x14ac:dyDescent="0.25">
      <c r="D134"/>
    </row>
    <row r="135" spans="4:4" x14ac:dyDescent="0.25">
      <c r="D135"/>
    </row>
    <row r="136" spans="4:4" x14ac:dyDescent="0.25">
      <c r="D136"/>
    </row>
    <row r="137" spans="4:4" x14ac:dyDescent="0.25">
      <c r="D137"/>
    </row>
    <row r="138" spans="4:4" x14ac:dyDescent="0.25">
      <c r="D138"/>
    </row>
    <row r="139" spans="4:4" x14ac:dyDescent="0.25">
      <c r="D139"/>
    </row>
    <row r="140" spans="4:4" x14ac:dyDescent="0.25">
      <c r="D140"/>
    </row>
    <row r="141" spans="4:4" x14ac:dyDescent="0.25">
      <c r="D141"/>
    </row>
    <row r="142" spans="4:4" x14ac:dyDescent="0.25">
      <c r="D142"/>
    </row>
    <row r="143" spans="4:4" x14ac:dyDescent="0.25">
      <c r="D143"/>
    </row>
    <row r="144" spans="4:4" x14ac:dyDescent="0.25">
      <c r="D144"/>
    </row>
    <row r="145" spans="4:4" x14ac:dyDescent="0.25">
      <c r="D145"/>
    </row>
    <row r="146" spans="4:4" x14ac:dyDescent="0.25">
      <c r="D146"/>
    </row>
    <row r="147" spans="4:4" x14ac:dyDescent="0.25">
      <c r="D147"/>
    </row>
    <row r="148" spans="4:4" x14ac:dyDescent="0.25">
      <c r="D148"/>
    </row>
    <row r="149" spans="4:4" x14ac:dyDescent="0.25">
      <c r="D149"/>
    </row>
    <row r="150" spans="4:4" x14ac:dyDescent="0.25">
      <c r="D150"/>
    </row>
    <row r="151" spans="4:4" x14ac:dyDescent="0.25">
      <c r="D151"/>
    </row>
    <row r="152" spans="4:4" x14ac:dyDescent="0.25">
      <c r="D152"/>
    </row>
    <row r="153" spans="4:4" x14ac:dyDescent="0.25">
      <c r="D153"/>
    </row>
    <row r="154" spans="4:4" x14ac:dyDescent="0.25">
      <c r="D154"/>
    </row>
    <row r="155" spans="4:4" x14ac:dyDescent="0.25">
      <c r="D155"/>
    </row>
    <row r="156" spans="4:4" x14ac:dyDescent="0.25">
      <c r="D156"/>
    </row>
    <row r="157" spans="4:4" x14ac:dyDescent="0.25">
      <c r="D157"/>
    </row>
    <row r="158" spans="4:4" x14ac:dyDescent="0.25">
      <c r="D158"/>
    </row>
    <row r="159" spans="4:4" x14ac:dyDescent="0.25">
      <c r="D159"/>
    </row>
    <row r="160" spans="4:4" x14ac:dyDescent="0.25">
      <c r="D160"/>
    </row>
    <row r="161" spans="4:4" x14ac:dyDescent="0.25">
      <c r="D161"/>
    </row>
    <row r="162" spans="4:4" x14ac:dyDescent="0.25">
      <c r="D162"/>
    </row>
    <row r="163" spans="4:4" x14ac:dyDescent="0.25">
      <c r="D163"/>
    </row>
    <row r="164" spans="4:4" x14ac:dyDescent="0.25">
      <c r="D164"/>
    </row>
    <row r="165" spans="4:4" x14ac:dyDescent="0.25">
      <c r="D165"/>
    </row>
    <row r="166" spans="4:4" x14ac:dyDescent="0.25">
      <c r="D166"/>
    </row>
    <row r="167" spans="4:4" x14ac:dyDescent="0.25">
      <c r="D167"/>
    </row>
    <row r="168" spans="4:4" x14ac:dyDescent="0.25">
      <c r="D168"/>
    </row>
    <row r="169" spans="4:4" x14ac:dyDescent="0.25">
      <c r="D169"/>
    </row>
    <row r="170" spans="4:4" x14ac:dyDescent="0.25">
      <c r="D170"/>
    </row>
    <row r="171" spans="4:4" x14ac:dyDescent="0.25">
      <c r="D171"/>
    </row>
    <row r="172" spans="4:4" x14ac:dyDescent="0.25">
      <c r="D172"/>
    </row>
    <row r="173" spans="4:4" x14ac:dyDescent="0.25">
      <c r="D173"/>
    </row>
    <row r="174" spans="4:4" x14ac:dyDescent="0.25">
      <c r="D174"/>
    </row>
    <row r="175" spans="4:4" x14ac:dyDescent="0.25">
      <c r="D175"/>
    </row>
    <row r="176" spans="4:4" x14ac:dyDescent="0.25">
      <c r="D176"/>
    </row>
    <row r="177" spans="4:4" x14ac:dyDescent="0.25">
      <c r="D177"/>
    </row>
    <row r="178" spans="4:4" x14ac:dyDescent="0.25">
      <c r="D178"/>
    </row>
    <row r="179" spans="4:4" x14ac:dyDescent="0.25">
      <c r="D179"/>
    </row>
    <row r="180" spans="4:4" x14ac:dyDescent="0.25">
      <c r="D180"/>
    </row>
    <row r="181" spans="4:4" x14ac:dyDescent="0.25">
      <c r="D181"/>
    </row>
    <row r="182" spans="4:4" x14ac:dyDescent="0.25">
      <c r="D182"/>
    </row>
    <row r="183" spans="4:4" x14ac:dyDescent="0.25">
      <c r="D183"/>
    </row>
    <row r="184" spans="4:4" x14ac:dyDescent="0.25">
      <c r="D184"/>
    </row>
    <row r="185" spans="4:4" x14ac:dyDescent="0.25">
      <c r="D185"/>
    </row>
    <row r="186" spans="4:4" x14ac:dyDescent="0.25">
      <c r="D186"/>
    </row>
    <row r="187" spans="4:4" x14ac:dyDescent="0.25">
      <c r="D187"/>
    </row>
    <row r="188" spans="4:4" x14ac:dyDescent="0.25">
      <c r="D188"/>
    </row>
    <row r="189" spans="4:4" x14ac:dyDescent="0.25">
      <c r="D189"/>
    </row>
    <row r="190" spans="4:4" x14ac:dyDescent="0.25">
      <c r="D190"/>
    </row>
    <row r="191" spans="4:4" x14ac:dyDescent="0.25">
      <c r="D191"/>
    </row>
    <row r="192" spans="4:4" x14ac:dyDescent="0.25">
      <c r="D192"/>
    </row>
    <row r="193" spans="4:4" x14ac:dyDescent="0.25">
      <c r="D193"/>
    </row>
    <row r="194" spans="4:4" x14ac:dyDescent="0.25">
      <c r="D194"/>
    </row>
    <row r="195" spans="4:4" x14ac:dyDescent="0.25">
      <c r="D195"/>
    </row>
    <row r="196" spans="4:4" x14ac:dyDescent="0.25">
      <c r="D196"/>
    </row>
    <row r="197" spans="4:4" x14ac:dyDescent="0.25">
      <c r="D197"/>
    </row>
    <row r="198" spans="4:4" x14ac:dyDescent="0.25">
      <c r="D198"/>
    </row>
    <row r="199" spans="4:4" x14ac:dyDescent="0.25">
      <c r="D199"/>
    </row>
    <row r="200" spans="4:4" x14ac:dyDescent="0.25">
      <c r="D200"/>
    </row>
    <row r="201" spans="4:4" x14ac:dyDescent="0.25">
      <c r="D201"/>
    </row>
    <row r="202" spans="4:4" x14ac:dyDescent="0.25">
      <c r="D202"/>
    </row>
    <row r="203" spans="4:4" x14ac:dyDescent="0.25">
      <c r="D203"/>
    </row>
    <row r="204" spans="4:4" x14ac:dyDescent="0.25">
      <c r="D204"/>
    </row>
    <row r="205" spans="4:4" x14ac:dyDescent="0.25">
      <c r="D205"/>
    </row>
    <row r="206" spans="4:4" x14ac:dyDescent="0.25">
      <c r="D206"/>
    </row>
    <row r="207" spans="4:4" x14ac:dyDescent="0.25">
      <c r="D207"/>
    </row>
    <row r="208" spans="4:4" x14ac:dyDescent="0.25">
      <c r="D208"/>
    </row>
    <row r="209" spans="4:4" x14ac:dyDescent="0.25">
      <c r="D209"/>
    </row>
    <row r="210" spans="4:4" x14ac:dyDescent="0.25">
      <c r="D210"/>
    </row>
    <row r="211" spans="4:4" x14ac:dyDescent="0.25">
      <c r="D211"/>
    </row>
    <row r="212" spans="4:4" x14ac:dyDescent="0.25">
      <c r="D212"/>
    </row>
  </sheetData>
  <sheetProtection algorithmName="SHA-512" hashValue="XHNbL90RlPl0bMZHE6CkrcTSHKJ50gnPZOLo4ZmGpgUIwEy8aLZdDMGXAIh9XwrzH1KVhK7lz5dNaVWPJYAuKw==" saltValue="yw7+wElAT9fLs4VZCRN5tw==" spinCount="100000" sheet="1" objects="1" scenarios="1" formatColumns="0" autoFilter="0"/>
  <protectedRanges>
    <protectedRange sqref="H3:H61 H63" name="Rango1"/>
  </protectedRanges>
  <autoFilter ref="A1:H212" xr:uid="{640DDD19-5D1D-456F-9DCB-8B48FA6BCD7B}"/>
  <dataValidations count="1">
    <dataValidation type="decimal" operator="greaterThanOrEqual" allowBlank="1" showInputMessage="1" showErrorMessage="1" errorTitle="Error" error="Indiqui el preu unitari mensual del servei" sqref="H3:H61" xr:uid="{4F44212E-08EC-4E95-B878-B898990AF77D}">
      <formula1>0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8B36775CDC3F44AE4C92FD1DA05B56" ma:contentTypeVersion="17" ma:contentTypeDescription="Crea un document nou" ma:contentTypeScope="" ma:versionID="e1a0d57d6a4747ed3f294ce9b00b53a2">
  <xsd:schema xmlns:xsd="http://www.w3.org/2001/XMLSchema" xmlns:xs="http://www.w3.org/2001/XMLSchema" xmlns:p="http://schemas.microsoft.com/office/2006/metadata/properties" xmlns:ns2="8a45e537-ce41-48fa-8ea4-96ff7c9aa922" xmlns:ns3="112f0a28-3509-4033-a386-b8d1bdd8c3ba" xmlns:ns4="223c3289-ec41-4fed-9d0e-b6c288271e1b" targetNamespace="http://schemas.microsoft.com/office/2006/metadata/properties" ma:root="true" ma:fieldsID="9d451d5631c69b9b5941acc12e245cc7" ns2:_="" ns3:_="" ns4:_="">
    <xsd:import namespace="8a45e537-ce41-48fa-8ea4-96ff7c9aa922"/>
    <xsd:import namespace="112f0a28-3509-4033-a386-b8d1bdd8c3ba"/>
    <xsd:import namespace="223c3289-ec41-4fed-9d0e-b6c288271e1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SharingHintHash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lcf76f155ced4ddcb4097134ff3c332f" minOccurs="0"/>
                <xsd:element ref="ns3:TaxCatchAll" minOccurs="0"/>
                <xsd:element ref="ns4:MediaServiceSearchProperties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45e537-ce41-48fa-8ea4-96ff7c9aa92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2f0a28-3509-4033-a386-b8d1bdd8c3ba" elementFormDefault="qualified">
    <xsd:import namespace="http://schemas.microsoft.com/office/2006/documentManagement/types"/>
    <xsd:import namespace="http://schemas.microsoft.com/office/infopath/2007/PartnerControls"/>
    <xsd:element name="SharingHintHash" ma:index="9" nillable="true" ma:displayName="Hash de la indicació per compartir" ma:internalName="SharingHintHash" ma:readOnly="true">
      <xsd:simpleType>
        <xsd:restriction base="dms:Text"/>
      </xsd:simpleType>
    </xsd:element>
    <xsd:element name="SharedWithDetails" ma:index="10" nillable="true" ma:displayName="S'ha compartit amb detal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0ebc621-b8d7-4a0d-b542-5712e6762062}" ma:internalName="TaxCatchAll" ma:showField="CatchAllData" ma:web="112f0a28-3509-4033-a386-b8d1bdd8c3b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3c3289-ec41-4fed-9d0e-b6c288271e1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Etiquetes de la imatge" ma:readOnly="false" ma:fieldId="{5cf76f15-5ced-4ddc-b409-7134ff3c332f}" ma:taxonomyMulti="true" ma:sspId="7f1d9833-2325-4214-af21-4a17da65b55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12f0a28-3509-4033-a386-b8d1bdd8c3ba" xsi:nil="true"/>
    <lcf76f155ced4ddcb4097134ff3c332f xmlns="223c3289-ec41-4fed-9d0e-b6c288271e1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EE6FEC6-8C01-4CA9-AC48-7D9D07C5C963}"/>
</file>

<file path=customXml/itemProps2.xml><?xml version="1.0" encoding="utf-8"?>
<ds:datastoreItem xmlns:ds="http://schemas.openxmlformats.org/officeDocument/2006/customXml" ds:itemID="{8F5B8E54-6FA6-4FE2-A398-69DD00D2BA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0C6076-313D-49F0-B0EB-C2138640CC73}">
  <ds:schemaRefs>
    <ds:schemaRef ds:uri="http://schemas.microsoft.com/office/2006/metadata/properties"/>
    <ds:schemaRef ds:uri="http://schemas.microsoft.com/office/infopath/2007/PartnerControls"/>
    <ds:schemaRef ds:uri="124f85f2-48d1-418b-851c-0f4c7c4d8054"/>
    <ds:schemaRef ds:uri="fb2bdf99-3273-4c85-be9d-a32e91ee86e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Annex 12.0-Condicions generals</vt:lpstr>
      <vt:lpstr>Annex 12.1-Total oferta eco</vt:lpstr>
      <vt:lpstr>Annex 12.2-Preus unitaris</vt:lpstr>
      <vt:lpstr>Annex 12.3-Quotes per entitats</vt:lpstr>
      <vt:lpstr>Annex 12.4-Preus unit comp.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Domènech Ruiz</dc:creator>
  <cp:lastModifiedBy>Rubén Domènech Ruiz</cp:lastModifiedBy>
  <dcterms:created xsi:type="dcterms:W3CDTF">2024-11-13T09:20:47Z</dcterms:created>
  <dcterms:modified xsi:type="dcterms:W3CDTF">2024-11-15T07:13:03Z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0x010100E08B36775CDC3F44AE4C92FD1DA05B56</vt:lpwstr>
  </property>
  <property fmtid="{D5CDD505-2E9C-101B-9397-08002B2CF9AE}" pid="3" name="MediaServiceImageTags">
    <vt:lpwstr/>
  </property>
</Properties>
</file>