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Oficina de Compras\02-CONTRACTACIÓ\02 - CONTRACTACIONS\CONTRACTACIONS 2024\2. LICITACIONS\OSU00014_2024 Equipament audiovisual\02. Plecs\"/>
    </mc:Choice>
  </mc:AlternateContent>
  <bookViews>
    <workbookView xWindow="0" yWindow="0" windowWidth="8500" windowHeight="6490"/>
  </bookViews>
  <sheets>
    <sheet name="Oferta" sheetId="2" r:id="rId1"/>
    <sheet name="Preus Unitaris" sheetId="4" r:id="rId2"/>
  </sheets>
  <calcPr calcId="152511"/>
</workbook>
</file>

<file path=xl/calcChain.xml><?xml version="1.0" encoding="utf-8"?>
<calcChain xmlns="http://schemas.openxmlformats.org/spreadsheetml/2006/main">
  <c r="E45" i="4" l="1"/>
  <c r="E5" i="4"/>
  <c r="E6" i="4" l="1"/>
  <c r="E7" i="4"/>
  <c r="E8" i="4"/>
  <c r="E9" i="4"/>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6" i="4"/>
  <c r="D33" i="2"/>
  <c r="D34" i="2"/>
  <c r="D35" i="2" l="1"/>
  <c r="D31" i="2"/>
  <c r="D30" i="2"/>
  <c r="D29" i="2"/>
  <c r="D27" i="2"/>
  <c r="D26" i="2"/>
  <c r="D25" i="2"/>
  <c r="J20" i="2"/>
  <c r="G20" i="2"/>
  <c r="D11" i="2"/>
  <c r="D10" i="2"/>
  <c r="D9" i="2"/>
  <c r="D8" i="2"/>
  <c r="D7" i="2"/>
</calcChain>
</file>

<file path=xl/sharedStrings.xml><?xml version="1.0" encoding="utf-8"?>
<sst xmlns="http://schemas.openxmlformats.org/spreadsheetml/2006/main" count="93" uniqueCount="91">
  <si>
    <t>ANNEX 1</t>
  </si>
  <si>
    <t>MODEL D'OFERTA ECONÒMICA (SOBRE 3)</t>
  </si>
  <si>
    <t>CONCEPTES</t>
  </si>
  <si>
    <t>Advertiments</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</si>
  <si>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</si>
  <si>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</si>
  <si>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</si>
  <si>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</si>
  <si>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</si>
  <si>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</si>
  <si>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</si>
  <si>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</si>
  <si>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</si>
  <si>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</si>
  <si>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</si>
  <si>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</si>
  <si>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PRESSUPOST DE LICITACIÓ</t>
  </si>
  <si>
    <t>OFERTA LICITADOR</t>
  </si>
  <si>
    <t>Tipologia</t>
  </si>
  <si>
    <t>Preu Màxim Admès
(IVA Exclòs)</t>
  </si>
  <si>
    <t>Unitat de Mesura</t>
  </si>
  <si>
    <t>Import IVA</t>
  </si>
  <si>
    <t>Preu Oferta
(IVA Inclòs)</t>
  </si>
  <si>
    <t>CONCEPTES DIFERENTS DEL PREU</t>
  </si>
  <si>
    <t>Oferta</t>
  </si>
  <si>
    <t>1.1 No presenta millora en la reducció de terminis</t>
  </si>
  <si>
    <t>2.1  No presenta Millora respecte els anys mínims d'experiència</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</si>
  <si>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</si>
  <si>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OSU00014/2024</t>
  </si>
  <si>
    <t>Subministrament d’equipament audiovisual per l’edifici 22@U i per al projecte SMART-UP de la Universitat Oberta de Catalunya</t>
  </si>
  <si>
    <t>Oferta econòmica subministrament de l'equipament</t>
  </si>
  <si>
    <t>Preu (€)</t>
  </si>
  <si>
    <t>1.2 Sí es compromet a la reducció a 5 dies naturals el termini màxim per realitzar el lliurament de l’equipament.</t>
  </si>
  <si>
    <t>1.3 Sí es compromet a la reducció a 7 dies naturals el termini màxim per realitzar el lliurament de l’equipament.</t>
  </si>
  <si>
    <t>Euros</t>
  </si>
  <si>
    <t>1. Reducció de terminis màxim per a realitzar el lliurament de l'equipament (escollir una de les opcions)</t>
  </si>
  <si>
    <t>2. Extensió del temps de garantia mínim requerit. (escollir una de les opcions)</t>
  </si>
  <si>
    <t xml:space="preserve">2.2 Sí es compromet a l’increment del període de garantia mínim requerit a 4 anys. </t>
  </si>
  <si>
    <t>2.3 Sí es compromet a l’increment del període de garantia mínim requerit a 3 anys.</t>
  </si>
  <si>
    <t>3. Reducció dels terminis d’instal·lació. (escollir una de les opcions)</t>
  </si>
  <si>
    <t>3.1 No s’ofereix una reducció en el termini d’instal·lació.</t>
  </si>
  <si>
    <t>3.2 Sí es compromet a finalitzar la instal·lació en menys de 5 dies naturals després del lliurament dels equips i materials.</t>
  </si>
  <si>
    <t>3.3 Sí es compromet a finalitzar la instal·lació en menys de 7 dies naturals després del lliurament dels equips i materials.</t>
  </si>
  <si>
    <t>Preu Oferta (IVA Excl)*</t>
  </si>
  <si>
    <t xml:space="preserve">Descripció </t>
  </si>
  <si>
    <t>Preu Unitari (IVA exclòs)</t>
  </si>
  <si>
    <t>Unitats</t>
  </si>
  <si>
    <t>Import total per producte (IVA exclòs)</t>
  </si>
  <si>
    <t>Projector Sony  VPL-FHZ131L  LCD-1920x1200-13.000 Lúmens-Blanc o equivalent</t>
  </si>
  <si>
    <t>Òptica per projector Sony o similar VPLL-Z4111. STANDARD LENS FOR THE VPL-FHZ120L &amp; VPLFHZ90L o equivalent</t>
  </si>
  <si>
    <t>Suports de sostre per projector SPR-570N Fonestar o similar</t>
  </si>
  <si>
    <t>Node final de vídeo en xarxa Q-sys QSC NV-21-H Vídeo per ecosistemes Qsys d'1 Entrada; 1 sortida HDMI 2.0 4K60 4:4:4 ;USB C, via Ethernet AV o similar integrable a sistemes Qsys o equivalent</t>
  </si>
  <si>
    <t>Webcam Logitech Meetup o equivalent</t>
  </si>
  <si>
    <t>Suport de muntatge a pantalla per Logitech Meetup</t>
  </si>
  <si>
    <t>Micròfon d’expansió per webcam Logitech Meetup</t>
  </si>
  <si>
    <t>Cable d’extensió per Logitech Meetup de 10 metres</t>
  </si>
  <si>
    <t>Webcam Logitech Rally Bar Mini o equivalent</t>
  </si>
  <si>
    <t>Suport de pantalla per webcam Logitech Rally Bar Mini</t>
  </si>
  <si>
    <t>Micròfon d’expansió per webcam Logitech Rally Bar Mini</t>
  </si>
  <si>
    <t>Suport per a base de micròfon d’expansió Logitech Rally Bar Mini</t>
  </si>
  <si>
    <t>Cable d’extensió per webcam Logitech Rally Bar Mini de 10 metres</t>
  </si>
  <si>
    <t>Taula de so analògica de 6 canals Soundcraft SC EPM6</t>
  </si>
  <si>
    <t>Altaveu actiu 10" 170W RMS B210D Behringer o equivalent</t>
  </si>
  <si>
    <t>Altaveu actiu 10" 170W RMS B212XL Behringer o equivalent</t>
  </si>
  <si>
    <t>Suport Tripode Audibax Neo 121 o equivalent</t>
  </si>
  <si>
    <t>Micròfon vocal BETA58A Shure o equivalent</t>
  </si>
  <si>
    <t>Pantalla Stumpfl Monoblox 32 de 345x203 cm 16:9 (incl. potes+bossa transports flexible) o equivalent</t>
  </si>
  <si>
    <t>Projector Epson EB-L530U de 5500 lumnes, 3LCD, WUXGA1 o equivalent</t>
  </si>
  <si>
    <t>Bateria de liti recarregable Shure SB900B o equivalent</t>
  </si>
  <si>
    <t>Adaptador  Vivolink microconnector actiu Displayport 1.2 a HDMI DPHDMI-3 o equivalent</t>
  </si>
  <si>
    <t>Cable Vivolink PROHDMIHD3 BULK 10x Pro de 3 metres o equivalent</t>
  </si>
  <si>
    <t>Cable Vivolink PROHDMIHD3 BULK 10x Pro de 5 metres o equivalent</t>
  </si>
  <si>
    <t>Cable Vivolink PROHDMIHD3 10x Pro de 10 metres o equivalent</t>
  </si>
  <si>
    <t>Micro connector Vivolink adaptador HDMI Femella-Femella o equivalent</t>
  </si>
  <si>
    <t>Cable Vivolink XLR M/F de 2 metres o equivalent</t>
  </si>
  <si>
    <t>Cable Vivolink M/F de 5 metres o equivalent</t>
  </si>
  <si>
    <t>Cable Vivolink XLR M/F PROAUDXLRMF15 de 15 metres o equivalent</t>
  </si>
  <si>
    <t>Minijack Vivolink 3 pin to 2xRCA M-M M32XRCA-02 de 1,5 metres o equivalent</t>
  </si>
  <si>
    <t>Cable DAP minijack audio stereo 2 XLR-M de 1'5 metres FL46 o equivalent</t>
  </si>
  <si>
    <t>Distribuidor Bluestream de 1x4 HDMI HSP14CS o equivalent</t>
  </si>
  <si>
    <t>**CANON VIDEOCAMARA LEGRIA HFG70 o equivalent</t>
  </si>
  <si>
    <t>**SOPORTES A PARED BLANCO BASCULABLE o equivalent</t>
  </si>
  <si>
    <t>**FALCAM F50 KIT ZAPATA RAPIDA CUADRADA o equivalent</t>
  </si>
  <si>
    <t>**ATEM Mini PRO ISO. Mezclador de video BlackMagic o equivalent</t>
  </si>
  <si>
    <t>**PROHDMIHDM20 Vivolink Pro HDMI Cable Metal Head 20m o equivalent</t>
  </si>
  <si>
    <t>**TB PELI MALETA C/COMPARTIMENTOS DESP o equivalent</t>
  </si>
  <si>
    <t>**SANDISK SSD PORTATIL EXTREME 1TB 1000/MBS IP55 USB 3.2. o equivalent</t>
  </si>
  <si>
    <t>Monitor Dell UltraSharp 24 Monitor - U2424H o equivalent</t>
  </si>
  <si>
    <t>Hora de tècnics per instal·lació i posada en marxa de l'equipament</t>
  </si>
  <si>
    <t>*Per tal de procedir amb la valoració de l'oferta econòmica, és imprescindible completar els preus unitaris corresponents a cada un dels productes, els quals es poden trobar a la pestanya designada com a "PREUS UNITARIS". Cal destacar que únicament es tindrà en compte per a la valoració i puntuació l'import previst al quadre F20.</t>
  </si>
  <si>
    <t>*L'import total d'aquesta taula haurà de coincidir amb l'import previst en el quadre F20 de la pestanya OFERTA. En cas d'incoherència, prevaldrà l'import previst al quadre F20.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</si>
</sst>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0.00\ &quot;€&quot;;[Red]\-#,##0.00\ &quot;€&quot;"/>
    <numFmt numFmtId="164" formatCode="#,##0.00\ [$€-1]"/>
  </numFmts>
  <fonts count="14">
    <font>
      <sz val="10"/>
      <color rgb="FF000000"/>
      <name val="Arial"/>
      <scheme val="minor"/>
    </font>
    <font>
      <b/>
      <sz val="10"/>
      <color theme="1"/>
      <name val="Arial"/>
      <scheme val="minor"/>
    </font>
    <font>
      <sz val="10"/>
      <color theme="1"/>
      <name val="Arial"/>
      <scheme val="minor"/>
    </font>
    <font>
      <i/>
      <sz val="10"/>
      <color rgb="FFFF0000"/>
      <name val="Arial"/>
      <scheme val="minor"/>
    </font>
    <font>
      <b/>
      <sz val="10"/>
      <color theme="1"/>
      <name val="Arial"/>
    </font>
    <font>
      <sz val="10"/>
      <color theme="1"/>
      <name val="Arial"/>
    </font>
    <font>
      <sz val="12"/>
      <color theme="1"/>
      <name val="&quot;Times New Roman&quot;"/>
    </font>
    <font>
      <sz val="10"/>
      <name val="Arial"/>
    </font>
    <font>
      <sz val="9"/>
      <color rgb="FF000000"/>
      <name val="Arial"/>
      <family val="2"/>
      <scheme val="minor"/>
    </font>
    <font>
      <sz val="10"/>
      <color theme="1"/>
      <name val="Arial"/>
      <family val="2"/>
      <scheme val="minor"/>
    </font>
    <font>
      <b/>
      <sz val="10"/>
      <color theme="1"/>
      <name val="Arial"/>
      <family val="2"/>
      <scheme val="minor"/>
    </font>
    <font>
      <sz val="10"/>
      <color rgb="FF000000"/>
      <name val="Arial"/>
      <family val="2"/>
      <scheme val="minor"/>
    </font>
    <font>
      <sz val="10"/>
      <color rgb="FF000000"/>
      <name val="Arial"/>
      <family val="2"/>
    </font>
    <font>
      <sz val="9"/>
      <color rgb="FF000000"/>
      <name val="Arial"/>
      <family val="2"/>
    </font>
  </fonts>
  <fills count="7">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
      <patternFill patternType="solid">
        <fgColor rgb="FFFFFF00"/>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000000"/>
      </left>
      <right style="medium">
        <color rgb="FF000000"/>
      </right>
      <top style="thick">
        <color rgb="FF000000"/>
      </top>
      <bottom style="medium">
        <color rgb="FF000000"/>
      </bottom>
      <diagonal/>
    </border>
    <border>
      <left/>
      <right style="medium">
        <color rgb="FF000000"/>
      </right>
      <top style="thick">
        <color rgb="FF000000"/>
      </top>
      <bottom style="medium">
        <color rgb="FF000000"/>
      </bottom>
      <diagonal/>
    </border>
    <border>
      <left/>
      <right style="medium">
        <color indexed="64"/>
      </right>
      <top style="thick">
        <color rgb="FF000000"/>
      </top>
      <bottom style="medium">
        <color rgb="FF000000"/>
      </bottom>
      <diagonal/>
    </border>
    <border>
      <left/>
      <right style="thick">
        <color rgb="FF000000"/>
      </right>
      <top style="thick">
        <color rgb="FF000000"/>
      </top>
      <bottom style="medium">
        <color rgb="FF000000"/>
      </bottom>
      <diagonal/>
    </border>
    <border>
      <left style="thick">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indexed="64"/>
      </right>
      <top/>
      <bottom style="medium">
        <color rgb="FF000000"/>
      </bottom>
      <diagonal/>
    </border>
    <border>
      <left/>
      <right style="thick">
        <color rgb="FF000000"/>
      </right>
      <top/>
      <bottom style="medium">
        <color rgb="FF000000"/>
      </bottom>
      <diagonal/>
    </border>
    <border>
      <left style="thick">
        <color rgb="FF000000"/>
      </left>
      <right style="medium">
        <color rgb="FF000000"/>
      </right>
      <top/>
      <bottom style="thick">
        <color rgb="FF000000"/>
      </bottom>
      <diagonal/>
    </border>
    <border>
      <left/>
      <right style="medium">
        <color rgb="FF000000"/>
      </right>
      <top/>
      <bottom style="thick">
        <color rgb="FF000000"/>
      </bottom>
      <diagonal/>
    </border>
    <border>
      <left/>
      <right style="medium">
        <color indexed="64"/>
      </right>
      <top/>
      <bottom style="thick">
        <color rgb="FF000000"/>
      </bottom>
      <diagonal/>
    </border>
  </borders>
  <cellStyleXfs count="1">
    <xf numFmtId="0" fontId="0" fillId="0" borderId="0"/>
  </cellStyleXfs>
  <cellXfs count="66">
    <xf numFmtId="0" fontId="0" fillId="0" borderId="0" xfId="0" applyFont="1" applyAlignment="1"/>
    <xf numFmtId="0" fontId="2" fillId="0" borderId="0" xfId="0" applyFont="1" applyAlignment="1"/>
    <xf numFmtId="0" fontId="2" fillId="0" borderId="0" xfId="0" applyFont="1" applyAlignment="1">
      <alignment horizontal="left" wrapText="1"/>
    </xf>
    <xf numFmtId="0" fontId="3" fillId="0" borderId="0" xfId="0" applyFont="1" applyAlignment="1"/>
    <xf numFmtId="0" fontId="1" fillId="2" borderId="1" xfId="0" applyFont="1" applyFill="1" applyBorder="1" applyAlignment="1">
      <alignment horizontal="left"/>
    </xf>
    <xf numFmtId="0" fontId="1" fillId="2" borderId="1" xfId="0" applyFont="1" applyFill="1" applyBorder="1" applyAlignment="1">
      <alignment horizontal="center"/>
    </xf>
    <xf numFmtId="0" fontId="2" fillId="0" borderId="1" xfId="0" applyFont="1" applyBorder="1" applyAlignment="1">
      <alignment vertical="center"/>
    </xf>
    <xf numFmtId="164" fontId="2" fillId="0" borderId="1" xfId="0" applyNumberFormat="1" applyFont="1" applyBorder="1" applyAlignment="1">
      <alignment horizontal="center" vertical="center"/>
    </xf>
    <xf numFmtId="0" fontId="2" fillId="0" borderId="1" xfId="0" applyFont="1" applyBorder="1" applyAlignment="1">
      <alignment vertical="center" wrapText="1"/>
    </xf>
    <xf numFmtId="0" fontId="4" fillId="0" borderId="0" xfId="0" applyFont="1" applyAlignment="1"/>
    <xf numFmtId="0" fontId="4" fillId="0" borderId="0" xfId="0" applyFont="1"/>
    <xf numFmtId="0" fontId="5" fillId="0" borderId="0" xfId="0" applyFont="1" applyAlignment="1"/>
    <xf numFmtId="0" fontId="6" fillId="0" borderId="0" xfId="0" applyFont="1"/>
    <xf numFmtId="0" fontId="1" fillId="0" borderId="1" xfId="0" applyFont="1" applyBorder="1" applyAlignment="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4" borderId="1" xfId="0" applyFont="1" applyFill="1" applyBorder="1" applyAlignment="1">
      <alignment horizontal="center" vertical="center" wrapText="1"/>
    </xf>
    <xf numFmtId="0" fontId="2" fillId="0" borderId="1" xfId="0" applyFont="1" applyBorder="1" applyAlignment="1">
      <alignment horizontal="left" vertical="center"/>
    </xf>
    <xf numFmtId="0" fontId="4" fillId="0" borderId="0" xfId="0" applyFont="1" applyAlignment="1">
      <alignment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Alignment="1" applyProtection="1">
      <protection locked="0"/>
    </xf>
    <xf numFmtId="0" fontId="2" fillId="3" borderId="1" xfId="0" applyFont="1" applyFill="1" applyBorder="1" applyAlignment="1" applyProtection="1">
      <alignment horizontal="left" wrapText="1"/>
      <protection locked="0"/>
    </xf>
    <xf numFmtId="0" fontId="2" fillId="0" borderId="1" xfId="0" applyFont="1" applyBorder="1" applyAlignment="1" applyProtection="1">
      <alignment horizontal="left" wrapText="1"/>
      <protection locked="0"/>
    </xf>
    <xf numFmtId="164" fontId="2" fillId="0" borderId="1" xfId="0" applyNumberFormat="1" applyFont="1" applyBorder="1" applyAlignment="1" applyProtection="1">
      <alignment horizontal="center" vertical="center"/>
      <protection locked="0"/>
    </xf>
    <xf numFmtId="0" fontId="0" fillId="0" borderId="0" xfId="0" applyFont="1" applyAlignment="1"/>
    <xf numFmtId="0" fontId="8" fillId="0" borderId="0" xfId="0" applyFont="1" applyAlignment="1">
      <alignment horizontal="justify" vertical="center"/>
    </xf>
    <xf numFmtId="0" fontId="9" fillId="0" borderId="1" xfId="0" applyFont="1" applyBorder="1" applyAlignment="1">
      <alignment vertical="center"/>
    </xf>
    <xf numFmtId="0" fontId="9" fillId="0" borderId="1" xfId="0" applyFont="1" applyBorder="1" applyAlignment="1">
      <alignment horizontal="left" vertical="center" wrapText="1"/>
    </xf>
    <xf numFmtId="0" fontId="9" fillId="0" borderId="1" xfId="0" applyFont="1" applyBorder="1" applyAlignment="1">
      <alignment horizontal="center" vertical="center"/>
    </xf>
    <xf numFmtId="0" fontId="9" fillId="0" borderId="1" xfId="0" applyFont="1" applyBorder="1" applyAlignment="1">
      <alignment vertical="center" wrapText="1"/>
    </xf>
    <xf numFmtId="0" fontId="0" fillId="0" borderId="0" xfId="0" applyFont="1" applyAlignment="1"/>
    <xf numFmtId="0" fontId="10" fillId="2" borderId="1" xfId="0" applyFont="1" applyFill="1" applyBorder="1" applyAlignment="1">
      <alignment horizontal="center" vertical="center"/>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8" fontId="0" fillId="0" borderId="0" xfId="0" applyNumberFormat="1" applyFont="1" applyAlignment="1"/>
    <xf numFmtId="0" fontId="13" fillId="0" borderId="11" xfId="0" applyFont="1" applyBorder="1" applyAlignment="1">
      <alignment horizontal="left" vertical="center" wrapText="1"/>
    </xf>
    <xf numFmtId="8" fontId="12" fillId="0" borderId="12" xfId="0" applyNumberFormat="1" applyFont="1" applyBorder="1" applyAlignment="1">
      <alignment horizontal="left" vertical="center" wrapText="1"/>
    </xf>
    <xf numFmtId="0" fontId="13" fillId="0" borderId="13" xfId="0" applyFont="1" applyBorder="1" applyAlignment="1">
      <alignment horizontal="left" vertical="center" wrapText="1"/>
    </xf>
    <xf numFmtId="0" fontId="13" fillId="0" borderId="15" xfId="0" applyFont="1" applyBorder="1" applyAlignment="1">
      <alignment horizontal="left" vertical="center" wrapText="1"/>
    </xf>
    <xf numFmtId="0" fontId="11" fillId="6" borderId="0" xfId="0" applyFont="1" applyFill="1" applyAlignment="1"/>
    <xf numFmtId="0" fontId="0" fillId="6" borderId="0" xfId="0" applyFont="1" applyFill="1" applyAlignment="1"/>
    <xf numFmtId="0" fontId="10" fillId="0" borderId="2" xfId="0" applyFont="1" applyBorder="1" applyAlignment="1">
      <alignment vertical="center" wrapText="1"/>
    </xf>
    <xf numFmtId="0" fontId="7" fillId="0" borderId="4" xfId="0" applyFont="1" applyBorder="1" applyAlignment="1">
      <alignment wrapText="1"/>
    </xf>
    <xf numFmtId="0" fontId="10" fillId="0" borderId="2" xfId="0" applyFont="1" applyBorder="1" applyAlignment="1">
      <alignment vertical="center"/>
    </xf>
    <xf numFmtId="0" fontId="7" fillId="0" borderId="4" xfId="0" applyFont="1" applyBorder="1"/>
    <xf numFmtId="0" fontId="4" fillId="0" borderId="0" xfId="0" applyFont="1" applyAlignment="1">
      <alignment vertical="center" wrapText="1"/>
    </xf>
    <xf numFmtId="0" fontId="0" fillId="0" borderId="0" xfId="0" applyFont="1" applyAlignment="1">
      <alignment vertical="center"/>
    </xf>
    <xf numFmtId="0" fontId="1" fillId="0" borderId="0" xfId="0" applyFont="1" applyAlignment="1">
      <alignment horizontal="center"/>
    </xf>
    <xf numFmtId="0" fontId="0" fillId="0" borderId="0" xfId="0" applyFont="1" applyAlignment="1"/>
    <xf numFmtId="0" fontId="0" fillId="0" borderId="0" xfId="0" applyAlignment="1">
      <alignment vertical="center" wrapText="1"/>
    </xf>
    <xf numFmtId="0" fontId="1" fillId="2" borderId="2" xfId="0" applyFont="1" applyFill="1" applyBorder="1" applyAlignment="1">
      <alignment horizontal="center"/>
    </xf>
    <xf numFmtId="0" fontId="7" fillId="0" borderId="3" xfId="0" applyFont="1" applyBorder="1"/>
    <xf numFmtId="0" fontId="1" fillId="5" borderId="2" xfId="0" applyFont="1" applyFill="1" applyBorder="1" applyAlignment="1">
      <alignment horizont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1" fillId="6" borderId="0" xfId="0" applyFont="1" applyFill="1" applyAlignment="1">
      <alignment horizontal="center" wrapText="1"/>
    </xf>
    <xf numFmtId="8" fontId="13" fillId="0" borderId="10" xfId="0" applyNumberFormat="1" applyFont="1" applyBorder="1" applyAlignment="1" applyProtection="1">
      <alignment horizontal="left" vertical="center" wrapText="1"/>
      <protection locked="0"/>
    </xf>
    <xf numFmtId="8" fontId="13" fillId="0" borderId="14" xfId="0" applyNumberFormat="1" applyFont="1" applyBorder="1" applyAlignment="1" applyProtection="1">
      <alignment horizontal="left" vertical="center" wrapText="1"/>
      <protection locked="0"/>
    </xf>
  </cellXfs>
  <cellStyles count="1">
    <cellStyle name="Normal" xfId="0" builtinId="0"/>
  </cellStyles>
  <dxfs count="4">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3:R44"/>
  <sheetViews>
    <sheetView tabSelected="1" topLeftCell="A8" zoomScale="78" workbookViewId="0">
      <selection activeCell="F21" sqref="F21"/>
    </sheetView>
  </sheetViews>
  <sheetFormatPr defaultColWidth="12.54296875" defaultRowHeight="15.75" customHeight="1"/>
  <cols>
    <col min="1" max="1" width="2.36328125" customWidth="1"/>
    <col min="2" max="2" width="57.54296875" customWidth="1"/>
    <col min="3" max="4" width="29.90625" customWidth="1"/>
    <col min="5" max="5" width="14.453125" customWidth="1"/>
    <col min="6" max="6" width="24.90625" customWidth="1"/>
    <col min="7" max="7" width="14.453125" customWidth="1"/>
    <col min="8" max="8" width="9.6328125" bestFit="1" customWidth="1"/>
    <col min="9" max="9" width="20.54296875" bestFit="1" customWidth="1"/>
    <col min="10" max="10" width="35.36328125" customWidth="1"/>
  </cols>
  <sheetData>
    <row r="3" spans="2:10" ht="13">
      <c r="B3" s="55" t="s">
        <v>0</v>
      </c>
      <c r="C3" s="56"/>
      <c r="D3" s="56"/>
      <c r="E3" s="56"/>
      <c r="F3" s="56"/>
      <c r="G3" s="56"/>
      <c r="H3" s="56"/>
      <c r="I3" s="56"/>
      <c r="J3" s="56"/>
    </row>
    <row r="4" spans="2:10" ht="13">
      <c r="B4" s="55" t="s">
        <v>1</v>
      </c>
      <c r="C4" s="56"/>
      <c r="D4" s="56"/>
      <c r="E4" s="56"/>
      <c r="F4" s="56"/>
      <c r="G4" s="56"/>
      <c r="H4" s="56"/>
      <c r="I4" s="56"/>
      <c r="J4" s="56"/>
    </row>
    <row r="5" spans="2:10" ht="15.75" customHeight="1">
      <c r="B5" s="1"/>
    </row>
    <row r="6" spans="2:10" ht="13">
      <c r="B6" s="4" t="s">
        <v>6</v>
      </c>
      <c r="C6" s="5" t="s">
        <v>7</v>
      </c>
      <c r="D6" s="5" t="s">
        <v>8</v>
      </c>
    </row>
    <row r="7" spans="2:10" ht="13">
      <c r="B7" s="13" t="s">
        <v>9</v>
      </c>
      <c r="C7" s="25"/>
      <c r="D7" s="14" t="str">
        <f t="shared" ref="D7:D9" si="0">IF(C7="","Pendent incloure informació","")</f>
        <v>Pendent incloure informació</v>
      </c>
    </row>
    <row r="8" spans="2:10" ht="13">
      <c r="B8" s="13" t="s">
        <v>10</v>
      </c>
      <c r="C8" s="25"/>
      <c r="D8" s="14" t="str">
        <f t="shared" si="0"/>
        <v>Pendent incloure informació</v>
      </c>
    </row>
    <row r="9" spans="2:10" ht="13">
      <c r="B9" s="15" t="s">
        <v>11</v>
      </c>
      <c r="C9" s="26"/>
      <c r="D9" s="14" t="str">
        <f t="shared" si="0"/>
        <v>Pendent incloure informació</v>
      </c>
      <c r="I9" s="1"/>
    </row>
    <row r="10" spans="2:10" ht="13">
      <c r="B10" s="15" t="s">
        <v>12</v>
      </c>
      <c r="C10" s="26"/>
      <c r="D10" s="14" t="str">
        <f t="shared" ref="D10:D11" si="1">IF(AND(C10="",$C$9="representació de l' empresa"),"Pendent incloure informació","")</f>
        <v/>
      </c>
      <c r="I10" s="1"/>
    </row>
    <row r="11" spans="2:10" ht="13">
      <c r="B11" s="15" t="s">
        <v>13</v>
      </c>
      <c r="C11" s="26"/>
      <c r="D11" s="14" t="str">
        <f t="shared" si="1"/>
        <v/>
      </c>
      <c r="I11" s="1"/>
    </row>
    <row r="12" spans="2:10" ht="46">
      <c r="B12" s="15" t="s">
        <v>14</v>
      </c>
      <c r="C12" s="30" t="s">
        <v>29</v>
      </c>
      <c r="D12" s="16"/>
      <c r="E12" s="2"/>
      <c r="F12" s="2"/>
      <c r="G12" s="2"/>
      <c r="H12" s="2"/>
      <c r="I12" s="1"/>
    </row>
    <row r="13" spans="2:10" ht="13">
      <c r="B13" s="15" t="s">
        <v>15</v>
      </c>
      <c r="C13" s="27" t="s">
        <v>28</v>
      </c>
      <c r="D13" s="16"/>
      <c r="E13" s="2"/>
      <c r="F13" s="2"/>
      <c r="G13" s="2"/>
      <c r="H13" s="2"/>
      <c r="I13" s="1"/>
    </row>
    <row r="14" spans="2:10" ht="15.75" customHeight="1">
      <c r="B14" s="2"/>
      <c r="C14" s="2"/>
      <c r="D14" s="2"/>
      <c r="E14" s="2"/>
      <c r="F14" s="2"/>
      <c r="G14" s="2"/>
      <c r="H14" s="2"/>
      <c r="I14" s="1"/>
    </row>
    <row r="15" spans="2:10" ht="53.15" customHeight="1">
      <c r="B15" s="57" t="s">
        <v>27</v>
      </c>
      <c r="C15" s="57"/>
      <c r="D15" s="57"/>
      <c r="E15" s="57"/>
      <c r="F15" s="57"/>
      <c r="G15" s="57"/>
      <c r="H15" s="57"/>
    </row>
    <row r="16" spans="2:10" ht="13">
      <c r="B16" s="3"/>
    </row>
    <row r="17" spans="2:18" ht="13">
      <c r="B17" s="3"/>
    </row>
    <row r="18" spans="2:18" ht="13">
      <c r="B18" s="3"/>
      <c r="C18" s="58" t="s">
        <v>16</v>
      </c>
      <c r="D18" s="59"/>
      <c r="E18" s="52"/>
      <c r="F18" s="60" t="s">
        <v>17</v>
      </c>
      <c r="G18" s="59"/>
      <c r="H18" s="59"/>
      <c r="I18" s="52"/>
    </row>
    <row r="19" spans="2:18" ht="15.75" customHeight="1">
      <c r="B19" s="17" t="s">
        <v>2</v>
      </c>
      <c r="C19" s="18" t="s">
        <v>18</v>
      </c>
      <c r="D19" s="18" t="s">
        <v>19</v>
      </c>
      <c r="E19" s="18" t="s">
        <v>20</v>
      </c>
      <c r="F19" s="36" t="s">
        <v>43</v>
      </c>
      <c r="G19" s="18" t="s">
        <v>20</v>
      </c>
      <c r="H19" s="18" t="s">
        <v>21</v>
      </c>
      <c r="I19" s="18" t="s">
        <v>22</v>
      </c>
      <c r="J19" s="18" t="s">
        <v>3</v>
      </c>
    </row>
    <row r="20" spans="2:18" ht="45.9" customHeight="1">
      <c r="B20" s="31" t="s">
        <v>30</v>
      </c>
      <c r="C20" s="7" t="s">
        <v>31</v>
      </c>
      <c r="D20" s="19">
        <v>54720</v>
      </c>
      <c r="E20" s="33" t="s">
        <v>34</v>
      </c>
      <c r="F20" s="24"/>
      <c r="G20" s="20" t="str">
        <f t="shared" ref="G20" si="2">E20</f>
        <v>Euros</v>
      </c>
      <c r="H20" s="24"/>
      <c r="I20" s="24"/>
      <c r="J20" s="8" t="str">
        <f t="shared" ref="J20" si="3">IF(F20="","Pendent incloure import ofertat.S'han d'informar tots els conceptes que componen l'oferta",IF(C20="Preu (€)",IF(F20&gt;D20,"L'import indicat supera el preu màxim admès. Aquest fet suposarà l'exclusió del procediment de licitació",""),IF(C20="Percentatge (%) de recàrrec",IF(F20&gt;D20,"El percentatge indicat supera el percentatge màxim admès. Aquest fet suposarà l'exclusió del procediment de licitació",""),(IF(C20="Percentatge (%) de descompte",IF(F20&lt;D20,"El percentatge indicat és inferior al percentatge mínim admès. Aquest fet suposarà l'exclusió del procediment de licitació",""),IF(F20="","Pendent incloure import ofertat.S'han d'informar tots els conceptes que componen l'oferta",IF(C20="Preu ($)",IF(F20&gt;D20,"L'import indicat supera el preu màxim admès. Aquest fet suposarà l'exclusió del procediment de licitació",""))))))))</f>
        <v>Pendent incloure import ofertat.S'han d'informar tots els conceptes que componen l'oferta</v>
      </c>
    </row>
    <row r="21" spans="2:18" ht="15.75" customHeight="1">
      <c r="F21" s="47" t="s">
        <v>89</v>
      </c>
      <c r="G21" s="48"/>
      <c r="H21" s="48"/>
      <c r="I21" s="48"/>
      <c r="J21" s="48"/>
      <c r="K21" s="48"/>
      <c r="L21" s="48"/>
      <c r="M21" s="48"/>
      <c r="N21" s="48"/>
      <c r="O21" s="48"/>
      <c r="P21" s="48"/>
      <c r="Q21" s="48"/>
      <c r="R21" s="48"/>
    </row>
    <row r="23" spans="2:18" ht="13">
      <c r="B23" s="4" t="s">
        <v>23</v>
      </c>
      <c r="C23" s="5" t="s">
        <v>24</v>
      </c>
      <c r="D23" s="5" t="s">
        <v>8</v>
      </c>
    </row>
    <row r="24" spans="2:18" ht="33" customHeight="1">
      <c r="B24" s="49" t="s">
        <v>35</v>
      </c>
      <c r="C24" s="50"/>
      <c r="D24" s="21"/>
    </row>
    <row r="25" spans="2:18" ht="15.75" customHeight="1">
      <c r="B25" s="22" t="s">
        <v>25</v>
      </c>
      <c r="C25" s="28"/>
      <c r="D25" s="21" t="str">
        <f t="shared" ref="D25:D27" si="4">IF(C25="","Pendent resposta","")</f>
        <v>Pendent resposta</v>
      </c>
    </row>
    <row r="26" spans="2:18" ht="29" customHeight="1">
      <c r="B26" s="32" t="s">
        <v>32</v>
      </c>
      <c r="C26" s="28"/>
      <c r="D26" s="21" t="str">
        <f t="shared" si="4"/>
        <v>Pendent resposta</v>
      </c>
    </row>
    <row r="27" spans="2:18" ht="33" customHeight="1">
      <c r="B27" s="32" t="s">
        <v>33</v>
      </c>
      <c r="C27" s="28"/>
      <c r="D27" s="21" t="str">
        <f t="shared" si="4"/>
        <v>Pendent resposta</v>
      </c>
    </row>
    <row r="28" spans="2:18" ht="15.75" customHeight="1">
      <c r="B28" s="51" t="s">
        <v>36</v>
      </c>
      <c r="C28" s="52"/>
      <c r="D28" s="21"/>
    </row>
    <row r="29" spans="2:18" ht="15.75" customHeight="1">
      <c r="B29" s="6" t="s">
        <v>26</v>
      </c>
      <c r="C29" s="28"/>
      <c r="D29" s="21" t="str">
        <f t="shared" ref="D29:D35" si="5">IF(C29="","Pendent resposta","")</f>
        <v>Pendent resposta</v>
      </c>
    </row>
    <row r="30" spans="2:18" ht="43" customHeight="1">
      <c r="B30" s="34" t="s">
        <v>37</v>
      </c>
      <c r="C30" s="28"/>
      <c r="D30" s="21" t="str">
        <f t="shared" si="5"/>
        <v>Pendent resposta</v>
      </c>
    </row>
    <row r="31" spans="2:18" ht="39" customHeight="1">
      <c r="B31" s="34" t="s">
        <v>38</v>
      </c>
      <c r="C31" s="28"/>
      <c r="D31" s="21" t="str">
        <f t="shared" si="5"/>
        <v>Pendent resposta</v>
      </c>
    </row>
    <row r="32" spans="2:18" s="29" customFormat="1" ht="39" customHeight="1">
      <c r="B32" s="61" t="s">
        <v>39</v>
      </c>
      <c r="C32" s="62"/>
      <c r="D32" s="21"/>
    </row>
    <row r="33" spans="2:8" s="29" customFormat="1" ht="39" customHeight="1">
      <c r="B33" s="34" t="s">
        <v>40</v>
      </c>
      <c r="C33" s="28"/>
      <c r="D33" s="21" t="str">
        <f t="shared" si="5"/>
        <v>Pendent resposta</v>
      </c>
    </row>
    <row r="34" spans="2:8" s="29" customFormat="1" ht="39" customHeight="1">
      <c r="B34" s="34" t="s">
        <v>41</v>
      </c>
      <c r="C34" s="28"/>
      <c r="D34" s="21" t="str">
        <f t="shared" si="5"/>
        <v>Pendent resposta</v>
      </c>
    </row>
    <row r="35" spans="2:8" ht="32.5" customHeight="1">
      <c r="B35" s="34" t="s">
        <v>42</v>
      </c>
      <c r="C35" s="28"/>
      <c r="D35" s="21" t="str">
        <f t="shared" si="5"/>
        <v>Pendent resposta</v>
      </c>
    </row>
    <row r="36" spans="2:8" ht="13">
      <c r="B36" s="9"/>
    </row>
    <row r="37" spans="2:8" ht="37.5" customHeight="1">
      <c r="B37" s="23" t="s">
        <v>4</v>
      </c>
    </row>
    <row r="38" spans="2:8" ht="13">
      <c r="B38" s="10"/>
    </row>
    <row r="39" spans="2:8" ht="50.15" customHeight="1">
      <c r="B39" s="53" t="s">
        <v>5</v>
      </c>
      <c r="C39" s="54"/>
      <c r="D39" s="54"/>
      <c r="E39" s="54"/>
      <c r="F39" s="54"/>
      <c r="G39" s="54"/>
      <c r="H39" s="54"/>
    </row>
    <row r="42" spans="2:8" ht="12.5">
      <c r="B42" s="11"/>
    </row>
    <row r="43" spans="2:8" ht="15.5">
      <c r="B43" s="12"/>
    </row>
    <row r="44" spans="2:8" ht="12.5">
      <c r="B44" s="11"/>
    </row>
  </sheetData>
  <sheetProtection algorithmName="SHA-512" hashValue="LHXiIR0MDJjiF/rEl/0IKo4EEtWKPxjGeH8549DhFTbVrtq/iE3tjwLFP7jr1hFk9M8glGIP5MjOTYXPXapk2w==" saltValue="balBZtgSoAu1xBQP2I4TVw==" spinCount="100000" sheet="1" objects="1" scenarios="1"/>
  <mergeCells count="9">
    <mergeCell ref="B24:C24"/>
    <mergeCell ref="B28:C28"/>
    <mergeCell ref="B39:H39"/>
    <mergeCell ref="B3:J3"/>
    <mergeCell ref="B4:J4"/>
    <mergeCell ref="B15:H15"/>
    <mergeCell ref="C18:E18"/>
    <mergeCell ref="F18:I18"/>
    <mergeCell ref="B32:C32"/>
  </mergeCells>
  <conditionalFormatting sqref="D7:F11 F24:F35 D24:D35">
    <cfRule type="cellIs" dxfId="3" priority="1" operator="equal">
      <formula>"Correcte"</formula>
    </cfRule>
  </conditionalFormatting>
  <conditionalFormatting sqref="D7:F11 F24:F35 D24:D35">
    <cfRule type="cellIs" dxfId="2" priority="2" operator="equal">
      <formula>"Pendent incloure informació"</formula>
    </cfRule>
  </conditionalFormatting>
  <conditionalFormatting sqref="J20">
    <cfRule type="cellIs" dxfId="1" priority="3" operator="equal">
      <formula>"Correcte"</formula>
    </cfRule>
  </conditionalFormatting>
  <conditionalFormatting sqref="J20">
    <cfRule type="notContainsBlanks" dxfId="0" priority="4">
      <formula>LEN(TRIM(J20))&gt;0</formula>
    </cfRule>
  </conditionalFormatting>
  <dataValidations count="4">
    <dataValidation type="list" allowBlank="1" showErrorMessage="1" sqref="C20">
      <formula1>"Preu (€),Percentatge (%) de recàrrec,Percentatge (%) de descompte,Preu ($)"</formula1>
    </dataValidation>
    <dataValidation type="list" allowBlank="1" showErrorMessage="1" sqref="C25:C27 C29:C31 C33:C35">
      <formula1>"Sí,No"</formula1>
    </dataValidation>
    <dataValidation type="list" allowBlank="1" showErrorMessage="1" sqref="C9">
      <formula1>"Nom propi,Representació de l' empresa"</formula1>
    </dataValidation>
    <dataValidation type="custom" allowBlank="1" showDropDown="1" showInputMessage="1" showErrorMessage="1" prompt="Com a màxim es poden entrar 2 decimals" sqref="F20 H20:I20">
      <formula1>AND(F20&lt;&gt;"",LEN(RIGHT(F20,LEN(F20)-IFERROR(FIND(",",F20),LEN(F20))))&lt;=2)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48"/>
  <sheetViews>
    <sheetView topLeftCell="A44" workbookViewId="0">
      <selection activeCell="F46" sqref="F46"/>
    </sheetView>
  </sheetViews>
  <sheetFormatPr defaultRowHeight="12.5"/>
  <cols>
    <col min="2" max="2" width="11" customWidth="1"/>
    <col min="5" max="5" width="16.54296875" customWidth="1"/>
  </cols>
  <sheetData>
    <row r="3" spans="2:5" ht="13" thickBot="1"/>
    <row r="4" spans="2:5" ht="47" thickTop="1" thickBot="1">
      <c r="B4" s="37" t="s">
        <v>44</v>
      </c>
      <c r="C4" s="38" t="s">
        <v>45</v>
      </c>
      <c r="D4" s="39" t="s">
        <v>46</v>
      </c>
      <c r="E4" s="40" t="s">
        <v>47</v>
      </c>
    </row>
    <row r="5" spans="2:5" ht="104" thickBot="1">
      <c r="B5" s="41" t="s">
        <v>48</v>
      </c>
      <c r="C5" s="64"/>
      <c r="D5" s="43">
        <v>2</v>
      </c>
      <c r="E5" s="44">
        <f>C5*D5</f>
        <v>0</v>
      </c>
    </row>
    <row r="6" spans="2:5" ht="115.5" thickBot="1">
      <c r="B6" s="41" t="s">
        <v>49</v>
      </c>
      <c r="C6" s="64"/>
      <c r="D6" s="43">
        <v>2</v>
      </c>
      <c r="E6" s="44">
        <f t="shared" ref="E6:E45" si="0">C6*D6</f>
        <v>0</v>
      </c>
    </row>
    <row r="7" spans="2:5" ht="69.5" thickBot="1">
      <c r="B7" s="41" t="s">
        <v>50</v>
      </c>
      <c r="C7" s="64"/>
      <c r="D7" s="43">
        <v>2</v>
      </c>
      <c r="E7" s="44">
        <f t="shared" si="0"/>
        <v>0</v>
      </c>
    </row>
    <row r="8" spans="2:5" ht="196" thickBot="1">
      <c r="B8" s="41" t="s">
        <v>51</v>
      </c>
      <c r="C8" s="64"/>
      <c r="D8" s="43">
        <v>2</v>
      </c>
      <c r="E8" s="44">
        <f t="shared" si="0"/>
        <v>0</v>
      </c>
    </row>
    <row r="9" spans="2:5" ht="46.5" thickBot="1">
      <c r="B9" s="41" t="s">
        <v>52</v>
      </c>
      <c r="C9" s="64"/>
      <c r="D9" s="43">
        <v>6</v>
      </c>
      <c r="E9" s="44">
        <f t="shared" si="0"/>
        <v>0</v>
      </c>
    </row>
    <row r="10" spans="2:5" ht="58" thickBot="1">
      <c r="B10" s="41" t="s">
        <v>53</v>
      </c>
      <c r="C10" s="64"/>
      <c r="D10" s="43">
        <v>6</v>
      </c>
      <c r="E10" s="44">
        <f t="shared" si="0"/>
        <v>0</v>
      </c>
    </row>
    <row r="11" spans="2:5" ht="58" thickBot="1">
      <c r="B11" s="41" t="s">
        <v>54</v>
      </c>
      <c r="C11" s="64"/>
      <c r="D11" s="43">
        <v>6</v>
      </c>
      <c r="E11" s="44">
        <f t="shared" si="0"/>
        <v>0</v>
      </c>
    </row>
    <row r="12" spans="2:5" ht="58" thickBot="1">
      <c r="B12" s="41" t="s">
        <v>55</v>
      </c>
      <c r="C12" s="64"/>
      <c r="D12" s="43">
        <v>6</v>
      </c>
      <c r="E12" s="44">
        <f t="shared" si="0"/>
        <v>0</v>
      </c>
    </row>
    <row r="13" spans="2:5" ht="46.5" thickBot="1">
      <c r="B13" s="41" t="s">
        <v>56</v>
      </c>
      <c r="C13" s="64"/>
      <c r="D13" s="43">
        <v>1</v>
      </c>
      <c r="E13" s="44">
        <f t="shared" si="0"/>
        <v>0</v>
      </c>
    </row>
    <row r="14" spans="2:5" ht="58" thickBot="1">
      <c r="B14" s="41" t="s">
        <v>57</v>
      </c>
      <c r="C14" s="64"/>
      <c r="D14" s="43">
        <v>1</v>
      </c>
      <c r="E14" s="44">
        <f t="shared" si="0"/>
        <v>0</v>
      </c>
    </row>
    <row r="15" spans="2:5" ht="58" thickBot="1">
      <c r="B15" s="41" t="s">
        <v>58</v>
      </c>
      <c r="C15" s="64"/>
      <c r="D15" s="43">
        <v>2</v>
      </c>
      <c r="E15" s="44">
        <f t="shared" si="0"/>
        <v>0</v>
      </c>
    </row>
    <row r="16" spans="2:5" ht="69.5" thickBot="1">
      <c r="B16" s="41" t="s">
        <v>59</v>
      </c>
      <c r="C16" s="64"/>
      <c r="D16" s="43">
        <v>2</v>
      </c>
      <c r="E16" s="44">
        <f t="shared" si="0"/>
        <v>0</v>
      </c>
    </row>
    <row r="17" spans="2:5" ht="69.5" thickBot="1">
      <c r="B17" s="41" t="s">
        <v>60</v>
      </c>
      <c r="C17" s="64"/>
      <c r="D17" s="43">
        <v>1</v>
      </c>
      <c r="E17" s="44">
        <f t="shared" si="0"/>
        <v>0</v>
      </c>
    </row>
    <row r="18" spans="2:5" ht="58" thickBot="1">
      <c r="B18" s="41" t="s">
        <v>61</v>
      </c>
      <c r="C18" s="64"/>
      <c r="D18" s="43">
        <v>2</v>
      </c>
      <c r="E18" s="44">
        <f t="shared" si="0"/>
        <v>0</v>
      </c>
    </row>
    <row r="19" spans="2:5" ht="58" thickBot="1">
      <c r="B19" s="41" t="s">
        <v>62</v>
      </c>
      <c r="C19" s="64"/>
      <c r="D19" s="43">
        <v>2</v>
      </c>
      <c r="E19" s="44">
        <f t="shared" si="0"/>
        <v>0</v>
      </c>
    </row>
    <row r="20" spans="2:5" ht="58" thickBot="1">
      <c r="B20" s="41" t="s">
        <v>63</v>
      </c>
      <c r="C20" s="64"/>
      <c r="D20" s="43">
        <v>2</v>
      </c>
      <c r="E20" s="44">
        <f t="shared" si="0"/>
        <v>0</v>
      </c>
    </row>
    <row r="21" spans="2:5" ht="58" thickBot="1">
      <c r="B21" s="41" t="s">
        <v>64</v>
      </c>
      <c r="C21" s="64"/>
      <c r="D21" s="43">
        <v>4</v>
      </c>
      <c r="E21" s="44">
        <f t="shared" si="0"/>
        <v>0</v>
      </c>
    </row>
    <row r="22" spans="2:5" ht="58" thickBot="1">
      <c r="B22" s="41" t="s">
        <v>65</v>
      </c>
      <c r="C22" s="64"/>
      <c r="D22" s="43">
        <v>2</v>
      </c>
      <c r="E22" s="44">
        <f t="shared" si="0"/>
        <v>0</v>
      </c>
    </row>
    <row r="23" spans="2:5" ht="104" thickBot="1">
      <c r="B23" s="41" t="s">
        <v>66</v>
      </c>
      <c r="C23" s="64"/>
      <c r="D23" s="43">
        <v>1</v>
      </c>
      <c r="E23" s="44">
        <f t="shared" si="0"/>
        <v>0</v>
      </c>
    </row>
    <row r="24" spans="2:5" ht="81" thickBot="1">
      <c r="B24" s="41" t="s">
        <v>67</v>
      </c>
      <c r="C24" s="64"/>
      <c r="D24" s="43">
        <v>1</v>
      </c>
      <c r="E24" s="44">
        <f t="shared" si="0"/>
        <v>0</v>
      </c>
    </row>
    <row r="25" spans="2:5" ht="58" thickBot="1">
      <c r="B25" s="41" t="s">
        <v>68</v>
      </c>
      <c r="C25" s="64"/>
      <c r="D25" s="43">
        <v>12</v>
      </c>
      <c r="E25" s="44">
        <f t="shared" si="0"/>
        <v>0</v>
      </c>
    </row>
    <row r="26" spans="2:5" ht="92.5" thickBot="1">
      <c r="B26" s="41" t="s">
        <v>69</v>
      </c>
      <c r="C26" s="64"/>
      <c r="D26" s="43">
        <v>10</v>
      </c>
      <c r="E26" s="44">
        <f t="shared" si="0"/>
        <v>0</v>
      </c>
    </row>
    <row r="27" spans="2:5" ht="81" thickBot="1">
      <c r="B27" s="41" t="s">
        <v>70</v>
      </c>
      <c r="C27" s="64"/>
      <c r="D27" s="43">
        <v>1</v>
      </c>
      <c r="E27" s="44">
        <f t="shared" si="0"/>
        <v>0</v>
      </c>
    </row>
    <row r="28" spans="2:5" ht="81" thickBot="1">
      <c r="B28" s="41" t="s">
        <v>71</v>
      </c>
      <c r="C28" s="64"/>
      <c r="D28" s="43">
        <v>1</v>
      </c>
      <c r="E28" s="44">
        <f t="shared" si="0"/>
        <v>0</v>
      </c>
    </row>
    <row r="29" spans="2:5" ht="69.5" thickBot="1">
      <c r="B29" s="41" t="s">
        <v>72</v>
      </c>
      <c r="C29" s="64"/>
      <c r="D29" s="43">
        <v>5</v>
      </c>
      <c r="E29" s="44">
        <f t="shared" si="0"/>
        <v>0</v>
      </c>
    </row>
    <row r="30" spans="2:5" ht="92.5" thickBot="1">
      <c r="B30" s="41" t="s">
        <v>73</v>
      </c>
      <c r="C30" s="64"/>
      <c r="D30" s="43">
        <v>5</v>
      </c>
      <c r="E30" s="44">
        <f t="shared" si="0"/>
        <v>0</v>
      </c>
    </row>
    <row r="31" spans="2:5" ht="58" thickBot="1">
      <c r="B31" s="41" t="s">
        <v>74</v>
      </c>
      <c r="C31" s="64"/>
      <c r="D31" s="43">
        <v>10</v>
      </c>
      <c r="E31" s="44">
        <f t="shared" si="0"/>
        <v>0</v>
      </c>
    </row>
    <row r="32" spans="2:5" ht="46.5" thickBot="1">
      <c r="B32" s="41" t="s">
        <v>75</v>
      </c>
      <c r="C32" s="64"/>
      <c r="D32" s="43">
        <v>10</v>
      </c>
      <c r="E32" s="44">
        <f t="shared" si="0"/>
        <v>0</v>
      </c>
    </row>
    <row r="33" spans="2:5" ht="81" thickBot="1">
      <c r="B33" s="41" t="s">
        <v>76</v>
      </c>
      <c r="C33" s="64"/>
      <c r="D33" s="43">
        <v>10</v>
      </c>
      <c r="E33" s="44">
        <f t="shared" si="0"/>
        <v>0</v>
      </c>
    </row>
    <row r="34" spans="2:5" ht="81" thickBot="1">
      <c r="B34" s="41" t="s">
        <v>77</v>
      </c>
      <c r="C34" s="64"/>
      <c r="D34" s="43">
        <v>5</v>
      </c>
      <c r="E34" s="44">
        <f t="shared" si="0"/>
        <v>0</v>
      </c>
    </row>
    <row r="35" spans="2:5" ht="81" thickBot="1">
      <c r="B35" s="41" t="s">
        <v>78</v>
      </c>
      <c r="C35" s="64"/>
      <c r="D35" s="43">
        <v>5</v>
      </c>
      <c r="E35" s="44">
        <f t="shared" si="0"/>
        <v>0</v>
      </c>
    </row>
    <row r="36" spans="2:5" ht="58" thickBot="1">
      <c r="B36" s="41" t="s">
        <v>79</v>
      </c>
      <c r="C36" s="64"/>
      <c r="D36" s="43">
        <v>1</v>
      </c>
      <c r="E36" s="44">
        <f t="shared" si="0"/>
        <v>0</v>
      </c>
    </row>
    <row r="37" spans="2:5" ht="58" thickBot="1">
      <c r="B37" s="41" t="s">
        <v>80</v>
      </c>
      <c r="C37" s="64"/>
      <c r="D37" s="43">
        <v>3</v>
      </c>
      <c r="E37" s="44">
        <f t="shared" si="0"/>
        <v>0</v>
      </c>
    </row>
    <row r="38" spans="2:5" ht="69.5" thickBot="1">
      <c r="B38" s="41" t="s">
        <v>81</v>
      </c>
      <c r="C38" s="64"/>
      <c r="D38" s="43">
        <v>3</v>
      </c>
      <c r="E38" s="44">
        <f t="shared" si="0"/>
        <v>0</v>
      </c>
    </row>
    <row r="39" spans="2:5" ht="69.5" thickBot="1">
      <c r="B39" s="41" t="s">
        <v>82</v>
      </c>
      <c r="C39" s="64"/>
      <c r="D39" s="43">
        <v>3</v>
      </c>
      <c r="E39" s="44">
        <f t="shared" si="0"/>
        <v>0</v>
      </c>
    </row>
    <row r="40" spans="2:5" ht="69.5" thickBot="1">
      <c r="B40" s="41" t="s">
        <v>83</v>
      </c>
      <c r="C40" s="64"/>
      <c r="D40" s="43">
        <v>1</v>
      </c>
      <c r="E40" s="44">
        <f t="shared" si="0"/>
        <v>0</v>
      </c>
    </row>
    <row r="41" spans="2:5" ht="81" thickBot="1">
      <c r="B41" s="41" t="s">
        <v>84</v>
      </c>
      <c r="C41" s="64"/>
      <c r="D41" s="43">
        <v>3</v>
      </c>
      <c r="E41" s="44">
        <f t="shared" si="0"/>
        <v>0</v>
      </c>
    </row>
    <row r="42" spans="2:5" ht="69.5" thickBot="1">
      <c r="B42" s="41" t="s">
        <v>85</v>
      </c>
      <c r="C42" s="64"/>
      <c r="D42" s="43">
        <v>1</v>
      </c>
      <c r="E42" s="44">
        <f t="shared" si="0"/>
        <v>0</v>
      </c>
    </row>
    <row r="43" spans="2:5" ht="104" thickBot="1">
      <c r="B43" s="41" t="s">
        <v>86</v>
      </c>
      <c r="C43" s="64"/>
      <c r="D43" s="43">
        <v>1</v>
      </c>
      <c r="E43" s="44">
        <f t="shared" si="0"/>
        <v>0</v>
      </c>
    </row>
    <row r="44" spans="2:5" ht="58" thickBot="1">
      <c r="B44" s="41" t="s">
        <v>87</v>
      </c>
      <c r="C44" s="64"/>
      <c r="D44" s="43">
        <v>1</v>
      </c>
      <c r="E44" s="44">
        <f t="shared" si="0"/>
        <v>0</v>
      </c>
    </row>
    <row r="45" spans="2:5" ht="69.5" thickBot="1">
      <c r="B45" s="45" t="s">
        <v>88</v>
      </c>
      <c r="C45" s="65"/>
      <c r="D45" s="46">
        <v>60</v>
      </c>
      <c r="E45" s="44">
        <f t="shared" si="0"/>
        <v>0</v>
      </c>
    </row>
    <row r="46" spans="2:5" ht="13" thickTop="1">
      <c r="D46" s="35"/>
      <c r="E46" s="42">
        <f>SUM(E5:E45)</f>
        <v>0</v>
      </c>
    </row>
    <row r="48" spans="2:5" ht="55" customHeight="1">
      <c r="B48" s="63" t="s">
        <v>90</v>
      </c>
      <c r="C48" s="63"/>
      <c r="D48" s="63"/>
      <c r="E48" s="63"/>
    </row>
  </sheetData>
  <sheetProtection algorithmName="SHA-512" hashValue="S7qmqx1CUZvCMnHmdYVqOLNc926VtuQg00QJnU/6VgAHkwUh9/y9RXuM7EWPfKIKLZZwMdGJ6dW/rGt61nBmmw==" saltValue="Or/n5TlefA8/ff9tz1dPTg==" spinCount="100000" sheet="1" objects="1" scenarios="1"/>
  <protectedRanges>
    <protectedRange sqref="C5:C45" name="Interval1"/>
  </protectedRanges>
  <mergeCells count="1">
    <mergeCell ref="B48:E4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2</vt:i4>
      </vt:variant>
    </vt:vector>
  </HeadingPairs>
  <TitlesOfParts>
    <vt:vector size="2" baseType="lpstr">
      <vt:lpstr>Oferta</vt:lpstr>
      <vt:lpstr>Preus Unitaris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Júlia Pelejà Bonfill</cp:lastModifiedBy>
  <dcterms:created xsi:type="dcterms:W3CDTF">2024-06-26T14:18:40Z</dcterms:created>
  <dcterms:modified xsi:type="dcterms:W3CDTF">2024-11-14T09:17:15Z</dcterms:modified>
</cp:coreProperties>
</file>