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Override PartName="/xl/threadedComments/threadedComment2.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192.168.40.2\grups\GT_LICITACIONS\6. 2024-06_Material general_publicat\"/>
    </mc:Choice>
  </mc:AlternateContent>
  <bookViews>
    <workbookView xWindow="0" yWindow="0" windowWidth="28800" windowHeight="11730" tabRatio="917"/>
  </bookViews>
  <sheets>
    <sheet name="Indicacions prèvies" sheetId="31" r:id="rId1"/>
    <sheet name="CLILAB 2024-06. Lot 1." sheetId="30" r:id="rId2"/>
    <sheet name="REQUISITS LOGISTICS Lot 1" sheetId="39" r:id="rId3"/>
    <sheet name="CLILAB 2024-06. Lot 2." sheetId="32" r:id="rId4"/>
    <sheet name="REQUISITS LOGISTICS Lot 2" sheetId="40" r:id="rId5"/>
    <sheet name="CLILAB 2024-06. Lot 3." sheetId="33" r:id="rId6"/>
    <sheet name="REQUISITS LOGISTICS Lot 3" sheetId="41" r:id="rId7"/>
    <sheet name="CLILAB 2024-06. Lot 4. " sheetId="34" r:id="rId8"/>
    <sheet name="REQUISITS LOGISTICS Lot 4" sheetId="42" r:id="rId9"/>
    <sheet name="CLILAB 2024-06. Lot 5." sheetId="35" r:id="rId10"/>
    <sheet name="REQUISITS LOGISTICS Lot 5" sheetId="43" r:id="rId11"/>
    <sheet name="CLILAB 2024-06. Lot 6." sheetId="37" r:id="rId12"/>
    <sheet name="REQUISITS LOGISTICS Lot 6" sheetId="44" r:id="rId13"/>
    <sheet name="CLILAB 2024-06. Lot 7." sheetId="36" r:id="rId14"/>
    <sheet name="REQUISITS LOGISTICS Lot 7" sheetId="45" r:id="rId15"/>
  </sheets>
  <definedNames>
    <definedName name="_xlnm._FilterDatabase" localSheetId="1" hidden="1">'CLILAB 2024-06. Lot 1.'!$A$11:$AO$68</definedName>
    <definedName name="_xlnm._FilterDatabase" localSheetId="3" hidden="1">'CLILAB 2024-06. Lot 2.'!$A$11:$BY$23</definedName>
    <definedName name="_xlnm._FilterDatabase" localSheetId="9" hidden="1">'CLILAB 2024-06. Lot 5.'!$A$11:$BY$83</definedName>
    <definedName name="_xlnm._FilterDatabase" localSheetId="11" hidden="1">'CLILAB 2024-06. Lot 6.'!$A$11:$BI$112</definedName>
    <definedName name="_xlnm._FilterDatabase" localSheetId="2" hidden="1">'REQUISITS LOGISTICS Lot 1'!$A$10:$BO$67</definedName>
    <definedName name="_xlnm._FilterDatabase" localSheetId="4" hidden="1">'REQUISITS LOGISTICS Lot 2'!$A$10:$BO$20</definedName>
    <definedName name="_xlnm._FilterDatabase" localSheetId="6" hidden="1">'REQUISITS LOGISTICS Lot 3'!$A$10:$BO$17</definedName>
    <definedName name="_xlnm._FilterDatabase" localSheetId="8" hidden="1">'REQUISITS LOGISTICS Lot 4'!$A$10:$BO$16</definedName>
    <definedName name="_xlnm._FilterDatabase" localSheetId="10" hidden="1">'REQUISITS LOGISTICS Lot 5'!$A$10:$BO$77</definedName>
    <definedName name="_xlnm._FilterDatabase" localSheetId="12" hidden="1">'REQUISITS LOGISTICS Lot 6'!$A$10:$BO$111</definedName>
    <definedName name="_xlnm._FilterDatabase" localSheetId="14" hidden="1">'REQUISITS LOGISTICS Lot 7'!$A$10:$BO$12</definedName>
    <definedName name="_xlnm.Print_Area" localSheetId="1">'CLILAB 2024-06. Lot 1.'!$B$2:$R$89</definedName>
    <definedName name="_xlnm.Print_Area" localSheetId="3">'CLILAB 2024-06. Lot 2.'!$B$2:$R$42</definedName>
    <definedName name="_xlnm.Print_Area" localSheetId="5">'CLILAB 2024-06. Lot 3.'!$B$2:$R$39</definedName>
    <definedName name="_xlnm.Print_Area" localSheetId="7">'CLILAB 2024-06. Lot 4. '!$B$2:$R$45</definedName>
    <definedName name="_xlnm.Print_Area" localSheetId="9">'CLILAB 2024-06. Lot 5.'!$B$2:$R$99</definedName>
    <definedName name="_xlnm.Print_Area" localSheetId="11">'CLILAB 2024-06. Lot 6.'!$B$2:$R$133</definedName>
    <definedName name="_xlnm.Print_Area" localSheetId="13">'CLILAB 2024-06. Lot 7.'!$B$2:$R$34</definedName>
    <definedName name="_xlnm.Print_Area" localSheetId="0">'Indicacions prèvies'!$B$2:$L$15</definedName>
    <definedName name="_xlnm.Print_Area" localSheetId="2">'REQUISITS LOGISTICS Lot 1'!$B$2:$M$81</definedName>
    <definedName name="_xlnm.Print_Area" localSheetId="4">'REQUISITS LOGISTICS Lot 2'!$B$2:$M$34</definedName>
    <definedName name="_xlnm.Print_Area" localSheetId="6">'REQUISITS LOGISTICS Lot 3'!$B$2:$M$31</definedName>
    <definedName name="_xlnm.Print_Area" localSheetId="8">'REQUISITS LOGISTICS Lot 4'!$B$2:$M$30</definedName>
    <definedName name="_xlnm.Print_Area" localSheetId="10">'REQUISITS LOGISTICS Lot 5'!$B$2:$M$91</definedName>
    <definedName name="_xlnm.Print_Area" localSheetId="12">'REQUISITS LOGISTICS Lot 6'!$B$2:$M$125</definedName>
    <definedName name="_xlnm.Print_Area" localSheetId="14">'REQUISITS LOGISTICS Lot 7'!$B$2:$M$26</definedName>
    <definedName name="_xlnm.Print_Titles" localSheetId="1">'CLILAB 2024-06. Lot 1.'!$2:$11</definedName>
    <definedName name="_xlnm.Print_Titles" localSheetId="9">'CLILAB 2024-06. Lot 5.'!$2:$11</definedName>
    <definedName name="_xlnm.Print_Titles" localSheetId="11">'CLILAB 2024-06. Lot 6.'!$2:$11</definedName>
    <definedName name="_xlnm.Print_Titles" localSheetId="2">'REQUISITS LOGISTICS Lot 1'!$2:$10</definedName>
    <definedName name="_xlnm.Print_Titles" localSheetId="4">'REQUISITS LOGISTICS Lot 2'!$2:$10</definedName>
    <definedName name="_xlnm.Print_Titles" localSheetId="6">'REQUISITS LOGISTICS Lot 3'!$2:$10</definedName>
    <definedName name="_xlnm.Print_Titles" localSheetId="8">'REQUISITS LOGISTICS Lot 4'!$2:$10</definedName>
    <definedName name="_xlnm.Print_Titles" localSheetId="10">'REQUISITS LOGISTICS Lot 5'!$2:$10</definedName>
    <definedName name="_xlnm.Print_Titles" localSheetId="12">'REQUISITS LOGISTICS Lot 6'!$2:$10</definedName>
    <definedName name="_xlnm.Print_Titles" localSheetId="14">'REQUISITS LOGISTICS Lot 7'!$2:$10</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14" i="37" l="1"/>
  <c r="M68" i="35"/>
  <c r="N68" i="35" s="1"/>
  <c r="N69" i="35"/>
  <c r="M18" i="33"/>
  <c r="P12" i="30"/>
  <c r="Q12" i="30" s="1"/>
  <c r="D2" i="36"/>
  <c r="D2" i="37"/>
  <c r="D2" i="35"/>
  <c r="D2" i="34"/>
  <c r="D2" i="33"/>
  <c r="D2" i="32"/>
  <c r="D2" i="30"/>
  <c r="M12" i="45"/>
  <c r="M11" i="45"/>
  <c r="B4" i="45"/>
  <c r="B2" i="45"/>
  <c r="B4" i="44"/>
  <c r="B2" i="44"/>
  <c r="B4" i="43"/>
  <c r="B2" i="43"/>
  <c r="B4" i="42"/>
  <c r="B2" i="42"/>
  <c r="B4" i="41"/>
  <c r="B2" i="41"/>
  <c r="B4" i="40"/>
  <c r="B2" i="40"/>
  <c r="P12" i="36"/>
  <c r="P13" i="37"/>
  <c r="P12" i="37"/>
  <c r="D2" i="41" l="1"/>
  <c r="D2" i="45"/>
  <c r="D2" i="40"/>
  <c r="D2" i="44"/>
  <c r="D2" i="43"/>
  <c r="D2" i="42"/>
  <c r="P112" i="37"/>
  <c r="Q112" i="37" s="1"/>
  <c r="P111" i="37"/>
  <c r="Q111" i="37" s="1"/>
  <c r="P110" i="37"/>
  <c r="Q110" i="37" s="1"/>
  <c r="P109" i="37"/>
  <c r="Q109" i="37" s="1"/>
  <c r="P108" i="37"/>
  <c r="Q108" i="37" s="1"/>
  <c r="P107" i="37"/>
  <c r="Q107" i="37" s="1"/>
  <c r="P106" i="37"/>
  <c r="Q106" i="37" s="1"/>
  <c r="P105" i="37"/>
  <c r="Q105" i="37" s="1"/>
  <c r="P104" i="37"/>
  <c r="Q104" i="37" s="1"/>
  <c r="P103" i="37"/>
  <c r="Q103" i="37" s="1"/>
  <c r="P102" i="37"/>
  <c r="Q102" i="37" s="1"/>
  <c r="P101" i="37"/>
  <c r="Q101" i="37" s="1"/>
  <c r="P100" i="37"/>
  <c r="Q100" i="37" s="1"/>
  <c r="P99" i="37"/>
  <c r="Q99" i="37" s="1"/>
  <c r="P98" i="37"/>
  <c r="Q98" i="37" s="1"/>
  <c r="P97" i="37"/>
  <c r="Q97" i="37" s="1"/>
  <c r="P96" i="37"/>
  <c r="Q96" i="37" s="1"/>
  <c r="P95" i="37"/>
  <c r="Q95" i="37" s="1"/>
  <c r="P94" i="37"/>
  <c r="Q94" i="37" s="1"/>
  <c r="P93" i="37"/>
  <c r="Q93" i="37" s="1"/>
  <c r="P26" i="37"/>
  <c r="Q26" i="37" s="1"/>
  <c r="P92" i="37"/>
  <c r="Q92" i="37" s="1"/>
  <c r="P91" i="37"/>
  <c r="Q91" i="37" s="1"/>
  <c r="P90" i="37"/>
  <c r="Q90" i="37" s="1"/>
  <c r="P89" i="37"/>
  <c r="Q89" i="37" s="1"/>
  <c r="P88" i="37"/>
  <c r="Q88" i="37" s="1"/>
  <c r="P87" i="37"/>
  <c r="Q87" i="37" s="1"/>
  <c r="P86" i="37"/>
  <c r="Q86" i="37" s="1"/>
  <c r="P85" i="37"/>
  <c r="Q85" i="37" s="1"/>
  <c r="P84" i="37"/>
  <c r="Q84" i="37" s="1"/>
  <c r="P83" i="37"/>
  <c r="Q83" i="37" s="1"/>
  <c r="P82" i="37"/>
  <c r="Q82" i="37" s="1"/>
  <c r="P81" i="37"/>
  <c r="Q81" i="37" s="1"/>
  <c r="P80" i="37"/>
  <c r="Q80" i="37" s="1"/>
  <c r="P79" i="37"/>
  <c r="Q79" i="37" s="1"/>
  <c r="P78" i="37"/>
  <c r="Q78" i="37" s="1"/>
  <c r="P77" i="37"/>
  <c r="Q77" i="37" s="1"/>
  <c r="P76" i="37"/>
  <c r="Q76" i="37" s="1"/>
  <c r="P74" i="37"/>
  <c r="Q74" i="37" s="1"/>
  <c r="P75" i="37"/>
  <c r="Q75" i="37" s="1"/>
  <c r="P73" i="37"/>
  <c r="Q73" i="37" s="1"/>
  <c r="P72" i="37"/>
  <c r="Q72" i="37" s="1"/>
  <c r="P71" i="37"/>
  <c r="Q71" i="37" s="1"/>
  <c r="P70" i="37"/>
  <c r="Q70" i="37" s="1"/>
  <c r="P69" i="37"/>
  <c r="Q69" i="37" s="1"/>
  <c r="P68" i="37"/>
  <c r="Q68" i="37" s="1"/>
  <c r="P67" i="37"/>
  <c r="Q67" i="37" s="1"/>
  <c r="P66" i="37"/>
  <c r="Q66" i="37" s="1"/>
  <c r="P65" i="37"/>
  <c r="Q65" i="37" s="1"/>
  <c r="P64" i="37"/>
  <c r="Q64" i="37" s="1"/>
  <c r="P63" i="37"/>
  <c r="Q63" i="37" s="1"/>
  <c r="P62" i="37"/>
  <c r="Q62" i="37" s="1"/>
  <c r="P61" i="37"/>
  <c r="Q61" i="37" s="1"/>
  <c r="P60" i="37"/>
  <c r="Q60" i="37" s="1"/>
  <c r="P59" i="37"/>
  <c r="Q59" i="37" s="1"/>
  <c r="P58" i="37"/>
  <c r="Q58" i="37" s="1"/>
  <c r="P57" i="37"/>
  <c r="Q57" i="37" s="1"/>
  <c r="P43" i="37"/>
  <c r="Q43" i="37" s="1"/>
  <c r="P56" i="37"/>
  <c r="Q56" i="37" s="1"/>
  <c r="P55" i="37"/>
  <c r="Q55" i="37" s="1"/>
  <c r="P54" i="37"/>
  <c r="Q54" i="37" s="1"/>
  <c r="P53" i="37"/>
  <c r="Q53" i="37" s="1"/>
  <c r="P52" i="37"/>
  <c r="Q52" i="37" s="1"/>
  <c r="P51" i="37"/>
  <c r="Q51" i="37" s="1"/>
  <c r="P50" i="37"/>
  <c r="Q50" i="37" s="1"/>
  <c r="P49" i="37"/>
  <c r="Q49" i="37" s="1"/>
  <c r="P48" i="37"/>
  <c r="Q48" i="37" s="1"/>
  <c r="P47" i="37"/>
  <c r="Q47" i="37" s="1"/>
  <c r="P46" i="37"/>
  <c r="Q46" i="37" s="1"/>
  <c r="P45" i="37"/>
  <c r="Q45" i="37" s="1"/>
  <c r="P44" i="37"/>
  <c r="Q44" i="37" s="1"/>
  <c r="P41" i="37"/>
  <c r="Q41" i="37" s="1"/>
  <c r="P42" i="37"/>
  <c r="Q42" i="37" s="1"/>
  <c r="P40" i="37"/>
  <c r="Q40" i="37" s="1"/>
  <c r="P39" i="37"/>
  <c r="Q39" i="37" s="1"/>
  <c r="P33" i="37"/>
  <c r="Q33" i="37" s="1"/>
  <c r="P37" i="37"/>
  <c r="Q37" i="37" s="1"/>
  <c r="P36" i="37"/>
  <c r="Q36" i="37" s="1"/>
  <c r="P38" i="37"/>
  <c r="Q38" i="37" s="1"/>
  <c r="P35" i="37"/>
  <c r="Q35" i="37" s="1"/>
  <c r="P34" i="37"/>
  <c r="Q34" i="37" s="1"/>
  <c r="P32" i="37"/>
  <c r="Q32" i="37" s="1"/>
  <c r="P31" i="37"/>
  <c r="Q31" i="37" s="1"/>
  <c r="P30" i="37"/>
  <c r="Q30" i="37" s="1"/>
  <c r="P29" i="37"/>
  <c r="Q29" i="37" s="1"/>
  <c r="P28" i="37"/>
  <c r="Q28" i="37" s="1"/>
  <c r="P27" i="37"/>
  <c r="Q27" i="37" s="1"/>
  <c r="P25" i="37"/>
  <c r="Q25" i="37" s="1"/>
  <c r="P24" i="37"/>
  <c r="Q24" i="37" s="1"/>
  <c r="P23" i="37"/>
  <c r="Q23" i="37" s="1"/>
  <c r="P22" i="37"/>
  <c r="Q22" i="37" s="1"/>
  <c r="P21" i="37"/>
  <c r="Q21" i="37" s="1"/>
  <c r="P20" i="37"/>
  <c r="Q20" i="37" s="1"/>
  <c r="P19" i="37"/>
  <c r="Q19" i="37" s="1"/>
  <c r="P18" i="37"/>
  <c r="Q18" i="37" s="1"/>
  <c r="P16" i="37"/>
  <c r="Q16" i="37" s="1"/>
  <c r="P15" i="37"/>
  <c r="Q15" i="37" s="1"/>
  <c r="P17" i="37"/>
  <c r="Q17" i="37" s="1"/>
  <c r="P14" i="37"/>
  <c r="Q14" i="37" s="1"/>
  <c r="Q13" i="37"/>
  <c r="Q12" i="37"/>
  <c r="M112" i="37"/>
  <c r="N112" i="37" s="1"/>
  <c r="M111" i="37"/>
  <c r="N111" i="37" s="1"/>
  <c r="M110" i="37"/>
  <c r="N110" i="37" s="1"/>
  <c r="M109" i="37"/>
  <c r="N109" i="37" s="1"/>
  <c r="M108" i="37"/>
  <c r="N108" i="37" s="1"/>
  <c r="M107" i="37"/>
  <c r="N107" i="37" s="1"/>
  <c r="M106" i="37"/>
  <c r="N106" i="37" s="1"/>
  <c r="M105" i="37"/>
  <c r="N105" i="37" s="1"/>
  <c r="M104" i="37"/>
  <c r="N104" i="37" s="1"/>
  <c r="M103" i="37"/>
  <c r="N103" i="37" s="1"/>
  <c r="M102" i="37"/>
  <c r="N102" i="37" s="1"/>
  <c r="M101" i="37"/>
  <c r="N101" i="37" s="1"/>
  <c r="M100" i="37"/>
  <c r="N100" i="37" s="1"/>
  <c r="M99" i="37"/>
  <c r="N99" i="37" s="1"/>
  <c r="M98" i="37"/>
  <c r="N98" i="37" s="1"/>
  <c r="M97" i="37"/>
  <c r="N97" i="37" s="1"/>
  <c r="M96" i="37"/>
  <c r="N96" i="37" s="1"/>
  <c r="M95" i="37"/>
  <c r="N95" i="37" s="1"/>
  <c r="M94" i="37"/>
  <c r="N94" i="37" s="1"/>
  <c r="M93" i="37"/>
  <c r="N93" i="37" s="1"/>
  <c r="M26" i="37"/>
  <c r="N26" i="37" s="1"/>
  <c r="M92" i="37"/>
  <c r="N92" i="37" s="1"/>
  <c r="M91" i="37"/>
  <c r="N91" i="37" s="1"/>
  <c r="M90" i="37"/>
  <c r="N90" i="37" s="1"/>
  <c r="M89" i="37"/>
  <c r="N89" i="37" s="1"/>
  <c r="M88" i="37"/>
  <c r="N88" i="37" s="1"/>
  <c r="M87" i="37"/>
  <c r="N87" i="37" s="1"/>
  <c r="M86" i="37"/>
  <c r="N86" i="37" s="1"/>
  <c r="M85" i="37"/>
  <c r="N85" i="37" s="1"/>
  <c r="M84" i="37"/>
  <c r="N84" i="37" s="1"/>
  <c r="M83" i="37"/>
  <c r="N83" i="37" s="1"/>
  <c r="M82" i="37"/>
  <c r="N82" i="37" s="1"/>
  <c r="M81" i="37"/>
  <c r="N81" i="37" s="1"/>
  <c r="M80" i="37"/>
  <c r="N80" i="37" s="1"/>
  <c r="M79" i="37"/>
  <c r="N79" i="37" s="1"/>
  <c r="M78" i="37"/>
  <c r="N78" i="37" s="1"/>
  <c r="M77" i="37"/>
  <c r="N77" i="37" s="1"/>
  <c r="M76" i="37"/>
  <c r="N76" i="37" s="1"/>
  <c r="M74" i="37"/>
  <c r="N74" i="37" s="1"/>
  <c r="M75" i="37"/>
  <c r="N75" i="37" s="1"/>
  <c r="M73" i="37"/>
  <c r="N73" i="37" s="1"/>
  <c r="M72" i="37"/>
  <c r="N72" i="37" s="1"/>
  <c r="M71" i="37"/>
  <c r="N71" i="37" s="1"/>
  <c r="M70" i="37"/>
  <c r="N70" i="37" s="1"/>
  <c r="M69" i="37"/>
  <c r="N69" i="37" s="1"/>
  <c r="M68" i="37"/>
  <c r="N68" i="37" s="1"/>
  <c r="M67" i="37"/>
  <c r="N67" i="37" s="1"/>
  <c r="M66" i="37"/>
  <c r="N66" i="37" s="1"/>
  <c r="M65" i="37"/>
  <c r="N65" i="37" s="1"/>
  <c r="M64" i="37"/>
  <c r="N64" i="37" s="1"/>
  <c r="M63" i="37"/>
  <c r="N63" i="37" s="1"/>
  <c r="M62" i="37"/>
  <c r="N62" i="37" s="1"/>
  <c r="M61" i="37"/>
  <c r="N61" i="37" s="1"/>
  <c r="M60" i="37"/>
  <c r="N60" i="37" s="1"/>
  <c r="M59" i="37"/>
  <c r="N59" i="37" s="1"/>
  <c r="M58" i="37"/>
  <c r="N58" i="37" s="1"/>
  <c r="M57" i="37"/>
  <c r="N57" i="37" s="1"/>
  <c r="M43" i="37"/>
  <c r="N43" i="37" s="1"/>
  <c r="M56" i="37"/>
  <c r="N56" i="37" s="1"/>
  <c r="M55" i="37"/>
  <c r="N55" i="37" s="1"/>
  <c r="M54" i="37"/>
  <c r="N54" i="37" s="1"/>
  <c r="M53" i="37"/>
  <c r="N53" i="37" s="1"/>
  <c r="M52" i="37"/>
  <c r="N52" i="37" s="1"/>
  <c r="M51" i="37"/>
  <c r="N51" i="37" s="1"/>
  <c r="M50" i="37"/>
  <c r="N50" i="37" s="1"/>
  <c r="M49" i="37"/>
  <c r="N49" i="37" s="1"/>
  <c r="M48" i="37"/>
  <c r="N48" i="37" s="1"/>
  <c r="M47" i="37"/>
  <c r="N47" i="37" s="1"/>
  <c r="M46" i="37"/>
  <c r="N46" i="37" s="1"/>
  <c r="M45" i="37"/>
  <c r="N45" i="37" s="1"/>
  <c r="M44" i="37"/>
  <c r="N44" i="37" s="1"/>
  <c r="M41" i="37"/>
  <c r="N41" i="37" s="1"/>
  <c r="M42" i="37"/>
  <c r="N42" i="37" s="1"/>
  <c r="M40" i="37"/>
  <c r="N40" i="37" s="1"/>
  <c r="M39" i="37"/>
  <c r="N39" i="37" s="1"/>
  <c r="M33" i="37"/>
  <c r="N33" i="37" s="1"/>
  <c r="M37" i="37"/>
  <c r="N37" i="37" s="1"/>
  <c r="M36" i="37"/>
  <c r="N36" i="37" s="1"/>
  <c r="M38" i="37"/>
  <c r="N38" i="37" s="1"/>
  <c r="M35" i="37"/>
  <c r="N35" i="37" s="1"/>
  <c r="M34" i="37"/>
  <c r="N34" i="37" s="1"/>
  <c r="M32" i="37"/>
  <c r="N32" i="37" s="1"/>
  <c r="M31" i="37"/>
  <c r="N31" i="37" s="1"/>
  <c r="M30" i="37"/>
  <c r="N30" i="37" s="1"/>
  <c r="M29" i="37"/>
  <c r="N29" i="37" s="1"/>
  <c r="M28" i="37"/>
  <c r="N28" i="37" s="1"/>
  <c r="M27" i="37"/>
  <c r="N27" i="37" s="1"/>
  <c r="M25" i="37"/>
  <c r="N25" i="37" s="1"/>
  <c r="M24" i="37"/>
  <c r="N24" i="37" s="1"/>
  <c r="M23" i="37"/>
  <c r="N23" i="37" s="1"/>
  <c r="M22" i="37"/>
  <c r="N22" i="37" s="1"/>
  <c r="M21" i="37"/>
  <c r="N21" i="37" s="1"/>
  <c r="M20" i="37"/>
  <c r="N20" i="37" s="1"/>
  <c r="M19" i="37"/>
  <c r="N19" i="37" s="1"/>
  <c r="M18" i="37"/>
  <c r="N18" i="37" s="1"/>
  <c r="M16" i="37"/>
  <c r="N16" i="37" s="1"/>
  <c r="M15" i="37"/>
  <c r="N15" i="37" s="1"/>
  <c r="M17" i="37"/>
  <c r="N17" i="37" s="1"/>
  <c r="N14" i="37"/>
  <c r="M13" i="37"/>
  <c r="N13" i="37" s="1"/>
  <c r="M12" i="37"/>
  <c r="D2" i="39"/>
  <c r="B2" i="39"/>
  <c r="P13" i="36"/>
  <c r="Q13" i="36" s="1"/>
  <c r="Q12" i="36"/>
  <c r="Q15" i="36" s="1"/>
  <c r="M13" i="36"/>
  <c r="M12" i="36"/>
  <c r="P78" i="35"/>
  <c r="Q78" i="35" s="1"/>
  <c r="P77" i="35"/>
  <c r="Q77" i="35" s="1"/>
  <c r="P76" i="35"/>
  <c r="Q76" i="35" s="1"/>
  <c r="P75" i="35"/>
  <c r="Q75" i="35" s="1"/>
  <c r="P74" i="35"/>
  <c r="Q74" i="35" s="1"/>
  <c r="P73" i="35"/>
  <c r="Q73" i="35" s="1"/>
  <c r="P72" i="35"/>
  <c r="Q72" i="35" s="1"/>
  <c r="P71" i="35"/>
  <c r="Q71" i="35" s="1"/>
  <c r="P70" i="35"/>
  <c r="Q70" i="35" s="1"/>
  <c r="P69" i="35"/>
  <c r="Q69" i="35" s="1"/>
  <c r="P68" i="35"/>
  <c r="Q68" i="35" s="1"/>
  <c r="P67" i="35"/>
  <c r="Q67" i="35" s="1"/>
  <c r="P66" i="35"/>
  <c r="Q66" i="35" s="1"/>
  <c r="P65" i="35"/>
  <c r="Q65" i="35" s="1"/>
  <c r="P64" i="35"/>
  <c r="Q64" i="35" s="1"/>
  <c r="P63" i="35"/>
  <c r="Q63" i="35" s="1"/>
  <c r="P62" i="35"/>
  <c r="Q62" i="35" s="1"/>
  <c r="P61" i="35"/>
  <c r="Q61" i="35" s="1"/>
  <c r="P60" i="35"/>
  <c r="Q60" i="35" s="1"/>
  <c r="P59" i="35"/>
  <c r="Q59" i="35" s="1"/>
  <c r="P58" i="35"/>
  <c r="Q58" i="35" s="1"/>
  <c r="P57" i="35"/>
  <c r="Q57" i="35" s="1"/>
  <c r="P56" i="35"/>
  <c r="Q56" i="35" s="1"/>
  <c r="P55" i="35"/>
  <c r="Q55" i="35" s="1"/>
  <c r="P54" i="35"/>
  <c r="Q54" i="35" s="1"/>
  <c r="P53" i="35"/>
  <c r="Q53" i="35" s="1"/>
  <c r="P52" i="35"/>
  <c r="Q52" i="35" s="1"/>
  <c r="P51" i="35"/>
  <c r="Q51" i="35" s="1"/>
  <c r="P50" i="35"/>
  <c r="Q50" i="35" s="1"/>
  <c r="P49" i="35"/>
  <c r="Q49" i="35" s="1"/>
  <c r="P48" i="35"/>
  <c r="Q48" i="35" s="1"/>
  <c r="P47" i="35"/>
  <c r="Q47" i="35" s="1"/>
  <c r="P46" i="35"/>
  <c r="Q46" i="35" s="1"/>
  <c r="P45" i="35"/>
  <c r="Q45" i="35" s="1"/>
  <c r="P44" i="35"/>
  <c r="Q44" i="35" s="1"/>
  <c r="P43" i="35"/>
  <c r="Q43" i="35" s="1"/>
  <c r="P42" i="35"/>
  <c r="Q42" i="35" s="1"/>
  <c r="P41" i="35"/>
  <c r="Q41" i="35" s="1"/>
  <c r="P40" i="35"/>
  <c r="Q40" i="35" s="1"/>
  <c r="P39" i="35"/>
  <c r="Q39" i="35" s="1"/>
  <c r="P38" i="35"/>
  <c r="Q38" i="35" s="1"/>
  <c r="P37" i="35"/>
  <c r="Q37" i="35" s="1"/>
  <c r="P36" i="35"/>
  <c r="Q36" i="35" s="1"/>
  <c r="P35" i="35"/>
  <c r="Q35" i="35" s="1"/>
  <c r="P34" i="35"/>
  <c r="Q34" i="35" s="1"/>
  <c r="P33" i="35"/>
  <c r="Q33" i="35" s="1"/>
  <c r="P32" i="35"/>
  <c r="Q32" i="35" s="1"/>
  <c r="P31" i="35"/>
  <c r="Q31" i="35" s="1"/>
  <c r="P30" i="35"/>
  <c r="Q30" i="35" s="1"/>
  <c r="P29" i="35"/>
  <c r="Q29" i="35" s="1"/>
  <c r="P28" i="35"/>
  <c r="Q28" i="35" s="1"/>
  <c r="P27" i="35"/>
  <c r="Q27" i="35" s="1"/>
  <c r="P26" i="35"/>
  <c r="Q26" i="35" s="1"/>
  <c r="P25" i="35"/>
  <c r="Q25" i="35" s="1"/>
  <c r="P24" i="35"/>
  <c r="Q24" i="35" s="1"/>
  <c r="P23" i="35"/>
  <c r="Q23" i="35" s="1"/>
  <c r="P22" i="35"/>
  <c r="Q22" i="35" s="1"/>
  <c r="P21" i="35"/>
  <c r="Q21" i="35" s="1"/>
  <c r="P20" i="35"/>
  <c r="Q20" i="35" s="1"/>
  <c r="P19" i="35"/>
  <c r="Q19" i="35" s="1"/>
  <c r="P18" i="35"/>
  <c r="Q18" i="35" s="1"/>
  <c r="P17" i="35"/>
  <c r="Q17" i="35" s="1"/>
  <c r="P16" i="35"/>
  <c r="Q16" i="35" s="1"/>
  <c r="P15" i="35"/>
  <c r="Q15" i="35" s="1"/>
  <c r="P14" i="35"/>
  <c r="Q14" i="35" s="1"/>
  <c r="P13" i="35"/>
  <c r="Q13" i="35" s="1"/>
  <c r="P12" i="35"/>
  <c r="Q12" i="35" s="1"/>
  <c r="M78" i="35"/>
  <c r="N78" i="35" s="1"/>
  <c r="M77" i="35"/>
  <c r="N77" i="35" s="1"/>
  <c r="M76" i="35"/>
  <c r="N76" i="35" s="1"/>
  <c r="M75" i="35"/>
  <c r="N75" i="35" s="1"/>
  <c r="M74" i="35"/>
  <c r="N74" i="35" s="1"/>
  <c r="M73" i="35"/>
  <c r="N73" i="35" s="1"/>
  <c r="M72" i="35"/>
  <c r="N72" i="35" s="1"/>
  <c r="M71" i="35"/>
  <c r="N71" i="35" s="1"/>
  <c r="M70" i="35"/>
  <c r="N70" i="35" s="1"/>
  <c r="M69" i="35"/>
  <c r="M67" i="35"/>
  <c r="N67" i="35" s="1"/>
  <c r="M66" i="35"/>
  <c r="N66" i="35" s="1"/>
  <c r="M65" i="35"/>
  <c r="N65" i="35" s="1"/>
  <c r="M64" i="35"/>
  <c r="N64" i="35" s="1"/>
  <c r="M63" i="35"/>
  <c r="N63" i="35" s="1"/>
  <c r="M62" i="35"/>
  <c r="N62" i="35" s="1"/>
  <c r="M61" i="35"/>
  <c r="N61" i="35" s="1"/>
  <c r="M60" i="35"/>
  <c r="N60" i="35" s="1"/>
  <c r="M59" i="35"/>
  <c r="N59" i="35" s="1"/>
  <c r="M58" i="35"/>
  <c r="N58" i="35" s="1"/>
  <c r="M57" i="35"/>
  <c r="N57" i="35" s="1"/>
  <c r="M56" i="35"/>
  <c r="N56" i="35" s="1"/>
  <c r="M55" i="35"/>
  <c r="N55" i="35" s="1"/>
  <c r="M54" i="35"/>
  <c r="N54" i="35" s="1"/>
  <c r="M53" i="35"/>
  <c r="N53" i="35" s="1"/>
  <c r="N52" i="35"/>
  <c r="M51" i="35"/>
  <c r="N51" i="35" s="1"/>
  <c r="M50" i="35"/>
  <c r="N50" i="35" s="1"/>
  <c r="M49" i="35"/>
  <c r="N49" i="35" s="1"/>
  <c r="M48" i="35"/>
  <c r="N48" i="35" s="1"/>
  <c r="M47" i="35"/>
  <c r="N47" i="35" s="1"/>
  <c r="M46" i="35"/>
  <c r="N46" i="35" s="1"/>
  <c r="M45" i="35"/>
  <c r="N45" i="35" s="1"/>
  <c r="M44" i="35"/>
  <c r="N44" i="35" s="1"/>
  <c r="M43" i="35"/>
  <c r="N43" i="35" s="1"/>
  <c r="M42" i="35"/>
  <c r="N42" i="35" s="1"/>
  <c r="M41" i="35"/>
  <c r="N41" i="35" s="1"/>
  <c r="M40" i="35"/>
  <c r="N40" i="35" s="1"/>
  <c r="M39" i="35"/>
  <c r="N39" i="35" s="1"/>
  <c r="M38" i="35"/>
  <c r="N38" i="35" s="1"/>
  <c r="M37" i="35"/>
  <c r="N37" i="35" s="1"/>
  <c r="M36" i="35"/>
  <c r="N36" i="35" s="1"/>
  <c r="M35" i="35"/>
  <c r="N35" i="35" s="1"/>
  <c r="M34" i="35"/>
  <c r="N34" i="35" s="1"/>
  <c r="M33" i="35"/>
  <c r="N33" i="35" s="1"/>
  <c r="M32" i="35"/>
  <c r="N32" i="35" s="1"/>
  <c r="M31" i="35"/>
  <c r="N31" i="35" s="1"/>
  <c r="M30" i="35"/>
  <c r="N30" i="35" s="1"/>
  <c r="M29" i="35"/>
  <c r="N29" i="35" s="1"/>
  <c r="M28" i="35"/>
  <c r="N28" i="35" s="1"/>
  <c r="M27" i="35"/>
  <c r="N27" i="35" s="1"/>
  <c r="M26" i="35"/>
  <c r="N26" i="35" s="1"/>
  <c r="M25" i="35"/>
  <c r="N25" i="35" s="1"/>
  <c r="M24" i="35"/>
  <c r="N24" i="35" s="1"/>
  <c r="M23" i="35"/>
  <c r="N23" i="35" s="1"/>
  <c r="M22" i="35"/>
  <c r="N22" i="35" s="1"/>
  <c r="M21" i="35"/>
  <c r="N21" i="35" s="1"/>
  <c r="M20" i="35"/>
  <c r="N20" i="35" s="1"/>
  <c r="M19" i="35"/>
  <c r="N19" i="35" s="1"/>
  <c r="M18" i="35"/>
  <c r="N18" i="35" s="1"/>
  <c r="M17" i="35"/>
  <c r="N17" i="35" s="1"/>
  <c r="M16" i="35"/>
  <c r="N16" i="35" s="1"/>
  <c r="M15" i="35"/>
  <c r="N15" i="35" s="1"/>
  <c r="M14" i="35"/>
  <c r="M13" i="35"/>
  <c r="N13" i="35" s="1"/>
  <c r="M12" i="35"/>
  <c r="N12" i="35" s="1"/>
  <c r="M12" i="34"/>
  <c r="N12" i="34" s="1"/>
  <c r="P12" i="33"/>
  <c r="Q12" i="33" s="1"/>
  <c r="P12" i="32"/>
  <c r="M21" i="32"/>
  <c r="M20" i="32"/>
  <c r="M19" i="32"/>
  <c r="M18" i="32"/>
  <c r="M17" i="32"/>
  <c r="M16" i="32"/>
  <c r="M15" i="32"/>
  <c r="M14" i="32"/>
  <c r="M13" i="32"/>
  <c r="M12" i="32"/>
  <c r="P60" i="30"/>
  <c r="P36" i="30"/>
  <c r="P47" i="30"/>
  <c r="P35" i="30"/>
  <c r="P56" i="30"/>
  <c r="P43" i="30"/>
  <c r="P64" i="30"/>
  <c r="P63" i="30"/>
  <c r="P62" i="30"/>
  <c r="P68" i="30"/>
  <c r="P52" i="30"/>
  <c r="P51" i="30"/>
  <c r="P50" i="30"/>
  <c r="P49" i="30"/>
  <c r="P67" i="30"/>
  <c r="P61" i="30"/>
  <c r="P65" i="30"/>
  <c r="P66" i="30"/>
  <c r="P55" i="30"/>
  <c r="P48" i="30"/>
  <c r="P46" i="30"/>
  <c r="P45" i="30"/>
  <c r="P44" i="30"/>
  <c r="P59" i="30"/>
  <c r="P58" i="30"/>
  <c r="P57" i="30"/>
  <c r="P54" i="30"/>
  <c r="P53" i="30"/>
  <c r="P39" i="30"/>
  <c r="P42" i="30"/>
  <c r="P41" i="30"/>
  <c r="P40" i="30"/>
  <c r="P38" i="30"/>
  <c r="P37" i="30"/>
  <c r="P33" i="30"/>
  <c r="P32" i="30"/>
  <c r="P31" i="30"/>
  <c r="P30" i="30"/>
  <c r="P29" i="30"/>
  <c r="P28" i="30"/>
  <c r="P34" i="30"/>
  <c r="P26" i="30"/>
  <c r="P27" i="30"/>
  <c r="P24" i="30"/>
  <c r="P25" i="30"/>
  <c r="P23" i="30"/>
  <c r="P13" i="30"/>
  <c r="P14" i="30"/>
  <c r="P16" i="30"/>
  <c r="P15" i="30"/>
  <c r="P21" i="30"/>
  <c r="P20" i="30"/>
  <c r="P19" i="30"/>
  <c r="P18" i="30"/>
  <c r="P17" i="30"/>
  <c r="P22" i="30"/>
  <c r="M36" i="30"/>
  <c r="M47" i="30"/>
  <c r="M35" i="30"/>
  <c r="M56" i="30"/>
  <c r="M43" i="30"/>
  <c r="M64" i="30"/>
  <c r="M63" i="30"/>
  <c r="M62" i="30"/>
  <c r="M68" i="30"/>
  <c r="M52" i="30"/>
  <c r="M51" i="30"/>
  <c r="M50" i="30"/>
  <c r="M49" i="30"/>
  <c r="M67" i="30"/>
  <c r="M61" i="30"/>
  <c r="M65" i="30"/>
  <c r="M66" i="30"/>
  <c r="M55" i="30"/>
  <c r="M48" i="30"/>
  <c r="M46" i="30"/>
  <c r="M45" i="30"/>
  <c r="M44" i="30"/>
  <c r="M59" i="30"/>
  <c r="M58" i="30"/>
  <c r="M57" i="30"/>
  <c r="M60" i="30"/>
  <c r="M54" i="30"/>
  <c r="M53" i="30"/>
  <c r="M39" i="30"/>
  <c r="M42" i="30"/>
  <c r="M41" i="30"/>
  <c r="M40" i="30"/>
  <c r="M38" i="30"/>
  <c r="M37" i="30"/>
  <c r="M33" i="30"/>
  <c r="M32" i="30"/>
  <c r="M31" i="30"/>
  <c r="M30" i="30"/>
  <c r="M29" i="30"/>
  <c r="M28" i="30"/>
  <c r="M34" i="30"/>
  <c r="M26" i="30"/>
  <c r="M27" i="30"/>
  <c r="M24" i="30"/>
  <c r="M25" i="30"/>
  <c r="M23" i="30"/>
  <c r="M12" i="30"/>
  <c r="M13" i="30"/>
  <c r="M14" i="30"/>
  <c r="M16" i="30"/>
  <c r="M15" i="30"/>
  <c r="M21" i="30"/>
  <c r="M20" i="30"/>
  <c r="M19" i="30"/>
  <c r="M18" i="30"/>
  <c r="M17" i="30"/>
  <c r="M22" i="30"/>
  <c r="M80" i="35" l="1"/>
  <c r="N12" i="37"/>
  <c r="N114" i="37" s="1"/>
  <c r="M114" i="37"/>
  <c r="Q114" i="37"/>
  <c r="M15" i="36"/>
  <c r="N14" i="35"/>
  <c r="N80" i="35" s="1"/>
  <c r="N12" i="36"/>
  <c r="M23" i="32"/>
  <c r="M70" i="30"/>
  <c r="M12" i="33" l="1"/>
  <c r="N12" i="33" l="1"/>
  <c r="B2" i="37" l="1"/>
  <c r="Q80" i="35" l="1"/>
  <c r="M14" i="34"/>
  <c r="N14" i="34" s="1"/>
  <c r="B2" i="36" l="1"/>
  <c r="P17" i="34"/>
  <c r="Q17" i="34" s="1"/>
  <c r="P16" i="34"/>
  <c r="Q16" i="34" s="1"/>
  <c r="P15" i="34"/>
  <c r="Q15" i="34" s="1"/>
  <c r="P14" i="34"/>
  <c r="Q14" i="34" s="1"/>
  <c r="P13" i="34"/>
  <c r="Q13" i="34" s="1"/>
  <c r="P12" i="34"/>
  <c r="Q12" i="34" s="1"/>
  <c r="N13" i="36" l="1"/>
  <c r="N15" i="36" s="1"/>
  <c r="B2" i="35" l="1"/>
  <c r="N18" i="33"/>
  <c r="M17" i="33"/>
  <c r="N17" i="33" s="1"/>
  <c r="M16" i="33"/>
  <c r="N16" i="33" s="1"/>
  <c r="M15" i="33"/>
  <c r="N15" i="33" s="1"/>
  <c r="M14" i="33"/>
  <c r="N14" i="33" s="1"/>
  <c r="M13" i="33"/>
  <c r="N38" i="34"/>
  <c r="M38" i="34"/>
  <c r="M17" i="34"/>
  <c r="N17" i="34" s="1"/>
  <c r="M16" i="34"/>
  <c r="N16" i="34" s="1"/>
  <c r="M15" i="34"/>
  <c r="N15" i="34" s="1"/>
  <c r="M13" i="34"/>
  <c r="B2" i="34"/>
  <c r="P21" i="32"/>
  <c r="N13" i="34" l="1"/>
  <c r="M19" i="34"/>
  <c r="L35" i="34"/>
  <c r="N13" i="33"/>
  <c r="N20" i="33" s="1"/>
  <c r="M20" i="33"/>
  <c r="Q19" i="34"/>
  <c r="L39" i="34" l="1"/>
  <c r="N39" i="34" s="1"/>
  <c r="M39" i="34" l="1"/>
  <c r="O39" i="34" l="1"/>
  <c r="P39" i="34" s="1"/>
  <c r="Q39" i="34" s="1"/>
  <c r="B4" i="39" l="1"/>
  <c r="Q60" i="30" l="1"/>
  <c r="N13" i="32"/>
  <c r="N14" i="32"/>
  <c r="N19" i="32"/>
  <c r="N20" i="32"/>
  <c r="N15" i="32"/>
  <c r="N18" i="32"/>
  <c r="N12" i="32"/>
  <c r="N21" i="32"/>
  <c r="N17" i="32"/>
  <c r="N16" i="32"/>
  <c r="N35" i="30"/>
  <c r="N15" i="30"/>
  <c r="Q63" i="30"/>
  <c r="Q18" i="30"/>
  <c r="N46" i="30"/>
  <c r="Q62" i="30"/>
  <c r="N43" i="30"/>
  <c r="N31" i="30"/>
  <c r="Q34" i="30"/>
  <c r="N44" i="30"/>
  <c r="Q26" i="30"/>
  <c r="N29" i="30"/>
  <c r="Q51" i="30"/>
  <c r="N62" i="30"/>
  <c r="N17" i="30"/>
  <c r="Q50" i="30"/>
  <c r="N57" i="30"/>
  <c r="Q39" i="30"/>
  <c r="Q23" i="30"/>
  <c r="N51" i="30"/>
  <c r="Q61" i="30"/>
  <c r="N33" i="30"/>
  <c r="Q59" i="30"/>
  <c r="N56" i="30"/>
  <c r="N21" i="30"/>
  <c r="Q28" i="30"/>
  <c r="N45" i="30"/>
  <c r="Q68" i="30"/>
  <c r="Q22" i="30"/>
  <c r="N19" i="30"/>
  <c r="Q52" i="30"/>
  <c r="N59" i="30"/>
  <c r="Q27" i="30"/>
  <c r="N58" i="30"/>
  <c r="Q24" i="30"/>
  <c r="N68" i="30"/>
  <c r="N22" i="30"/>
  <c r="Q25" i="30"/>
  <c r="N60" i="30"/>
  <c r="Q67" i="30"/>
  <c r="N54" i="30"/>
  <c r="Q41" i="30"/>
  <c r="N53" i="30"/>
  <c r="N48" i="30"/>
  <c r="Q29" i="30"/>
  <c r="N32" i="30"/>
  <c r="Q58" i="30"/>
  <c r="Q17" i="30"/>
  <c r="N20" i="30"/>
  <c r="Q57" i="30"/>
  <c r="N64" i="30"/>
  <c r="N30" i="30"/>
  <c r="N63" i="30"/>
  <c r="N18" i="30"/>
  <c r="Q54" i="30"/>
  <c r="N28" i="30"/>
  <c r="Q53" i="30"/>
  <c r="N34" i="30"/>
  <c r="Q49" i="30"/>
  <c r="N52" i="30"/>
  <c r="N26" i="30"/>
  <c r="Q42" i="30"/>
  <c r="N27" i="30"/>
  <c r="N50" i="30"/>
  <c r="N24" i="30"/>
  <c r="Q65" i="30"/>
  <c r="Q45" i="30"/>
  <c r="Q64" i="30"/>
  <c r="Q13" i="30"/>
  <c r="N14" i="30"/>
  <c r="Q15" i="30"/>
  <c r="Q47" i="30"/>
  <c r="N13" i="30"/>
  <c r="N65" i="30"/>
  <c r="Q35" i="30"/>
  <c r="Q37" i="30"/>
  <c r="Q55" i="30"/>
  <c r="N23" i="30"/>
  <c r="N67" i="30"/>
  <c r="N39" i="30"/>
  <c r="Q19" i="30"/>
  <c r="N49" i="30"/>
  <c r="Q31" i="30"/>
  <c r="N37" i="30"/>
  <c r="Q21" i="30"/>
  <c r="Q20" i="30"/>
  <c r="Q32" i="30"/>
  <c r="Q43" i="30"/>
  <c r="N55" i="30"/>
  <c r="Q56" i="30"/>
  <c r="Q46" i="30"/>
  <c r="Q16" i="30"/>
  <c r="N66" i="30"/>
  <c r="Q33" i="30"/>
  <c r="Q40" i="30"/>
  <c r="N47" i="30"/>
  <c r="N38" i="30"/>
  <c r="N36" i="30"/>
  <c r="Q14" i="30"/>
  <c r="Q38" i="30"/>
  <c r="Q66" i="30"/>
  <c r="Q36" i="30"/>
  <c r="N16" i="30"/>
  <c r="Q48" i="30"/>
  <c r="N12" i="30"/>
  <c r="N61" i="30"/>
  <c r="N40" i="30"/>
  <c r="N41" i="30"/>
  <c r="N42" i="30"/>
  <c r="N25" i="30"/>
  <c r="Q44" i="30"/>
  <c r="Q30" i="30"/>
  <c r="N19" i="34"/>
  <c r="Q21" i="32"/>
  <c r="N23" i="32" l="1"/>
  <c r="Q70" i="30"/>
  <c r="N70" i="30"/>
  <c r="P18" i="33" l="1"/>
  <c r="Q18" i="33" s="1"/>
  <c r="P17" i="33"/>
  <c r="Q17" i="33" s="1"/>
  <c r="P16" i="33"/>
  <c r="Q16" i="33" s="1"/>
  <c r="P15" i="33"/>
  <c r="Q15" i="33" s="1"/>
  <c r="P14" i="33"/>
  <c r="Q14" i="33" s="1"/>
  <c r="P13" i="33"/>
  <c r="Q13" i="33" s="1"/>
  <c r="B2" i="33"/>
  <c r="P14" i="32"/>
  <c r="Q14" i="32" s="1"/>
  <c r="P18" i="32"/>
  <c r="Q18" i="32" s="1"/>
  <c r="P20" i="32"/>
  <c r="Q20" i="32" s="1"/>
  <c r="P17" i="32"/>
  <c r="Q17" i="32" s="1"/>
  <c r="P19" i="32"/>
  <c r="Q19" i="32" s="1"/>
  <c r="P15" i="32"/>
  <c r="Q15" i="32" s="1"/>
  <c r="P16" i="32"/>
  <c r="Q16" i="32" s="1"/>
  <c r="P13" i="32"/>
  <c r="Q13" i="32" s="1"/>
  <c r="Q12" i="32"/>
  <c r="B2" i="32"/>
  <c r="Q20" i="33" l="1"/>
  <c r="Q23" i="32"/>
  <c r="B2" i="30" l="1"/>
</calcChain>
</file>

<file path=xl/comments1.xml><?xml version="1.0" encoding="utf-8"?>
<comments xmlns="http://schemas.openxmlformats.org/spreadsheetml/2006/main">
  <authors>
    <author>tc={147AA249-DCD0-4486-9524-AA2699898FE4}</author>
    <author>tc={42FBD685-DE50-43AB-825C-C6D35CE9AC3F}</author>
  </authors>
  <commentList>
    <comment ref="N142" authorId="0"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KIT = 2 HOJAS</t>
        </r>
      </text>
    </comment>
    <comment ref="R142" authorId="1"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PRECIO POR KIT (2 HOJAS)</t>
        </r>
      </text>
    </comment>
  </commentList>
</comments>
</file>

<file path=xl/comments2.xml><?xml version="1.0" encoding="utf-8"?>
<comments xmlns="http://schemas.openxmlformats.org/spreadsheetml/2006/main">
  <authors>
    <author>tc={BEB2DCC3-8B3F-40C1-BC8C-047617F43369}</author>
    <author>tc={E30A3C60-4B94-4ADD-9C6D-48950510E36E}</author>
  </authors>
  <commentList>
    <comment ref="N43" authorId="0"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KIT = 2 HOJAS</t>
        </r>
      </text>
    </comment>
    <comment ref="R43" authorId="1"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PRECIO POR KIT (2 HOJAS)</t>
        </r>
      </text>
    </comment>
  </commentList>
</comments>
</file>

<file path=xl/sharedStrings.xml><?xml version="1.0" encoding="utf-8"?>
<sst xmlns="http://schemas.openxmlformats.org/spreadsheetml/2006/main" count="3139" uniqueCount="691">
  <si>
    <t>Empresa</t>
  </si>
  <si>
    <t>NIF</t>
  </si>
  <si>
    <t>Durada contracte</t>
  </si>
  <si>
    <t>Pròrroga</t>
  </si>
  <si>
    <t>Ordre</t>
  </si>
  <si>
    <t>sense IVA</t>
  </si>
  <si>
    <t>IVA inclòs</t>
  </si>
  <si>
    <t>INDICACIONS PRÈVIES PER A PRESENTAR L'OFERTA CORRESPONENT A L'ANNEX ECONÒMIC (criteris econòmics)</t>
  </si>
  <si>
    <t>El licitador ha d'omplir, per cada determinació, l'espai dedicat a:</t>
  </si>
  <si>
    <t>VALOR MÀXIM DE LA LICITACIÓ</t>
  </si>
  <si>
    <t>Pressupost Base
de Licitació</t>
  </si>
  <si>
    <t>Possiblitat
Prorrogues</t>
  </si>
  <si>
    <t>Modificacions
(20%)</t>
  </si>
  <si>
    <t>Valor Estimat
del Contracte</t>
  </si>
  <si>
    <t>Camps a complimentar pel licitador</t>
  </si>
  <si>
    <t>1 + 1</t>
  </si>
  <si>
    <t>SUBMINISTRAMENT DE MATERIAL GENERAL i ESPECÍFIC PER PODER FER L’ACTIVITAT ANALÍTICA ALS LABORATORIS DEL CONSORCI DEL LABORATORI INTERCOMARCAL DE L’ALT PENEDÈS, L’ANOIA I EL GARRAF (CLILAB Diagnòstics)</t>
  </si>
  <si>
    <t>MAXIM LICITACIO
Preu Anual
(sense IVA)</t>
  </si>
  <si>
    <t>MAXIM LICITACIO
Preu Licitació
(sense IVA)</t>
  </si>
  <si>
    <t>IMPORT OFERTAT
Preu Anual
(sense IVA)</t>
  </si>
  <si>
    <t>IMPORT OFERTAT
Preu Licitació
(sense IVA)</t>
  </si>
  <si>
    <t>Codi Producte
CLILAB</t>
  </si>
  <si>
    <t>Denominació Producte 
LICITADOR</t>
  </si>
  <si>
    <t>Denominació Producte i Requeriments Tècnics 
CLILAB</t>
  </si>
  <si>
    <t>Caducitat</t>
  </si>
  <si>
    <t>VALOR OFERTAT</t>
  </si>
  <si>
    <t>Format Presentació
CLILAB</t>
  </si>
  <si>
    <t>Format Presentació
LICITADOR</t>
  </si>
  <si>
    <t>BATA AUTO</t>
  </si>
  <si>
    <t>CAI.ARXI</t>
  </si>
  <si>
    <t>CUBO4500</t>
  </si>
  <si>
    <t>0DEL</t>
  </si>
  <si>
    <t>ENV2</t>
  </si>
  <si>
    <t>POT1000N</t>
  </si>
  <si>
    <t>POT500N</t>
  </si>
  <si>
    <t>SAFATA</t>
  </si>
  <si>
    <t>TARR2000</t>
  </si>
  <si>
    <t>VERM.EXF</t>
  </si>
  <si>
    <t>ANTIS.DEB</t>
  </si>
  <si>
    <t>BOS.PL</t>
  </si>
  <si>
    <t>BOSSA PLAST</t>
  </si>
  <si>
    <t>BOSS PL</t>
  </si>
  <si>
    <t>BOS.10X15</t>
  </si>
  <si>
    <t>BOS.AUTOC</t>
  </si>
  <si>
    <t>CAIX25.G</t>
  </si>
  <si>
    <t>PATH</t>
  </si>
  <si>
    <t>MASCAR</t>
  </si>
  <si>
    <t>MAS.FFP2.</t>
  </si>
  <si>
    <t>MASC.QUI</t>
  </si>
  <si>
    <t>POTAMBTAPA</t>
  </si>
  <si>
    <t>PO.S.AB</t>
  </si>
  <si>
    <t>VEST.PRO</t>
  </si>
  <si>
    <t>MASC.3M.9922</t>
  </si>
  <si>
    <t>1 UN</t>
  </si>
  <si>
    <t>10 UN</t>
  </si>
  <si>
    <t>100 UN</t>
  </si>
  <si>
    <t>2 KG</t>
  </si>
  <si>
    <t>1 LT</t>
  </si>
  <si>
    <r>
      <t xml:space="preserve">A més a més, el licitador haurà d'omplir de </t>
    </r>
    <r>
      <rPr>
        <b/>
        <u/>
        <sz val="10"/>
        <color theme="3" tint="-0.499984740745262"/>
        <rFont val="Arial Narrow"/>
        <family val="2"/>
      </rPr>
      <t>forma obligatòria</t>
    </r>
    <r>
      <rPr>
        <sz val="10"/>
        <color theme="3" tint="-0.499984740745262"/>
        <rFont val="Arial Narrow"/>
        <family val="2"/>
      </rPr>
      <t xml:space="preserve"> les dades sol·licitades a la pestanya que duu per nom "</t>
    </r>
    <r>
      <rPr>
        <b/>
        <u/>
        <sz val="10"/>
        <color theme="3" tint="-0.499984740745262"/>
        <rFont val="Arial Narrow"/>
        <family val="2"/>
      </rPr>
      <t>REQUISITS LOGÍSTICS Lot X</t>
    </r>
    <r>
      <rPr>
        <sz val="10"/>
        <color theme="3" tint="-0.499984740745262"/>
        <rFont val="Arial Narrow"/>
        <family val="2"/>
      </rPr>
      <t>".</t>
    </r>
  </si>
  <si>
    <t>Unitat
Mesura
(UM)</t>
  </si>
  <si>
    <t xml:space="preserve"> [16 UN - 48 UN]</t>
  </si>
  <si>
    <t>[100 UN - 1.000 UN]</t>
  </si>
  <si>
    <t>[20 UN - 100 UN]</t>
  </si>
  <si>
    <t>[1 UN - 100 UN]</t>
  </si>
  <si>
    <t>[1 UN - 40 UN]</t>
  </si>
  <si>
    <t>[1 UN - 50 UN]</t>
  </si>
  <si>
    <t>[1 LT - 5 LT]</t>
  </si>
  <si>
    <t>[100 UN - 500 UN]</t>
  </si>
  <si>
    <t>[1 UN - 20 UN]</t>
  </si>
  <si>
    <t>[20 UN - 50 UN]</t>
  </si>
  <si>
    <t>[10 UN - 25 UN]</t>
  </si>
  <si>
    <t>Import Anual
previst</t>
  </si>
  <si>
    <t>[250 ML - 500 ML]</t>
  </si>
  <si>
    <t>56 UN</t>
  </si>
  <si>
    <t>Quantitat
Anual</t>
  </si>
  <si>
    <t>18 UN</t>
  </si>
  <si>
    <t>48 UN</t>
  </si>
  <si>
    <t>1.000 UN</t>
  </si>
  <si>
    <t>NOTES ACLARATORIES.</t>
  </si>
  <si>
    <t>144 UN</t>
  </si>
  <si>
    <t>20 UN</t>
  </si>
  <si>
    <t>35 UN</t>
  </si>
  <si>
    <t>5 LT</t>
  </si>
  <si>
    <t>500 UN</t>
  </si>
  <si>
    <t>200 UN</t>
  </si>
  <si>
    <t>50 UN</t>
  </si>
  <si>
    <t>Codi Producte
LICITADOR</t>
  </si>
  <si>
    <r>
      <t>MAXIM LICITACIO
Preu Unitari
(sense IVA)</t>
    </r>
    <r>
      <rPr>
        <b/>
        <i/>
        <vertAlign val="superscript"/>
        <sz val="10"/>
        <color rgb="FFC00000"/>
        <rFont val="Calibri"/>
        <family val="2"/>
        <scheme val="minor"/>
      </rPr>
      <t xml:space="preserve"> (*)</t>
    </r>
  </si>
  <si>
    <t>CITROSO</t>
  </si>
  <si>
    <t>UN</t>
  </si>
  <si>
    <t>2-PROP</t>
  </si>
  <si>
    <t>ACETO</t>
  </si>
  <si>
    <t>AMONI</t>
  </si>
  <si>
    <t>CIT.ABS</t>
  </si>
  <si>
    <t>ET.ET</t>
  </si>
  <si>
    <t>FORM.A.P</t>
  </si>
  <si>
    <t>XIL.1</t>
  </si>
  <si>
    <t>CIT96</t>
  </si>
  <si>
    <t>CYTOS</t>
  </si>
  <si>
    <r>
      <rPr>
        <b/>
        <i/>
        <sz val="10"/>
        <color theme="3" tint="-0.499984740745262"/>
        <rFont val="Calibri"/>
        <family val="2"/>
        <scheme val="minor"/>
      </rPr>
      <t>A-/2-PROPANOL (ISOPROPANOL)</t>
    </r>
    <r>
      <rPr>
        <i/>
        <sz val="10"/>
        <color theme="3" tint="-0.499984740745262"/>
        <rFont val="Calibri"/>
        <family val="2"/>
        <scheme val="minor"/>
      </rPr>
      <t xml:space="preserve">
2-Propanol 99.9% CH3CH(OH)CH3, Format: 5L
Especificacions:
Assaig ≥ 99,9%
Aspecte Líquid transparent incolor
Color (Hazen) ≤ 10
Pèrdua per assecat ≤ 0,1%
Acidesa (àcid acètic (CH3COOH)) ≤ 0,001%
Densitat a 20°C 0,784 - 0,786g/ml
Índex de refracció 1,376 - 1,378
Matèria no volàtil ≤ 0,001g/100ml</t>
    </r>
  </si>
  <si>
    <r>
      <rPr>
        <b/>
        <i/>
        <sz val="10"/>
        <color theme="3" tint="-0.499984740745262"/>
        <rFont val="Calibri"/>
        <family val="2"/>
        <scheme val="minor"/>
      </rPr>
      <t>A-/ALCOHOL ABSOLUT PER HISTOLOGIA</t>
    </r>
    <r>
      <rPr>
        <i/>
        <sz val="10"/>
        <color theme="3" tint="-0.499984740745262"/>
        <rFont val="Calibri"/>
        <family val="2"/>
        <scheme val="minor"/>
      </rPr>
      <t xml:space="preserve">
Alcohol desnaturalitzat (Min. 98,75%), per histologia, incolor, sense partícules visibles, per a ús de laboratori.</t>
    </r>
  </si>
  <si>
    <r>
      <rPr>
        <b/>
        <i/>
        <sz val="10"/>
        <color theme="3" tint="-0.499984740745262"/>
        <rFont val="Calibri"/>
        <family val="2"/>
        <scheme val="minor"/>
      </rPr>
      <t>A-/CITROSOL</t>
    </r>
    <r>
      <rPr>
        <i/>
        <sz val="10"/>
        <color theme="3" tint="-0.499984740745262"/>
        <rFont val="Calibri"/>
        <family val="2"/>
        <scheme val="minor"/>
      </rPr>
      <t xml:space="preserve">
Substitut del Xilè, solvent de neteja cítric. Útil en sistemes manuals o automatitzats, de desparafinat i clarificat durant els protocols de tinció histològica. Ha de tenir un punt d'inflamació alt per eliminar la necessitat d'emmagatzematge en un gabinet de seguretat inflamable. </t>
    </r>
  </si>
  <si>
    <t>[2,5 LT - 5 LT]</t>
  </si>
  <si>
    <t>10 LT</t>
  </si>
  <si>
    <t>[5 LT - 10 LT]</t>
  </si>
  <si>
    <t>4 LT</t>
  </si>
  <si>
    <t>LT</t>
  </si>
  <si>
    <t>ML</t>
  </si>
  <si>
    <t>KG</t>
  </si>
  <si>
    <t>3,8 LT</t>
  </si>
  <si>
    <t>CAS.B</t>
  </si>
  <si>
    <t>CAS.BLA</t>
  </si>
  <si>
    <t>CAS.GRISOS</t>
  </si>
  <si>
    <t>CAS.GRO</t>
  </si>
  <si>
    <t>CAS.LIL</t>
  </si>
  <si>
    <t>CAS.ROSA</t>
  </si>
  <si>
    <t>CAS.VERD</t>
  </si>
  <si>
    <t>CRYO</t>
  </si>
  <si>
    <t>C.C.AUT</t>
  </si>
  <si>
    <t>C.H.CUCH</t>
  </si>
  <si>
    <t>CUCHILL.S35</t>
  </si>
  <si>
    <t>ESPON</t>
  </si>
  <si>
    <t>MARC.BLAU</t>
  </si>
  <si>
    <t>MARC.NEG</t>
  </si>
  <si>
    <t>MARC.TAR</t>
  </si>
  <si>
    <t>MARC.VERD</t>
  </si>
  <si>
    <t>MARC.VERM</t>
  </si>
  <si>
    <t>MOL.15X15X6</t>
  </si>
  <si>
    <t>MOL24X24</t>
  </si>
  <si>
    <t>MOL30X24</t>
  </si>
  <si>
    <t>PARAF10K</t>
  </si>
  <si>
    <t>POR.BM</t>
  </si>
  <si>
    <t>[500 UN - 2.000 UN]</t>
  </si>
  <si>
    <t>118 ML</t>
  </si>
  <si>
    <t>[100 ML - 800 ML]</t>
  </si>
  <si>
    <t>5 UN</t>
  </si>
  <si>
    <t>[1 UN - 5 UN]</t>
  </si>
  <si>
    <t>[50 UN - 100 UN]</t>
  </si>
  <si>
    <t xml:space="preserve">500 UN </t>
  </si>
  <si>
    <t>237 ML</t>
  </si>
  <si>
    <t>[200 ML - 300 ML]</t>
  </si>
  <si>
    <t>12 UN</t>
  </si>
  <si>
    <t>8 KG</t>
  </si>
  <si>
    <t>Lot 2.      Fixadors, alcohols i dissolvents</t>
  </si>
  <si>
    <t>Lot 3.      Cassettes inclusió</t>
  </si>
  <si>
    <t>Lot 4.      Citologia</t>
  </si>
  <si>
    <t>Lot 5.      Colorants, àcids i reactius químics</t>
  </si>
  <si>
    <t>Lot 6.      Material general</t>
  </si>
  <si>
    <t>Lot 7.      Filtres</t>
  </si>
  <si>
    <t>Mostres</t>
  </si>
  <si>
    <t>SI</t>
  </si>
  <si>
    <t>NO</t>
  </si>
  <si>
    <t>CUB.CIL</t>
  </si>
  <si>
    <t>GRAD.PL</t>
  </si>
  <si>
    <t>GRA5</t>
  </si>
  <si>
    <t>GRAD.A200</t>
  </si>
  <si>
    <t>GRAD.AC</t>
  </si>
  <si>
    <t>GR.AC.6X8</t>
  </si>
  <si>
    <t>HIALU1G</t>
  </si>
  <si>
    <t>AR.LAM</t>
  </si>
  <si>
    <t>AR.TAP</t>
  </si>
  <si>
    <t>AR.BAS</t>
  </si>
  <si>
    <t>G.N.EXTRAPETITA</t>
  </si>
  <si>
    <t>G.N.G</t>
  </si>
  <si>
    <t>0GNM</t>
  </si>
  <si>
    <t>0GNP</t>
  </si>
  <si>
    <t>GUAN.XL</t>
  </si>
  <si>
    <t>GUANTSNEOPRE</t>
  </si>
  <si>
    <t>GUANTSNEOPR</t>
  </si>
  <si>
    <t>GUANTS</t>
  </si>
  <si>
    <r>
      <t xml:space="preserve">A-/BATA IMPERMEABLE NO ESTERIL
</t>
    </r>
    <r>
      <rPr>
        <i/>
        <sz val="10"/>
        <color theme="3" tint="-0.499984740745262"/>
        <rFont val="Calibri"/>
        <family val="2"/>
        <scheme val="minor"/>
      </rPr>
      <t>Bata no estèril, de polipropilè no teixit, d'un sol ús, impermeable, repelent de fluids, per a ús professional sanitari. Han de tenir coll rodó, i tancament de cintes en la cintura i el coll que permeti un ajustament segur i personalitzat. Punys tancats amb goma o tipus tricot. Talla única.</t>
    </r>
  </si>
  <si>
    <r>
      <t xml:space="preserve">A-/ENVAS PER 2 PORTAOBJECTES
</t>
    </r>
    <r>
      <rPr>
        <i/>
        <sz val="10"/>
        <color theme="3" tint="-0.499984740745262"/>
        <rFont val="Calibri"/>
        <family val="2"/>
        <scheme val="minor"/>
      </rPr>
      <t>Envas per a transport de dos portaobjectes, de polipropilè. Tancament per pressió. Dimensions: 87x47x16mm.</t>
    </r>
  </si>
  <si>
    <r>
      <t xml:space="preserve">A-/CUBETA CILINDRICA PORTAOBJECTES
</t>
    </r>
    <r>
      <rPr>
        <i/>
        <sz val="10"/>
        <color theme="3" tint="-0.499984740745262"/>
        <rFont val="Calibri"/>
        <family val="2"/>
        <scheme val="minor"/>
      </rPr>
      <t>Cubeta cilíndrica, de polipropilè, per al transport i conservació de 5 a 10 portaobjectes. Precintable amb tap de rosca.</t>
    </r>
  </si>
  <si>
    <r>
      <t xml:space="preserve">A-/POT 1.000ML TAP NEGRE
</t>
    </r>
    <r>
      <rPr>
        <i/>
        <sz val="10"/>
        <color theme="3" tint="-0.499984740745262"/>
        <rFont val="Calibri"/>
        <family val="2"/>
        <scheme val="minor"/>
      </rPr>
      <t xml:space="preserve">Pot cilíndric de poletilè d'alta densitat, de boca ample amb tapa estriada a rosca i obturador. Cos i obturador en color natural translúcid, i tapa de color negre. Capacitat de 1000ml. Mides aproximades de 157mm d'alçada, i 103mm de diàmetre total, i de 86mm de diàmetre de la boca. </t>
    </r>
  </si>
  <si>
    <r>
      <t xml:space="preserve">A-/POT 500ML TAP NEGRE
</t>
    </r>
    <r>
      <rPr>
        <i/>
        <sz val="10"/>
        <color theme="3" tint="-0.499984740745262"/>
        <rFont val="Calibri"/>
        <family val="2"/>
        <scheme val="minor"/>
      </rPr>
      <t xml:space="preserve">Pot cilíndric de poletilè d'alta densitat, de boca ample amb tapa estriada a rosca i obturador. Cos i obturador en color natural translúcid, i tapa de color negre. Capacitat de 500ml. Mides aproximades de 93mm d'alçada, i 103mm de diàmetre total, i de 86mm de diàmetre de la boca. </t>
    </r>
  </si>
  <si>
    <r>
      <t xml:space="preserve">A-/VERMICULITA EXFOLIADA
</t>
    </r>
    <r>
      <rPr>
        <i/>
        <sz val="10"/>
        <color theme="3" tint="-0.499984740745262"/>
        <rFont val="Calibri"/>
        <family val="2"/>
        <scheme val="minor"/>
      </rPr>
      <t>Vermiculita exfoliada: Silicat hidratat de magnesi-alumini-ferro
Aplicacions: Absorbent per a líquids.
Absorbent universal compost per Hidrats minerals laminats (silicats d'alumini, ferro i magnesi)
Segons ASTM C-332 (grau fi)
mida del gra 0,2 - 1 mm
densitat a granel 120 - 140 Kg/m3
pH: 7 (però per la presència de certs components, la reacció pot ser alcalina)
Dades físiques:
• Punt de fusió: ~1300 ºC
• pH7,0</t>
    </r>
  </si>
  <si>
    <r>
      <t xml:space="preserve">G-/RESPIRADOR 3M 4279 ABEK1P3D
</t>
    </r>
    <r>
      <rPr>
        <i/>
        <sz val="10"/>
        <color theme="3" tint="-0.499984740745262"/>
        <rFont val="Calibri"/>
        <family val="2"/>
        <scheme val="minor"/>
      </rPr>
      <t>Respirador marca 3M REF: 4279, compatible amb les màscares reutilitzables 3M de les sèries 6000, 6500 i 7000. Sense manteniment per al seu ús amb herbicides o pesticides, neteja amb agents químics o ús de pintures amb base dissolvent.
Protecció ABEK1 contra vapors orgànics i inorgànics, gasos àcids, amoníac i els seus derivats.
Amb doble vàlvula d'inhalació i filtres de carboni de grans dimensions.
Comoditat en la respiració gràcies a la vàlvula d'exhalació de baixa resistència.
Provat i aprovat conforme a les normes europees: marca CE 0086 (EN 405:2001 + A1:2009 FFABEK1P3 R D)
Aquest producte ajuda a protegir contra certs gasos i vapors orgànics (punt d'ebullició&gt;65 °C), gasos i vapors àcids, amoníac i derivats orgànics de l'amoníac en concentracions fins a 10 x VLA (Valor Límit Ambiental) o 1000 ppm (cosa que sigui menor) i partícules en concentracions fins a 20 x VLA.
Comoditat en la respiració gràcies a la vàlvula d'exhalació de baixa resistència.
Material de la màscara:  Elastòmer termoplàstic (TPE)
Tipus de Producte: Mitja Màscara
Tipus de connexió: Permanent</t>
    </r>
  </si>
  <si>
    <r>
      <t xml:space="preserve">G-/MASCARETA FFP2 AMB FILTRE DE CARBO ACTIU
</t>
    </r>
    <r>
      <rPr>
        <i/>
        <sz val="10"/>
        <color theme="3" tint="-0.499984740745262"/>
        <rFont val="Calibri"/>
        <family val="2"/>
        <scheme val="minor"/>
      </rPr>
      <t>Mascareta FFP2 amb filtre de carbó actiu:
• Producte assajat i aprovat segons la norma EN 149:2001+A1:2009
• Capa de carbó actiu que proporciona una protecció segura davant de l'ozó (10xVLA) ia nivells baixos d'olors de gasos i vapors (per sota VLA)
• Disseny clàssic de forma convexa, amb clip nasal i dues bandes dʻajust.
• Duradora, estructura interna resistent a la deformació
• Fiable, protecció eficaç davant de partícules fines
• Material filtrant que proporciona una filtració eficaç amb baixa resistència a la respiració.
• Vàlvula d'alta ventilació que ofereix confort millorat per a ambients humits i calorosos i/o amb ritmes de treball exigents.
Han de complir amb els requisits de la norma europea EN 149:2001 + A1:2009, màscares autofiltrants per a partícules, i amb els requisits de la Directiva Europea 89/686/CEE, Directiva d'Equips de Protecció Individual (a Espanya, R.D. 1407 /1992) i per tant, han de tenir marcatge CE.</t>
    </r>
  </si>
  <si>
    <r>
      <t xml:space="preserve">G-/POLS ABSORVENT PER ACIDS
</t>
    </r>
    <r>
      <rPr>
        <i/>
        <sz val="10"/>
        <color theme="3" tint="-0.499984740745262"/>
        <rFont val="Calibri"/>
        <family val="2"/>
        <scheme val="minor"/>
      </rPr>
      <t>Absorvent i neutralitzant per vessament d'acids, amb indicador de pH, sense fenolftaleïna.</t>
    </r>
  </si>
  <si>
    <r>
      <t xml:space="preserve">G-/VESTIT PROTECCIÓ QUIMICA
</t>
    </r>
    <r>
      <rPr>
        <i/>
        <sz val="10"/>
        <color theme="3" tint="-0.499984740745262"/>
        <rFont val="Calibri"/>
        <family val="2"/>
        <scheme val="minor"/>
      </rPr>
      <t>Mono-vestit de protecció química , categoria III, ipus 3-B, 4-B, 5-B i 6-B, amb caputxa, costures cosides i cobertes. Elàstic en munyeques, tormells, cara i cintura. Amb doble solapa en la barbeta.
Certificació vigent.  Cumpliment amb EN 14126 (barrera contra agents infecciosos), EN 1073-2 (proteccio contra contaminació radioactiva). Tractament antiestàtic (EN 1149-5)en l'interior. Sistema de tancament de doble cremallera amb solapa autoadhesiva per a una major protecció.</t>
    </r>
  </si>
  <si>
    <r>
      <t xml:space="preserve">G-/BOSSA PLASTIC ANSES 35x50
</t>
    </r>
    <r>
      <rPr>
        <i/>
        <sz val="10"/>
        <color theme="3" tint="-0.499984740745262"/>
        <rFont val="Calibri"/>
        <family val="2"/>
        <scheme val="minor"/>
      </rPr>
      <t xml:space="preserve">Bossa amb anses, tipus camiseta AD 30/19X40, ter-block, de color blanc, de material PEAD, de mides de 30cm d'amplada, i de llarg 50cm.
</t>
    </r>
  </si>
  <si>
    <r>
      <t xml:space="preserve">G-/MASCARETA FFP2
</t>
    </r>
    <r>
      <rPr>
        <i/>
        <sz val="10"/>
        <color theme="3" tint="-0.499984740745262"/>
        <rFont val="Calibri"/>
        <family val="2"/>
        <scheme val="minor"/>
      </rPr>
      <t>Mascareta de protecció classe FFP2 NR, d'un sol ús, amb sistema de subjecció Earloop, amb gomes elàstiques, ha de tenir un insert de modelat al nas per facilitar l'adaptació facial, creant una zona sellada contra la pell que no permet que passin les partícules perilloses presents en el medi ambient com gasos, vapors, aerosols i agents infecciosos. Talla única. Amb 5 capes. Lliure de grafè, látex, no estèrils. Amb marcat CE.</t>
    </r>
  </si>
  <si>
    <r>
      <t xml:space="preserve">G-/MASCARETA FFP3
</t>
    </r>
    <r>
      <rPr>
        <i/>
        <sz val="10"/>
        <color theme="3" tint="-0.499984740745262"/>
        <rFont val="Calibri"/>
        <family val="2"/>
        <scheme val="minor"/>
      </rPr>
      <t>Mascareta de protecció classe FFP3 NR, d'un sol ús, amb sistema de subjecció Earloop, amb gomes elàstiques, ha de tenir un insert de modelat al nas per facilitar l'adaptació facial, creant una zona sellada contra la pell que no permet que passin les partícules perilloses presents en el medi ambient com gasos, vapors, aerosols i agents infecciosos. Alta protecció contra partícules sòlides i líquides molt tòxiques (segons la norma EN149-2001)  Talla única. Amb 5 capes. Lliure de grafè, látex, no estèrils. Amb marcat CE.</t>
    </r>
  </si>
  <si>
    <r>
      <t xml:space="preserve">G-/MASCARETA QUIRURGICA IIR
</t>
    </r>
    <r>
      <rPr>
        <i/>
        <sz val="10"/>
        <color theme="3" tint="-0.499984740745262"/>
        <rFont val="Calibri"/>
        <family val="2"/>
        <scheme val="minor"/>
      </rPr>
      <t>Màscareta quirúrgica tipus IIR, d'un sol ús rectangular, feta de tres capes de teixit sense teixir (la capa del mig ha de ser antibacteriana, i amb les vores termosegellades), de tacte suau, que no desprèn partícules, transpirable i que no desprèn olor, hipoal·lergènica, amb plecs que permeten la seva adaptació a la cara. Amb sistema de subjecció amb gomes elàstiques, amb un inserit de modelatge al nas per facilitar l'adaptació facial. Per ús en procediments que suposin una moderada exposició a esquitxades de fluids. De color blau clar.
Talla única, ha de cobrir totalment la boca, el nas i la barbeta.
Amb mides aproximades de 9,5cm x 17,5cm. Lliure de látex, fibra de vidre, i grafè. No estèrils i amb caducitat aproximada de 5 anys. 
Amb sistema d'ajustament Earloop (2 cintes elàstiques que uneixen la part superior amb la inferior de la mascareta formant unes anses que serveixen per subjectar la mascareta a les orelles. Recoberta de TST per evitar fatiga muscular.
Producte sanitari Classe I.
Ha de cumplir amb les següents normatives:
* Reglament (UE) 2017/745
* UNE 15223-1:2022 Productes sanitaris. Símbols a utilitzar en l'etiquetat.
* EN 14683:2019: Mascaretes quirúrgiques. Requisits i mètodes d'assaig.
* ISO 22609:2004: Determinació de la pressió de resistencia als esquitxos.
* ISO 11737-1:2018: Determinació de la població de microorganismes en els productes.</t>
    </r>
  </si>
  <si>
    <r>
      <t xml:space="preserve">G-/ANTISEPTIC
</t>
    </r>
    <r>
      <rPr>
        <i/>
        <sz val="10"/>
        <color theme="3" tint="-0.499984740745262"/>
        <rFont val="Calibri"/>
        <family val="2"/>
        <scheme val="minor"/>
      </rPr>
      <t xml:space="preserve">Desinfectant de mans de base alcohòlica d'ampli espectre i altament efectiu dosificat en espuma. Eficàcia viricida, bactericida, levuricida, fungicida i micobactericida. Per a ús sanitari. No ha de contenir agents gelificants. Sense perfum ni colorants afegits. Ha d'estar declarat com "hipoal.lergènic per la pell". Compatible amb guants. Ha de cumplir amb la reglamentació nacional vigent sobre productes biocides. S'han de presentar els assajos d'eficacia com a bactericida, levuricida, fungicida, micobactericida i viricida. </t>
    </r>
  </si>
  <si>
    <r>
      <t xml:space="preserve">A-/ESPONGES BLAVES 
</t>
    </r>
    <r>
      <rPr>
        <i/>
        <sz val="10"/>
        <color theme="3" tint="-0.499984740745262"/>
        <rFont val="Calibri"/>
        <family val="2"/>
        <scheme val="minor"/>
      </rPr>
      <t xml:space="preserve">Esponja per casset d'inclusió histològica. En escuma de poliester. Per a biopsies de petites dimensions. Esterilitzable per radiacions. No afecta al drenatge de la parafina. Per acoplar a un casset estándar. De mides: 32x26x3mm. De color blau. </t>
    </r>
  </si>
  <si>
    <r>
      <t xml:space="preserve">A-/MARCADOR MOSTRES BLAU 
</t>
    </r>
    <r>
      <rPr>
        <i/>
        <sz val="10"/>
        <color theme="3" tint="-0.499984740745262"/>
        <rFont val="Calibri"/>
        <family val="2"/>
        <scheme val="minor"/>
      </rPr>
      <t>Marcador de teixit permanent de color blau per utilitzar-lo en cirurgia
mostres de teixit eliminades. Quan es veuen a nivell microscòpic, els colorants identifiquen els marges amb coloració distintiva.
- Els colorants proporcionen orientació i marcatge precís del perímetre de les mostres de teixit.
- Els colorants es poden utilitzar sobre teixit fresc o fixat i també són adequats a l'hora de preparar-se per a una secció congelada.
- Els colorants permeten agrupar diversos exemplars petits en un sol casset tenyint-los cadascun un color diferent.
Format: 237ml aproximadament.</t>
    </r>
  </si>
  <si>
    <r>
      <t xml:space="preserve">A-/MARCADOR MOSTRES NEGRE 
</t>
    </r>
    <r>
      <rPr>
        <i/>
        <sz val="10"/>
        <color theme="3" tint="-0.499984740745262"/>
        <rFont val="Calibri"/>
        <family val="2"/>
        <scheme val="minor"/>
      </rPr>
      <t>Marcador de teixit permanent de color negre per utilitzar-lo en cirurgia
mostres de teixit eliminades. Quan es veuen a nivell microscòpic, els colorants identifiquen els marges amb coloració distintiva.
- Els colorants proporcionen orientació i marcatge precís del perímetre de les mostres de teixit.
- Els colorants es poden utilitzar sobre teixit fresc o fixat i també són adequats a l'hora de preparar-se per a una secció congelada.
- Els colorants permeten agrupar diversos exemplars petits en un sol casset tenyint-los cadascun un color diferent.
Format: 237ml aproximadament.</t>
    </r>
  </si>
  <si>
    <r>
      <t xml:space="preserve">A-/MARCADOR MOSTRES TARONJA 
</t>
    </r>
    <r>
      <rPr>
        <i/>
        <sz val="10"/>
        <color theme="3" tint="-0.499984740745262"/>
        <rFont val="Calibri"/>
        <family val="2"/>
        <scheme val="minor"/>
      </rPr>
      <t>Marcador de teixit permanent de color taronja per utilitzar-lo en cirurgia
mostres de teixit eliminades. Quan es veuen a nivell microscòpic, els colorants identifiquen els marges amb coloració distintiva.
- Els colorants proporcionen orientació i marcatge precís del perímetre de les mostres de teixit.
- Els colorants es poden utilitzar sobre teixit fresc o fixat i també són adequats a l'hora de preparar-se per a una secció congelada.
- Els colorants permeten agrupar diversos exemplars petits en un sol casset tenyint-los cadascun un color diferent.
Format: 237ml aproximadament.</t>
    </r>
  </si>
  <si>
    <r>
      <t xml:space="preserve">A-/MARCADOR MOSTRES VERMELL 
</t>
    </r>
    <r>
      <rPr>
        <i/>
        <sz val="10"/>
        <color theme="3" tint="-0.499984740745262"/>
        <rFont val="Calibri"/>
        <family val="2"/>
      </rPr>
      <t>Marcador de teixit permanent de color vermell per utilitzar-lo en cirurgia
mostres de teixit eliminades. Quan es veuen a nivell microscòpic, els colorants identifiquen els marges amb coloració distintiva.
- Els colorants proporcionen orientació i marcatge precís del perímetre de les mostres de teixit.
- Els colorants es poden utilitzar sobre teixit fresc o fixat i també són adequats a l'hora de preparar-se per a una secció congelada.
- Els colorants permeten agrupar diversos exemplars petits en un sol casset tenyint-los cadascun un color diferent.
Format: 237ml aproximadament.</t>
    </r>
  </si>
  <si>
    <r>
      <t xml:space="preserve">B-/HIALURONIDASA BOVINE 1GR
</t>
    </r>
    <r>
      <rPr>
        <i/>
        <sz val="10"/>
        <color theme="3" tint="-0.499984740745262"/>
        <rFont val="Calibri"/>
        <family val="2"/>
        <scheme val="minor"/>
      </rPr>
      <t>Hialuronidasa de testicles bovins. En format de pols liofilitzat, en ampolla de polietilè. Com que la TºC de conservació és -20ºC, s'ha d'enviar en gel humit. Una unitat ha de provocar un canvi en el % de transmitància a 600 nm de 0,330 per minut a pH 5,35-37 °C en una barreja de reacció de 2,0 ml (assaig de 45 minuts).
La hialuronidasa s'utilitza sovint juntament amb la col·lagenasa per dissociar la matriu extracel·lular entre les cèl·lules del teixit animal, per tal d'alliberar cèl·lules viables per utilitzar-les en el cultiu de teixits. També s'ha de poder utilitzar per aclarir els líquids sinovials per tal de fer possible el recompte de cèl·lules.
Especificacions:
Font: Testecles Boví
Activitat específica ≥300 USP u/mg</t>
    </r>
  </si>
  <si>
    <r>
      <t xml:space="preserve">G-/PORTES BANDA MATE 
</t>
    </r>
    <r>
      <rPr>
        <i/>
        <sz val="10"/>
        <color theme="3" tint="-0.499984740745262"/>
        <rFont val="Calibri"/>
        <family val="2"/>
        <scheme val="minor"/>
      </rPr>
      <t>Portaobjectes de vidre 26x76mm banda mate, amb costats pulits. Adequats per a l'anàlisis de mostres histològiques i citològiques. En conformitat amb les normes internacionals ISO 8255-1 ISO 8037-1. Ha de tenir el marcatge CE conforme amb la Directiva 98/79/CE.</t>
    </r>
  </si>
  <si>
    <r>
      <t xml:space="preserve">A-/FIXADOR DE MOSTRES 
</t>
    </r>
    <r>
      <rPr>
        <i/>
        <sz val="10"/>
        <color theme="3" tint="-0.499984740745262"/>
        <rFont val="Calibri"/>
        <family val="2"/>
        <scheme val="minor"/>
      </rPr>
      <t>Líquid de recolecció que permet l'emmagatzematge de mostres o portaobjectes sense coloració,  durant setmanes sense efectes adversos. Ha d'estar llest per a l'ús de recolecció i fixació directa de les mostres.</t>
    </r>
  </si>
  <si>
    <r>
      <t xml:space="preserve">A-/MEDI PER A SECCIONS EN CONGELACIO 
</t>
    </r>
    <r>
      <rPr>
        <i/>
        <sz val="10"/>
        <color theme="3" tint="-0.499984740745262"/>
        <rFont val="Calibri"/>
        <family val="2"/>
        <scheme val="minor"/>
      </rPr>
      <t xml:space="preserve">Medi de secció congelada Neg-50 incolora, soluble en aigua per obtenir seccions d'alta qualitat a temperatures de fins a -50ºC sense irregularitats. No ha deixar residus després de la tinció. Fàcil control e identificació amb una matriu de diversos colors. </t>
    </r>
  </si>
  <si>
    <r>
      <t xml:space="preserve">G-/CONTENIDOR TRANSPORT MOSTRES INFECCIOSES 1L
</t>
    </r>
    <r>
      <rPr>
        <i/>
        <sz val="10"/>
        <color theme="3" tint="-0.499984740745262"/>
        <rFont val="Calibri"/>
        <family val="2"/>
        <scheme val="minor"/>
      </rPr>
      <t>Contenidor secundari rígid, per a mostres infeccioses, mostres de diagnòstic, assajos clínics, etc. Ha de ser resistent, durader i reutilitzable. Ha de cumplir amb la regulació de transport per a substancies infeccioses Classe 6.2 de la ONU Categoria A i B. Amb capacitat d'1L. Amb mides aproximades: 112x110x190mm (caixa exterior), 90x170mm (Contenidor: Diàmetre X Alçada).
Per a solucions de Categoria A i B. Ha d'incloure un contenidor secundari probat a 95kPa, un absorvent de plàstic de bombolles, etiquetes i marcatge de la ONU. L'ampolla ha de tenir un disseny ergonòmic per a un maneig manual segur que inclou tapa roscada de 1,5 voltes i obertura no cònica per a una extracció fàcil de les mostres. Certificació 4GU per a lús de qualsevol embalatge primari.</t>
    </r>
  </si>
  <si>
    <r>
      <t xml:space="preserve">A-/ARCHIVADOR DE PORTAOBJECTES
</t>
    </r>
    <r>
      <rPr>
        <i/>
        <sz val="10"/>
        <color theme="3" tint="-0.499984740745262"/>
        <rFont val="Calibri"/>
        <family val="2"/>
        <scheme val="minor"/>
      </rPr>
      <t>Arxivador en chapa metàlica, per archivar portaobjectes. Mides: 146x485x480mm. Apilable i bloquejable per seguretat.
Compatible amb la tapa i base dels productes de sota.
Amb 14 calaixos lliscants, per arxivar aproximadament 5.600 portaobjectes de 26x76mm. Que siguin compatibles per apilar amb els que ja hi ha al serveis d'Anatomia Patològica de Clilab Diagnòstics.</t>
    </r>
  </si>
  <si>
    <r>
      <t xml:space="preserve">A-/TAPA ARCHIVADOR
</t>
    </r>
    <r>
      <rPr>
        <i/>
        <sz val="10"/>
        <color theme="3" tint="-0.499984740745262"/>
        <rFont val="Calibri"/>
        <family val="2"/>
        <scheme val="minor"/>
      </rPr>
      <t>Tapa en chapa metàlica, per archivador de portaobjectes. Mides: 26x485x480mm. 
Compatible amb l'arxivador de portaobjectes del producte de sobre.</t>
    </r>
  </si>
  <si>
    <r>
      <t xml:space="preserve">A-/BASE ARCHIVADOR
</t>
    </r>
    <r>
      <rPr>
        <i/>
        <sz val="10"/>
        <color theme="3" tint="-0.499984740745262"/>
        <rFont val="Calibri"/>
        <family val="2"/>
        <scheme val="minor"/>
      </rPr>
      <t>Base en chapa metàlica, per archivador de portaobjectes. Mides: 76x485x480mm. 
Compatible amb l'arxivador de portaobjectes del producte de sobre.</t>
    </r>
  </si>
  <si>
    <r>
      <t xml:space="preserve">G-/GUANTS NEOPRE VERD 6,5-7
</t>
    </r>
    <r>
      <rPr>
        <i/>
        <sz val="10"/>
        <color theme="3" tint="-0.499984740745262"/>
        <rFont val="Calibri"/>
        <family val="2"/>
        <scheme val="minor"/>
      </rPr>
      <t>Guants de neopre, color verd, talla 6,5-7, d'un sol ús. Han de proporcionar resistencia als àcids i a les bases. Ha de prevenir les alergies de tipus I, i les reaccions cutàneas. Ha de ser lliure de plastificants. Ha de tenir un revestiment interior de poliuretà que assegura una fàcil col.locació. La textura de les puntes dels dits ha de proporcionar un agarre segur tan en condicions seques com humides. Han de cumplir les següents certificacions: EN ISO 374-1:2016 Tipus B (KPT), EN ISO 374-5:2016 VIRUS; Cat III; AQL 1,5</t>
    </r>
    <r>
      <rPr>
        <b/>
        <i/>
        <sz val="10"/>
        <color theme="3" tint="-0.499984740745262"/>
        <rFont val="Calibri"/>
        <family val="2"/>
        <scheme val="minor"/>
      </rPr>
      <t>.</t>
    </r>
  </si>
  <si>
    <r>
      <t xml:space="preserve">G-/GUANTS NEOPRE VERD 7,5-8
</t>
    </r>
    <r>
      <rPr>
        <i/>
        <sz val="10"/>
        <color theme="3" tint="-0.499984740745262"/>
        <rFont val="Calibri"/>
        <family val="2"/>
        <scheme val="minor"/>
      </rPr>
      <t>Guants de neopre, color verd, talla 7,5-8, d'un sol ús. Han de proporcionar resistencia als àcids i a les bases. Ha de prevenir les alergies de tipus I, i les reaccions cutàneas. Ha de ser lliure de plastificants. Ha de tenir un revestiment interior de poliuretà que assegura una fàcil col.locació. La textura de les puntes dels dits ha de proporcionar un agarre segur tan en condicions seques com humides. Han de cumplir les següents certificacions: EN ISO 374-1:2016 Tipus B (KPT), EN ISO 374-5:2016 VIRUS; Cat III; AQL 1,5.</t>
    </r>
  </si>
  <si>
    <r>
      <t xml:space="preserve">G-/GUANTS ANTIALERGICS NITRIL TALLA S
</t>
    </r>
    <r>
      <rPr>
        <i/>
        <sz val="10"/>
        <color theme="3" tint="-0.499984740745262"/>
        <rFont val="Calibri"/>
        <family val="2"/>
        <scheme val="minor"/>
      </rPr>
      <t>Guants de nitril Talla S, lliures de pols, antial·lèrgics i sense acceleradors de vulcanització, no estèrils.
Els guants han de cumplir les següents característiques:
EPI categoria III
Protecció química tipus B: superat el nivell 2 de permeació química (més de 30 minuts) per tres productes, segons el test EN 374-1 i EN 16523-1.
Protecció biològica, davant de bacteris, fongs i virus: d'acord amb la norma EN 374-5 i el test ISO 16604-ASTM F 1671
Etiquetatge precís i complet, que inclogui: Identificació clara de talla, amb números i lletra, i regla per a comprovació.
Codificació segons nou reglament de productes sanitaris, amb UDI-DI i GS1-128*
Detall de la normativa d’aplicació i el seu compliment.
Compliment amb els requisits del reglament UE 745/2017 i Real Decret 192/2023, de productes sanitaris, i el reglament UE 425/2016 d’equips de protecció individual.
Pictogrames de risc, conservació i AQL.
Marcat CE i organismes notificats certificadors.</t>
    </r>
  </si>
  <si>
    <r>
      <t xml:space="preserve">G-/GUANTS ANTIALERGICS NITRIL TALLA M
</t>
    </r>
    <r>
      <rPr>
        <i/>
        <sz val="10"/>
        <color theme="3" tint="-0.499984740745262"/>
        <rFont val="Calibri"/>
        <family val="2"/>
        <scheme val="minor"/>
      </rPr>
      <t>Guants de nitril Talla M, lliures de pols, antial·lèrgics i sense acceleradors de vulcanització, no estèrils.
Els guants han de cumplir les següents característiques:
EPI categoria III
Protecció química tipus B: superat el nivell 2 de permeació química (més de 30 minuts) per tres productes, segons el test EN 374-1 i EN 16523-1.
Protecció biològica, davant de bacteris, fongs i virus: d'acord amb la norma EN 374-5 i el test ISO 16604-ASTM F 1671
Etiquetatge precís i complet, que inclogui: Identificació clara de talla, amb números i lletra, i regla per a comprovació.
Codificació segons nou reglament de productes sanitaris, amb UDI-DI i GS1-128*
Detall de la normativa d’aplicació i el seu compliment.
Compliment amb els requisits del reglament UE 745/2017 i Real Decret 192/2023, de productes sanitaris, i el reglament UE 425/2016 d’equips de protecció individual.
Pictogrames de risc, conservació i AQL.
Marcat CE i organismes notificats certificadors.</t>
    </r>
  </si>
  <si>
    <r>
      <t xml:space="preserve">G-/GUANTS ANTIALERGICS NITRIL TALLA L
</t>
    </r>
    <r>
      <rPr>
        <i/>
        <sz val="10"/>
        <color theme="3" tint="-0.499984740745262"/>
        <rFont val="Calibri"/>
        <family val="2"/>
        <scheme val="minor"/>
      </rPr>
      <t>Guants de nitril Talla L, lliures de pols, antial·lèrgics i sense acceleradors de vulcanització, no estèrils.
Els guants han de cumplir les següents característiques:
EPI categoria III
Protecció química tipus B: superat el nivell 2 de permeació química (més de 30 minuts) per tres productes, segons el test EN 374-1 i EN 16523-1.
Protecció biològica, davant de bacteris, fongs i virus: d'acord amb la norma EN 374-5 i el test ISO 16604-ASTM F 1671
Etiquetatge precís i complet, que inclogui: Identificació clara de talla, amb números i lletra, i regla per a comprovació.
Codificació segons nou reglament de productes sanitaris, amb UDI-DI i GS1-128*
Detall de la normativa d’aplicació i el seu compliment.
Compliment amb els requisits del reglament UE 745/2017 i Real Decret 192/2023, de productes sanitaris, i el reglament UE 425/2016 d’equips de protecció individual.
Pictogrames de risc, conservació i AQL.
Marcat CE i organismes notificats certificadors.</t>
    </r>
  </si>
  <si>
    <r>
      <t xml:space="preserve">G-/BOSSA PLASTIC 15X30
</t>
    </r>
    <r>
      <rPr>
        <i/>
        <sz val="10"/>
        <color theme="3" tint="-0.499984740745262"/>
        <rFont val="Calibri"/>
        <family val="2"/>
        <scheme val="minor"/>
      </rPr>
      <t>Bossa de plàstic PEBD, perlada, de mides 15x30, incolora. Sense anses.</t>
    </r>
  </si>
  <si>
    <r>
      <t xml:space="preserve">G-/BOSSA PLASTIC 20X30 S/ANSA
</t>
    </r>
    <r>
      <rPr>
        <i/>
        <sz val="10"/>
        <color theme="3" tint="-0.499984740745262"/>
        <rFont val="Calibri"/>
        <family val="2"/>
        <scheme val="minor"/>
      </rPr>
      <t>Bossa de plàstic PEBD, perlada, de mides 20x30, incolora. Sense anses.</t>
    </r>
  </si>
  <si>
    <r>
      <t xml:space="preserve">G-/BOSSES 10X15 AMB ADHESIU
</t>
    </r>
    <r>
      <rPr>
        <i/>
        <sz val="10"/>
        <color theme="3" tint="-0.499984740745262"/>
        <rFont val="Calibri"/>
        <family val="2"/>
        <scheme val="minor"/>
      </rPr>
      <t>Bosses de polipropilè amb solapa adhesiva-galga 160, de 4cm. Mides 10x15. Han de ser totalment transparents. D'alt brillo, efecte cristall. Sense anses.</t>
    </r>
  </si>
  <si>
    <r>
      <t xml:space="preserve">S-/BOSSES AUTOCIERRE 80X120MM
</t>
    </r>
    <r>
      <rPr>
        <i/>
        <sz val="10"/>
        <color theme="3" tint="-0.499984740745262"/>
        <rFont val="Calibri"/>
        <family val="2"/>
        <scheme val="minor"/>
      </rPr>
      <t xml:space="preserve">Bosses de polietilè reciclable de baixa densitat (0.92 g/cm3 (LDPE 6320) 45 micres </t>
    </r>
    <r>
      <rPr>
        <i/>
        <u/>
        <sz val="10"/>
        <color theme="3" tint="-0.499984740745262"/>
        <rFont val="Calibri"/>
        <family val="2"/>
        <scheme val="minor"/>
      </rPr>
      <t>+</t>
    </r>
    <r>
      <rPr>
        <i/>
        <sz val="10"/>
        <color theme="3" tint="-0.499984740745262"/>
        <rFont val="Calibri"/>
        <family val="2"/>
        <scheme val="minor"/>
      </rPr>
      <t xml:space="preserve"> 3 micres, amb tancament hermètic a pressió. Mides: 80x120mm.  Lliure de PVC. Transparents.</t>
    </r>
  </si>
  <si>
    <r>
      <t xml:space="preserve">A-/MARCADOR MOSTRES VERD 
</t>
    </r>
    <r>
      <rPr>
        <i/>
        <sz val="10"/>
        <color theme="3" tint="-0.499984740745262"/>
        <rFont val="Calibri"/>
        <family val="2"/>
        <scheme val="minor"/>
      </rPr>
      <t>Marcador de teixit permanent de color verd per utilitzar-lo en cirurgia
mostres de teixit eliminades. Quan es veuen a nivell microscòpic, els colorants identifiquen els marges amb coloració distintiva.
- Els colorants proporcionen orientació i marcatge precís del perímetre de les mostres de teixit.
- Els colorants es poden utilitzar sobre teixit fresc o fixat i també són adequats a l'hora de preparar-se per a una secció congelada.
- Els colorants permeten agrupar diversos exemplars petits en un sol casset tenyint-los cadascun un color diferent.
Format: 237ml aproximadament.</t>
    </r>
  </si>
  <si>
    <t>[1 UN - 10 UN]</t>
  </si>
  <si>
    <t>400 ML</t>
  </si>
  <si>
    <t>1 GR</t>
  </si>
  <si>
    <t>GR</t>
  </si>
  <si>
    <t>HEMHAR</t>
  </si>
  <si>
    <t xml:space="preserve"> </t>
  </si>
  <si>
    <r>
      <rPr>
        <b/>
        <i/>
        <sz val="10"/>
        <color theme="3" tint="-0.499984740745262"/>
        <rFont val="Calibri"/>
        <family val="2"/>
        <scheme val="minor"/>
      </rPr>
      <t>A-/AMONIAC</t>
    </r>
    <r>
      <rPr>
        <i/>
        <sz val="10"/>
        <color theme="3" tint="-0.499984740745262"/>
        <rFont val="Calibri"/>
        <family val="2"/>
        <scheme val="minor"/>
      </rPr>
      <t xml:space="preserve">
Amoníac en format d'1L.
Especificacions:
Assaig (acidimètric, NH5): 25.0-30.0%
Densitat (20/20°C): 0,892 -0,910
Carbonat (com a CO2):  ≤0,0060%
Clorur (Cl): ≤0,00010%
Sulfat (SO4):  ≤0,0005%
Piridina i substàncies relacionades:  ≤0,0002%
Cu (coure):  ≤0,00005%
Fe (ferro): ≤ 0,000025%
Substàncies oxidables: passa test
Substàncies reductores de potassi permanganat (com O): ≤0,00075%
Dissolvents residuals (ICH Q3C): ...exclosa la subproducció procés
Residus d'evaporació:  ≤0,0018%
Residus de la ignició (com a SO4): ≤0,002</t>
    </r>
  </si>
  <si>
    <r>
      <rPr>
        <b/>
        <i/>
        <sz val="10"/>
        <color theme="3" tint="-0.499984740745262"/>
        <rFont val="Calibri"/>
        <family val="2"/>
        <scheme val="minor"/>
      </rPr>
      <t xml:space="preserve">A-/FORMOL 3,7-4,0 </t>
    </r>
    <r>
      <rPr>
        <i/>
        <sz val="10"/>
        <color theme="3" tint="-0.499984740745262"/>
        <rFont val="Calibri"/>
        <family val="2"/>
        <scheme val="minor"/>
      </rPr>
      <t xml:space="preserve">
Formol (4%)p/v. Estabilitzat amb metanol, pH 7.0.
Família de productes sanitaris per a diagnòstic in vitro per utilitzar com a fixadors tissulars en histologia. Llest per al seu ús.
Per a ús professional de laboratori.</t>
    </r>
  </si>
  <si>
    <r>
      <rPr>
        <b/>
        <i/>
        <sz val="10"/>
        <color theme="3" tint="-0.499984740745262"/>
        <rFont val="Calibri"/>
        <family val="2"/>
        <scheme val="minor"/>
      </rPr>
      <t>A-/ALCOHOL 96º PER HISTOLOGIA</t>
    </r>
    <r>
      <rPr>
        <i/>
        <sz val="10"/>
        <color theme="3" tint="-0.499984740745262"/>
        <rFont val="Calibri"/>
        <family val="2"/>
        <scheme val="minor"/>
      </rPr>
      <t xml:space="preserve">
Alcohol 96º:  Alcohol 96º, i clorur de benzalconi al 0,1% p/p.
Característiques física-químiques:
Forma/estat : Líquid
Aparença : Límpid. Sense partícules en suspensió. Amarg.
Color : Transparent. Incolor.
Olor : Neutre.
pH : Inaplicable.
Densitat : 0,807 (0,806 - 0,808) g/ml Densimetria digital
Període màxim d'emmagatzematge: 5 anys 
Temperatura d'emmagatzematge: 5-30 °C
Contingut clorur de benzalconi : 0,100 (0,085 - 0,115) % p/p UV-VIS</t>
    </r>
  </si>
  <si>
    <r>
      <rPr>
        <b/>
        <i/>
        <sz val="10"/>
        <color theme="3" tint="-0.499984740745262"/>
        <rFont val="Calibri"/>
        <family val="2"/>
        <scheme val="minor"/>
      </rPr>
      <t>A-/HEMATOXILINA HARRIS</t>
    </r>
    <r>
      <rPr>
        <i/>
        <sz val="10"/>
        <color theme="3" tint="-0.499984740745262"/>
        <rFont val="Calibri"/>
        <family val="2"/>
        <scheme val="minor"/>
      </rPr>
      <t xml:space="preserve">
Tinció profunda de color blau-púrpura. A part d'utilitzar-se en mètodes regresius, també ha de poder utilitzar-se de manera progressiva en preparacions citològiques i histològiques. No pot contenir mercuri.</t>
    </r>
  </si>
  <si>
    <r>
      <rPr>
        <b/>
        <i/>
        <sz val="10"/>
        <color theme="3" tint="-0.499984740745262"/>
        <rFont val="Calibri"/>
        <family val="2"/>
        <scheme val="minor"/>
      </rPr>
      <t>A-/ACETONA</t>
    </r>
    <r>
      <rPr>
        <i/>
        <sz val="10"/>
        <color theme="3" tint="-0.499984740745262"/>
        <rFont val="Calibri"/>
        <family val="2"/>
        <scheme val="minor"/>
      </rPr>
      <t xml:space="preserve">
Acetona en format d'1L, per a ús de laboratori.
Especificacions:
Puresa: &gt; 99,5%
Densitat (20ºC): 0,790 - 0,792 g/ml
Aigua: &lt; 0,3% p/p
Metanol: &lt; 1000 ppm
Acidesa: &lt; 0,002% (p/p)</t>
    </r>
  </si>
  <si>
    <r>
      <rPr>
        <b/>
        <i/>
        <sz val="10"/>
        <color theme="3" tint="-0.499984740745262"/>
        <rFont val="Calibri"/>
        <family val="2"/>
        <scheme val="minor"/>
      </rPr>
      <t>A-/ETER ETILIC</t>
    </r>
    <r>
      <rPr>
        <i/>
        <sz val="10"/>
        <color theme="3" tint="-0.499984740745262"/>
        <rFont val="Calibri"/>
        <family val="2"/>
        <scheme val="minor"/>
      </rPr>
      <t xml:space="preserve">
Èter dietílic estabilitzat amb ~ 6 ppm de BHT (Reag. USP, Ph. Eur.) per
anàlisi, ACS, ISO. Format: 1L
C4H10O
C2H5OC2H5
M.= 74,12 CAS [60-29-7] EINECS 200-467-2
TARIC 2909 11 00 00
FEMA 3-07
DADES FÍSIQUES: líquid, Transparent, Incolor, Soluble en aigua 69 g/l a 20 °C D 20/4 0,71 • P.F.: -116 °C • B.P.: 34,6°C • n20/D : 1,3526 • P. flaix: -40 °C • Vap. premsa. (20 °C) 587 hPa • Viscositat 20 °C 0,23 mPa.s • D. M. 20 °C
1,25 Debye • Dielec. constant20 °C 4,3 • Evap. (DIN 53170) 1 • Calor evap. 35 °C 392 KJ/Kg • Satur. conc.20 °C 1176 g/m3 • Expl. límit1,7 %(V)36 %(V) •
INFORMACIÓ PES/VOLUM: 1l~0,715 kg 1kg~1,399</t>
    </r>
  </si>
  <si>
    <t>2,5 LT</t>
  </si>
  <si>
    <t>[1 LT - 2,5 LT]</t>
  </si>
  <si>
    <r>
      <rPr>
        <b/>
        <i/>
        <sz val="10"/>
        <color theme="3" tint="-0.499984740745262"/>
        <rFont val="Calibri"/>
        <family val="2"/>
        <scheme val="minor"/>
      </rPr>
      <t>A-/CASETS BLAUS AMB TAPA</t>
    </r>
    <r>
      <rPr>
        <i/>
        <sz val="10"/>
        <color theme="3" tint="-0.499984740745262"/>
        <rFont val="Calibri"/>
        <family val="2"/>
        <scheme val="minor"/>
      </rPr>
      <t xml:space="preserve">
Casets de processament per Anatomia Patològica, de color blau, amb tapa. D'una peça, amb bisagra, trencable, per l'eliminació fàcil d'aquesta. Superfície d'escriptura de 45º i un tancament de pestell de seguretat. En envàs encintable per facilitar la carga en els usuaris d'impressores.</t>
    </r>
  </si>
  <si>
    <r>
      <rPr>
        <b/>
        <i/>
        <sz val="10"/>
        <color theme="3" tint="-0.499984740745262"/>
        <rFont val="Calibri"/>
        <family val="2"/>
        <scheme val="minor"/>
      </rPr>
      <t>A-/CASETS GRISOS AMB TAPA</t>
    </r>
    <r>
      <rPr>
        <i/>
        <sz val="10"/>
        <color theme="3" tint="-0.499984740745262"/>
        <rFont val="Calibri"/>
        <family val="2"/>
        <scheme val="minor"/>
      </rPr>
      <t xml:space="preserve">
Casets de processament per Anatomia Patològica, de color gris, amb tapa. D'una peça, amb bisagra, trencable, per l'eliminació fàcil d'aquesta. Superfície d'escriptura de 45º i un tancament de pestell de seguretat. En envàs encintable per facilitar la carga en els usuaris d'impressores.</t>
    </r>
  </si>
  <si>
    <r>
      <rPr>
        <b/>
        <i/>
        <sz val="10"/>
        <color theme="3" tint="-0.499984740745262"/>
        <rFont val="Calibri"/>
        <family val="2"/>
        <scheme val="minor"/>
      </rPr>
      <t>A-/CASETS GROCS AMB TAPA</t>
    </r>
    <r>
      <rPr>
        <i/>
        <sz val="10"/>
        <color theme="3" tint="-0.499984740745262"/>
        <rFont val="Calibri"/>
        <family val="2"/>
        <scheme val="minor"/>
      </rPr>
      <t xml:space="preserve">
Casets de processament per Anatomia Patològica, de color groc, amb tapa. D'una peça, amb bisagra, trencable, per l'eliminació fàcil d'aquesta. Superfície d'escriptura de 45º i un tancament de pestell de seguretat. En envàs encintable per facilitar la carga en els usuaris d'impressores.</t>
    </r>
  </si>
  <si>
    <r>
      <rPr>
        <b/>
        <i/>
        <sz val="10"/>
        <color theme="3" tint="-0.499984740745262"/>
        <rFont val="Calibri"/>
        <family val="2"/>
        <scheme val="minor"/>
      </rPr>
      <t>A-/CASETS LILA AMB TAPA</t>
    </r>
    <r>
      <rPr>
        <i/>
        <sz val="10"/>
        <color theme="3" tint="-0.499984740745262"/>
        <rFont val="Calibri"/>
        <family val="2"/>
        <scheme val="minor"/>
      </rPr>
      <t xml:space="preserve">
Casets de processament per Anatomia Patològica, de color lila, amb tapa. D'una peça, amb bisagra, trencable, per l'eliminació fàcil d'aquesta. Superfície d'escriptura de 45º i un tancament de pestell de seguretat. En envàs encintable per facilitar la carga en els usuaris d'impressores.</t>
    </r>
  </si>
  <si>
    <r>
      <rPr>
        <b/>
        <i/>
        <sz val="10"/>
        <color theme="3" tint="-0.499984740745262"/>
        <rFont val="Calibri"/>
        <family val="2"/>
        <scheme val="minor"/>
      </rPr>
      <t>A-/CASETS ROSA AMB TAPA</t>
    </r>
    <r>
      <rPr>
        <i/>
        <sz val="10"/>
        <color theme="3" tint="-0.499984740745262"/>
        <rFont val="Calibri"/>
        <family val="2"/>
        <scheme val="minor"/>
      </rPr>
      <t xml:space="preserve">
Casets de processament per Anatomia Patològica, de color rosa, amb tapa. D'una peça, amb bisagra, trencable, per l'eliminació fàcil d'aquesta. Superfície d'escriptura de 45º i un tancament de pestell de seguretat. En envàs encintable per facilitar la carga en els usuaris d'impressores.</t>
    </r>
  </si>
  <si>
    <r>
      <rPr>
        <b/>
        <i/>
        <sz val="10"/>
        <color theme="3" tint="-0.499984740745262"/>
        <rFont val="Calibri"/>
        <family val="2"/>
        <scheme val="minor"/>
      </rPr>
      <t>A-/CASETS BLANCS AMB TAPA</t>
    </r>
    <r>
      <rPr>
        <i/>
        <sz val="10"/>
        <color theme="3" tint="-0.499984740745262"/>
        <rFont val="Calibri"/>
        <family val="2"/>
        <scheme val="minor"/>
      </rPr>
      <t xml:space="preserve">
Casets de processament per Anatomia Patològica, de color blanc, amb tapa. D'una peça, amb bisagra, trencable, per l'eliminació fàcil d'aquesta. Superfície d'escriptura de 45º i un tancament de pestell de seguretat. En envàs encintable per facilitar la carga en els usuaris d'impressores.</t>
    </r>
  </si>
  <si>
    <t>CELLF</t>
  </si>
  <si>
    <t>CELLFU</t>
  </si>
  <si>
    <t>ECOF</t>
  </si>
  <si>
    <t>PORTAC.1</t>
  </si>
  <si>
    <t>PORTAC</t>
  </si>
  <si>
    <t>PORT.ECO</t>
  </si>
  <si>
    <r>
      <rPr>
        <b/>
        <i/>
        <sz val="10"/>
        <color theme="3" tint="-0.499984740745262"/>
        <rFont val="Calibri"/>
        <family val="2"/>
        <scheme val="minor"/>
      </rPr>
      <t>A-/CELLFUNNEL DESECHABLE</t>
    </r>
    <r>
      <rPr>
        <i/>
        <sz val="10"/>
        <color theme="3" tint="-0.499984740745262"/>
        <rFont val="Calibri"/>
        <family val="2"/>
        <scheme val="minor"/>
      </rPr>
      <t xml:space="preserve">
Citocàmara simple amb filtre incorporat, d'un sol ús, compatible amb les citocentrífugues Tharmac Cellspin i Shandon Cytospin que tenim a Clilab Diagnostics actualment. De plàstic resistent. Compatible amb les citocentrífugues Tharmac Cellspin i Shandon Cytospin. 
El conjunt càmara i filtre són d'un sol ús. 
La capacitat de la citocàmara ha de ser de fins a 0,5ml.
La citocàmara ha de ser compatible amb els clips metàl.lics Cytospin.  Format de 500 unitats.</t>
    </r>
  </si>
  <si>
    <r>
      <rPr>
        <b/>
        <i/>
        <sz val="10"/>
        <color theme="3" tint="-0.499984740745262"/>
        <rFont val="Calibri"/>
        <family val="2"/>
        <scheme val="minor"/>
      </rPr>
      <t>A-/ECOFUNNEL DESECHABLE</t>
    </r>
    <r>
      <rPr>
        <i/>
        <sz val="10"/>
        <color theme="3" tint="-0.499984740745262"/>
        <rFont val="Calibri"/>
        <family val="2"/>
        <scheme val="minor"/>
      </rPr>
      <t xml:space="preserve">
Citocàmara grans volums. EASY ECOfunnel. Marca: Tharmac. Compatible amb les citocentrífugues Tharmac Cellspin i Shandon Cytospin que tenim a Clilab Diagnostics actualment.. 
• Citocàmara amb filtre incorporat. Fabricats amb plàstic resistent.
• El conjunt Càmara i filtre és un sol ús.
• Capacitat citocàmara fins a 6 ml.
• Àrea de sedimentació 22x15 mm per a un camp de disposició cel·lular més gran.
• Perfecta per a citocentifigues Cytospin de Thermo Shandon.
Format: 500 unitats.</t>
    </r>
  </si>
  <si>
    <r>
      <rPr>
        <b/>
        <i/>
        <sz val="10"/>
        <color theme="3" tint="-0.499984740745262"/>
        <rFont val="Calibri"/>
        <family val="2"/>
        <scheme val="minor"/>
      </rPr>
      <t>A-/PORTACELULAS 1 CIRCULO</t>
    </r>
    <r>
      <rPr>
        <i/>
        <sz val="10"/>
        <color theme="3" tint="-0.499984740745262"/>
        <rFont val="Calibri"/>
        <family val="2"/>
        <scheme val="minor"/>
      </rPr>
      <t xml:space="preserve">
Portaobjectes amb 1 cercle serigrafiat. Mides: 26x76 mm, banda blanca, tractats amb recobriment per a millor adherència. Compatible amb les citocentrífugues Tharmac Cellspin i Shandon Cytospin que tenim a Clilab Diagnostics actualment. </t>
    </r>
  </si>
  <si>
    <r>
      <rPr>
        <b/>
        <i/>
        <sz val="10"/>
        <color theme="3" tint="-0.499984740745262"/>
        <rFont val="Calibri"/>
        <family val="2"/>
        <scheme val="minor"/>
      </rPr>
      <t>A-/PORTACELULAS 2 CIRCULOS ALT</t>
    </r>
    <r>
      <rPr>
        <i/>
        <sz val="10"/>
        <color theme="3" tint="-0.499984740745262"/>
        <rFont val="Calibri"/>
        <family val="2"/>
        <scheme val="minor"/>
      </rPr>
      <t xml:space="preserve">
Portaobjectes amb 2 cercles serigrafiats. 26x76 mm, banda blanca. Compatible amb les citocentrífugues Tharmac Cellspin i Shandon Cytospin que tenim a Clilab Diagnostics actualment. </t>
    </r>
  </si>
  <si>
    <r>
      <rPr>
        <b/>
        <i/>
        <sz val="10"/>
        <color theme="3" tint="-0.499984740745262"/>
        <rFont val="Calibri"/>
        <family val="2"/>
        <scheme val="minor"/>
      </rPr>
      <t>A-/PORTAOBJETOS ECOTRÄGER</t>
    </r>
    <r>
      <rPr>
        <i/>
        <sz val="10"/>
        <color theme="3" tint="-0.499984740745262"/>
        <rFont val="Calibri"/>
        <family val="2"/>
        <scheme val="minor"/>
      </rPr>
      <t xml:space="preserve">
Portaobjectes quadrat serigrafiat. 26x76 mm, banda blanca, tractats amb recobriment per a millor adherència. Compatible amb les citocentrífugues Tharmac Cellspin i Shandon Cytospin que tenim a Clilab Diagnostics actualment.
</t>
    </r>
  </si>
  <si>
    <t>ACET.ANHI</t>
  </si>
  <si>
    <t>AC.FORM</t>
  </si>
  <si>
    <t>AC.NI</t>
  </si>
  <si>
    <t>AC.FOS</t>
  </si>
  <si>
    <t>ACIDOPERYODICO</t>
  </si>
  <si>
    <t>BIEB.SCAR</t>
  </si>
  <si>
    <t>BL.AL</t>
  </si>
  <si>
    <t>CLOR.FERR</t>
  </si>
  <si>
    <t>CL.OR</t>
  </si>
  <si>
    <t>CROMIV</t>
  </si>
  <si>
    <t>DIAST</t>
  </si>
  <si>
    <t>EA50</t>
  </si>
  <si>
    <t>EOS+FLOX</t>
  </si>
  <si>
    <t>EOS.GR</t>
  </si>
  <si>
    <t>GELA</t>
  </si>
  <si>
    <t>HEMA</t>
  </si>
  <si>
    <t>HEX.POT</t>
  </si>
  <si>
    <t>HIERIIICLO</t>
  </si>
  <si>
    <t>NIT.PLA</t>
  </si>
  <si>
    <t>ORANG</t>
  </si>
  <si>
    <t>OSMIO</t>
  </si>
  <si>
    <t>REACTI</t>
  </si>
  <si>
    <t>DESC.MED.O</t>
  </si>
  <si>
    <t>TAM.ACE</t>
  </si>
  <si>
    <t>TIOSULFAT</t>
  </si>
  <si>
    <t>VER.LUZ</t>
  </si>
  <si>
    <t>VERM.C</t>
  </si>
  <si>
    <t>AIG.BM</t>
  </si>
  <si>
    <t>AC.ACE</t>
  </si>
  <si>
    <t>AC.CLORH</t>
  </si>
  <si>
    <t>AIG5L</t>
  </si>
  <si>
    <t>DESINF.SUPER</t>
  </si>
  <si>
    <t>ETAN</t>
  </si>
  <si>
    <t>FOSFAT</t>
  </si>
  <si>
    <t>HEXA</t>
  </si>
  <si>
    <t>HIDR.SODIC</t>
  </si>
  <si>
    <t>HIPOC.SOD</t>
  </si>
  <si>
    <t>0MET</t>
  </si>
  <si>
    <t>OLI.MI</t>
  </si>
  <si>
    <t>PAN1</t>
  </si>
  <si>
    <t>PAN2</t>
  </si>
  <si>
    <t>PAN3</t>
  </si>
  <si>
    <t>ENTE</t>
  </si>
  <si>
    <t>0GIE</t>
  </si>
  <si>
    <t>HEMA.F</t>
  </si>
  <si>
    <t>MAY.G</t>
  </si>
  <si>
    <t>TABL.TAMP</t>
  </si>
  <si>
    <t>BL.MET</t>
  </si>
  <si>
    <t>CIT.TR</t>
  </si>
  <si>
    <t>FUC.FEN</t>
  </si>
  <si>
    <t>N-ACET</t>
  </si>
  <si>
    <t>MIELOPE</t>
  </si>
  <si>
    <t>NEGR.SUD</t>
  </si>
  <si>
    <t>AZUL.CRE</t>
  </si>
  <si>
    <t>HEMA.MAYER</t>
  </si>
  <si>
    <t>AC.SULF</t>
  </si>
  <si>
    <t>ETA.ABS</t>
  </si>
  <si>
    <t>GLICE</t>
  </si>
  <si>
    <t>DICLORO</t>
  </si>
  <si>
    <t>BLLAC</t>
  </si>
  <si>
    <t>NILO</t>
  </si>
  <si>
    <t>R1.CRIST</t>
  </si>
  <si>
    <t>R2.LUG</t>
  </si>
  <si>
    <t>R3DEC</t>
  </si>
  <si>
    <t>R4.SAF</t>
  </si>
  <si>
    <t>KIT.TIN</t>
  </si>
  <si>
    <r>
      <rPr>
        <b/>
        <i/>
        <sz val="10"/>
        <color theme="3" tint="-0.499984740745262"/>
        <rFont val="Calibri"/>
        <family val="2"/>
        <scheme val="minor"/>
      </rPr>
      <t>A-/ACETATO ANHIDRO</t>
    </r>
    <r>
      <rPr>
        <i/>
        <sz val="10"/>
        <color theme="3" tint="-0.499984740745262"/>
        <rFont val="Calibri"/>
        <family val="2"/>
        <scheme val="minor"/>
      </rPr>
      <t xml:space="preserve">
Sodi Acetat Anhid. Format: 500gr. Ús per a laboratori. Especificacions:
Contingut (val. amb HClO4) ................................min. 99,0%
Identitat .............................................................. passa test
Aparença de la solució (10 %, H2O)....................... passa test
Insoluble en aigua ............................................ màx. 0,01%
pH (5 %, H2O)........................................... .............. 7,0 - 9,2
Clorurs (Cl).............................................. ........ màx. 0,002%
Fosfats (com PO4)............................................ max. 0,001%
Sulfats (SO4) .............................................. .....màx. 0,003%
Alumini (Al)..................................................... màx. 0,001%
Calci (Ca).............................................. .......... màx. 0,005%
Coure (Cu)............................................ ............. màx. 3 ppm
Metalls pesants ( com Pb) ................................ max. 0,001%
Ferro (Fe)......................................................... max. 0,001%
Magnesi (Mg)............................................ ...... màx. 0,002%
Potassi (K)............................................. .............màx. 0,05%
Pèrdua per assecat (120 °C) ..................................max. 1,0%
Dades físiques:
• Aspecte: granular powder, white.
• Densitat específica: 1,52 g/cm3
• Dens. d'amuntegament: ~ 320 - 470 kg/m3
• Solub. en aigua: (20 ºC): 365 g/l
• Punt de fusió: 324 ºC (decomposos)
• Punt d'ebullició: &gt; 400 ºC (decomposos)
• Punt d'inflamació: &gt; 250 ºC
• Temperatura d'ignició: 607 ºC
• pH(50 g/l H2O, 20 ºC) 7,5 - 9,0
• Higroscòpic</t>
    </r>
  </si>
  <si>
    <r>
      <rPr>
        <b/>
        <i/>
        <sz val="10"/>
        <color theme="3" tint="-0.499984740745262"/>
        <rFont val="Calibri"/>
        <family val="2"/>
        <scheme val="minor"/>
      </rPr>
      <t>A-/ACID FORMIC</t>
    </r>
    <r>
      <rPr>
        <i/>
        <sz val="10"/>
        <color theme="3" tint="-0.499984740745262"/>
        <rFont val="Calibri"/>
        <family val="2"/>
        <scheme val="minor"/>
      </rPr>
      <t xml:space="preserve">
Àcid fòrmic 85% pur. Format: 1L. Per a ús de laboratori.
Especificacions:
Densitat: 1,22
Ensayo (Acidim.:) 85%
Materia no volátil:  0,01 %
Cloruro (Cl): 0,002%
Amonio (NH4): 0,01%
Sulfato (SO4): 0,005%
Cu: 0,001%
Fe: 0,001%
Ni: 0,001 %
Pb: 0,001%
Higroscòpic</t>
    </r>
  </si>
  <si>
    <r>
      <rPr>
        <b/>
        <i/>
        <sz val="10"/>
        <color theme="3" tint="-0.499984740745262"/>
        <rFont val="Calibri"/>
        <family val="2"/>
        <scheme val="minor"/>
      </rPr>
      <t>A-/ACID NITRIC 69% PA ACS ISO</t>
    </r>
    <r>
      <rPr>
        <i/>
        <sz val="10"/>
        <color theme="3" tint="-0.499984740745262"/>
        <rFont val="Calibri"/>
        <family val="2"/>
        <scheme val="minor"/>
      </rPr>
      <t xml:space="preserve">
Àcid Nítric 69%. Format: 1L. Ús per a laboratori.
ESPECIFICACIONS:
assaig (acidim.): 68,0-70,0 %
Densitat a 20/4: 1.405 - 1.415
Límit màxim d'impureses (Color APHA): 10
Substància reductora a KMnO4: supera la prova
Residus de la ignició (com a SO4): 0,0005 %
Clorur (Cl): 0,00005%
Fosfat (PO4): 0,0001 %
Sulfat (SO4): 0,0001%
Nitrit (NO2): 0,0005%
As: 0,000001 %
Metalls pesants (com a Pb):0,00002%
</t>
    </r>
  </si>
  <si>
    <r>
      <rPr>
        <b/>
        <i/>
        <sz val="10"/>
        <color theme="3" tint="-0.499984740745262"/>
        <rFont val="Calibri"/>
        <family val="2"/>
        <scheme val="minor"/>
      </rPr>
      <t xml:space="preserve">A-/ACIDO FOSFOWOLFRAMICO
</t>
    </r>
    <r>
      <rPr>
        <i/>
        <sz val="10"/>
        <color theme="3" tint="-0.499984740745262"/>
        <rFont val="Calibri"/>
        <family val="2"/>
        <scheme val="minor"/>
      </rPr>
      <t xml:space="preserve">Àcid fosfowolframic. Format: 100gr. Ús per a laboratori
Especificacions:
Cl: &lt; 0.01%
SO4: &lt; 0.01%
Cu:&lt; 0.001%
Fe:&lt; 0.002%
Pb:&lt; 0.005%
</t>
    </r>
  </si>
  <si>
    <r>
      <rPr>
        <b/>
        <i/>
        <sz val="10"/>
        <color theme="3" tint="-0.499984740745262"/>
        <rFont val="Calibri"/>
        <family val="2"/>
        <scheme val="minor"/>
      </rPr>
      <t xml:space="preserve">A-/ACIDO PERYODICO
</t>
    </r>
    <r>
      <rPr>
        <i/>
        <sz val="10"/>
        <color theme="3" tint="-0.499984740745262"/>
        <rFont val="Calibri"/>
        <family val="2"/>
        <scheme val="minor"/>
      </rPr>
      <t xml:space="preserve">Àcid periòdic. Format: 100gr. Ús per a laboratori.
Especificacions:
Assaig iodomètric: 99.0-101.0%
Matèria insoluble:  &lt; 0.01%
Cl: &lt; 0.01%
I: &lt; 0.001%
SO4: &lt; 0.01%
NO3: &lt; 0.001%
Fe:&lt; 0.0005%
Metalls pesats: &lt; 0.005%
</t>
    </r>
  </si>
  <si>
    <r>
      <rPr>
        <b/>
        <i/>
        <sz val="10"/>
        <color theme="3" tint="-0.499984740745262"/>
        <rFont val="Calibri"/>
        <family val="2"/>
        <scheme val="minor"/>
      </rPr>
      <t xml:space="preserve">A-/BIEBRICH SCARLET 99%
</t>
    </r>
    <r>
      <rPr>
        <i/>
        <sz val="10"/>
        <color theme="3" tint="-0.499984740745262"/>
        <rFont val="Calibri"/>
        <family val="2"/>
        <scheme val="minor"/>
      </rPr>
      <t xml:space="preserve">Biebrich Scarlet. Format: 100gr. Ús per a laboratori.
Fórmula molecular: C22H14N4Na2O7S2
Pes molecular: 556,47
Especificacions:
Aspecte (color): vermell a marró
Aspecte (Forma): Pols
Espectre infrarojo: Conforme
Contingut de colorant: &gt;=65%
Pèrdua per assecat: =&lt;15 % (110 °C)
</t>
    </r>
  </si>
  <si>
    <r>
      <rPr>
        <b/>
        <i/>
        <sz val="10"/>
        <color theme="3" tint="-0.499984740745262"/>
        <rFont val="Calibri"/>
        <family val="2"/>
        <scheme val="minor"/>
      </rPr>
      <t xml:space="preserve">A-/BLAU ALCIAN
</t>
    </r>
    <r>
      <rPr>
        <i/>
        <sz val="10"/>
        <color theme="3" tint="-0.499984740745262"/>
        <rFont val="Calibri"/>
        <family val="2"/>
        <scheme val="minor"/>
      </rPr>
      <t>Blau alcian. Format: 25gr. Per a ús de laboratori.
DADES FÍSIQUES: pols, Blau fosc, soluble en aigua 9,5 g/l a 20 °C, soluble en alcohol 6 g/l,  P.F.: 148 °C
ESPECIFICACIONS:
Identitat: IR passa la prova
Rati lmàx. P +/-15 nm: 0,95 - 1,05
A 1% , 1 cm, λmax.: &gt;200
λ de màx. ABS en H2O: 605 - 635 nm
Límit màxim d'impureses (Pèrdua per assecat a 105 °C): 15%</t>
    </r>
  </si>
  <si>
    <r>
      <rPr>
        <b/>
        <i/>
        <sz val="10"/>
        <color theme="3" tint="-0.499984740745262"/>
        <rFont val="Calibri"/>
        <family val="2"/>
        <scheme val="minor"/>
      </rPr>
      <t xml:space="preserve">A-/CLORUR DE FERRO
</t>
    </r>
    <r>
      <rPr>
        <i/>
        <sz val="10"/>
        <color theme="3" tint="-0.499984740745262"/>
        <rFont val="Calibri"/>
        <family val="2"/>
        <scheme val="minor"/>
      </rPr>
      <t xml:space="preserve">Clorur de Ferro (III). Format: 250ml. Per a ús de laboratori.
Especificacions:
Assaig (complexometric): 10.0-10.3%
HCl: &lt; 0.5%
As: &lt; 0.0005%
PO4: &lt; 0.005%
N: &lt; 0.005%
Metalls pesats: &lt; 0.005%
Fe II: &lt; 0.005%
</t>
    </r>
  </si>
  <si>
    <r>
      <rPr>
        <b/>
        <i/>
        <sz val="10"/>
        <color theme="3" tint="-0.499984740745262"/>
        <rFont val="Calibri"/>
        <family val="2"/>
        <scheme val="minor"/>
      </rPr>
      <t xml:space="preserve">A-/CLORUR D'OR (III)
</t>
    </r>
    <r>
      <rPr>
        <i/>
        <sz val="10"/>
        <color theme="3" tint="-0.499984740745262"/>
        <rFont val="Calibri"/>
        <family val="2"/>
        <scheme val="minor"/>
      </rPr>
      <t>Clorur d'or (III) trihidrat -&gt;99,9% base de metalls traça.
Fórmula: HAuCl4 · 3H2O
Pes de la fórmula: 393,83 g/mol
Especificacions:
Aspecte (Color): Taronja
Aparença (Forma): Cristalls o Cristalls amb trossos
Matèria insoluble: &lt; 0,1 %
Or (Au) 48,50 - 50,25 %
Anàlisi major de l'ICP: confirmada
Confirma el component d'or: La puresa compleix els requisits
&gt;=99,9% basat en l'anàlisi de metalls traça
Anàlisi de traces de metalls &lt;_ 1000,0 ppm</t>
    </r>
  </si>
  <si>
    <r>
      <rPr>
        <b/>
        <i/>
        <sz val="10"/>
        <color theme="3" tint="-0.499984740745262"/>
        <rFont val="Calibri"/>
        <family val="2"/>
        <scheme val="minor"/>
      </rPr>
      <t xml:space="preserve">A-/CROMO VI OXIDO
</t>
    </r>
    <r>
      <rPr>
        <i/>
        <sz val="10"/>
        <color theme="3" tint="-0.499984740745262"/>
        <rFont val="Calibri"/>
        <family val="2"/>
        <scheme val="minor"/>
      </rPr>
      <t>Òxid de Crom (VI). Format: 500gr. Per a ús de laboratori.
Especificacions:
contingut (iodomètric) ..................................... min. 99%
insoluble en aigua ............................................................. màx. 0,1 %
cloruros (Cl).............................................. .......... màx. 0,02 %
sulfats (SO4) .................................................. .......màx. 0,05 %
pèrdua per sec (105 ºC).............................. max. 1%
Dades físiques:
• Densitat específica: 2,7 g/cm3
• Caus. d'amuntonament: ~ 900 kg/m3
• Solub. en aigua: (20 ºC): soluble
• Punt de fusió: 197 ºC
• pH(100 g/l H2O, 20 ºC) &lt; 1
• Higroscòpic</t>
    </r>
  </si>
  <si>
    <r>
      <rPr>
        <b/>
        <i/>
        <sz val="10"/>
        <color theme="3" tint="-0.499984740745262"/>
        <rFont val="Calibri"/>
        <family val="2"/>
        <scheme val="minor"/>
      </rPr>
      <t>A-/DIASTASA</t>
    </r>
    <r>
      <rPr>
        <i/>
        <sz val="10"/>
        <color theme="3" tint="-0.499984740745262"/>
        <rFont val="Calibri"/>
        <family val="2"/>
        <scheme val="minor"/>
      </rPr>
      <t xml:space="preserve">
Diastasa (de fongs) per a ús de laboratori. Format: 50gr
Especificacions:
Aparença: Pols lleugerament marronosa.
Α-Amilasa (midó; pH 6.0; 25ºC): sobre 100 U/mg
β-Amilasa (midó; pH 4.8; 25ºC): sobre 100  U/mg
Sulfatasa i fosfatasa detectables. Apte per a la determinació de tiamina (Vit. B1) en aliments.
</t>
    </r>
  </si>
  <si>
    <r>
      <rPr>
        <b/>
        <i/>
        <sz val="10"/>
        <color theme="3" tint="-0.499984740745262"/>
        <rFont val="Calibri"/>
        <family val="2"/>
        <scheme val="minor"/>
      </rPr>
      <t>A-/EA50</t>
    </r>
    <r>
      <rPr>
        <i/>
        <sz val="10"/>
        <color theme="3" tint="-0.499984740745262"/>
        <rFont val="Calibri"/>
        <family val="2"/>
        <scheme val="minor"/>
      </rPr>
      <t xml:space="preserve">
Papanicolau EA50.
Productes sanitaris per a diagnòstic in vitro destinat a la tinció de citoplasma per a histocitologia.
Composició:
Eosina, C.I. 45380 0,20 %
Verd llum, C.I. 42095 0,05 %
Pardo Bismarck, C.I. 21010 0,005 %
Etanol 80%
Metanol 10%</t>
    </r>
  </si>
  <si>
    <r>
      <rPr>
        <b/>
        <i/>
        <sz val="10"/>
        <color theme="3" tint="-0.499984740745262"/>
        <rFont val="Calibri"/>
        <family val="2"/>
        <scheme val="minor"/>
      </rPr>
      <t>A-/EOSINA + FLOXINA B</t>
    </r>
    <r>
      <rPr>
        <i/>
        <sz val="10"/>
        <color theme="3" tint="-0.499984740745262"/>
        <rFont val="Calibri"/>
        <family val="2"/>
        <scheme val="minor"/>
      </rPr>
      <t xml:space="preserve">
Eosina A+Floxina B. Format: 1L. Per a ús de laboratori.
ESPECIFICACIONS:
Aspecte Visual:  Líquido
Color: Groc-Taronja Clar
Olor:  Inodor</t>
    </r>
  </si>
  <si>
    <r>
      <rPr>
        <b/>
        <i/>
        <sz val="10"/>
        <color theme="3" tint="-0.499984740745262"/>
        <rFont val="Calibri"/>
        <family val="2"/>
        <scheme val="minor"/>
      </rPr>
      <t>A-/EOSINA GROGA</t>
    </r>
    <r>
      <rPr>
        <i/>
        <sz val="10"/>
        <color theme="3" tint="-0.499984740745262"/>
        <rFont val="Calibri"/>
        <family val="2"/>
        <scheme val="minor"/>
      </rPr>
      <t xml:space="preserve">
Eosina A groga per microscopia. Format: 25gr
Reactiu per a diagnostic in vitro. Analisis químic.
Especificacions:
- Contingut de colorant (gravimètric): &gt;85%
- Identitat (UV/VIS-Spectrum): aprova la prova
- Absorció màxima (aigua): 515-518nm
- Especificació. Absorció A 1%/1cm: 1200-1400
TLC-Test: aprova la prova
- Pèrdues en assecat (110ºC): 8%
- Idoneïtat per a la microscòpia: prova aprovada
Nuclis: blau fosc a violeta fosc
- Citoplasma: rosa a vermell
- Substàncies intercel·lulars: de color rosa a vermell
- Eritròcits: groc a taronja</t>
    </r>
  </si>
  <si>
    <r>
      <rPr>
        <b/>
        <i/>
        <sz val="10"/>
        <color theme="3" tint="-0.499984740745262"/>
        <rFont val="Calibri"/>
        <family val="2"/>
        <scheme val="minor"/>
      </rPr>
      <t>A-/GELATINA</t>
    </r>
    <r>
      <rPr>
        <i/>
        <sz val="10"/>
        <color theme="3" tint="-0.499984740745262"/>
        <rFont val="Calibri"/>
        <family val="2"/>
        <scheme val="minor"/>
      </rPr>
      <t xml:space="preserve">
Gelatina en pols. Format: 1kg. Per a ús de laboratori.
Especificacions:
Aparença: pols granular lleugerament groc a marró groguenc clar.
pH (10g/l, CO2-lliure aigua): 3.8-7.6
Conductivitat (1.0%, 30ºC): &lt; 1mS/cm
SO2: &lt;50ppm
Al: &lt;5ppm
Cr: &lt;10ppm
Fe: &lt;30ppm
Zn: &lt;30ppm
H2O2: &lt;10ppm</t>
    </r>
  </si>
  <si>
    <r>
      <rPr>
        <b/>
        <i/>
        <sz val="10"/>
        <color theme="3" tint="-0.499984740745262"/>
        <rFont val="Calibri"/>
        <family val="2"/>
        <scheme val="minor"/>
      </rPr>
      <t>A-/HEMATOXILINA POLVO</t>
    </r>
    <r>
      <rPr>
        <i/>
        <sz val="10"/>
        <color theme="3" tint="-0.499984740745262"/>
        <rFont val="Calibri"/>
        <family val="2"/>
        <scheme val="minor"/>
      </rPr>
      <t xml:space="preserve">
Hematoxilina pols. Format: 25gr. Per a ús de laboratori.
Fórmula: C16H14O6. xH2O
Especificacions: 
Aparença: Pols
Color: De groc a marró.
</t>
    </r>
  </si>
  <si>
    <r>
      <rPr>
        <b/>
        <i/>
        <sz val="10"/>
        <color theme="3" tint="-0.499984740745262"/>
        <rFont val="Calibri"/>
        <family val="2"/>
        <scheme val="minor"/>
      </rPr>
      <t>A-/HEXACIANOFERRAT DE POTASSI</t>
    </r>
    <r>
      <rPr>
        <i/>
        <sz val="10"/>
        <color theme="3" tint="-0.499984740745262"/>
        <rFont val="Calibri"/>
        <family val="2"/>
        <scheme val="minor"/>
      </rPr>
      <t xml:space="preserve">
Hexacianoferrat de potassi (II) trihidrat. Format: 500gr. Per a ús de laboratori.
Especificacions:
Assaig (cerimètric): 99.0-102.0%
Materia insoluble: &lt; 0,005%
Cl: &lt; 0,01%
SO4: &lt; 0,005%
Na: &lt; 0,01%
Pb: &lt; 0,002%</t>
    </r>
  </si>
  <si>
    <r>
      <rPr>
        <b/>
        <i/>
        <sz val="10"/>
        <color theme="3" tint="-0.499984740745262"/>
        <rFont val="Calibri"/>
        <family val="2"/>
        <scheme val="minor"/>
      </rPr>
      <t xml:space="preserve">A-/HIERRO III CLORURO  </t>
    </r>
    <r>
      <rPr>
        <i/>
        <sz val="10"/>
        <color theme="3" tint="-0.499984740745262"/>
        <rFont val="Calibri"/>
        <family val="2"/>
        <scheme val="minor"/>
      </rPr>
      <t xml:space="preserve">
Clorur de Ferro (III). Fórmula molecular: CL3FeH12O6. Pes Molecular: 270,29 Soluble en aigua, alcohol, glicerol, metanol, éter i acetona. Insoluble en acetat d'etil. Higròscopic.
Especificacions:
Punt d'ebullició: 280-285ºC
Punt de fusió: 37ºC
pH: 1,8
Percentatge de puresa: 97%
Densitat: 1,82</t>
    </r>
  </si>
  <si>
    <r>
      <rPr>
        <b/>
        <i/>
        <sz val="10"/>
        <color theme="3" tint="-0.499984740745262"/>
        <rFont val="Calibri"/>
        <family val="2"/>
        <scheme val="minor"/>
      </rPr>
      <t xml:space="preserve">A-/NITRAT DE PLATA  </t>
    </r>
    <r>
      <rPr>
        <i/>
        <sz val="10"/>
        <color theme="3" tint="-0.499984740745262"/>
        <rFont val="Calibri"/>
        <family val="2"/>
        <scheme val="minor"/>
      </rPr>
      <t xml:space="preserve">
Nitrat de plata (BP, Ph. Eur.) pur, grau farmacèutic. Format: 25gr. Per a ús de laboratori.
AgNO3
DADES FÍSIQUES: Petits cristalls, Blancs, Soluble en aigua 2.150 g/l a 20 °C Descomposició tèrmica. per sobre de 440 °C • D 20/4
4.352 • P.F.: 212 °C • B.P.: 444 °C • pH5,4 - 6,4 
ESPECIFICACIONS:
Assaig (Arg.) 99,8-100,5%
Identitat segons Farmacopees: prova aprovada
Límit màxim d'impureses
L'aspecte de la solució passa la prova
L'acidesa o l'alcalinitat supera la prova
Matèria insoluble en H2O 0,005 %
Clorur (Cl) 0,001%
Sulfat (SO4) 0,002%
Els dissolvents residuals (Ph.Eur.) superen la prova
Sals estrangeres 0,02%
Al, Pb, Cu i Bi supera la prova
Cu 0,0005 %
Fe 0,0005 %
Pb 0,001 %
</t>
    </r>
  </si>
  <si>
    <r>
      <rPr>
        <b/>
        <i/>
        <sz val="10"/>
        <color theme="3" tint="-0.499984740745262"/>
        <rFont val="Calibri"/>
        <family val="2"/>
        <scheme val="minor"/>
      </rPr>
      <t xml:space="preserve">A-/ORANGE II 
</t>
    </r>
    <r>
      <rPr>
        <i/>
        <sz val="10"/>
        <color theme="3" tint="-0.499984740745262"/>
        <rFont val="Calibri"/>
        <family val="2"/>
        <scheme val="minor"/>
      </rPr>
      <t xml:space="preserve">Solució de Papanicolau 2b Solució d'Ataronjat II. Per al diagnòstic cel·lular a la medicina humana i per a  l'examen citològic de mostres d'origen humà.
</t>
    </r>
  </si>
  <si>
    <r>
      <rPr>
        <b/>
        <i/>
        <sz val="10"/>
        <color theme="3" tint="-0.499984740745262"/>
        <rFont val="Calibri"/>
        <family val="2"/>
        <scheme val="minor"/>
      </rPr>
      <t xml:space="preserve">A-/OSMIO VIII OXIDO 
</t>
    </r>
    <r>
      <rPr>
        <i/>
        <sz val="10"/>
        <color theme="3" tint="-0.499984740745262"/>
        <rFont val="Calibri"/>
        <family val="2"/>
        <scheme val="minor"/>
      </rPr>
      <t>Oxid d'Osmi VIII Format: 1gr. Per a ús de laboratori.</t>
    </r>
  </si>
  <si>
    <r>
      <rPr>
        <b/>
        <i/>
        <sz val="10"/>
        <color theme="3" tint="-0.499984740745262"/>
        <rFont val="Calibri"/>
        <family val="2"/>
        <scheme val="minor"/>
      </rPr>
      <t xml:space="preserve">A-/REACTIVO SCHIFF  
</t>
    </r>
    <r>
      <rPr>
        <i/>
        <sz val="10"/>
        <color theme="3" tint="-0.499984740745262"/>
        <rFont val="Calibri"/>
        <family val="2"/>
        <scheme val="minor"/>
      </rPr>
      <t>Reactiu de Shciff per a microscopia.
Reactiu per a diagnòstic in vitro, Anàlisi química, histologia.
Especificacions: 
pH: 2.1-2.5 (25ºC en H2O)
Densitat: 1.01 g/cm3 a 20ºC</t>
    </r>
  </si>
  <si>
    <r>
      <rPr>
        <b/>
        <i/>
        <sz val="10"/>
        <color theme="3" tint="-0.499984740745262"/>
        <rFont val="Calibri"/>
        <family val="2"/>
        <scheme val="minor"/>
      </rPr>
      <t>A-/DESCALCIFICADOR MEDULA OSEA</t>
    </r>
    <r>
      <rPr>
        <i/>
        <sz val="10"/>
        <color theme="3" tint="-0.499984740745262"/>
        <rFont val="Calibri"/>
        <family val="2"/>
        <scheme val="minor"/>
      </rPr>
      <t xml:space="preserve"> 
Descalicificador per a mèdula òsea. Solució llesta per al seu ús per a Histologia i microscopia òptica. Composició: EDTA, HCL i aigua desionitzada.</t>
    </r>
  </si>
  <si>
    <r>
      <rPr>
        <b/>
        <i/>
        <sz val="10"/>
        <color theme="3" tint="-0.499984740745262"/>
        <rFont val="Calibri"/>
        <family val="2"/>
        <scheme val="minor"/>
      </rPr>
      <t xml:space="preserve">A-/TAMPO ACETAT  </t>
    </r>
    <r>
      <rPr>
        <i/>
        <sz val="10"/>
        <color theme="3" tint="-0.499984740745262"/>
        <rFont val="Calibri"/>
        <family val="2"/>
        <scheme val="minor"/>
      </rPr>
      <t xml:space="preserve">
Solució tampó pH 4,00 (20 °C). Format: 1L. Per a ús de laboratori.
DADES FÍSIQUES: líquid, miscible amb aigua • D 20/4 1,01 • pH4,0 •
INFORMACIÓ PES/VOLUM: 1l~1.008 kg 1kg~0.992 l
COMPOSICIÓ:
Àcid cítric 1 H2O: 11.768 g
Hidròxid de sodi 50% sol. w/w: 6 ml
Àcid clorhídric 35%: 3,96 ml
Conservant 1%: 5 ml
Aigua (m²): 1 l
Especificacions: 
pH a 20°C: 3,98 - 4,02</t>
    </r>
  </si>
  <si>
    <r>
      <rPr>
        <b/>
        <i/>
        <sz val="10"/>
        <color theme="3" tint="-0.499984740745262"/>
        <rFont val="Calibri"/>
        <family val="2"/>
        <scheme val="minor"/>
      </rPr>
      <t xml:space="preserve">A-/TIOSULFAT DE SODI 
</t>
    </r>
    <r>
      <rPr>
        <i/>
        <sz val="10"/>
        <color theme="3" tint="-0.499984740745262"/>
        <rFont val="Calibri"/>
        <family val="2"/>
        <scheme val="minor"/>
      </rPr>
      <t>Tiosulfat de sodi 5-hidrat (USP, BP, Ph. Eur.) pur, grau farmacèutic, Na2S2O3.5H2O
DADES FÍSIQUES: cristalls, blanc, Soluble en aigua 680 g/l a 20 °C,  descomposició tèrmica per sobre de 45 °C, higroscòpic, D 1,69,  P.F.: 48 °C,  pH 6,0 - 8,5
ESPECIFICACIONS:
Assaig (Iodom.) 99,0-101,0%
Assaig (Iodom.) calc. a.a.s 99,0-100,5%
Identitat :
Identitat segons Farmacopees: prova aprovada
pH de solució al 10%: 6,0-8,4
Límit màxim d'impureses:
L'aspecte de la solució:  passa la prova
Pèrdua per assecat: 32,0-37,0 %
Clorur (Cl) 0,02%
Compostos nitrogenats (com a N) 0,01%
El sulfur (S):  passa la prova
Els dissolvents residuals (Ph.Eur/USP):  superen la prova
Sulfat i sulfit (com a SO4):  0,2%
Ca: passa la prova
Fe 0,001 %
Mg 0,01 %
Impureses elementals (ICH Q3D):
Classe 1:
Cd 0,5 ppm
Pb 
0,5 ppm
Com 1,5 ppm
Hg 1,5 ppm
Classe 2A:
Co 5 ppm
V 10 ppm
Ni 10 ppm
Classe 2B:
Tl 0,8 ppm
Au 10 ppm
Pd 10 ppm
Ir 10 ppm
Os 10 ppm 
Rh 10 ppm
Ru 10 ppm
Se 15 ppm
Ag 15 ppm
Pt 10 ppm
Classe 3:
Li 55 ppm
Sb 120 ppm
Ba 140 ppm
Mo 25 ppm
Cu 10 ppm
Sn 600 ppm
Cr 25 ppm</t>
    </r>
  </si>
  <si>
    <r>
      <rPr>
        <b/>
        <i/>
        <sz val="10"/>
        <color theme="3" tint="-0.499984740745262"/>
        <rFont val="Calibri"/>
        <family val="2"/>
        <scheme val="minor"/>
      </rPr>
      <t xml:space="preserve">A-/VERDE LUZ AMARILLO </t>
    </r>
    <r>
      <rPr>
        <i/>
        <sz val="10"/>
        <color theme="3" tint="-0.499984740745262"/>
        <rFont val="Calibri"/>
        <family val="2"/>
        <scheme val="minor"/>
      </rPr>
      <t xml:space="preserve">
Àcid Verd clar SF grogós.
Fórmula: C37H34N2Na209S3. Pes Molecular (G/mol): 792.844
Per a tinció histològica i com contratinció citològica.
</t>
    </r>
  </si>
  <si>
    <r>
      <rPr>
        <b/>
        <i/>
        <sz val="10"/>
        <color theme="3" tint="-0.499984740745262"/>
        <rFont val="Calibri"/>
        <family val="2"/>
        <scheme val="minor"/>
      </rPr>
      <t xml:space="preserve">BM-/AIGUA GRAU BIOLOGIA MOLECU 
</t>
    </r>
    <r>
      <rPr>
        <i/>
        <sz val="10"/>
        <color theme="3" tint="-0.499984740745262"/>
        <rFont val="Calibri"/>
        <family val="2"/>
        <scheme val="minor"/>
      </rPr>
      <t xml:space="preserve">Fórmula química: H2O
Aparença: Líquid clar i incolor. Format: 100ml
Aigua per Biologia Molecular, estèril, lliure de nucleases, RNAsa, DNAsa, grau de bioteconologia, pes molecular: 18,02
CERTIFICACIÓ ISO 13485
CERTIFICACIÓ ISO 9001
</t>
    </r>
  </si>
  <si>
    <r>
      <rPr>
        <b/>
        <i/>
        <sz val="10"/>
        <color theme="3" tint="-0.499984740745262"/>
        <rFont val="Calibri"/>
        <family val="2"/>
        <scheme val="minor"/>
      </rPr>
      <t xml:space="preserve">G-/ACID ACETIC GLACIAL  
</t>
    </r>
    <r>
      <rPr>
        <i/>
        <sz val="10"/>
        <color theme="3" tint="-0.499984740745262"/>
        <rFont val="Calibri"/>
        <family val="2"/>
        <scheme val="minor"/>
      </rPr>
      <t xml:space="preserve">Àcid acètic glacial. Format: 1L. Per a ús de laboratori.
DADES FÍSIQUES: líquid, miscible amb aigua • Higroscòpic • D 20/4 1,05 • P.F.: 16,7 °C • B.P.: 117 - 119 °C • pH(50 g/l)20 °C2,5 • n20/ D : 1,3718 • Flaix P.:40 °C • Ign. T.:485 °C • Vap. premsa. (20 °C) 15,4 hPa • Viscositat 25 °C 1,14 mPa.s • D. M. 20 °C 1,5 Debye • Dielec. constant20 °C 6,1 • Evap. número (DIN 53170) 24 • Calor evap. 118 °C 665 KJ/Kg • Dissabte. conc. 20 °C 38 g/m3 • Expl. límit6 %(V)17 %(V) •
ESPECIFICACIONS:
assaig (acidim.): 99,5-100,5%
Identitat segons Farmacopees: supera la prova
Punt de congelació: &gt;= 15,6 °C
Límit màxim d'impureses: 
Aspecte de la substància: supera la prova
Matèria insoluble en H2O: supera la prova
Matèria no volàtil: 0,005 %
Substàncies reductores: supera la prova
Substàncies fàcilment oxidables: supera la prova
Clorur (Cl): 0,001%
Sulfat (SO4): 0,001%
Dissolvents residuals (Ph.Eur/USP): supera la prova
Aldehids (com a CH3CHO): 0,05%
Metalls pesants (com a Pb): 0,001 %
Fe: 0,0005 %
</t>
    </r>
  </si>
  <si>
    <r>
      <rPr>
        <b/>
        <i/>
        <sz val="10"/>
        <color theme="3" tint="-0.499984740745262"/>
        <rFont val="Calibri"/>
        <family val="2"/>
        <scheme val="minor"/>
      </rPr>
      <t xml:space="preserve">G-/ACID CLORHIDRIC 
</t>
    </r>
    <r>
      <rPr>
        <i/>
        <sz val="10"/>
        <color theme="3" tint="-0.499984740745262"/>
        <rFont val="Calibri"/>
        <family val="2"/>
        <scheme val="minor"/>
      </rPr>
      <t>Àcid Clorhídric 37%. Format: 1L. Per a ús de laboratori.
DADES FÍSIQUES: líquid, Transparent, Incolor, Miscible amb aigua D 20/4 1,19 • P.F.: -25 °C • P.F.: 85 °C • Vap.premsa. (20 °C) 20 hPa •
ESPECIFICACIONS:
Assaig (acid.) 36,5-38,0 %
Densitat a 15/4 &gt;= 1,19
Límit màxim d'impureses:
Residus de la ignició (com a SO4) 0,0005 %
Clor (Cl) 0,0001%
Amoni (NH4) 0,0003%
Bromur (Br) 0,005%
Fosfat (PO4) 0,00005 %
Sulfat (SO4) 0,0001%
Sulfit 0,0001%
Les substàncies orgàniques extraïbles superen la prova
Metalls pesants (ICP-OES) 0,0001 %</t>
    </r>
  </si>
  <si>
    <r>
      <rPr>
        <b/>
        <i/>
        <sz val="10"/>
        <color theme="3" tint="-0.499984740745262"/>
        <rFont val="Calibri"/>
        <family val="2"/>
        <scheme val="minor"/>
      </rPr>
      <t xml:space="preserve">G-/AIGUA DESTILADA  
</t>
    </r>
    <r>
      <rPr>
        <i/>
        <sz val="10"/>
        <color theme="3" tint="-0.499984740745262"/>
        <rFont val="Calibri"/>
        <family val="2"/>
        <scheme val="minor"/>
      </rPr>
      <t xml:space="preserve">Aigua destil·lada (líquid transparent incolor). Ha de cumplir amb la normativa UNE EN ISO 3696:1996, grau 3 i la normativa ASTM D1193-99, tipus IV. Ha d'estar fabricada a partir d'aigua potable que s'ajusti a les normes segons RD140/2003. Fabricació a través de filtració de sílex/vidre. Microfiltració a través de filtres de 5µ i 1µ. El tractament de l'aigua ha de ser mitjançant cloració automàtica i desgasificació. Durant el procés de fabricació s'ha de fer mitjançant osmosis inversa, i s'han d'eliminar el CO2, i altres substancies gasoses i volàtils. Ph entre 5,5 i 7,5, i la conductivitat ha de ser &lt;1,25. </t>
    </r>
  </si>
  <si>
    <r>
      <rPr>
        <b/>
        <i/>
        <sz val="10"/>
        <color theme="3" tint="-0.499984740745262"/>
        <rFont val="Calibri"/>
        <family val="2"/>
        <scheme val="minor"/>
      </rPr>
      <t xml:space="preserve">G-/DESINFECTANT SUPERFICIES  
</t>
    </r>
    <r>
      <rPr>
        <i/>
        <sz val="10"/>
        <color theme="3" tint="-0.499984740745262"/>
        <rFont val="Calibri"/>
        <family val="2"/>
        <scheme val="minor"/>
      </rPr>
      <t>Preparat d'actuació molt ràpida, llest per a l'ús, per netejar i desinfectar superfícies i objectes resistents a l'alcohol, en àreas sanitàries. Ha de ser lliure d'aldehid. Ha de ser bactericida, llevaduricida, fungicida, tuberculicida i micobactericida. També ha de ser eficaç contra virus no envolvents (Adeno, Polioma/SV40, Polio i Norovirus), i SARM. El format ha de ser d'1L aproximat amb bomba de pulverització.
- Neteja i desinfecta ràpidament totes les superfícies rentables.
- Optim efecte desodorant
- Conté sals d'amonis quaternaris
- Compleix les normes UNE-EN 13.697 i 14.476.
- Indicat per a la neteja, desodorització i desinfecció de centres sanitaris.
- No ha de portar detergent.</t>
    </r>
  </si>
  <si>
    <r>
      <rPr>
        <b/>
        <i/>
        <sz val="10"/>
        <color theme="3" tint="-0.499984740745262"/>
        <rFont val="Calibri"/>
        <family val="2"/>
        <scheme val="minor"/>
      </rPr>
      <t xml:space="preserve">G-/HEXA 95% ISOMERS 1L 
</t>
    </r>
    <r>
      <rPr>
        <i/>
        <sz val="10"/>
        <color theme="3" tint="-0.499984740745262"/>
        <rFont val="Calibri"/>
        <family val="2"/>
        <scheme val="minor"/>
      </rPr>
      <t xml:space="preserve">n-Hexà 95% (Isòmers). Format: 1L. Per a ús de laboratori.
ESPECIFICACIONS:
Assaig (V/V) ≥ 96%
Aspecte Líquid clar incolor
Compostos aromàtics (v/v) ≤ 0,005%
Benzè (C6H6) ≤ 0,001%
color (Saybolt) ≥ 30
Sofre (S) ≤ 0,0001%
Corrosió de Cu (ASTM D130) ≤ 1
Densitat a 15 °C 0,665 - 0,679 g/ml
Interval d'ebullició 62,5 - 70 °C
</t>
    </r>
  </si>
  <si>
    <r>
      <rPr>
        <b/>
        <i/>
        <sz val="10"/>
        <color theme="3" tint="-0.499984740745262"/>
        <rFont val="Calibri"/>
        <family val="2"/>
        <scheme val="minor"/>
      </rPr>
      <t xml:space="preserve">G-/HIDROXIDO SODICO LENTEJAS 
</t>
    </r>
    <r>
      <rPr>
        <i/>
        <sz val="10"/>
        <color theme="3" tint="-0.499984740745262"/>
        <rFont val="Calibri"/>
        <family val="2"/>
        <scheme val="minor"/>
      </rPr>
      <t xml:space="preserve">Granulats d'hidròxid de sodi (USP-NF, BP, Ph. Eur.) purs, grau farmacèutic. Format: 1 Kg. Per a ús de laboratori.
HNaO
NaOH
DADES FÍSIQUES: Sòlid blanc com llenties o escates, glaçat, deliquescent càustic, absorbent CO2 de l'aire, soluble en aigua 1.090 g/l a 20 °C D 2,13 • P.F.: 318 °C • B.P.: 1.390 °C • pH(50g/l)14 
</t>
    </r>
  </si>
  <si>
    <r>
      <rPr>
        <b/>
        <i/>
        <sz val="10"/>
        <color theme="3" tint="-0.499984740745262"/>
        <rFont val="Calibri"/>
        <family val="2"/>
        <scheme val="minor"/>
      </rPr>
      <t xml:space="preserve">G-/HIPOCLORIT SODIC 10% 1L 
</t>
    </r>
    <r>
      <rPr>
        <i/>
        <sz val="10"/>
        <color theme="3" tint="-0.499984740745262"/>
        <rFont val="Calibri"/>
        <family val="2"/>
        <scheme val="minor"/>
      </rPr>
      <t xml:space="preserve">Solució d'hipoclorit de sodi 10% p/v grau tècnic. Format: 1L. Per a ús de laboratori.
ClNaO
NaClO
DADES FÍSIQUES: líquid, lleugerament groc, miscible amb aigua D 20/4 1,18 </t>
    </r>
  </si>
  <si>
    <r>
      <rPr>
        <b/>
        <i/>
        <sz val="10"/>
        <color theme="3" tint="-0.499984740745262"/>
        <rFont val="Calibri"/>
        <family val="2"/>
        <scheme val="minor"/>
      </rPr>
      <t xml:space="preserve">G-/OLI D'INMERSIO/MICROSCOPIA 
</t>
    </r>
    <r>
      <rPr>
        <i/>
        <sz val="10"/>
        <color theme="3" tint="-0.499984740745262"/>
        <rFont val="Calibri"/>
        <family val="2"/>
        <scheme val="minor"/>
      </rPr>
      <t>Oli d'inmersió per a microscopia. En format de 100ml. Ha de cumplir les següents especificitats: 
- Index de refracció (n 20/D): 1.515-1.517 
- Densitat (d 20ºC/4ºC): 1.0245 - 1.0265
- Transmissió (380nm; 1cm): &gt; 65%
- Transmissió (400nm; 1cm): &gt; 78%
- Transmissió (450nm; 1cm): &gt; 90%
- Fluorescencia (com a quinina a 365nm): &gt; 1500ppb
- Viscositat (20ºC): 100-120mPa*s</t>
    </r>
  </si>
  <si>
    <r>
      <rPr>
        <b/>
        <i/>
        <sz val="10"/>
        <color theme="3" tint="-0.499984740745262"/>
        <rFont val="Calibri"/>
        <family val="2"/>
        <scheme val="minor"/>
      </rPr>
      <t xml:space="preserve">G-/PANOPTICO RAPIDO Nº1 </t>
    </r>
    <r>
      <rPr>
        <i/>
        <sz val="10"/>
        <color theme="3" tint="-0.499984740745262"/>
        <rFont val="Calibri"/>
        <family val="2"/>
        <scheme val="minor"/>
      </rPr>
      <t xml:space="preserve">
Panoptic Ràpid nº 1. Format: 1L
Colorant per a diagnòstic in vitro destinats a la diferenciació morfològica de nuclis i citoplasmes de plaquetes, glòbuls blancs i glòbuls vermells per estudis hematològics i histològics.
Per a ús professional de laboratori.
Composició:
Fast Green, CI núm. 42 053 &lt;3 mg/L
Metanol &gt;99 %
</t>
    </r>
  </si>
  <si>
    <r>
      <rPr>
        <b/>
        <i/>
        <sz val="10"/>
        <color theme="3" tint="-0.499984740745262"/>
        <rFont val="Calibri"/>
        <family val="2"/>
        <scheme val="minor"/>
      </rPr>
      <t xml:space="preserve">G-/PANOPTICO RAPIDO Nº2 
</t>
    </r>
    <r>
      <rPr>
        <i/>
        <sz val="10"/>
        <color theme="3" tint="-0.499984740745262"/>
        <rFont val="Calibri"/>
        <family val="2"/>
        <scheme val="minor"/>
      </rPr>
      <t xml:space="preserve">Panoptic Ràpid nº 2. Format: 1L
Colorant per a diagnòstic in vitro destinats a la diferenciació morfològica de nuclis i citoplasmes de plaquetes, glòbuls blancs i glòbuls vermells per estudis hematològics i histològics.
Per a ús professional de laboratori.
Composició:
Eosina groguenca, CI núm. 45 380 &lt;2 g/L
Etanol 96º 2%
Tampó Fosfat, pH 6,8 0,1M
</t>
    </r>
  </si>
  <si>
    <r>
      <rPr>
        <b/>
        <i/>
        <sz val="10"/>
        <color theme="3" tint="-0.499984740745262"/>
        <rFont val="Calibri"/>
        <family val="2"/>
        <scheme val="minor"/>
      </rPr>
      <t xml:space="preserve">G-/PANOPTICO RAPIDO Nº3 
</t>
    </r>
    <r>
      <rPr>
        <i/>
        <sz val="10"/>
        <color theme="3" tint="-0.499984740745262"/>
        <rFont val="Calibri"/>
        <family val="2"/>
        <scheme val="minor"/>
      </rPr>
      <t xml:space="preserve">Panoptic Ràpid nº 3. Format: 1L.
Colorant per a diagnòstic in vitro destinats a la diferenciació morfològica de nuclis i citoplasmes de plaquetes, glòbuls blancs i glòbuls vermells per estudis hematològics i histològics.
Per a ús professional de laboratori.
Composició:
Blau de metilè, CI núm. 52 015 &lt;1.5 g/L
Azure B, CI 52 010 &lt;1.5 g/L
Tampó Fosfat, pH 6,8 0,1M
</t>
    </r>
  </si>
  <si>
    <r>
      <rPr>
        <b/>
        <i/>
        <sz val="10"/>
        <color theme="3" tint="-0.499984740745262"/>
        <rFont val="Calibri"/>
        <family val="2"/>
        <scheme val="minor"/>
      </rPr>
      <t xml:space="preserve">H-/ENTELLAN 
</t>
    </r>
    <r>
      <rPr>
        <i/>
        <sz val="10"/>
        <color theme="3" tint="-0.499984740745262"/>
        <rFont val="Calibri"/>
        <family val="2"/>
        <scheme val="minor"/>
      </rPr>
      <t>Mitjà de muntatge ràpid per a microscopia. En format de 100ml. Ha de cumplir les següents especificitats:
- Index de refracció (n 20/D): 1.490-1.500 
- Densitat (d 20ºC/4ºC): 0.94 - 0.96
- Fluorescencia (com a quinina a 365nm): &gt; 250ppb
- Viscositat (20ºC): 250-600mPa*s</t>
    </r>
  </si>
  <si>
    <r>
      <rPr>
        <b/>
        <i/>
        <sz val="10"/>
        <color theme="3" tint="-0.499984740745262"/>
        <rFont val="Calibri"/>
        <family val="2"/>
        <scheme val="minor"/>
      </rPr>
      <t xml:space="preserve">H-/GIEMSA 
</t>
    </r>
    <r>
      <rPr>
        <i/>
        <sz val="10"/>
        <color theme="3" tint="-0.499984740745262"/>
        <rFont val="Calibri"/>
        <family val="2"/>
        <scheme val="minor"/>
      </rPr>
      <t xml:space="preserve">Solució de blau de metilè azur eosina de Giemsa, per microscopia. Ha de cumplir les següents especificitats:
</t>
    </r>
    <r>
      <rPr>
        <b/>
        <i/>
        <u/>
        <sz val="10"/>
        <color theme="3" tint="-0.499984740745262"/>
        <rFont val="Calibri"/>
        <family val="2"/>
        <scheme val="minor"/>
      </rPr>
      <t>Tinció Hematològica:</t>
    </r>
    <r>
      <rPr>
        <b/>
        <i/>
        <sz val="10"/>
        <color theme="3" tint="-0.499984740745262"/>
        <rFont val="Calibri"/>
        <family val="2"/>
        <scheme val="minor"/>
      </rPr>
      <t xml:space="preserve">                            </t>
    </r>
    <r>
      <rPr>
        <b/>
        <i/>
        <u/>
        <sz val="10"/>
        <color theme="3" tint="-0.499984740745262"/>
        <rFont val="Calibri"/>
        <family val="2"/>
        <scheme val="minor"/>
      </rPr>
      <t>Especificació:</t>
    </r>
    <r>
      <rPr>
        <i/>
        <sz val="10"/>
        <color theme="3" tint="-0.499984740745262"/>
        <rFont val="Calibri"/>
        <family val="2"/>
        <scheme val="minor"/>
      </rPr>
      <t xml:space="preserve">
Eritròcits                                                marró vermellós
Nuclis                                                     violeta
Grànuls Eosinofílics                               vermellós a marró vermellós
Grànuls Neutrofílics                              violeta clar
Citoplasma de linfocits                         blau
Plasma de monocits                             gris blau
Trombòcits                                            violeta
Grànuls basòfils                                    violeta fosc
Nuclis de paràssits sanguinis               llum vermella
</t>
    </r>
    <r>
      <rPr>
        <b/>
        <i/>
        <u/>
        <sz val="10"/>
        <color theme="3" tint="-0.499984740745262"/>
        <rFont val="Calibri"/>
        <family val="2"/>
        <scheme val="minor"/>
      </rPr>
      <t>Tinció Histològica:</t>
    </r>
    <r>
      <rPr>
        <b/>
        <i/>
        <sz val="10"/>
        <color theme="3" tint="-0.499984740745262"/>
        <rFont val="Calibri"/>
        <family val="2"/>
        <scheme val="minor"/>
      </rPr>
      <t xml:space="preserve">                                 </t>
    </r>
    <r>
      <rPr>
        <b/>
        <i/>
        <u/>
        <sz val="10"/>
        <color theme="3" tint="-0.499984740745262"/>
        <rFont val="Calibri"/>
        <family val="2"/>
        <scheme val="minor"/>
      </rPr>
      <t>Especificació:</t>
    </r>
    <r>
      <rPr>
        <i/>
        <sz val="10"/>
        <color theme="3" tint="-0.499984740745262"/>
        <rFont val="Calibri"/>
        <family val="2"/>
        <scheme val="minor"/>
      </rPr>
      <t xml:space="preserve">
Nuclis (secció de teixit)                         blau a blau fosc
Cèl.lules                                                 blau a blau fosc
Colàgen                                                  blau clar
Osteoide                                                blau clar
Grànuls eosinòfils (secció de teixit)     vermell
Mucopolisacàrids àcids                         violeta vermellós
Grànuls de mastòcits                            violeta vermellós
Matriu de cartílag                                 violeta vermellós
Materials acidòfils                                blau vermell
Helicobacter pylori                                ataronjat a blau fosc</t>
    </r>
  </si>
  <si>
    <r>
      <rPr>
        <b/>
        <i/>
        <sz val="10"/>
        <color theme="3" tint="-0.499984740745262"/>
        <rFont val="Calibri"/>
        <family val="2"/>
        <scheme val="minor"/>
      </rPr>
      <t xml:space="preserve">M-/BLAU DE METILE 1L
</t>
    </r>
    <r>
      <rPr>
        <i/>
        <sz val="10"/>
        <color theme="3" tint="-0.499984740745262"/>
        <rFont val="Calibri"/>
        <family val="2"/>
        <scheme val="minor"/>
      </rPr>
      <t>Colonat qualitatiu blau de metilè, per donar informació sobre l'estat fisiològic o patològic d'una mostra de teixit, en format d'1L i llest per al seu ús. Amb la següent composició:
- Blau de metilè (C.I. 52015): 0,5%
- Fenol: 1%
- Etanol: 30%</t>
    </r>
  </si>
  <si>
    <r>
      <rPr>
        <b/>
        <i/>
        <sz val="10"/>
        <color theme="3" tint="-0.499984740745262"/>
        <rFont val="Calibri"/>
        <family val="2"/>
        <scheme val="minor"/>
      </rPr>
      <t>M-/CITRAT TRISODIC</t>
    </r>
    <r>
      <rPr>
        <i/>
        <sz val="10"/>
        <color theme="3" tint="-0.499984740745262"/>
        <rFont val="Calibri"/>
        <family val="2"/>
        <scheme val="minor"/>
      </rPr>
      <t xml:space="preserve">  
Tri-citrat de sodi dihidrat per a anàlisis. En format de 500gr. Ha de cumplir les següents especificitats:
- Assaig (titulació d'àcid perclòric): 99,0-101,0%
- Assaig (titulació d'àcid perclòric, càlcul sobre substancia anhidra): 99,0-101,0%
- Materia insoluble: &lt; 0,005%
- Valor de Ph (5%; aigua; 25ºC): 7,5-9,0
- Clorur (Cl): &lt; 0,001%
- Oxalat (C2O4): &lt; 0,0300%
- Fosfat (PO4): &lt; 0,002%
- Sulfat (SO4):&lt; 0,004%
- Nitrògen total: &lt; 0,001%
- Metalls pesats (ACS):&lt; 0,0005%
- Metalls pesats (com Pb): &lt; 0,0005%
- Ca (Calci): &lt; 0,005%
- Fe (Ferro):&lt; 0,0005%
- NH</t>
    </r>
    <r>
      <rPr>
        <i/>
        <vertAlign val="subscript"/>
        <sz val="10"/>
        <color theme="3" tint="-0.499984740745262"/>
        <rFont val="Calibri"/>
        <family val="2"/>
        <scheme val="minor"/>
      </rPr>
      <t>3</t>
    </r>
    <r>
      <rPr>
        <i/>
        <sz val="10"/>
        <color theme="3" tint="-0.499984740745262"/>
        <rFont val="Calibri"/>
        <family val="2"/>
        <scheme val="minor"/>
      </rPr>
      <t xml:space="preserve"> (Amoni): &lt; 0,003%
- Substancia fàcilment carbonitzable
- Aigua: 11,0-13,0%</t>
    </r>
  </si>
  <si>
    <r>
      <rPr>
        <b/>
        <i/>
        <sz val="10"/>
        <color theme="3" tint="-0.499984740745262"/>
        <rFont val="Calibri"/>
        <family val="2"/>
        <scheme val="minor"/>
      </rPr>
      <t xml:space="preserve">M-/FUCSINA FENICADA 1L 
</t>
    </r>
    <r>
      <rPr>
        <i/>
        <sz val="10"/>
        <color theme="3" tint="-0.499984740745262"/>
        <rFont val="Calibri"/>
        <family val="2"/>
        <scheme val="minor"/>
      </rPr>
      <t>Fucsina Fenicada d'1L (Colorant per a la tinció de Ziehl-Neelsen)
Producte sanitari per a diagnòstic in vitro. Per a ús professional de laboratori.
Composició:
- Fucsina básica C.I. 42510: 0,2 %
- Fenol: 4,6 %</t>
    </r>
  </si>
  <si>
    <r>
      <rPr>
        <b/>
        <i/>
        <sz val="10"/>
        <color theme="3" tint="-0.499984740745262"/>
        <rFont val="Calibri"/>
        <family val="2"/>
        <scheme val="minor"/>
      </rPr>
      <t>M-/N-ACETYL-L-CISTEIN 100GR</t>
    </r>
    <r>
      <rPr>
        <i/>
        <sz val="10"/>
        <color theme="3" tint="-0.499984740745262"/>
        <rFont val="Calibri"/>
        <family val="2"/>
        <scheme val="minor"/>
      </rPr>
      <t xml:space="preserve"> 
N-Acetol-L-cisteïna per a bioquímica. Format de 100g. Ha de cumplir les següents especificitats:
- Assaig (iodomètric): 299,0%
- Aparença: blanc a quasi pols blanca o cristal.lina o cristalls incolors
- Aspecte de la solució (1mol/l aigua): clar i incolor
- Especificacions de rotació (a 20/D, 50 g/l, tampó pH 7,0): +21,0 a +27,0º
- Metalls pesats (com Pb): &lt; 0,001%
- NH4 (Amoni): &lt; 0,01%
- L-cisteïna (HPLC): &lt; 0,02%
- Altres substàncies positives a la ninhidrina: &lt; 0,1%</t>
    </r>
  </si>
  <si>
    <r>
      <rPr>
        <b/>
        <i/>
        <sz val="10"/>
        <color theme="3" tint="-0.499984740745262"/>
        <rFont val="Calibri"/>
        <family val="2"/>
        <scheme val="minor"/>
      </rPr>
      <t>H-/MIELOPEROXIDASA 330ML</t>
    </r>
    <r>
      <rPr>
        <i/>
        <sz val="10"/>
        <color theme="3" tint="-0.499984740745262"/>
        <rFont val="Calibri"/>
        <family val="2"/>
        <scheme val="minor"/>
      </rPr>
      <t xml:space="preserve"> 
Tinció diferencial de granulacions mieloperoxidàsiques en extensions de sang perifèrica i mèdula òsea. Ha de ser útil per al diagnòstic de leucemies permetent la discriminació entre cèl.lules mieloides i limfoides. En format de 330ml en total o similar, format pels següents components:
- Reactiu A: Disolució fixadora (formol + Etanol)
- Reactiu B. Alfa-Naftol (dissolució alcohòlica)
- Reactiu C: Pironina Y (Tampó Tris pH 7,5, Na Cl i Pironina Y)
- Reactiu D: Peròxid d'Hidrogen
- Reactiu E: Hematoxilina de Mayer (Hematoxilina Cl, Sulfat Alumini i Amoni, Iodat sòdic i glicerina).</t>
    </r>
  </si>
  <si>
    <r>
      <rPr>
        <b/>
        <i/>
        <sz val="10"/>
        <color theme="3" tint="-0.499984740745262"/>
        <rFont val="Calibri"/>
        <family val="2"/>
        <scheme val="minor"/>
      </rPr>
      <t xml:space="preserve">H-/NEGRE SUDAN 2X100ML 
</t>
    </r>
    <r>
      <rPr>
        <i/>
        <sz val="10"/>
        <color theme="3" tint="-0.499984740745262"/>
        <rFont val="Calibri"/>
        <family val="2"/>
        <scheme val="minor"/>
      </rPr>
      <t>Colorant de la serie diazoica que tenyeix diversos lípids, incloent greixos neutres, esterols i fosfolípids. Ha des ser insoluble en un medi aquós cel·lular, però que es solubilitzi en el medi lipídic de certs grànuls, que quedin tenyits de color verd fosc, quasi negre. Els grànuls lipídics també es presenten en els cossos d'auer i en els monocits, en els que apareixen com una fina dispersió citoplasmàtica. Linfòcits, linfoblasts, i eritroblasts són negatius al Negre Sudán. En Hematologia, a de ser útil per al diagnòstic de leucemies permetent la discriminació entre leucemia monocítica i granulocítica. Kit format pels següents reactius (en format 2x100ml):
- Reactiu A: Negre Sudan
- Reactiu B: Fenol tamponat</t>
    </r>
  </si>
  <si>
    <r>
      <rPr>
        <b/>
        <i/>
        <sz val="10"/>
        <color theme="3" tint="-0.499984740745262"/>
        <rFont val="Calibri"/>
        <family val="2"/>
        <scheme val="minor"/>
      </rPr>
      <t xml:space="preserve">H-/AZUL CRESILO BRILLANTE 
</t>
    </r>
    <r>
      <rPr>
        <i/>
        <sz val="10"/>
        <color theme="3" tint="-0.499984740745262"/>
        <rFont val="Calibri"/>
        <family val="2"/>
        <scheme val="minor"/>
      </rPr>
      <t>Solució de blau cresil brillant per tinció de reticulocits per microscopia. Format: 100ml</t>
    </r>
  </si>
  <si>
    <r>
      <rPr>
        <b/>
        <i/>
        <sz val="10"/>
        <color theme="3" tint="-0.499984740745262"/>
        <rFont val="Calibri"/>
        <family val="2"/>
        <scheme val="minor"/>
      </rPr>
      <t>G-/ACID SULFURIC 96% 1L</t>
    </r>
    <r>
      <rPr>
        <i/>
        <sz val="10"/>
        <color theme="3" tint="-0.499984740745262"/>
        <rFont val="Calibri"/>
        <family val="2"/>
        <scheme val="minor"/>
      </rPr>
      <t xml:space="preserve"> 
Àcid sulfúric (H2SO4) 96% Format: 1L
ESPECIFICACIONS:
Assaig mínim (Acidim.): 95,0%
Idoneïtat: per a la determinació del DQO segons UNE 77-004-89: supera la prova
Límit màxim d'impureses:
Color APHA: 10
Substància reductora a KMnO4 (com a SO2): 0,0002 %
Residus a l'encesa: 0,0005 %
Clorur (Cl): 0,00001%
Amoni (NH4): 0,0002%
Fosfat (PO4): 0,00005 %
Nitrat (NO3): 0,00002%
Metalls pesants (com a Pb): 0,0001%
Ag: 0,000002 %
Al: 0,000005 %
Com: 0,000001 %
Au: 0,00001 %
B: 0,000005 %
Ba: 0,000005 %
Ser: 0,000002 %
Bi: 0,000005 %
Ca: 0,00002 %
Cd: 0,000002 %
Co: 0,000002 %
Cr: 0,000002 %
Cu: 0,000001 %
Fe: 0,00001 %
Ga: 0,000005 %
Ge: 0,000002 %
Hg: 0,0000005 %
En: 0,000005 %
K: 0,00001 %
Li: 0,000002 %
Mg: 0,000005 %
Mn: 0,000001 %
Mo: 0,000002 %
Na: 0,00005 %
Ni: 0,000002 %
Pb: 0,000002 %
Pt: 0,00001 %
Sb: 0,000001 %
Si: 0,00001 %
Sn: 0,000005 %
Sr: 0,000002 %
Ti: 0,000002 %
Tl: 0,000002 %
V: 0,000001 %
Zn :0,000005 %
Zr: 0,000002 %</t>
    </r>
  </si>
  <si>
    <r>
      <rPr>
        <b/>
        <i/>
        <sz val="10"/>
        <color theme="3" tint="-0.499984740745262"/>
        <rFont val="Calibri"/>
        <family val="2"/>
        <scheme val="minor"/>
      </rPr>
      <t xml:space="preserve">G-/ETANOL ABSOLUT 1L (BM) </t>
    </r>
    <r>
      <rPr>
        <i/>
        <sz val="10"/>
        <color theme="3" tint="-0.499984740745262"/>
        <rFont val="Calibri"/>
        <family val="2"/>
        <scheme val="minor"/>
      </rPr>
      <t xml:space="preserve">
Etanol absolut. Apte per anàlisis per biologia molecular.
DADES FÍSIQUES: líquid, Transparent, Incolor, Miscible amb aigua i la majoria dels dissolvents • D 20/4 0,79 • P.F.: -114,1 °C • B.P.: 78,5 °C • n20/D : 1.361 • Flaix P.:13 °C • Ign. T.:425 °C • Vap. premsa. (20 °C) 59 hPa • Viscositat 25 °C 1,2 mPa.s • D. M. 20 °C 1,7 Debye • Dielec. constant25 °C 24,3 • Evap. (DIN 53170) 8,3 • Calor evap. 78 °C 855 KJ/Kg • Satur. conc. 20 °C 105 g/m3 • Expl. límit3,5 %(V)15 %(V)
ESPECIFICACIONS:
Assaig mínim (G.C.) (v/v) 99,8%
Gravetat específica 15,56°C &lt; 0,7962
Identitat : Identitat IR supera la prova
Identitat segons Farmacopees: prova aprovada
Densitat a 20/20 0,790-0,793
Límit màxim d'impureses:
Color APHA 10
L'aparença: supera la prova
Aparença: La claredat de la solució passa la prova
Acidesa: 0,00035 meq/g
Alcalinitat 0,0002 meq/g
La matèria insoluble en H2O: passa la prova
Matèria no volàtil: 0,0005 %
La reducció de la substància a KMnO4: passa la prova
Les substàncies enfosquides per H2SO4: superen la prova
Compostos carbonílics (com a CH3CHO): 0,005%
L'oli de combustible: passa la prova
L'absorbància: passa la prova
Els dissolvents residuals (Ph.Eur/USP): superen la prova
Acetona (G.C.) 0,001%
2-Propanol (G.C.) 0,003%
Butanona (G.C.) 0,003%
Alcohols superiors (G.C.) 0,01%
2-Butanol (G.C.) 0,02%
3-Metil-1-Butanol (G.C.) 0,05%
Impureses volàtils (G.C.):
Metanol 0,02 %
Acetaldehid i acetal 0,001 %
Benzè 0,0002 %
Total d'altres impureses 0,03 %
Aigua (H2O) 0,2 %
Metalls residuals ICP: (segons EMEA/CHMP/SWP/4446/2000)
Classe 1A (Pt, Pd) 10 ppm
Classe 1B (Ir, Rh, Ru, Os) 10 ppm
Classe 1C (Mo, Ni, Cr, V) 25 ppm
Classe 2 (Cu, Mn) 250 ppm
Classe 3 (Fe, Zn) 1.300 ppm
Metalls per ICP [en mg/Kg (ppm)]: 
Ag 0,05
Al 0,5
Com 0,05
Au 0,05
B 0,02
Ba 0,1
Ser 0,02
Bi 0,05
Ca 0,5
Cd 0,05
Co 0,02
Cr 0,02
Cu 0,1
Fe 0,1
Ga 0,02
Ge 0,05
Hg 0,05
En 0,05
K 0,1
Li 0,05
Mg 0,1
Mn 0,02
Mo 0,02
Na 0,5
Ni 0,02
P 0,2
Pb 0,1
Pt 0,02
S 0,2
Sb 0,02
Si 0,2
Sn 0,1
Sr 0,2
Ti 0,02
Tl 0,02
V 0,02
Zn 0,1
Zr 0,02 </t>
    </r>
  </si>
  <si>
    <r>
      <rPr>
        <b/>
        <i/>
        <sz val="10"/>
        <color theme="3" tint="-0.499984740745262"/>
        <rFont val="Calibri"/>
        <family val="2"/>
        <scheme val="minor"/>
      </rPr>
      <t xml:space="preserve">G-/GLICERINA PRS_CODEX 1L 
</t>
    </r>
    <r>
      <rPr>
        <i/>
        <sz val="10"/>
        <color theme="3" tint="-0.499984740745262"/>
        <rFont val="Calibri"/>
        <family val="2"/>
        <scheme val="minor"/>
      </rPr>
      <t xml:space="preserve">Glicerina pura.
DADES FÍSIQUES: líquid, Transparent, viscoso, Incolor, Miscible amb aigua • Higroscòpic • D 20/4 1.262 • P.F.: 17,8 °C • B.P.: 290 °C • pH(100g/l)5 • n20/D : 1.474 • Flash P.:176 °C • Ign. T.:429 °C • Vap. premsa. (20 °C) 0,01 hPa • Viscositat 20 °C 1.400 mPa.s • Dielec. constant20 °C 42,5 • Calor evap. 290 °C 826 KJ/Kg .
ESPECIFICACIONS:
Assaig (C3H8O3) calc. a.d.s. 99,0-101,0%
Identitat : Identitat segons Farmacopees: prova aprovada
Densitat a 25/25: &gt;= 1.249
Densitat a 20/20: 1.258 - 1.268
Índex de refracció n20/D 1.470-1.475
</t>
    </r>
    <r>
      <rPr>
        <i/>
        <u/>
        <sz val="10"/>
        <color theme="3" tint="-0.499984740745262"/>
        <rFont val="Calibri"/>
        <family val="2"/>
        <scheme val="minor"/>
      </rPr>
      <t xml:space="preserve">Límit màxim d'impureses: </t>
    </r>
    <r>
      <rPr>
        <i/>
        <sz val="10"/>
        <color theme="3" tint="-0.499984740745262"/>
        <rFont val="Calibri"/>
        <family val="2"/>
        <scheme val="minor"/>
      </rPr>
      <t xml:space="preserve">
L'aspecte de la solució: passa la prova
L'acidesa o l'alcalinitat: supera la prova
Residus de la ignició (com a SO4): 0,01 %
Sucres: passa la prova
Clorur (Cl) 0,001%
Amoni (NH4) 0,001%
Sulfat (SO4) 0,002%
El color: passa la prova
Compostos halogenats (com a Cl): 0,003 %
Els dissolvents residuals (Ph.Eur/USP): superen la prova
Impureses orgàniques - Substàncies relacionades Individual: 0,1 %
Total: 1,0 %
Aldehids (com a CH2O): 0,0010%
Dietilenglicol (USP): 0,025%
Etilenglicol (USP): 0,025%
Esters: passa la prova
Impuresa A i substàncies relacionades (Ph. Eur.),Impuresa A (dietilenglicol): 0,1 %
Tr individual &lt; Tr glicerina 0,1 %
Total impureses Tr &gt; Tr glicerina 0,5 %
Aigua (H2O) 0,5 %
Impureses elementals (ICH Q3D):
Classe 1
Cd: 0,5 ppm
Pb: 0,5 ppm
Com: 1 ,5 ppm
Hg: 1,5 ppm
Classe 2A
Co: 5 ppm
V:10 ppm
Ni: 20 ppm
Classe 2B
Tl:0,8 ppm
Au:10 ppm
Pd: 10 ppm
Ir: 10 ppm
Os: 10 ppm
Rh: 10 ppm
Ru: 10 ppm
Se: 15 ppm
Ag: 15 ppm
Pt: 10 ppm
Classe 3
Li: 55 ppm
Sb: 120 ppm
Ba: 140 ppm
Mo: 25 ppm
Cu: 250 ppm
Sn: 600 ppm
Cr: 25 ppm</t>
    </r>
  </si>
  <si>
    <r>
      <rPr>
        <b/>
        <i/>
        <sz val="10"/>
        <color theme="3" tint="-0.499984740745262"/>
        <rFont val="Calibri"/>
        <family val="2"/>
        <scheme val="minor"/>
      </rPr>
      <t xml:space="preserve">M-/BLAU DE LACTOFENOL </t>
    </r>
    <r>
      <rPr>
        <i/>
        <sz val="10"/>
        <color theme="3" tint="-0.499984740745262"/>
        <rFont val="Calibri"/>
        <family val="2"/>
        <scheme val="minor"/>
      </rPr>
      <t xml:space="preserve">
Blau de lactofenol per a la tinció de fongs. Producte sanitari per a diagnòstic in vitro.
Components principals del producte:
C.I. 42780 1 g/l
C6H5OH 204 g/l
CH3CH(OH)COOH 247 g/l
CH3(OH)CH(OH)CH2(OH) 502 g/l
1 l = 1,16 kg</t>
    </r>
  </si>
  <si>
    <r>
      <rPr>
        <b/>
        <i/>
        <sz val="10"/>
        <color theme="3" tint="-0.499984740745262"/>
        <rFont val="Calibri"/>
        <family val="2"/>
        <scheme val="minor"/>
      </rPr>
      <t xml:space="preserve">M-/CRISTAL VIOLETA </t>
    </r>
    <r>
      <rPr>
        <i/>
        <sz val="10"/>
        <color theme="3" tint="-0.499984740745262"/>
        <rFont val="Calibri"/>
        <family val="2"/>
        <scheme val="minor"/>
      </rPr>
      <t xml:space="preserve">
Colorant Cristal violeta per a la Tinció de Gram. La seva composició a nivell de fórmula, per a un litre, ha de ser aproximadament:
- Cristal Violeta: 18g
- Etanol 95: 200ml
- Oxalat d'amoni: 8g
- Aigua desmineralitzada: 800ml
Únicament per a diagnostic in vitro, per a ús professional.</t>
    </r>
  </si>
  <si>
    <r>
      <rPr>
        <b/>
        <i/>
        <sz val="10"/>
        <color theme="3" tint="-0.499984740745262"/>
        <rFont val="Calibri"/>
        <family val="2"/>
        <scheme val="minor"/>
      </rPr>
      <t xml:space="preserve">M-/LUGOL-PVP 
</t>
    </r>
    <r>
      <rPr>
        <i/>
        <sz val="10"/>
        <color theme="3" tint="-0.499984740745262"/>
        <rFont val="Calibri"/>
        <family val="2"/>
        <scheme val="minor"/>
      </rPr>
      <t>Colorant Lugol per a la Tinció de Gram. La seva composició a nivell de fórmula, per a un litre, ha de ser aproximadament:
- Iode: 13g
- Iodur de Potassi: 20g
- Polivinilpirrolidona: 100g
- Aigua desmineralitzada: 970ml
Únicament per a diagnostic in vitro, per a ús professional.</t>
    </r>
  </si>
  <si>
    <r>
      <rPr>
        <b/>
        <i/>
        <sz val="10"/>
        <color theme="3" tint="-0.499984740745262"/>
        <rFont val="Calibri"/>
        <family val="2"/>
        <scheme val="minor"/>
      </rPr>
      <t>M-/DECOLORANT GRAM</t>
    </r>
    <r>
      <rPr>
        <i/>
        <sz val="10"/>
        <color theme="3" tint="-0.499984740745262"/>
        <rFont val="Calibri"/>
        <family val="2"/>
        <scheme val="minor"/>
      </rPr>
      <t xml:space="preserve">  
Decolorant per a la Tinció de Gram. La seva composició a nivell de fórmula, per a un litre, ha de ser aproximadament:
- Etanol 95: 500ml
- Acetona: 500ml
Únicament per a diagnostic in vitro, per a ús professional.
</t>
    </r>
  </si>
  <si>
    <r>
      <rPr>
        <b/>
        <i/>
        <sz val="10"/>
        <color theme="3" tint="-0.499984740745262"/>
        <rFont val="Calibri"/>
        <family val="2"/>
        <scheme val="minor"/>
      </rPr>
      <t>M-/SAFRANINA</t>
    </r>
    <r>
      <rPr>
        <i/>
        <sz val="10"/>
        <color theme="3" tint="-0.499984740745262"/>
        <rFont val="Calibri"/>
        <family val="2"/>
        <scheme val="minor"/>
      </rPr>
      <t xml:space="preserve"> 
Colorant Safranina per a la Tinció de Gram. La seva composició a nivell de fórmula, per a un litre, ha de ser aproximadament:
- Safranina: 2,4g
- Etanol 95: 100ml
- Aigua desmineralitzada: 900ml
Únicament per a diagnostic in vitro, per a ús professional.</t>
    </r>
  </si>
  <si>
    <t>500 GR</t>
  </si>
  <si>
    <t>100 GR</t>
  </si>
  <si>
    <t>25 GR</t>
  </si>
  <si>
    <t>250 ML</t>
  </si>
  <si>
    <t>50 GR</t>
  </si>
  <si>
    <t>1 KG</t>
  </si>
  <si>
    <t>250 GR</t>
  </si>
  <si>
    <t>500 ML</t>
  </si>
  <si>
    <t>1.000 GR</t>
  </si>
  <si>
    <t>10 GR</t>
  </si>
  <si>
    <t>100 ML</t>
  </si>
  <si>
    <t>4X250 ML</t>
  </si>
  <si>
    <t>330 ML</t>
  </si>
  <si>
    <t>2X100 ML</t>
  </si>
  <si>
    <t>[100 GR - 500 GR]</t>
  </si>
  <si>
    <t>[500 ML - 1.000 ML]</t>
  </si>
  <si>
    <t>[100 GR - 1.000 GR]</t>
  </si>
  <si>
    <t>[1 UN - 12 UN]</t>
  </si>
  <si>
    <t>[1 LT - 2 LT]</t>
  </si>
  <si>
    <t>1.000 ML</t>
  </si>
  <si>
    <t>FULL.B</t>
  </si>
  <si>
    <t>DESCAL</t>
  </si>
  <si>
    <t>AG.MICR2</t>
  </si>
  <si>
    <t>AG.MIC.</t>
  </si>
  <si>
    <t>AG.MICR</t>
  </si>
  <si>
    <t>BISTU</t>
  </si>
  <si>
    <t>CAP.S/HEP</t>
  </si>
  <si>
    <t>CEL.PURZ</t>
  </si>
  <si>
    <t>0CIN</t>
  </si>
  <si>
    <t>ESCOB</t>
  </si>
  <si>
    <t>ESPA.PAP</t>
  </si>
  <si>
    <t>FULL.BIS</t>
  </si>
  <si>
    <t>GRA10</t>
  </si>
  <si>
    <t>MICR.2ML ESTE</t>
  </si>
  <si>
    <t>PAP.FILT</t>
  </si>
  <si>
    <t>PARAFI</t>
  </si>
  <si>
    <t>PIPETA</t>
  </si>
  <si>
    <t>PIP.ES</t>
  </si>
  <si>
    <t>PLAQ.MICROT</t>
  </si>
  <si>
    <t>TAPTUBS</t>
  </si>
  <si>
    <t>TAPTUB</t>
  </si>
  <si>
    <t>TAP.C</t>
  </si>
  <si>
    <t>TIR.PH1,5-10</t>
  </si>
  <si>
    <t>PAP.IND.PH</t>
  </si>
  <si>
    <t>TIRIT</t>
  </si>
  <si>
    <t>TUBSEPEN</t>
  </si>
  <si>
    <t>TUBVERD</t>
  </si>
  <si>
    <t>T.ROD</t>
  </si>
  <si>
    <t>T5ML20X200</t>
  </si>
  <si>
    <t>T5ML</t>
  </si>
  <si>
    <t>XER10ML</t>
  </si>
  <si>
    <t>XERIN 1ML</t>
  </si>
  <si>
    <t>XER20ML</t>
  </si>
  <si>
    <t>XER5ML</t>
  </si>
  <si>
    <t>T.EPP.TAP</t>
  </si>
  <si>
    <t>ANS.BLA</t>
  </si>
  <si>
    <t>ANSAVERDA</t>
  </si>
  <si>
    <t>BOB.AUTO</t>
  </si>
  <si>
    <t>PINC.PL</t>
  </si>
  <si>
    <t>T.FALDO</t>
  </si>
  <si>
    <t>GASS20X20</t>
  </si>
  <si>
    <t>00KL</t>
  </si>
  <si>
    <t>P.PETRI</t>
  </si>
  <si>
    <t>PUNT20FIL</t>
  </si>
  <si>
    <t>PUNT.B.LL</t>
  </si>
  <si>
    <t>PUNTESB</t>
  </si>
  <si>
    <t>PUNTES</t>
  </si>
  <si>
    <t>PUN.M</t>
  </si>
  <si>
    <t>PUNT.FIL1000UL</t>
  </si>
  <si>
    <t>PUNT.FIL10</t>
  </si>
  <si>
    <t>PUNT.200</t>
  </si>
  <si>
    <t>PUNT.PIP1</t>
  </si>
  <si>
    <t>PUNTAPIP</t>
  </si>
  <si>
    <t>CUB.VER</t>
  </si>
  <si>
    <t>0ROS</t>
  </si>
  <si>
    <t>NEUB</t>
  </si>
  <si>
    <t>NEU.IMP</t>
  </si>
  <si>
    <t>CUB.TIN</t>
  </si>
  <si>
    <t>20X20</t>
  </si>
  <si>
    <t>22X22</t>
  </si>
  <si>
    <t>24X40</t>
  </si>
  <si>
    <t>24X60</t>
  </si>
  <si>
    <t>ERLEN</t>
  </si>
  <si>
    <t>0POR</t>
  </si>
  <si>
    <t>PROB.100</t>
  </si>
  <si>
    <t>COS.HOM</t>
  </si>
  <si>
    <t>EMB16MM</t>
  </si>
  <si>
    <t>VAR.VID</t>
  </si>
  <si>
    <t>MA.MORTER</t>
  </si>
  <si>
    <t>PROB.1000</t>
  </si>
  <si>
    <t>PROCLAA</t>
  </si>
  <si>
    <t>G-10+40M</t>
  </si>
  <si>
    <t>G-35+15M</t>
  </si>
  <si>
    <t>GRAF.+15-35</t>
  </si>
  <si>
    <t>PLU.REG</t>
  </si>
  <si>
    <t>PERA</t>
  </si>
  <si>
    <t>PROB100PP</t>
  </si>
  <si>
    <t>RELLOTGE</t>
  </si>
  <si>
    <t>SAFA.ACER</t>
  </si>
  <si>
    <t>TUBER.LAT</t>
  </si>
  <si>
    <t>AMP.250</t>
  </si>
  <si>
    <t>0PEU</t>
  </si>
  <si>
    <t>SOPCES</t>
  </si>
  <si>
    <t>00SM</t>
  </si>
  <si>
    <t>ESCURAD</t>
  </si>
  <si>
    <t>MATRAU</t>
  </si>
  <si>
    <t>MATRAUS</t>
  </si>
  <si>
    <t>PER,VID0,5</t>
  </si>
  <si>
    <t>FAST.</t>
  </si>
  <si>
    <t>PORBMA</t>
  </si>
  <si>
    <r>
      <rPr>
        <b/>
        <i/>
        <sz val="10"/>
        <color theme="3" tint="-0.499984740745262"/>
        <rFont val="Calibri"/>
        <family val="2"/>
        <scheme val="minor"/>
      </rPr>
      <t xml:space="preserve">A-/DESCALCIFICADOR MEDULA OSEA 
</t>
    </r>
    <r>
      <rPr>
        <i/>
        <sz val="10"/>
        <color theme="3" tint="-0.499984740745262"/>
        <rFont val="Calibri"/>
        <family val="2"/>
        <scheme val="minor"/>
      </rPr>
      <t>Descalcificador per a mèdul·la òssea, per a histologia i microscopia òptica. La barreja (edta+HCL) s'ha de poder utilitzar per a òssos i els seus components. Per a ús en biopsies de mèdula, fragments petits d'òs, arteries calcificades i teixits tous patològicament mineralitzats.</t>
    </r>
  </si>
  <si>
    <r>
      <rPr>
        <b/>
        <i/>
        <sz val="10"/>
        <color theme="3" tint="-0.499984740745262"/>
        <rFont val="Calibri"/>
        <family val="2"/>
        <scheme val="minor"/>
      </rPr>
      <t xml:space="preserve">A-/MOLDES BASE 15X15X6 
</t>
    </r>
    <r>
      <rPr>
        <i/>
        <sz val="10"/>
        <color theme="3" tint="-0.499984740745262"/>
        <rFont val="Calibri"/>
        <family val="2"/>
        <scheme val="minor"/>
      </rPr>
      <t>Motlles d'inclusió d'acer inoxidable per a la formació de blocs de parafina amb cassets en el procés de la inclusió de teixits. Mides: 15x15x6mm</t>
    </r>
  </si>
  <si>
    <r>
      <rPr>
        <b/>
        <i/>
        <sz val="10"/>
        <color theme="3" tint="-0.499984740745262"/>
        <rFont val="Calibri"/>
        <family val="2"/>
        <scheme val="minor"/>
      </rPr>
      <t xml:space="preserve">A-/MOLDES BASE 24X24X6 
</t>
    </r>
    <r>
      <rPr>
        <i/>
        <sz val="10"/>
        <color theme="3" tint="-0.499984740745262"/>
        <rFont val="Calibri"/>
        <family val="2"/>
        <scheme val="minor"/>
      </rPr>
      <t>Motlles d'inclusió d'acer inoxidable per a la formació de blocs de parafina amb cassets en el procés de la inclusió de teixits.
Mides: 24x24x6mm</t>
    </r>
  </si>
  <si>
    <r>
      <rPr>
        <b/>
        <i/>
        <sz val="10"/>
        <color theme="3" tint="-0.499984740745262"/>
        <rFont val="Calibri"/>
        <family val="2"/>
        <scheme val="minor"/>
      </rPr>
      <t xml:space="preserve">A-/MOLDES BASE 30X24X6 
</t>
    </r>
    <r>
      <rPr>
        <i/>
        <sz val="10"/>
        <color theme="3" tint="-0.499984740745262"/>
        <rFont val="Calibri"/>
        <family val="2"/>
        <scheme val="minor"/>
      </rPr>
      <t>Motlles d'inclusió d'acer inoxidable per a la formació de blocs de parafina amb cassets en el procés de la inclusió de teixits.
Mides: 30x24x6mm</t>
    </r>
  </si>
  <si>
    <r>
      <rPr>
        <b/>
        <i/>
        <sz val="10"/>
        <color theme="3" tint="-0.499984740745262"/>
        <rFont val="Calibri"/>
        <family val="2"/>
        <scheme val="minor"/>
      </rPr>
      <t xml:space="preserve">A-/CUCHILLAS DESECHABLES S35 
</t>
    </r>
    <r>
      <rPr>
        <i/>
        <sz val="10"/>
        <color theme="3" tint="-0.499984740745262"/>
        <rFont val="Calibri"/>
        <family val="2"/>
        <scheme val="minor"/>
      </rPr>
      <t>Cuchilla per microtom, de perfil baix, amb fulles d'un sol ús de 80mm de llar X 8mm d'alt X 0,25mm de profunditat.
Fabricació en acer inoxidable de 35º, fulles ultra fines i de llarga durada, adequades per a talls fins de teixits tous i durs inclosos en parafina o en mitjans de congelació (OCT). 
Compatible amb qualsevol microtom i criostat del mercat.</t>
    </r>
  </si>
  <si>
    <r>
      <rPr>
        <b/>
        <i/>
        <sz val="10"/>
        <color theme="3" tint="-0.499984740745262"/>
        <rFont val="Calibri"/>
        <family val="2"/>
        <scheme val="minor"/>
      </rPr>
      <t xml:space="preserve">G-/CELULOSA PRE-TALLADA 
</t>
    </r>
    <r>
      <rPr>
        <i/>
        <sz val="10"/>
        <color theme="3" tint="-0.499984740745262"/>
        <rFont val="Calibri"/>
        <family val="2"/>
        <scheme val="minor"/>
      </rPr>
      <t>Rotlles pretallats de cel·lulosa, no estèril, extra-blanquejada, llestos per al seu ús.
Amb marcatge CE d'acord amb la Directiva EU 93/42/CE i el Reial Decret 1591/2009 per a productes sanitaris. Els productes estan classificats com productes sanitaris classe l.
Per a la neteja de la pell prèvia a injeccions i infusions, com a gasa absorbent a petites ferides, per a la desinfecció local prèvia a una cirurgia menor, i per a ús general a laboratori.
Cel.lulosa no estèril 4 x 5 cm 
Composició:
100% polpa de sulfat de kraft (cel·lulosa), blanquejada sense clor.
No conté làtex. Caducitat: 5 anys.
Requeriments de producte:
Absorció / Temps fins a saturació: Màx. 2,0 seg.
Temps dabsorció de la solució substitutiva de la sang: Màx. 1,5 seg.
Retenció d'aigua: Mín. 6,0 g/pc</t>
    </r>
  </si>
  <si>
    <r>
      <rPr>
        <b/>
        <i/>
        <sz val="10"/>
        <color theme="3" tint="-0.499984740745262"/>
        <rFont val="Calibri"/>
        <family val="2"/>
        <scheme val="minor"/>
      </rPr>
      <t xml:space="preserve">G-/ESCOBILLO ESTERIL FUSTACOTO 
</t>
    </r>
    <r>
      <rPr>
        <i/>
        <sz val="10"/>
        <color theme="3" tint="-0.499984740745262"/>
        <rFont val="Calibri"/>
        <family val="2"/>
        <scheme val="minor"/>
      </rPr>
      <t xml:space="preserve">Escovilló estèril (envasat individualment) de fusta amb punta de cotó, de  longitud 150mm
</t>
    </r>
  </si>
  <si>
    <r>
      <rPr>
        <b/>
        <i/>
        <sz val="10"/>
        <color theme="3" tint="-0.499984740745262"/>
        <rFont val="Calibri"/>
        <family val="2"/>
        <scheme val="minor"/>
      </rPr>
      <t xml:space="preserve">G-/GRADETA POREX 10ML 
</t>
    </r>
    <r>
      <rPr>
        <i/>
        <sz val="10"/>
        <color theme="3" tint="-0.499984740745262"/>
        <rFont val="Calibri"/>
        <family val="2"/>
        <scheme val="minor"/>
      </rPr>
      <t>Gradeta de poliestirè expandible, per emmagatzematge de 100 tubs de 10ml. Apte per a ser congelades durant molt de temps. Apilables i lleugeres. Color blanc. Mides: 224x213x48mm. Amb una marca a la gradeta, per poder partir-la fàcilment entre dues de capacitat per 50 tubs cada una.</t>
    </r>
  </si>
  <si>
    <r>
      <rPr>
        <b/>
        <i/>
        <sz val="10"/>
        <color theme="3" tint="-0.499984740745262"/>
        <rFont val="Calibri"/>
        <family val="2"/>
        <scheme val="minor"/>
      </rPr>
      <t xml:space="preserve">G-/MICROTUBS 2ML ROSCA ESTERIL 
</t>
    </r>
    <r>
      <rPr>
        <i/>
        <sz val="10"/>
        <color theme="3" tint="-0.499984740745262"/>
        <rFont val="Calibri"/>
        <family val="2"/>
        <scheme val="minor"/>
      </rPr>
      <t xml:space="preserve">Microtubs de 2ml, tancats amb tap a rosca i junta tòrica. Amb faldó.
Estèrils, Lliures de DNAsa, RNAsa i Pirògens. 
• Tubs a rosca, fabricats amb materials de grau mèdic per superar els rigorosos estàndards requerits pels investigadors.
• Resistència a la centrifugació fins a 16.400 rpm o 25.000 x g, així com a temperatures de -85 ºC a +121 ºC.
• Autoclavable a +121°C durant 20 minuts.
• Tubs realitzats amb polipropilè grau mèdic, taps realitzats en polietilè grau mèdic i juntes tòriques realitzades en elastòmer termoplàstic grau mèdic. Les primeres matèries són analitzades d'acord amb la Farmacopea Europea, USP Classe VI i davant del DMF dipositat davant la FDA.
• Esteritzats mitjançant radiació Beta segons un mètode validat que garanteix un nivell de garantia d'esterilitat o Sterility Assurance Level (SAL) de 10-6.
Producte sanitari per a diagnòstic in vitro. Mides: 49,8 ± 0,34 (Alçada).
</t>
    </r>
  </si>
  <si>
    <r>
      <rPr>
        <b/>
        <i/>
        <sz val="10"/>
        <color theme="3" tint="-0.499984740745262"/>
        <rFont val="Calibri"/>
        <family val="2"/>
        <scheme val="minor"/>
      </rPr>
      <t>G-/TAPS TUBS CONICS</t>
    </r>
    <r>
      <rPr>
        <i/>
        <sz val="10"/>
        <color theme="3" tint="-0.499984740745262"/>
        <rFont val="Calibri"/>
        <family val="2"/>
        <scheme val="minor"/>
      </rPr>
      <t xml:space="preserve">  
Tap de 15-16 mm, amb aletes, de polietilè de baixa densitat.
Producte General de laboratori. Color natural.
Rang de Temperatura: -50°C to 80°C. 
</t>
    </r>
  </si>
  <si>
    <r>
      <rPr>
        <b/>
        <i/>
        <sz val="10"/>
        <color theme="3" tint="-0.499984740745262"/>
        <rFont val="Calibri"/>
        <family val="2"/>
        <scheme val="minor"/>
      </rPr>
      <t xml:space="preserve">G-/TIRES PH 4.5-10 C/100 
</t>
    </r>
    <r>
      <rPr>
        <i/>
        <sz val="10"/>
        <color theme="3" tint="-0.499984740745262"/>
        <rFont val="Calibri"/>
        <family val="2"/>
        <scheme val="minor"/>
      </rPr>
      <t xml:space="preserve">Tires de pH 4.5-10.  </t>
    </r>
  </si>
  <si>
    <r>
      <rPr>
        <b/>
        <i/>
        <sz val="10"/>
        <color theme="3" tint="-0.499984740745262"/>
        <rFont val="Calibri"/>
        <family val="2"/>
        <scheme val="minor"/>
      </rPr>
      <t xml:space="preserve">G-/TIRES PH 6.5-10 
</t>
    </r>
    <r>
      <rPr>
        <i/>
        <sz val="10"/>
        <color theme="3" tint="-0.499984740745262"/>
        <rFont val="Calibri"/>
        <family val="2"/>
        <scheme val="minor"/>
      </rPr>
      <t>Tires de pH 6.5-10</t>
    </r>
  </si>
  <si>
    <r>
      <rPr>
        <b/>
        <i/>
        <sz val="10"/>
        <color theme="3" tint="-0.499984740745262"/>
        <rFont val="Calibri"/>
        <family val="2"/>
        <scheme val="minor"/>
      </rPr>
      <t xml:space="preserve">G-/MICROTUB 1,5ML A/ROSCA 
</t>
    </r>
    <r>
      <rPr>
        <i/>
        <sz val="10"/>
        <color theme="3" tint="-0.499984740745262"/>
        <rFont val="Calibri"/>
        <family val="2"/>
        <scheme val="minor"/>
      </rPr>
      <t xml:space="preserve">Microtubs 1,5ml sense faldó i sense tap, de polipropilè transparent, amb graduació. Aptes per a ser utilitzats en nitrògen líquid, autoclau i processos d'ebullició. Resistència a temperatures de -196ºC.
Lliures de DNAsa, RNAsa, DNA i inhibidors de PCR. Ideal per a emmagatzematge de mostres durant llargs periodes de temps. Resistència a la centrifugació: 20.000xg.
Dimensions: 10,3x43,6mm  </t>
    </r>
  </si>
  <si>
    <r>
      <rPr>
        <b/>
        <i/>
        <sz val="10"/>
        <color theme="3" tint="-0.499984740745262"/>
        <rFont val="Calibri"/>
        <family val="2"/>
        <scheme val="minor"/>
      </rPr>
      <t xml:space="preserve">G-/TUB VERD TAPAT ESTERIL 
</t>
    </r>
    <r>
      <rPr>
        <i/>
        <sz val="10"/>
        <color theme="3" tint="-0.499984740745262"/>
        <rFont val="Calibri"/>
        <family val="2"/>
        <scheme val="minor"/>
      </rPr>
      <t xml:space="preserve">Tub 12ml fons rodó, amb faldó, de poliestirè autoclavable a 121ºC. Amb tap verd de polietilè d'alta densitat. Estèril envasat amb bossa individual (flow pack), transparent. Dimensions: 
Alçada amb el tap: 16,3mm
Alçada sense tap: 102,5mm
Diàmetre tub: 14,4mm
Resistència a la centrifugació: 7,500xg.
 </t>
    </r>
  </si>
  <si>
    <r>
      <rPr>
        <b/>
        <i/>
        <sz val="10"/>
        <color theme="3" tint="-0.499984740745262"/>
        <rFont val="Calibri"/>
        <family val="2"/>
        <scheme val="minor"/>
      </rPr>
      <t xml:space="preserve">G-/TUBS 16X100 FONS RODO 
</t>
    </r>
    <r>
      <rPr>
        <i/>
        <sz val="10"/>
        <color theme="3" tint="-0.499984740745262"/>
        <rFont val="Calibri"/>
        <family val="2"/>
        <scheme val="minor"/>
      </rPr>
      <t>Tubs de poliestirè de fons rodó 16x100mm (10ml). 
Tubs per a la recollida de mostres biològiques i la posterior anàlisi in vitro. Els tubs són fabricats en una sola peça, sense unions, oferint parets més equilibrades i més uniformitat. Fabricats en motlles de nova generació i alta tecnologia, garantint les dimensions constants de cada producte. 
Dimensions: 
Diàmetre interior: 13,8mm
Diàmetre exterior: 16mm
Longitud total: 99,8mm
Volum màxim: 13,2ml
No estèrils.</t>
    </r>
  </si>
  <si>
    <r>
      <rPr>
        <b/>
        <i/>
        <sz val="10"/>
        <color theme="3" tint="-0.499984740745262"/>
        <rFont val="Calibri"/>
        <family val="2"/>
        <scheme val="minor"/>
      </rPr>
      <t xml:space="preserve">G-/TUBS 5ML POLIESTIRE 
</t>
    </r>
    <r>
      <rPr>
        <i/>
        <sz val="10"/>
        <color theme="3" tint="-0.499984740745262"/>
        <rFont val="Calibri"/>
        <family val="2"/>
        <scheme val="minor"/>
      </rPr>
      <t>Tub 5 ml en poliestirè neutra. Producte sanitari de diagnòstic in vitro.
Ø 12 x 75mm
No autoclavable. No estèrils
Velocitat de centrifugació: 2000 x g</t>
    </r>
  </si>
  <si>
    <r>
      <rPr>
        <b/>
        <i/>
        <sz val="10"/>
        <color theme="3" tint="-0.499984740745262"/>
        <rFont val="Calibri"/>
        <family val="2"/>
        <scheme val="minor"/>
      </rPr>
      <t xml:space="preserve">G-/TUBS 5ML POLIPROPILE 
</t>
    </r>
    <r>
      <rPr>
        <i/>
        <sz val="10"/>
        <color theme="3" tint="-0.499984740745262"/>
        <rFont val="Calibri"/>
        <family val="2"/>
        <scheme val="minor"/>
      </rPr>
      <t>Tub 5 ml en polipropilè. Producte sanitari de diagnòstic in vitro.
Autoclavable. No estèrils
Velocitat de centrifugació: 10.000 x g</t>
    </r>
  </si>
  <si>
    <r>
      <rPr>
        <b/>
        <i/>
        <sz val="10"/>
        <color theme="3" tint="-0.499984740745262"/>
        <rFont val="Calibri"/>
        <family val="2"/>
        <scheme val="minor"/>
      </rPr>
      <t xml:space="preserve">G-/XERINGUES 1ML  
</t>
    </r>
    <r>
      <rPr>
        <i/>
        <sz val="10"/>
        <color theme="3" tint="-0.499984740745262"/>
        <rFont val="Calibri"/>
        <family val="2"/>
        <scheme val="minor"/>
      </rPr>
      <t xml:space="preserve">Xeringues de 3 peces d'1ml, amb agulla. Producte sanitari d´un sol ús per injecció i aspiració de fluids des de vial, ampolla i parts del cos humà a nivell hipodèrmic. Estèrils, sense latex. 
25GA x 5/8″
</t>
    </r>
  </si>
  <si>
    <r>
      <rPr>
        <b/>
        <i/>
        <sz val="10"/>
        <color theme="3" tint="-0.499984740745262"/>
        <rFont val="Calibri"/>
        <family val="2"/>
        <scheme val="minor"/>
      </rPr>
      <t xml:space="preserve">G-/XERINGUES 20ML 
</t>
    </r>
    <r>
      <rPr>
        <i/>
        <sz val="10"/>
        <color theme="3" tint="-0.499984740745262"/>
        <rFont val="Calibri"/>
        <family val="2"/>
        <scheme val="minor"/>
      </rPr>
      <t xml:space="preserve">Xeringues de tres peces de 20ml d'un sol ús amb goma de doble contacte que assegura un segellat perfecte i hermètic. Sense agulla, estèrils. Amb cono luer excèntric. 
Lliscament de l'èmbol suau. Aletes i botó d'empenta a la part posterior de l'èmbol per a un control de l'estabilitat durant la punxada.
El topall de parada de l'èmbol prevé d'accidents i esquitxades evitant l'exposició a fluids.
Cos de la xeringa transparent, facilitant la detecció de bombolles d'aire i la clara visualització del contingut. Xeringues al PP. Lliures de làtex i ftalats.
Marques de l'escala fàcilment visibles que permeten una
dosificació/extracció precisa.
Empaquetades individualment en un envàs estèril que
manté cada xeringa en condicions estèrils fins al
moment del seu ús i facilitant-ne la retirada asèptica.
</t>
    </r>
  </si>
  <si>
    <r>
      <rPr>
        <b/>
        <i/>
        <sz val="10"/>
        <color theme="3" tint="-0.499984740745262"/>
        <rFont val="Calibri"/>
        <family val="2"/>
        <scheme val="minor"/>
      </rPr>
      <t xml:space="preserve">G-/XERINGUES 5ML 
</t>
    </r>
    <r>
      <rPr>
        <i/>
        <sz val="10"/>
        <color theme="3" tint="-0.499984740745262"/>
        <rFont val="Calibri"/>
        <family val="2"/>
        <scheme val="minor"/>
      </rPr>
      <t xml:space="preserve">Xeringues de tres peces de 5ml d'un sol ús amb goma de doble contacte que assegura un segellat perfecte i hermètic. Sense agulla, estèrils. Amb cono luer concèntric. 
Lliscament de l'èmbol suau. Aletes i botó d'empenta a la part posterior de l'èmbol per a un control de l'estabilitat durant la punxada.
El topall de parada de l'èmbol prevé d'accidents i esquitxades evitant l'exposició a fluids.
Cos de la xeringa transparent, facilitant la detecció de bombolles d'aire i la clara visualització del contingut. Xeringues al PP. Lliures de làtex i ftalats.
Marques de l'escala fàcilment visibles que permeten una dosificació/extracció precisa.
Empaquetades individualment en un envàs estèril que manté cada xeringa en condicions estèrils fins al moment del seu ús i facilitant-ne la retirada asèptica.
</t>
    </r>
  </si>
  <si>
    <r>
      <rPr>
        <b/>
        <i/>
        <sz val="10"/>
        <color theme="3" tint="-0.499984740745262"/>
        <rFont val="Calibri"/>
        <family val="2"/>
        <scheme val="minor"/>
      </rPr>
      <t xml:space="preserve">M-/PLAQUES PETRI 90MM 
</t>
    </r>
    <r>
      <rPr>
        <i/>
        <sz val="10"/>
        <color theme="3" tint="-0.499984740745262"/>
        <rFont val="Calibri"/>
        <family val="2"/>
        <scheme val="minor"/>
      </rPr>
      <t>Plaques de petri de 90mm de diàmetre, i 14mm d 'alçada, no estèrils. Asèptiques. De poliestirè d'alta transperencia, aptes per al creixement general de tot tipus d'organismes o microorganismes aerobis i/o anaerobis. Superfície plana, apilables.</t>
    </r>
  </si>
  <si>
    <r>
      <rPr>
        <b/>
        <i/>
        <sz val="10"/>
        <color theme="3" tint="-0.499984740745262"/>
        <rFont val="Calibri"/>
        <family val="2"/>
        <scheme val="minor"/>
      </rPr>
      <t xml:space="preserve">G-/PUNTES 200μl 
</t>
    </r>
    <r>
      <rPr>
        <i/>
        <sz val="10"/>
        <color theme="3" tint="-0.499984740745262"/>
        <rFont val="Calibri"/>
        <family val="2"/>
        <scheme val="minor"/>
      </rPr>
      <t>Punta universal natural tipus Oxford, biselada. Compatible amb l'aparell DiaMed Typing system. Capacitat: fins a 200μl. No estèrils. Autoclavables a 121ºC.  Sense filtre.</t>
    </r>
  </si>
  <si>
    <r>
      <rPr>
        <b/>
        <i/>
        <sz val="10"/>
        <color theme="3" tint="-0.499984740745262"/>
        <rFont val="Calibri"/>
        <family val="2"/>
        <scheme val="minor"/>
      </rPr>
      <t xml:space="preserve">G-/PUNTES 200μl 
</t>
    </r>
    <r>
      <rPr>
        <i/>
        <sz val="10"/>
        <color theme="3" tint="-0.499984740745262"/>
        <rFont val="Calibri"/>
        <family val="2"/>
        <scheme val="minor"/>
      </rPr>
      <t>Puntes de pipeta  de capacitat 200μl, de polipropilè. 
Compatibles amb pipetes Gilson, Eppendorf, Biohit, Finnipipette, Nichiryio… etc. No estèrils. Sense filtre.
Dimensions: 
Diàmetre superior: 7mm
Alçada: 50mm</t>
    </r>
  </si>
  <si>
    <r>
      <rPr>
        <b/>
        <i/>
        <sz val="10"/>
        <color theme="3" tint="-0.499984740745262"/>
        <rFont val="Calibri"/>
        <family val="2"/>
        <scheme val="minor"/>
      </rPr>
      <t xml:space="preserve">A-/CUBETA VERTICAL VIDRE 
</t>
    </r>
    <r>
      <rPr>
        <i/>
        <sz val="10"/>
        <color theme="3" tint="-0.499984740745262"/>
        <rFont val="Calibri"/>
        <family val="2"/>
        <scheme val="minor"/>
      </rPr>
      <t xml:space="preserve">Cubeta vertical de vidre, tipus Hellendahl, amb tapa, per a 8 portaobjectes. Apte per a la coloració de portaobjectes estandar de 26x76mm. Fabricat en vidre prensat soda càlcic. </t>
    </r>
  </si>
  <si>
    <r>
      <rPr>
        <b/>
        <i/>
        <sz val="10"/>
        <color theme="3" tint="-0.499984740745262"/>
        <rFont val="Calibri"/>
        <family val="2"/>
        <scheme val="minor"/>
      </rPr>
      <t xml:space="preserve">G-/CAMARA FUCHS ROSENTHAL 
</t>
    </r>
    <r>
      <rPr>
        <i/>
        <sz val="10"/>
        <color theme="3" tint="-0.499984740745262"/>
        <rFont val="Calibri"/>
        <family val="2"/>
        <scheme val="minor"/>
      </rPr>
      <t>Càmara compta-globuls Fuchs-Rosenthal, amb pinces. Fabricada amb un vidre òptic especial, amb una profunditat de 0,100mm.
Amb dos retículs grabats en dues àreas plenament esmerilades i pulides en el fons de la càmara. Ha de venir en una caixeta individual de plàstic, amb dos cubreobjectes de 0,4mm d'espessor. La tolerancia de la profunditat de la càmara ha de ser + . Apta per a aplicacions in-vitro diagnòstica. Amb marcatge CE. Ha de cumplir amb la norma DIN 12847 i DIN 7184</t>
    </r>
  </si>
  <si>
    <r>
      <rPr>
        <b/>
        <i/>
        <sz val="10"/>
        <color theme="3" tint="-0.499984740745262"/>
        <rFont val="Calibri"/>
        <family val="2"/>
        <scheme val="minor"/>
      </rPr>
      <t xml:space="preserve">G-/CAMARA NEUBAUER 
</t>
    </r>
    <r>
      <rPr>
        <i/>
        <sz val="10"/>
        <color theme="3" tint="-0.499984740745262"/>
        <rFont val="Calibri"/>
        <family val="2"/>
        <scheme val="minor"/>
      </rPr>
      <t>Càmara compta-globuls Neubauer, sense pinces. Fabricada amb un vidre òptic especial, amb una profunditat de 0,100mm.
Amb dos retículs grabats en dues àreas plenament esmerilades i pulides en el fons de la càmara. Ha de venir en una caixeta individual de plàstic, amb dos cubreobjectes de 0,4mm d'espessor. La tolerancia de la profunditat de la càmara ha de ser + . Apta per a aplicacions in-vitro diagnòstica. Amb marcatge CE. Ha de cumplir amb la norma DIN 12847 i DIN 7184</t>
    </r>
  </si>
  <si>
    <r>
      <rPr>
        <b/>
        <i/>
        <sz val="10"/>
        <color theme="3" tint="-0.499984740745262"/>
        <rFont val="Calibri"/>
        <family val="2"/>
        <scheme val="minor"/>
      </rPr>
      <t xml:space="preserve">G-/CAMARA NEUBAUER IMPROVED 
</t>
    </r>
    <r>
      <rPr>
        <i/>
        <sz val="10"/>
        <color theme="3" tint="-0.499984740745262"/>
        <rFont val="Calibri"/>
        <family val="2"/>
        <scheme val="minor"/>
      </rPr>
      <t>Càmara compta-globuls Neubauer Improved, sense pinces. Fabricada amb un vidre òptic especial, amb una profunditat de 0,100mm.
Amb dos retículs grabats en dues àreas plenament esmerilades i pulides en el fons de la càmara. Ha de venir en una caixeta individual de plàstic, amb dos cubreobjectes de 0,4mm d'espessor. La tolerancia de la profunditat de la càmara ha de ser + . Apta per a aplicacions in-vitro diagnòstica. Amb marcatge CE. Ha de cumplir amb la norma DIN 12847 i DIN 7184</t>
    </r>
  </si>
  <si>
    <r>
      <rPr>
        <b/>
        <i/>
        <sz val="10"/>
        <color theme="3" tint="-0.499984740745262"/>
        <rFont val="Calibri"/>
        <family val="2"/>
        <scheme val="minor"/>
      </rPr>
      <t xml:space="preserve">G-/CUBETA TINCIO VIDRE+TAPA 
</t>
    </r>
    <r>
      <rPr>
        <i/>
        <sz val="10"/>
        <color theme="3" tint="-0.499984740745262"/>
        <rFont val="Calibri"/>
        <family val="2"/>
        <scheme val="minor"/>
      </rPr>
      <t>Cubeta per coloració per a portaobjectes estándar de 26x76mm. Fabricada en vidre prensat soda càlcic. Amb tapa i per a 10 portes mitjançant cistell. El cistell no inclòs .</t>
    </r>
  </si>
  <si>
    <r>
      <rPr>
        <b/>
        <i/>
        <sz val="10"/>
        <color theme="3" tint="-0.499984740745262"/>
        <rFont val="Calibri"/>
        <family val="2"/>
        <scheme val="minor"/>
      </rPr>
      <t xml:space="preserve">G-/CUBRES 22X22  
</t>
    </r>
    <r>
      <rPr>
        <i/>
        <sz val="10"/>
        <color theme="3" tint="-0.499984740745262"/>
        <rFont val="Calibri"/>
        <family val="2"/>
        <scheme val="minor"/>
      </rPr>
      <t>Cubreobjectes 22x22mm de vidre clar pre-netejat. Envasats em caixeta de plàstic. Gruix (mm: 0,13-0,16)</t>
    </r>
  </si>
  <si>
    <r>
      <rPr>
        <b/>
        <i/>
        <sz val="10"/>
        <color theme="3" tint="-0.499984740745262"/>
        <rFont val="Calibri"/>
        <family val="2"/>
        <scheme val="minor"/>
      </rPr>
      <t xml:space="preserve">G-/CUBRES 24X40  
</t>
    </r>
    <r>
      <rPr>
        <i/>
        <sz val="10"/>
        <color theme="3" tint="-0.499984740745262"/>
        <rFont val="Calibri"/>
        <family val="2"/>
        <scheme val="minor"/>
      </rPr>
      <t>Cubreobjectes 24x40mm de vidre clar pre-netejat. Envasats em caixeta de plàstic. Gruix (mm: 0,13-0,16)</t>
    </r>
  </si>
  <si>
    <r>
      <rPr>
        <b/>
        <i/>
        <sz val="10"/>
        <color theme="3" tint="-0.499984740745262"/>
        <rFont val="Calibri"/>
        <family val="2"/>
        <scheme val="minor"/>
      </rPr>
      <t xml:space="preserve">G-/CUBRES 24X60  
</t>
    </r>
    <r>
      <rPr>
        <i/>
        <sz val="10"/>
        <color theme="3" tint="-0.499984740745262"/>
        <rFont val="Calibri"/>
        <family val="2"/>
        <scheme val="minor"/>
      </rPr>
      <t>Cubreobjectes 24x60mm de vidre clar pre-netejat. Envasats em caixeta de plàstic.  Gruix (mm: 0,13-0,16)</t>
    </r>
  </si>
  <si>
    <r>
      <rPr>
        <b/>
        <i/>
        <sz val="10"/>
        <color theme="3" tint="-0.499984740745262"/>
        <rFont val="Calibri"/>
        <family val="2"/>
        <scheme val="minor"/>
      </rPr>
      <t xml:space="preserve">G-/PORTES SENSE BANDA 
</t>
    </r>
    <r>
      <rPr>
        <i/>
        <sz val="10"/>
        <color theme="3" tint="-0.499984740745262"/>
        <rFont val="Calibri"/>
        <family val="2"/>
        <scheme val="minor"/>
      </rPr>
      <t>Portaobjectes sense banda mate 26x76mm amb els costats pulits.
Els portaobjectes han de ser adequats per a l'anàlisi de mostres histològiques/citològiques/microbiològiques
del cos humà EN CONFORMITAT AMB LES
NORMES INTERNACIONALS I ISO 8255-1 ISO 8037-1</t>
    </r>
  </si>
  <si>
    <r>
      <rPr>
        <b/>
        <i/>
        <sz val="10"/>
        <color theme="3" tint="-0.499984740745262"/>
        <rFont val="Calibri"/>
        <family val="2"/>
        <scheme val="minor"/>
      </rPr>
      <t xml:space="preserve">G-/PROBETA 100ML VIDRE CLASE A 
</t>
    </r>
    <r>
      <rPr>
        <i/>
        <sz val="10"/>
        <color theme="3" tint="-0.499984740745262"/>
        <rFont val="Calibri"/>
        <family val="2"/>
        <scheme val="minor"/>
      </rPr>
      <t xml:space="preserve">Probeta de 100ml de vidre borosilicat 3.3, fabricada conforme la norma DIN 12680/2 ISO 4788. Classe A. Graduada cada 1ml.
</t>
    </r>
  </si>
  <si>
    <r>
      <rPr>
        <b/>
        <i/>
        <sz val="10"/>
        <color theme="3" tint="-0.499984740745262"/>
        <rFont val="Calibri"/>
        <family val="2"/>
        <scheme val="minor"/>
      </rPr>
      <t xml:space="preserve">M-/COS HOMOGENEITZADOR 16MM 
</t>
    </r>
    <r>
      <rPr>
        <i/>
        <sz val="10"/>
        <color theme="3" tint="-0.499984740745262"/>
        <rFont val="Calibri"/>
        <family val="2"/>
        <scheme val="minor"/>
      </rPr>
      <t xml:space="preserve">Cos Homogeneitzador de 16mm de diàmetre intern, de vidre borosilicat 3.3. Compatible amb l'èmbol homogeneitzador 16mm mascle, de la línia de sota.  
</t>
    </r>
  </si>
  <si>
    <r>
      <rPr>
        <b/>
        <i/>
        <sz val="10"/>
        <color theme="3" tint="-0.499984740745262"/>
        <rFont val="Calibri"/>
        <family val="2"/>
        <scheme val="minor"/>
      </rPr>
      <t xml:space="preserve">M-/COS HOMOGENEITZADOR 12MM 
</t>
    </r>
    <r>
      <rPr>
        <i/>
        <sz val="10"/>
        <color theme="3" tint="-0.499984740745262"/>
        <rFont val="Calibri"/>
        <family val="2"/>
        <scheme val="minor"/>
      </rPr>
      <t xml:space="preserve">Cos Homogeneitzador de 16mm de diàmetre intern, de vidre borosilicat 3.3. Compatible amb l'èmbol homogeneitzador 12mm mascle, de la línia de sota.
</t>
    </r>
  </si>
  <si>
    <r>
      <rPr>
        <b/>
        <i/>
        <sz val="10"/>
        <color theme="3" tint="-0.499984740745262"/>
        <rFont val="Calibri"/>
        <family val="2"/>
        <scheme val="minor"/>
      </rPr>
      <t xml:space="preserve">G-/MA MORTER 120MM 
</t>
    </r>
    <r>
      <rPr>
        <i/>
        <sz val="10"/>
        <color theme="3" tint="-0.499984740745262"/>
        <rFont val="Calibri"/>
        <family val="2"/>
        <scheme val="minor"/>
      </rPr>
      <t>Mà de morter de vidre de 120mm de longitud.</t>
    </r>
  </si>
  <si>
    <r>
      <rPr>
        <b/>
        <i/>
        <sz val="10"/>
        <color theme="3" tint="-0.499984740745262"/>
        <rFont val="Calibri"/>
        <family val="2"/>
        <scheme val="minor"/>
      </rPr>
      <t xml:space="preserve">G-/PROBETA VIDRE CLASE A 10ML 
</t>
    </r>
    <r>
      <rPr>
        <i/>
        <sz val="10"/>
        <color theme="3" tint="-0.499984740745262"/>
        <rFont val="Calibri"/>
        <family val="2"/>
        <scheme val="minor"/>
      </rPr>
      <t xml:space="preserve">Probeta de 10ml de vidre borosilicat 3.3, fabricada conforme la norma DIN 12680/2 ISO 4788. Classe A. Graduada cada 0,2ml.
</t>
    </r>
  </si>
  <si>
    <r>
      <rPr>
        <b/>
        <i/>
        <sz val="10"/>
        <color theme="3" tint="-0.499984740745262"/>
        <rFont val="Calibri"/>
        <family val="2"/>
        <scheme val="minor"/>
      </rPr>
      <t xml:space="preserve">H-/GRAFICA  -10+40 D-31740 
</t>
    </r>
    <r>
      <rPr>
        <i/>
        <sz val="10"/>
        <color theme="3" tint="-0.499984740745262"/>
        <rFont val="Calibri"/>
        <family val="2"/>
        <scheme val="minor"/>
      </rPr>
      <t xml:space="preserve">Diagrama setmanal, compatible amb el registrador gràfic circular de temperatura, marca JRI.
Per registre de TºC entre -10ºC i 40ºC. Ref: 31740 </t>
    </r>
  </si>
  <si>
    <r>
      <rPr>
        <b/>
        <i/>
        <sz val="10"/>
        <color theme="3" tint="-0.499984740745262"/>
        <rFont val="Calibri"/>
        <family val="2"/>
        <scheme val="minor"/>
      </rPr>
      <t xml:space="preserve">H-/GRAFICA -35+15 D-31690 
</t>
    </r>
    <r>
      <rPr>
        <i/>
        <sz val="10"/>
        <color theme="3" tint="-0.499984740745262"/>
        <rFont val="Calibri"/>
        <family val="2"/>
        <scheme val="minor"/>
      </rPr>
      <t xml:space="preserve">Diagrama setmanal, compatible amb el registrador gràfic circular de temperatura, marca JRI.
Per registre de TºC entre -35ºC i 15ºC. Ref: 31690 </t>
    </r>
  </si>
  <si>
    <r>
      <rPr>
        <b/>
        <i/>
        <sz val="10"/>
        <color theme="3" tint="-0.499984740745262"/>
        <rFont val="Calibri"/>
        <family val="2"/>
        <scheme val="minor"/>
      </rPr>
      <t xml:space="preserve">H-/GRAFICA +15-35 D-32840 
</t>
    </r>
    <r>
      <rPr>
        <i/>
        <sz val="10"/>
        <color theme="3" tint="-0.499984740745262"/>
        <rFont val="Calibri"/>
        <family val="2"/>
        <scheme val="minor"/>
      </rPr>
      <t xml:space="preserve">Diagrama setmanal, compatible amb el registrador gràfic circular de temperatura, marca JRI.
Per registre de TºC entre +15ºC i -35ºC. Ref: 32840 </t>
    </r>
  </si>
  <si>
    <r>
      <rPr>
        <b/>
        <i/>
        <sz val="10"/>
        <color theme="3" tint="-0.499984740745262"/>
        <rFont val="Calibri"/>
        <family val="2"/>
        <scheme val="minor"/>
      </rPr>
      <t xml:space="preserve">H-/PLUMILLA JRI BLAVA S97602 
</t>
    </r>
    <r>
      <rPr>
        <i/>
        <sz val="10"/>
        <color theme="3" tint="-0.499984740745262"/>
        <rFont val="Calibri"/>
        <family val="2"/>
        <scheme val="minor"/>
      </rPr>
      <t xml:space="preserve">Plumilla amb tinta de color blau, de punta de fibra, REF: S97602, marca JRI, compatible amb els registradors gràfics circulars de temperatura, marca JRI. </t>
    </r>
  </si>
  <si>
    <r>
      <rPr>
        <b/>
        <i/>
        <sz val="10"/>
        <color theme="3" tint="-0.499984740745262"/>
        <rFont val="Calibri"/>
        <family val="2"/>
        <scheme val="minor"/>
      </rPr>
      <t xml:space="preserve">G-/PERA GOMA 
</t>
    </r>
    <r>
      <rPr>
        <i/>
        <sz val="10"/>
        <color theme="3" tint="-0.499984740745262"/>
        <rFont val="Calibri"/>
        <family val="2"/>
        <scheme val="minor"/>
      </rPr>
      <t xml:space="preserve">Pera de goma de seguretat apta per a tot tipus de pipetes, amb nomes dos punts operatius. Capacitat aproximada d'aspiració: 25ml. Fabricada en cautxú. Fàcil d'utilitzar i de netejar (per netejar la vàlvula s'extreu fàcilment). Dissenyada per utilitzar amb una sola mà. </t>
    </r>
  </si>
  <si>
    <r>
      <rPr>
        <b/>
        <i/>
        <sz val="10"/>
        <color theme="3" tint="-0.499984740745262"/>
        <rFont val="Calibri"/>
        <family val="2"/>
        <scheme val="minor"/>
      </rPr>
      <t xml:space="preserve">G-/PROBETA 100ML POLIPROPILE 
</t>
    </r>
    <r>
      <rPr>
        <i/>
        <sz val="10"/>
        <color theme="3" tint="-0.499984740745262"/>
        <rFont val="Calibri"/>
        <family val="2"/>
        <scheme val="minor"/>
      </rPr>
      <t>Proveta amb peu pentagonal, graduada cada 10ml, de 100ml. De polipropilè, autoclavable a 121ºC. D'acord amb la norma ISO 6706 i BS 5404
Mides: 31mm (diàmetre), 250mm (alçada)</t>
    </r>
  </si>
  <si>
    <r>
      <rPr>
        <b/>
        <i/>
        <sz val="10"/>
        <color theme="3" tint="-0.499984740745262"/>
        <rFont val="Calibri"/>
        <family val="2"/>
        <scheme val="minor"/>
      </rPr>
      <t xml:space="preserve">G-/RELLOTGE AVISADOR  
</t>
    </r>
    <r>
      <rPr>
        <i/>
        <sz val="10"/>
        <color theme="3" tint="-0.499984740745262"/>
        <rFont val="Calibri"/>
        <family val="2"/>
        <scheme val="minor"/>
      </rPr>
      <t xml:space="preserve">Avisador digital de 2 temps independents, 99h 59’ 59’’
Compte enrere i cap endavant.
Memòria del darrer temps.
Alarma acústica i visual.
Amb imant, i apte per sobretaula.
Alimentació 2 piles 1,5V AAA.
Mida aproximada: 91x76x21 mm
</t>
    </r>
  </si>
  <si>
    <r>
      <rPr>
        <b/>
        <i/>
        <sz val="10"/>
        <color theme="3" tint="-0.499984740745262"/>
        <rFont val="Calibri"/>
        <family val="2"/>
        <scheme val="minor"/>
      </rPr>
      <t xml:space="preserve">G-/SAFATA ACER 30X20X4CM 
</t>
    </r>
    <r>
      <rPr>
        <i/>
        <sz val="10"/>
        <color theme="3" tint="-0.499984740745262"/>
        <rFont val="Calibri"/>
        <family val="2"/>
        <scheme val="minor"/>
      </rPr>
      <t>Safata d'acer inoxidable, esterilitzable en autoclau a 121ºC. Dimensions: 300 (llargada) x 200 (ample) x 40mm (alçada)</t>
    </r>
  </si>
  <si>
    <r>
      <rPr>
        <b/>
        <i/>
        <sz val="10"/>
        <color theme="3" tint="-0.499984740745262"/>
        <rFont val="Calibri"/>
        <family val="2"/>
        <scheme val="minor"/>
      </rPr>
      <t xml:space="preserve">G-/AMPOLLA DISPENSADORA 250ML 
</t>
    </r>
    <r>
      <rPr>
        <i/>
        <sz val="10"/>
        <color theme="3" tint="-0.499984740745262"/>
        <rFont val="Calibri"/>
        <family val="2"/>
        <scheme val="minor"/>
      </rPr>
      <t>Ampolla cilíndrica amb tap de cànula, de rosca, de polietilè d'alta densitat. Color natural. El tap es tipus "setrill" amb cànula estreta. Sense graduació. Amb capacitat de 250ml i mides aproximades: 20mm de diàmetre del coll, 59mm diàmetre inferior, i 143mm d'alçada.</t>
    </r>
  </si>
  <si>
    <r>
      <rPr>
        <b/>
        <i/>
        <sz val="10"/>
        <color theme="3" tint="-0.499984740745262"/>
        <rFont val="Calibri"/>
        <family val="2"/>
        <scheme val="minor"/>
      </rPr>
      <t xml:space="preserve">G-/PEU DE REI 
</t>
    </r>
    <r>
      <rPr>
        <i/>
        <sz val="10"/>
        <color theme="3" tint="-0.499984740745262"/>
        <rFont val="Calibri"/>
        <family val="2"/>
        <scheme val="minor"/>
      </rPr>
      <t>Peu de rei: Calibre analògic (0-150mm) amb cargol de collament. Mesurador de profunditat. Cargol de subjecció. Resolució: 1:50</t>
    </r>
  </si>
  <si>
    <r>
      <rPr>
        <b/>
        <i/>
        <sz val="10"/>
        <color theme="3" tint="-0.499984740745262"/>
        <rFont val="Calibri"/>
        <family val="2"/>
        <scheme val="minor"/>
      </rPr>
      <t xml:space="preserve">G-/SMARK 
</t>
    </r>
    <r>
      <rPr>
        <i/>
        <sz val="10"/>
        <color theme="3" tint="-0.499984740745262"/>
        <rFont val="Calibri"/>
        <family val="2"/>
        <scheme val="minor"/>
      </rPr>
      <t>Smark (banda elàstica per a ús sanitari) de polisoprè, lliure de làtex, hipoalergènic amb una elevada elasticitat (elongació). Dimensions aproximades: 240x17mm</t>
    </r>
  </si>
  <si>
    <r>
      <rPr>
        <b/>
        <i/>
        <sz val="10"/>
        <color theme="3" tint="-0.499984740745262"/>
        <rFont val="Calibri"/>
        <family val="2"/>
        <scheme val="minor"/>
      </rPr>
      <t xml:space="preserve">G-/MATRAU 500ML 
</t>
    </r>
    <r>
      <rPr>
        <i/>
        <sz val="10"/>
        <color theme="3" tint="-0.499984740745262"/>
        <rFont val="Calibri"/>
        <family val="2"/>
        <scheme val="minor"/>
      </rPr>
      <t>Matrau Erlenmeyer de 500 ml de vidre borosilicat 3,3.
Boca de 34mm i alçada de 175mm</t>
    </r>
  </si>
  <si>
    <r>
      <rPr>
        <b/>
        <i/>
        <sz val="10"/>
        <color theme="3" tint="-0.499984740745262"/>
        <rFont val="Calibri"/>
        <family val="2"/>
        <scheme val="minor"/>
      </rPr>
      <t xml:space="preserve">M-/PLACA PER A SEDIMENTS D'ORINA 
</t>
    </r>
    <r>
      <rPr>
        <i/>
        <sz val="10"/>
        <color theme="3" tint="-0.499984740745262"/>
        <rFont val="Calibri"/>
        <family val="2"/>
        <scheme val="minor"/>
      </rPr>
      <t>Placa per a sediments d'orina composta per 10 càmeres de comptatge en microscòpia, cobertes amb un film òpticament transparent amb ranura per introduir la mostra per capil·laritat amb micropipeta pasteur. Cada càmera presenta una quadrícula amb 10 quadrats i aquests tenen un reticulat amb 16 sectors.
Volum de la càmera: 7 μl.
Volum de la quadrícula: 0,1 μl.
Mida de la quadrícula: 1x1mm
Pofunditat de la quadrícula: 0,1mm
Fabricada en PMMA, d'un sol ús i utilitzada per a la determinació de cèl·lules per μL a la mostra.
Dimensions externes:
Ample: 39 mm
Llarg: 83 mm</t>
    </r>
  </si>
  <si>
    <r>
      <rPr>
        <b/>
        <i/>
        <sz val="10"/>
        <color theme="3" tint="-0.499984740745262"/>
        <rFont val="Calibri"/>
        <family val="2"/>
        <scheme val="minor"/>
      </rPr>
      <t xml:space="preserve">G-/CUBRES 20X20  
</t>
    </r>
    <r>
      <rPr>
        <i/>
        <sz val="10"/>
        <color theme="3" tint="-0.499984740745262"/>
        <rFont val="Calibri"/>
        <family val="2"/>
        <scheme val="minor"/>
      </rPr>
      <t>Cubreobjectes 20x20mm de vidre clar pre-netejat. Envasats en caixeta de plàstic. Gruix (mm: 0,13-0,16)</t>
    </r>
  </si>
  <si>
    <t>453 GR</t>
  </si>
  <si>
    <t>24 UN</t>
  </si>
  <si>
    <t>3.000 UN</t>
  </si>
  <si>
    <t>1.500 UN</t>
  </si>
  <si>
    <t>2.500 UN</t>
  </si>
  <si>
    <t>4.000 UN</t>
  </si>
  <si>
    <t>120 UN</t>
  </si>
  <si>
    <t>250 UN</t>
  </si>
  <si>
    <t>10.000 UN</t>
  </si>
  <si>
    <t>75 UN</t>
  </si>
  <si>
    <t>2 UN</t>
  </si>
  <si>
    <t>800 UN</t>
  </si>
  <si>
    <t xml:space="preserve"> [1 UN - 20 UN]</t>
  </si>
  <si>
    <t>[100 UN - 1000 UN]</t>
  </si>
  <si>
    <t>[500 UN - 1.000 UN]</t>
  </si>
  <si>
    <t>[250 UN - 1.500 UN]</t>
  </si>
  <si>
    <t>[100 UN - 2.500 UN]</t>
  </si>
  <si>
    <t>[1.000 UN - 4.000 UN]</t>
  </si>
  <si>
    <t>[100 UN - 200 UN]</t>
  </si>
  <si>
    <t>[50 UN - 200 UN]</t>
  </si>
  <si>
    <t>[100 UN - 2.000 UN]</t>
  </si>
  <si>
    <t>[100 UN - 800 UN]</t>
  </si>
  <si>
    <t>[400 GR - 1.000 GR]</t>
  </si>
  <si>
    <t>CAIXA</t>
  </si>
  <si>
    <t>FILTRES</t>
  </si>
  <si>
    <t>FIL.CAMP</t>
  </si>
  <si>
    <t>[1 UN - 2 UN]</t>
  </si>
  <si>
    <r>
      <t xml:space="preserve">IMPORT OFERTAT
Preu Unitari 
(sense IVA) </t>
    </r>
    <r>
      <rPr>
        <b/>
        <i/>
        <vertAlign val="superscript"/>
        <sz val="10"/>
        <color rgb="FFC00000"/>
        <rFont val="Calibri"/>
        <family val="2"/>
        <scheme val="minor"/>
      </rPr>
      <t>(*)</t>
    </r>
  </si>
  <si>
    <r>
      <t>A-/FILTRES TAULA TALLAT</t>
    </r>
    <r>
      <rPr>
        <i/>
        <sz val="10"/>
        <color theme="3" tint="-0.499984740745262"/>
        <rFont val="Calibri"/>
        <family val="2"/>
        <scheme val="minor"/>
      </rPr>
      <t xml:space="preserve">
Filtre triangular de permanganat potàssic especial per retenir i filtrar vapors de formaldehid.
Compost de BIONR12: és un producte granulat en forma de pèl·let cilíndric basat en argiles naturals que han estat extruïdes juntament amb permanganat de potassi (KMnO4) com a principi actiu.
El KMnO4 contingut a BION R12 s'encarrega d'eliminar els gasos objectiu, principalment etilè i formaldehid, mitjançant reacció química a la superfície activa de l'absorbent.
CARACTERÍSTIQUES:
• Mides: 556,69 mm x 502 mm.
• Compatible amb les taules de tallat marca Palex
</t>
    </r>
  </si>
  <si>
    <r>
      <t xml:space="preserve">A-/CAIXA CARTRO ARXIU CASSETS
</t>
    </r>
    <r>
      <rPr>
        <i/>
        <sz val="10"/>
        <color theme="3" tint="-0.499984740745262"/>
        <rFont val="Calibri"/>
        <family val="2"/>
        <scheme val="minor"/>
      </rPr>
      <t xml:space="preserve">Caixa per arxiu de cassets d'Histologia. De cartró especial antihumitat, de llarga durada, amb separadors. Apte per a +/- 250 cassets. Dimensions: 455x235x50mm. </t>
    </r>
  </si>
  <si>
    <t>[16 UN - 20 UN]</t>
  </si>
  <si>
    <r>
      <t xml:space="preserve">A-/CUBO 4900ML C/TAPA
</t>
    </r>
    <r>
      <rPr>
        <i/>
        <sz val="10"/>
        <color theme="3" tint="-0.499984740745262"/>
        <rFont val="Calibri"/>
        <family val="2"/>
        <scheme val="minor"/>
      </rPr>
      <t xml:space="preserve">Cubell color blanc,  amb tapa i ansa, de polipropile, amb un capacitat de 4,9L. Hermètic, autoprecinte. Apilables. Diàmetre aproximat base: 195mm, altura aproximada: 156mm, dàmetre de boca aproximada: 226mm. </t>
    </r>
  </si>
  <si>
    <r>
      <t xml:space="preserve">A-/DELANTAL POLIETILE 70X115
</t>
    </r>
    <r>
      <rPr>
        <i/>
        <sz val="10"/>
        <color theme="3" tint="-0.499984740745262"/>
        <rFont val="Calibri"/>
        <family val="2"/>
        <scheme val="minor"/>
      </rPr>
      <t xml:space="preserve">Delantal de polietilè, amb mides aproximades de 70cm (amplada) x 115cm (llargada), amb gruix mínim de 0,018mm.
</t>
    </r>
  </si>
  <si>
    <r>
      <t xml:space="preserve">A-/SAFATA PER 20 PORTAOBJECTES
</t>
    </r>
    <r>
      <rPr>
        <i/>
        <sz val="10"/>
        <color theme="3" tint="-0.499984740745262"/>
        <rFont val="Calibri"/>
        <family val="2"/>
        <scheme val="minor"/>
      </rPr>
      <t>Safata per col.locar 20 portaobjectes, en poliestirè, de color blanc, per classificar i emmagatzemar els portaobjectes de mides 26x76. Ha de tenir un disseny adequat per agafar fàcilment els portaobjectes. No estèril. Mides aproximades: 335x195mm.</t>
    </r>
  </si>
  <si>
    <t>[25 UN - 50 UN]</t>
  </si>
  <si>
    <r>
      <t xml:space="preserve">G-/POT A/TAPA PRECINTABLE 10,6L
</t>
    </r>
    <r>
      <rPr>
        <i/>
        <sz val="10"/>
        <color theme="3" tint="-0.499984740745262"/>
        <rFont val="Calibri"/>
        <family val="2"/>
        <scheme val="minor"/>
      </rPr>
      <t>Cubell blanc amb tapa precintable. Cos en polipropilè autoclavable. Amb ansa en plàstic blanc molt resistent i còmode. Tancament hermètic. De volum aproximat de 10,6L. Mides aproximades: 263mm (alçada), 268mm (diàmetre exterior), 251mm (diàmetre interior).</t>
    </r>
  </si>
  <si>
    <t>[1 KG - 2 KG]</t>
  </si>
  <si>
    <t>[5 KG - 10 KG]</t>
  </si>
  <si>
    <t>ENVAS</t>
  </si>
  <si>
    <r>
      <rPr>
        <b/>
        <i/>
        <sz val="10"/>
        <color theme="3" tint="-0.499984740745262"/>
        <rFont val="Calibri"/>
        <family val="2"/>
        <scheme val="minor"/>
      </rPr>
      <t xml:space="preserve">G-/FOSFAT SALI PH 7.4 PER A 1LT DE SOLUCIO
</t>
    </r>
    <r>
      <rPr>
        <i/>
        <sz val="10"/>
        <color theme="3" tint="-0.499984740745262"/>
        <rFont val="Calibri"/>
        <family val="2"/>
        <scheme val="minor"/>
      </rPr>
      <t xml:space="preserve">Solució fosfat salí, pH 7.4 Format: Preparat per a 1litre de solució. Per a ús de laboratori.
Aspecte (Color) Blanc
Aspecte en pols
pH 7,2 - 7,6
Temps de dissolució &lt;_ 5 min
</t>
    </r>
  </si>
  <si>
    <r>
      <rPr>
        <b/>
        <i/>
        <sz val="10"/>
        <color theme="3" tint="-0.499984740745262"/>
        <rFont val="Calibri"/>
        <family val="2"/>
        <scheme val="minor"/>
      </rPr>
      <t>M-/DESODORITZANT 15ML</t>
    </r>
    <r>
      <rPr>
        <i/>
        <sz val="10"/>
        <color theme="3" tint="-0.499984740745262"/>
        <rFont val="Calibri"/>
        <family val="2"/>
        <scheme val="minor"/>
      </rPr>
      <t xml:space="preserve">
Desodoritzant concentrat: Elimina les males olors, no actua camuflant la mala olor afegint un perfum, sinó que és capaç de neutralitzar-lo i eliminar-lo, sigui la mala olor que sigui.
Elimina males olors sense perjudicar el medi ambient. No és tòxic i no conté formaldehid, hexaclorofina ni altres agents clorats.
Composició:
Cinamal, d-Limonè i Oli d'eucaliptus.
Una gota ha de ser suficient per neutralitzar les olors desagradables de 25 metres cúbics durant 24 hores. Format aproximat: Flascó goter de 15ml (aprox. 300 gotes)
</t>
    </r>
  </si>
  <si>
    <t>2 LT</t>
  </si>
  <si>
    <r>
      <rPr>
        <b/>
        <i/>
        <sz val="10"/>
        <color theme="3" tint="-0.499984740745262"/>
        <rFont val="Calibri"/>
        <family val="2"/>
        <scheme val="minor"/>
      </rPr>
      <t>M-/KIT TINCIO GRAM HÜCKER PER A 500 TINCIONS</t>
    </r>
    <r>
      <rPr>
        <i/>
        <sz val="10"/>
        <color theme="3" tint="-0.499984740745262"/>
        <rFont val="Calibri"/>
        <family val="2"/>
        <scheme val="minor"/>
      </rPr>
      <t xml:space="preserve">
Kit per a la tinció de Gram-Hücker per a la diferenciació de les bacteries gram negatives i gram positives. Ha de ser compatible amb l'equip de tinció automàtica: RAL Stainer, ja que és el que tenim actualment a Clilab Diagnostics.
Descripción del kit: (4 X 200 ml):
- R1 Crystal violet oxalate 1 x 200 ml 
- R2 Lugol, PVP-stabilized solution 1 x 200 ml
- R3 Differentiator 1 x 200 ml 
- R4 Safranin 1 x 200 ml 
Per a ús professional, únicament per a ús in vitro.</t>
    </r>
  </si>
  <si>
    <t>4X200 ML</t>
  </si>
  <si>
    <t>Per a ús professional en laboratori.</t>
  </si>
  <si>
    <t>Massa molecular: 84,93</t>
  </si>
  <si>
    <t>Marca / Fabricant</t>
  </si>
  <si>
    <t>R/50 M</t>
  </si>
  <si>
    <t>[R/25 M - R/100 M]</t>
  </si>
  <si>
    <t>ROTLLE</t>
  </si>
  <si>
    <r>
      <rPr>
        <b/>
        <i/>
        <sz val="10"/>
        <color theme="3" tint="-0.499984740745262"/>
        <rFont val="Calibri"/>
        <family val="2"/>
        <scheme val="minor"/>
      </rPr>
      <t xml:space="preserve">G-/TAP MICROTUB TUB 1,5ML  </t>
    </r>
    <r>
      <rPr>
        <i/>
        <sz val="10"/>
        <color theme="3" tint="-0.499984740745262"/>
        <rFont val="Calibri"/>
        <family val="2"/>
        <scheme val="minor"/>
      </rPr>
      <t xml:space="preserve">
Taps per a microtubs amb rosca, de polipropilè de grau mèdic. Han de tenir una junta interior d'etilè-propilè, que garantitza unta total hermeticitat. Lliures de DNAsa, RNAsa, DNA i inhibidors de PCR. Dimensions: 13x6mm.</t>
    </r>
  </si>
  <si>
    <r>
      <rPr>
        <b/>
        <i/>
        <sz val="10"/>
        <color theme="3" tint="-0.499984740745262"/>
        <rFont val="Calibri"/>
        <family val="2"/>
        <scheme val="minor"/>
      </rPr>
      <t xml:space="preserve">G-/TAP TUB 3ML 11/12MM ALETES 
</t>
    </r>
    <r>
      <rPr>
        <i/>
        <sz val="10"/>
        <color theme="3" tint="-0.499984740745262"/>
        <rFont val="Calibri"/>
        <family val="2"/>
        <scheme val="minor"/>
      </rPr>
      <t xml:space="preserve">Tap de 11-13 mm, amb aletes, de polietilè de baixa densitat.
Producte General de laboratori.
Rang de Temperatura: -50°C to 80°C. 
</t>
    </r>
  </si>
  <si>
    <t xml:space="preserve">Format Presentació
Rang [mín-màx] </t>
  </si>
  <si>
    <r>
      <rPr>
        <b/>
        <i/>
        <sz val="10"/>
        <color theme="3" tint="-0.499984740745262"/>
        <rFont val="Calibri"/>
        <family val="2"/>
        <scheme val="minor"/>
      </rPr>
      <t xml:space="preserve">G-/TIRITES 70X20  
</t>
    </r>
    <r>
      <rPr>
        <i/>
        <sz val="10"/>
        <color theme="3" tint="-0.499984740745262"/>
        <rFont val="Calibri"/>
        <family val="2"/>
        <scheme val="minor"/>
      </rPr>
      <t>Tirites elàstiques 70x20cm. 
Cura de petites ferides amb nivell de fixació mitjà.
SUPORT: Polietilè microperforat color pell altament conformable que permet la transpiració de la pell,
evitant laparició de maceracions.
ADHESIU: Adhesiu acrílic hipoalergènic fabricat amb èsters de col·lofonia i copolímers termoplàstics
altament hipoalergènic.
COMPRESA CENTRAL: Compresa de fibra de viscosa i polietilè no adherent per a l'absorció d'exsudats.
Característiques i beneficis:
Permeten la correcta transpiració de la pell: el suport i adhesiu que conformen aquesta gamma tenen porus
uniformement repartits, permeables al vapor d'aigua, oxigen i altres gasos.
No deixa residus a la pell: l'ancoratge suport adhesiu és l'adequat perquè la retirada de la tira adhesiva sigui neta
i no deixi residus a la pell.
Confort per al pacient: la retirada de la tira adhesiva és
fàcil i indolora.</t>
    </r>
  </si>
  <si>
    <t>BOSSA 20 UN</t>
  </si>
  <si>
    <t>BOSSA</t>
  </si>
  <si>
    <t>100 M</t>
  </si>
  <si>
    <t>[50 M - 100 M]</t>
  </si>
  <si>
    <r>
      <rPr>
        <b/>
        <i/>
        <sz val="10"/>
        <color theme="3" tint="-0.499984740745262"/>
        <rFont val="Calibri"/>
        <family val="2"/>
        <scheme val="minor"/>
      </rPr>
      <t xml:space="preserve">A-/CAJA CUCHILLAS AUTOPSIA 170 
Compatible amb mànec ganivet marca FEATHER.
</t>
    </r>
    <r>
      <rPr>
        <i/>
        <sz val="10"/>
        <color theme="3" tint="-0.499984740745262"/>
        <rFont val="Calibri"/>
        <family val="2"/>
        <scheme val="minor"/>
      </rPr>
      <t xml:space="preserve">Cuchilla (fulla) d'autopsia d'acer inoxidable, de 170mm de llargada i 27mm d'alçada. Per seccionar i preparar mostres de teixit fresc o fixat.
Material mèdic per a diagnòstic in vitro. </t>
    </r>
  </si>
  <si>
    <t>RACK</t>
  </si>
  <si>
    <r>
      <rPr>
        <b/>
        <i/>
        <sz val="10"/>
        <color theme="3" tint="-0.499984740745262"/>
        <rFont val="Calibri"/>
        <family val="2"/>
        <scheme val="minor"/>
      </rPr>
      <t>G-/RACK 96 PUNTES AMB FILTRE 1000µL 
Rack de 96 p</t>
    </r>
    <r>
      <rPr>
        <i/>
        <sz val="10"/>
        <color theme="3" tint="-0.499984740745262"/>
        <rFont val="Calibri"/>
        <family val="2"/>
        <scheme val="minor"/>
      </rPr>
      <t xml:space="preserve">untes amb filtre de polipropilè d'alta densitat, universals,  estèrils. Compatibles amb pipetes Gilson, Eppendorf, Biohit, Finnipipette, Nichiryio… etc. Filtre de polietilè. Puntes lliures de Dnasa i Rnasa.  Amb capacitat de 100-1000μl. </t>
    </r>
  </si>
  <si>
    <r>
      <rPr>
        <b/>
        <i/>
        <sz val="10"/>
        <color theme="3" tint="-0.499984740745262"/>
        <rFont val="Calibri"/>
        <family val="2"/>
        <scheme val="minor"/>
      </rPr>
      <t xml:space="preserve">G-/RACK 96 PUNTES AMB FILTRE 200µL 
</t>
    </r>
    <r>
      <rPr>
        <i/>
        <sz val="10"/>
        <color theme="3" tint="-0.499984740745262"/>
        <rFont val="Calibri"/>
        <family val="2"/>
        <scheme val="minor"/>
      </rPr>
      <t>Punta amb filtre, estèril, amb un volum de 20-200μl.  Ideals per a aplicacions de biologia molecular i de PCR. Color natural. Lliures de Rnasa, Dnasa i inhibidors de la PCR. Lliure de pirògens. Compatibles amb pipetes Gilson, Eppendorf, Biohit, Finnipipette, Nichiryio… etc.</t>
    </r>
  </si>
  <si>
    <r>
      <rPr>
        <b/>
        <i/>
        <sz val="10"/>
        <color theme="3" tint="-0.499984740745262"/>
        <rFont val="Calibri"/>
        <family val="2"/>
        <scheme val="minor"/>
      </rPr>
      <t xml:space="preserve">G-/RACK 96 PUNTES AMB FILTRE 10µL 
</t>
    </r>
    <r>
      <rPr>
        <i/>
        <sz val="10"/>
        <color theme="3" tint="-0.499984740745262"/>
        <rFont val="Calibri"/>
        <family val="2"/>
        <scheme val="minor"/>
      </rPr>
      <t>Punta amb filtre, estèril, amb un volum de 0,5- 10μl. 45,5mm de llargada, 0,38mm de diàmetre de l'orifici de sortida. Ideals per a aplicacions de biologia molecular i de PCR. Color natural. Lliures de Rnasa, Dnasa i inhibidors de la PCR. Lliure de pirògens. Compatibles amb pipetes Gilson, Eppendorf, Biohit, Finnipipette, Nichiryio… etc.</t>
    </r>
  </si>
  <si>
    <r>
      <rPr>
        <b/>
        <i/>
        <sz val="10"/>
        <color theme="3" tint="-0.499984740745262"/>
        <rFont val="Calibri"/>
        <family val="2"/>
        <scheme val="minor"/>
      </rPr>
      <t xml:space="preserve">G-/PUNTES PIPETA 20µL 
</t>
    </r>
    <r>
      <rPr>
        <i/>
        <sz val="10"/>
        <color theme="3" tint="-0.499984740745262"/>
        <rFont val="Calibri"/>
        <family val="2"/>
        <scheme val="minor"/>
      </rPr>
      <t xml:space="preserve">Puntes universal natural tipus Eppendorf cristall, de capacitat 0,5-20μl, de polipropilè, biselada. No estérils.
Compatibles amb pipetes Gilson, Eppendorf, Biohit, Finnipipette, Nichiryio… etc. Sense filtre.
</t>
    </r>
  </si>
  <si>
    <r>
      <rPr>
        <b/>
        <i/>
        <sz val="10"/>
        <color theme="3" tint="-0.499984740745262"/>
        <rFont val="Calibri"/>
        <family val="2"/>
        <scheme val="minor"/>
      </rPr>
      <t xml:space="preserve">G-/PUNTES PIPETA 10µL 
</t>
    </r>
    <r>
      <rPr>
        <i/>
        <sz val="10"/>
        <color theme="3" tint="-0.499984740745262"/>
        <rFont val="Calibri"/>
        <family val="2"/>
        <scheme val="minor"/>
      </rPr>
      <t xml:space="preserve">Puntes pipeta 0,5-10μl, sense filtre, graduada, color natural, no estèril, universals. De polipropilè lliure de metalls pesats, Dnasa, RNAsa, ADN i inhibidors de PCR.
Dimensions: 31mm (llargada) x 6mm (diàmetre).
Compatibles amb pipetes Gilson, Eppendorf, Biohit, Finnipipette, Nichiryio… etc.
</t>
    </r>
  </si>
  <si>
    <r>
      <rPr>
        <b/>
        <i/>
        <sz val="10"/>
        <color theme="3" tint="-0.499984740745262"/>
        <rFont val="Calibri"/>
        <family val="2"/>
        <scheme val="minor"/>
      </rPr>
      <t xml:space="preserve">G-/TUBERIA LATEX 7MM DIAMETRE 
</t>
    </r>
    <r>
      <rPr>
        <i/>
        <sz val="10"/>
        <color theme="3" tint="-0.499984740745262"/>
        <rFont val="Calibri"/>
        <family val="2"/>
        <scheme val="minor"/>
      </rPr>
      <t xml:space="preserve">Canonada de làtex, color ambre. Øinterior (7 mm) Øexterior (10 mm). 
</t>
    </r>
  </si>
  <si>
    <r>
      <rPr>
        <b/>
        <i/>
        <sz val="10"/>
        <color theme="3" tint="-0.499984740745262"/>
        <rFont val="Calibri"/>
        <family val="2"/>
        <scheme val="minor"/>
      </rPr>
      <t xml:space="preserve">G-/SOPORTE CESTILLO PARA 20 TINCIONES 
</t>
    </r>
    <r>
      <rPr>
        <i/>
        <sz val="10"/>
        <color theme="3" tint="-0.499984740745262"/>
        <rFont val="Calibri"/>
        <family val="2"/>
        <scheme val="minor"/>
      </rPr>
      <t>Cistell amb suport per agafar, de polipropilè, amb capacitat de 20 portaobjectes per a tinció. Dimensions: 21mm d'alçada, 83mm de longitud, i 70mm d'ample. Longitud del mànec: 160mm.</t>
    </r>
  </si>
  <si>
    <r>
      <rPr>
        <b/>
        <i/>
        <sz val="10"/>
        <color theme="3" tint="-0.499984740745262"/>
        <rFont val="Calibri"/>
        <family val="2"/>
        <scheme val="minor"/>
      </rPr>
      <t xml:space="preserve">G-/ PERLES VIDRE 0,5MM DIAMETRE
</t>
    </r>
    <r>
      <rPr>
        <i/>
        <sz val="10"/>
        <color theme="3" tint="-0.499984740745262"/>
        <rFont val="Calibri"/>
        <family val="2"/>
        <scheme val="minor"/>
      </rPr>
      <t xml:space="preserve">Perles de vidre sodocàlic, pulides, de 0,5 mm de diàmetre.
Pes específic: 2,50 kg/l
Resistència hidrolítica en perles de vidre: HGB 1 (basat amb DIN ISO 719)
Resistència als àcids en perles de vidre: S3 (segons DIN 12116)
Resistència alcalina en perles de vidre: A1 (segons DIN ISO 695)
</t>
    </r>
    <r>
      <rPr>
        <i/>
        <u/>
        <sz val="10"/>
        <color theme="3" tint="-0.499984740745262"/>
        <rFont val="Calibri"/>
        <family val="2"/>
        <scheme val="minor"/>
      </rPr>
      <t>Dades tècniques:</t>
    </r>
    <r>
      <rPr>
        <i/>
        <sz val="10"/>
        <color theme="3" tint="-0.499984740745262"/>
        <rFont val="Calibri"/>
        <family val="2"/>
        <scheme val="minor"/>
      </rPr>
      <t xml:space="preserve">
Resistència a la compressió fins a 2.100 N (segons el diàmetre)
Índex de refracció 1,5188
Bombolles d'aire dins del cordó (&gt; 0,3 mm) ≤ 2,5 %
Grandària (diàmetre) 0,40 – 0,60 mm
Temperatura de transformació 549 °C
Punt de reblaniment (punt Littleton) 734 °C
Punt de fusió 1446 °C
Conductivitat tèrmica específica 1,129 W/km
Coeficient d'expansió 9,05 106 (1/K) [20-400 °C]
Capacitat tèrmica específica 1,329 kJ/kg K [&gt;600 °C]
Mòdul Youngs 63 GPa
Duresa segons Mohs ≥ 6</t>
    </r>
  </si>
  <si>
    <r>
      <rPr>
        <b/>
        <i/>
        <sz val="10"/>
        <color theme="3" tint="-0.499984740745262"/>
        <rFont val="Calibri"/>
        <family val="2"/>
        <scheme val="minor"/>
      </rPr>
      <t xml:space="preserve">G-/PORTES ESMERILATS BANDA MATE PER FROTIS SANGUINIS
</t>
    </r>
    <r>
      <rPr>
        <i/>
        <sz val="10"/>
        <color theme="3" tint="-0.499984740745262"/>
        <rFont val="Calibri"/>
        <family val="2"/>
        <scheme val="minor"/>
      </rPr>
      <t>Portaobjectes de microscopi fets de vidre blanc fi fabricat amb alts estàndards de qualitat.
El procés de fabricació ha de garantir alts nivells de transparència per facilitar el diagnòstic precís.
Per a ús en laboratoris en anàlisis clínics. Tots els portaobjectes han de ser netejats prèviament, són prims i plans, i presenten vores finament rectificades. 
• Amb cantells polits de 45°
• Mida: 26 x 76 x 1 mm.
• Amb vores polits/arrodonits 45º franja mate
Ha de proporcionar una difusió suau per als frotis
sanguinis tant manuals com automatitzats.
Es presenten amb banda mat d'uns 20 mm. de
longitud fina i porosa per a un etiquetatge senzill.
Han de ser aptes per a la tinció de frotis sanguinis.</t>
    </r>
  </si>
  <si>
    <t>T.VID12X75</t>
  </si>
  <si>
    <t>T.VID.16X100</t>
  </si>
  <si>
    <r>
      <rPr>
        <b/>
        <i/>
        <sz val="10"/>
        <color theme="3" tint="-0.499984740745262"/>
        <rFont val="Calibri"/>
        <family val="2"/>
        <scheme val="minor"/>
      </rPr>
      <t>G-/TUBS VIDRE 12X75 A/TAP</t>
    </r>
    <r>
      <rPr>
        <i/>
        <sz val="10"/>
        <color theme="3" tint="-0.499984740745262"/>
        <rFont val="Calibri"/>
        <family val="2"/>
        <scheme val="minor"/>
      </rPr>
      <t xml:space="preserve">
Tubs d'assaig de vidre borosilicat 12x75mm amb capacitat de 5ml, amb tap de rosca i junta de silicona. Autoclavable. Amb fons rodó.</t>
    </r>
  </si>
  <si>
    <r>
      <rPr>
        <b/>
        <i/>
        <sz val="10"/>
        <color theme="3" tint="-0.499984740745262"/>
        <rFont val="Calibri"/>
        <family val="2"/>
        <scheme val="minor"/>
      </rPr>
      <t>G-/TUBS VIDRE 16X100 A/TAP</t>
    </r>
    <r>
      <rPr>
        <i/>
        <sz val="10"/>
        <color theme="3" tint="-0.499984740745262"/>
        <rFont val="Calibri"/>
        <family val="2"/>
        <scheme val="minor"/>
      </rPr>
      <t xml:space="preserve">
Tubs d'assaig de vidre borosilicat 16x100mm amb capacitat de 10ml, amb tap de rosca i junta de silicona. Autoclavable. Amb fons rodó.</t>
    </r>
  </si>
  <si>
    <t>[100 UN - 250 UN]</t>
  </si>
  <si>
    <t>"Es podrà incrementar el nombre d'unitats a subministrar fins al 10% del preu del contracte sense necessitat de tramitar l'expedient de modificació segons art. 301.2 en relació amb 205.2.c).3r. LCSP"</t>
  </si>
  <si>
    <t>Lot 1.      Transport, seguretat i conservació de mostres</t>
  </si>
  <si>
    <t>"Codi Producte LICITADOR"</t>
  </si>
  <si>
    <t>"Denominació Producte LICITADOR"</t>
  </si>
  <si>
    <t>"IMPORT OFERTAT Preu Unitari (sense IVA)"</t>
  </si>
  <si>
    <r>
      <t xml:space="preserve">G-/CAIXA GRADETA 9X9 70MM ALT
</t>
    </r>
    <r>
      <rPr>
        <i/>
        <sz val="10"/>
        <color theme="3" tint="-0.499984740745262"/>
        <rFont val="Calibri"/>
        <family val="2"/>
        <scheme val="minor"/>
      </rPr>
      <t>Gradeta 9x9, en polipropilè, amb tapa. Dimensions amb tapa:  133x133x70mm.
Ha de poder congelar-se fins a -196ºC. Autoclavable a 121ºC. Apte per a 81 tubs de fins a 12mm de diàmetre i de fins a 67mm d'alt.</t>
    </r>
  </si>
  <si>
    <r>
      <t xml:space="preserve">G-/CAIXA GRADETA 9X9 96MM ALT
</t>
    </r>
    <r>
      <rPr>
        <i/>
        <sz val="10"/>
        <color theme="3" tint="-0.499984740745262"/>
        <rFont val="Calibri"/>
        <family val="2"/>
        <scheme val="minor"/>
      </rPr>
      <t>Gradeta 9x9, en polipropilè, amb tapa. Dimensions amb tapa:  133x133x96mm. Color natural.
Ha de poder congelar-se fins a -196ºC. Autoclavable a 121ºC. Apte per a 81 tubs de fins a 12mm de diàmetre i de fins a 93mm d'alt.</t>
    </r>
  </si>
  <si>
    <r>
      <t xml:space="preserve">G-/GRADETA POREX PER A 100 TUBS 5ML 
</t>
    </r>
    <r>
      <rPr>
        <i/>
        <sz val="10"/>
        <color theme="3" tint="-0.499984740745262"/>
        <rFont val="Calibri"/>
        <family val="2"/>
        <scheme val="minor"/>
      </rPr>
      <t>Gradetes de poliestirè expandible, per emmagatzematge de 100 tubs de 5ml. Apte per a ser congelades durant molt de temps. Apilables i lleugeres. Color blanc. Mides: 194x183x43mm. Amb una marca a la gradeta, per poder partir-la fàcilment entre dues de capacitat per 50 tubs cada una.</t>
    </r>
  </si>
  <si>
    <r>
      <t xml:space="preserve">G-/GRADETA ACER 10X10 PER A 100 TUBS
</t>
    </r>
    <r>
      <rPr>
        <i/>
        <sz val="10"/>
        <color theme="3" tint="-0.499984740745262"/>
        <rFont val="Calibri"/>
        <family val="2"/>
        <scheme val="minor"/>
      </rPr>
      <t>Gradeta d'acer inoxidable, per a 100 tubs (10x10) de fins a 18mm de diàmetre. Forat de 19mm de diàmetre. Autoclavable a 121ºC. 
Dimensions: 210x210x60mm.</t>
    </r>
  </si>
  <si>
    <r>
      <t xml:space="preserve">G-/GRADETA ACER 5X10 (50 TUBS) DIAMETRE 19MM
</t>
    </r>
    <r>
      <rPr>
        <i/>
        <sz val="10"/>
        <color theme="3" tint="-0.499984740745262"/>
        <rFont val="Calibri"/>
        <family val="2"/>
        <scheme val="minor"/>
      </rPr>
      <t>Gradeta d'acer inoxidable per a 50 tubs (10x5) de fins a 18mm de diàmetre. Forat de 19mm de diàmetre. Autoclavable a 121ºC. 
Dimensions: 210x110x60mm.</t>
    </r>
  </si>
  <si>
    <r>
      <t xml:space="preserve">G-/GRADETA ACER 6X8 (48 TUBS) DIAMETRE 22
</t>
    </r>
    <r>
      <rPr>
        <i/>
        <sz val="10"/>
        <color theme="3" tint="-0.499984740745262"/>
        <rFont val="Calibri"/>
        <family val="2"/>
        <scheme val="minor"/>
      </rPr>
      <t>Gradeta apilable en varilla i malla d'acer inoxidable. 8x6 posicicons, diàmetre 22x30mm.</t>
    </r>
  </si>
  <si>
    <r>
      <t xml:space="preserve">A-/TARRO 2.000ML AMB TAPA
</t>
    </r>
    <r>
      <rPr>
        <i/>
        <sz val="10"/>
        <color theme="3" tint="-0.499984740745262"/>
        <rFont val="Calibri"/>
        <family val="2"/>
        <scheme val="minor"/>
      </rPr>
      <t>Pot cilíndric de poletilè d'alta densitat, de boca ample amb tapa estriada a rosca i obturador. Cos i obturador en color natural translúcid i tapa. Capacitat de 2000ml. Mides aproximades de 283mm d'alçada, i 103mm de diàmetre total, i de 86mm de diàmetre de la boca.</t>
    </r>
  </si>
  <si>
    <r>
      <t xml:space="preserve">A-/PARAFINA </t>
    </r>
    <r>
      <rPr>
        <i/>
        <sz val="10"/>
        <color theme="3" tint="-0.499984740745262"/>
        <rFont val="Calibri"/>
        <family val="2"/>
        <scheme val="minor"/>
      </rPr>
      <t xml:space="preserve">
Especificacions:
Pellets (control visual):  Supera la prova
Coloració (Saybolt): 29 - 30
Temperatura de congelació: 54 - 56 °C
Penetració de l'agulla (25°C; 1/10 mm): 14 - 18
Contingut d'oli: ≤ 0,5%</t>
    </r>
  </si>
  <si>
    <r>
      <t xml:space="preserve">G-/CAIXA PER A 25 PREPARACIONS
</t>
    </r>
    <r>
      <rPr>
        <i/>
        <sz val="10"/>
        <color theme="3" tint="-0.499984740745262"/>
        <rFont val="Calibri"/>
        <family val="2"/>
        <scheme val="minor"/>
      </rPr>
      <t xml:space="preserve">Caixa de poliestirè per a col.locar 25 portaobjectes. De mides: 89x33x103. Han de ser modulars. Amb la tapa transperent. </t>
    </r>
  </si>
  <si>
    <r>
      <rPr>
        <b/>
        <i/>
        <vertAlign val="superscript"/>
        <sz val="10"/>
        <color rgb="FFC00000"/>
        <rFont val="Calibri"/>
        <family val="2"/>
        <scheme val="minor"/>
      </rPr>
      <t>(*)</t>
    </r>
    <r>
      <rPr>
        <b/>
        <i/>
        <sz val="10"/>
        <color theme="3" tint="-0.499984740745262"/>
        <rFont val="Calibri"/>
        <family val="2"/>
        <scheme val="minor"/>
      </rPr>
      <t xml:space="preserve"> IMPORT OFERTAT Preu Unitari (sense IVA). </t>
    </r>
    <r>
      <rPr>
        <i/>
        <sz val="10"/>
        <color theme="3" tint="-0.499984740745262"/>
        <rFont val="Calibri"/>
        <family val="2"/>
        <scheme val="minor"/>
      </rPr>
      <t>Informar preu a 4 decimals</t>
    </r>
    <r>
      <rPr>
        <b/>
        <i/>
        <sz val="10"/>
        <color theme="3" tint="-0.499984740745262"/>
        <rFont val="Calibri"/>
        <family val="2"/>
        <scheme val="minor"/>
      </rPr>
      <t>.</t>
    </r>
  </si>
  <si>
    <r>
      <rPr>
        <b/>
        <i/>
        <vertAlign val="superscript"/>
        <sz val="10"/>
        <color rgb="FFC00000"/>
        <rFont val="Arial Narrow"/>
        <family val="2"/>
      </rPr>
      <t>(*)</t>
    </r>
    <r>
      <rPr>
        <b/>
        <i/>
        <vertAlign val="superscript"/>
        <sz val="10"/>
        <color theme="3" tint="-0.499984740745262"/>
        <rFont val="Arial Narrow"/>
        <family val="2"/>
      </rPr>
      <t xml:space="preserve"> </t>
    </r>
    <r>
      <rPr>
        <b/>
        <i/>
        <sz val="10"/>
        <color theme="3" tint="-0.499984740745262"/>
        <rFont val="Arial Narrow"/>
        <family val="2"/>
      </rPr>
      <t>Format Presentació CLILAB.</t>
    </r>
    <r>
      <rPr>
        <i/>
        <sz val="10"/>
        <color theme="3" tint="-0.499984740745262"/>
        <rFont val="Arial Narrow"/>
        <family val="2"/>
      </rPr>
      <t xml:space="preserve"> Format actual de presentació del producte que es subministra a CLILAB Diagnòstics.</t>
    </r>
  </si>
  <si>
    <t>En cas de discrepancies de càlculs entre preus unitaris i imports totals, s'agafarà com a import vàlid el PREU UNITARI.</t>
  </si>
  <si>
    <r>
      <rPr>
        <b/>
        <i/>
        <sz val="10"/>
        <color theme="3" tint="-0.499984740745262"/>
        <rFont val="Calibri"/>
        <family val="2"/>
        <scheme val="minor"/>
      </rPr>
      <t>A-/XILOL</t>
    </r>
    <r>
      <rPr>
        <i/>
        <sz val="10"/>
        <color theme="3" tint="-0.499984740745262"/>
        <rFont val="Calibri"/>
        <family val="2"/>
        <scheme val="minor"/>
      </rPr>
      <t xml:space="preserve">
Producte: Xilè (barreja d'isòmers), grau tècnic.
Altres denominacions: Xilol, dimetilbenzè, metiltoluè.
Aplicació: Ús general de laboratori.
Composició: Xilè, barreja d'isòmers. Etilbenzè (CAS No.: 100-41-4-max. 25%), p-xilè, m-xylene i o-xylene.
Chemical formula: C8H10. Pes Molecular: 106.17 g/mol
Informació general del producte:
Densitat: 0, 865-0,875 g/cm3 20º C
Validesa:  24 mesos.
Propietats físiques i químiques: 
* Estat físic / Aspecte: Líquid clar sense matèria en suspensió
* Color (escala Pt-Co): 20, màxim
* Compost de sofre: lliure
* Índex de refracció, 20ºC: 1,496
* Acidesa: lliure
* Benzè: 0,009 % (m/m) màxim
* No aromàtic: 4% (v/v) màxim
* Punt d'inflamabilitat: 22ºC, mínim</t>
    </r>
  </si>
  <si>
    <r>
      <rPr>
        <b/>
        <i/>
        <sz val="10"/>
        <color theme="3" tint="-0.499984740745262"/>
        <rFont val="Calibri"/>
        <family val="2"/>
        <scheme val="minor"/>
      </rPr>
      <t>A-/CELLFUNNEL DESECHABLE 2 AGUJER</t>
    </r>
    <r>
      <rPr>
        <i/>
        <sz val="10"/>
        <color theme="3" tint="-0.499984740745262"/>
        <rFont val="Calibri"/>
        <family val="2"/>
        <scheme val="minor"/>
      </rPr>
      <t xml:space="preserve">
Citocàmara doble amb filtre incorporat, d'un sol ús, compatible amb les citocentrífugues Tharmac Cellspin i Shandon Cytospin que tenim a Clilab Diagnostics actualment. De plàstic resistent. 
El conjunt càmara i filtre són d'un sol ús. 
La capacitat de la citocàmara ha de ser de fins a 0,5ml x 2.
La citocàmara ha de ser compatible amb els clips metàl.lics Cytospin.  Format de 500 unitats.</t>
    </r>
  </si>
  <si>
    <r>
      <rPr>
        <b/>
        <i/>
        <sz val="10"/>
        <color theme="3" tint="-0.499984740745262"/>
        <rFont val="Calibri"/>
        <family val="2"/>
        <scheme val="minor"/>
      </rPr>
      <t xml:space="preserve">H-/HEMATOGNOST FE 
</t>
    </r>
    <r>
      <rPr>
        <i/>
        <sz val="10"/>
        <color theme="3" tint="-0.499984740745262"/>
        <rFont val="Calibri"/>
        <family val="2"/>
        <scheme val="minor"/>
      </rPr>
      <t>Kit de tinció Hematognost Fe per la detecció del ferro iònic lliure en cèl.lules. Ha de cumplir les següents especificitats:
- Hexacianoferrat de potassi II (Reactiu 1): 4,5-5,5%
- Àcid clorhídric (Reactiu 2): 4,5-5,5%
- Densitat (Reactiu 3 d 20ºC/4ºC): 1,040-1,060
- Ferro lliure (Fe): blau intens
- Nuclis: vermell pàlid
- Citoplasma: rosa</t>
    </r>
  </si>
  <si>
    <r>
      <rPr>
        <b/>
        <i/>
        <sz val="10"/>
        <color theme="3" tint="-0.499984740745262"/>
        <rFont val="Calibri"/>
        <family val="2"/>
        <scheme val="minor"/>
      </rPr>
      <t xml:space="preserve">A-/VERMELL CONGO 
</t>
    </r>
    <r>
      <rPr>
        <i/>
        <sz val="10"/>
        <color theme="3" tint="-0.499984740745262"/>
        <rFont val="Calibri"/>
        <family val="2"/>
        <scheme val="minor"/>
      </rPr>
      <t>Vermell congo. Format de 25gr. Per a ús de laboratori.
Especificacions:
Rang de transició: pH 3.0 -pH 5.2
                                violeta - taronja-vermell
Màxima absorció λ 1 (buffer pH 3.0): 564-572nm
Màxima absorció λ 2 (buffer pH 5.2): 482-488nm</t>
    </r>
  </si>
  <si>
    <r>
      <rPr>
        <b/>
        <i/>
        <sz val="10"/>
        <color theme="3" tint="-0.499984740745262"/>
        <rFont val="Calibri"/>
        <family val="2"/>
        <scheme val="minor"/>
      </rPr>
      <t>H-/HEMALUMBRE MAYER SOLUCIO</t>
    </r>
    <r>
      <rPr>
        <i/>
        <sz val="10"/>
        <color theme="3" tint="-0.499984740745262"/>
        <rFont val="Calibri"/>
        <family val="2"/>
        <scheme val="minor"/>
      </rPr>
      <t xml:space="preserve">
Solució Hemalum de Mayer per microscopia. 
Especificacions:
- Nuclis: Blau fosc a lila fosc
- Citoplasma: Rosa a vermell
- Substancies intercel.lulars: Rosa a vermell
- Eritròcits: Groc a taronja</t>
    </r>
  </si>
  <si>
    <r>
      <rPr>
        <b/>
        <i/>
        <sz val="10"/>
        <color theme="3" tint="-0.499984740745262"/>
        <rFont val="Calibri"/>
        <family val="2"/>
        <scheme val="minor"/>
      </rPr>
      <t xml:space="preserve">H-/TABLETES TAMPO SOLUCIO PH 7,2 
</t>
    </r>
    <r>
      <rPr>
        <i/>
        <sz val="10"/>
        <color theme="3" tint="-0.499984740745262"/>
        <rFont val="Calibri"/>
        <family val="2"/>
        <scheme val="minor"/>
      </rPr>
      <t xml:space="preserve">Pastilles de tampó solució pH 7.2. Format: c/100
Per a la preparació de la solució tampó per a la tinció de frotis de sang.
Per a ús de laboratori.
Especificacions:
Valor de pH (1 pastilla en 1l d'aigua): 7.15-7.25
Força de trituració: &lt; 50 N
Temps de desintegració: &lt; 20 min
idoneïtat per a la tinció de frotis de sang: conforme
 </t>
    </r>
  </si>
  <si>
    <r>
      <rPr>
        <b/>
        <i/>
        <sz val="10"/>
        <color theme="3" tint="-0.499984740745262"/>
        <rFont val="Calibri"/>
        <family val="2"/>
        <scheme val="minor"/>
      </rPr>
      <t xml:space="preserve">G-/ETANOL ABSOLUT  </t>
    </r>
    <r>
      <rPr>
        <i/>
        <sz val="10"/>
        <color theme="3" tint="-0.499984740745262"/>
        <rFont val="Calibri"/>
        <family val="2"/>
        <scheme val="minor"/>
      </rPr>
      <t xml:space="preserve">
Etanol. Per a ús professional en laboratori. 
Fórmula molecular: H₃CCH₂OH
Massa molecular: 46.07
Característiques Especificacions
Assaig (V/V) ≥ 99,85 %
Prova de superació de l'espectre IR
Solubilitat en aigua Passa la prova ACS
Impureses volàtils Supera la prova Ph.Eur.
Acidesa ≤ 0,0001 meq/g
Alcalinitat ≤ 0,0001 meq/g
Punt d'ebullició 77,5 - 78,5 °C
Coloració ≤ 10 APHA
Densitat (20/20) 0,790 - 0,793
Índex de refracció (20°C) 1.360 - 1.362
Substàncies acolorides per H₂SO₄ ≤ 20 APHA
Aldehids (com a CH₃CHO) ≤ 5 ppm
Aldehids + cetones (com CH₃CHO) ≤ 10 ppm
Alcohol isoamílic ≤ 0,05 %
Benzè ≤ 2 ppm
Residus d'evaporació ≤ 5 ppm
Formaldehid ≤ 1 ppm
Furaldehid ≤ 1 ppm
Alcohols superiors (mescla estàndard) ≤ 0,02 %
Cetones (com a CH₃COCH₃) ≤ 10 ppm
Metanol ≤ 100 ppm
2-Propanol ≤ 30 ppm
Substàncies que redueixen KMnO₄ (com O) ≤ 3 ppm
Alcohols pesats totals ≤ 100 ppm
Aigua ≤ 0,1 %
Al (alumini) ≤ 0,1 ppm
B (bor) ≤ 0,02 ppm
Especificació del producte
Cd (cadmi) ≤ 0,02 ppm
Co (cobalt) ≤ 0,01 ppm
Cr (crom) ≤ 0,01 ppm
Cu (coure) ≤ 0,1 ppm
Fe (ferro) ≤ 0,05 ppm
K (potassi) ≤ 0,1 ppm
Mg (Magnesi) ≤ 0,05 ppm
Mn (manganès) ≤ 0,01 ppm
Na (sodi) ≤ 0,5 ppm
Ni (níquel) ≤ 0,02 ppm
Pb (plom) ≤ 0,05 ppm
Sn (Estany) ≤ 0,05 ppm
Sr (Estronci) ≤ 0,02 ppm
Zn (Zinc) ≤ 0,1 ppm
Absorbància (240 nm) (5 cm) ≤ 0,4
Absorbància (250-260 nm) (5 cm) ≤ 0,3
Absorbància (270-340 nm) (5 cm) ≤ 0,1</t>
    </r>
  </si>
  <si>
    <r>
      <rPr>
        <b/>
        <i/>
        <sz val="10"/>
        <color theme="3" tint="-0.499984740745262"/>
        <rFont val="Calibri"/>
        <family val="2"/>
        <scheme val="minor"/>
      </rPr>
      <t xml:space="preserve">G-/METANOL ABSOLUT  </t>
    </r>
    <r>
      <rPr>
        <i/>
        <sz val="10"/>
        <color theme="3" tint="-0.499984740745262"/>
        <rFont val="Calibri"/>
        <family val="2"/>
        <scheme val="minor"/>
      </rPr>
      <t xml:space="preserve">
Metanol absolut. Per a ús de laboratori. 
Especificació del producte: 
Assaig ≥ 98,5 %
Residus d'evaporació ≤ 0,015 %
Fórmula molecular:  H₃COH
Massa molecular: 32.04</t>
    </r>
  </si>
  <si>
    <r>
      <rPr>
        <b/>
        <i/>
        <sz val="10"/>
        <color theme="3" tint="-0.499984740745262"/>
        <rFont val="Calibri"/>
        <family val="2"/>
        <scheme val="minor"/>
      </rPr>
      <t xml:space="preserve">H-/MAY GRUNWALD  </t>
    </r>
    <r>
      <rPr>
        <i/>
        <sz val="10"/>
        <color theme="3" tint="-0.499984740745262"/>
        <rFont val="Calibri"/>
        <family val="2"/>
        <scheme val="minor"/>
      </rPr>
      <t xml:space="preserve">
Solució blau d'eosina-metilè de May-Grünwald modificada per microscopia. Ha de cumplir les següents especificitats:
- Eritròcits: rosa a marró
- Nucli: violeta
- Grànuls eosiofílics: vermell marró
- Grànuls neutrofílics: violeta clar
- Citoplasma de linfòcits: blau</t>
    </r>
  </si>
  <si>
    <t>EXPD. CLILAB
2024/06</t>
  </si>
  <si>
    <r>
      <rPr>
        <b/>
        <i/>
        <sz val="10"/>
        <color theme="3" tint="-0.499984740745262"/>
        <rFont val="Calibri"/>
        <family val="2"/>
        <scheme val="minor"/>
      </rPr>
      <t xml:space="preserve">M-/ANSA BLAVA 10μl BOSSA 20 UN
</t>
    </r>
    <r>
      <rPr>
        <i/>
        <sz val="10"/>
        <color theme="3" tint="-0.499984740745262"/>
        <rFont val="Calibri"/>
        <family val="2"/>
        <scheme val="minor"/>
      </rPr>
      <t xml:space="preserve">Ansa  flexible per inoculació de 10 μl, de poliestirè, de color blau, estèrils en bossa de 20 unitats en peel-pack.
Longitud: 200mm </t>
    </r>
  </si>
  <si>
    <t>[C/25 BOSSA - C/100 BOSSA]</t>
  </si>
  <si>
    <r>
      <rPr>
        <b/>
        <i/>
        <sz val="10"/>
        <color theme="3" tint="-0.499984740745262"/>
        <rFont val="Calibri"/>
        <family val="2"/>
        <scheme val="minor"/>
      </rPr>
      <t xml:space="preserve">M-/ANSA VERDA ESTERIL 1μl BOSSA 20 UN
</t>
    </r>
    <r>
      <rPr>
        <i/>
        <sz val="10"/>
        <color theme="3" tint="-0.499984740745262"/>
        <rFont val="Calibri"/>
        <family val="2"/>
        <scheme val="minor"/>
      </rPr>
      <t xml:space="preserve">Ansa  flexible per inoculació de 1 μl, de poliestirè, de color verd, estèrils en bossa de 20 unitats en peel-pack.
Longitud: 200mm </t>
    </r>
  </si>
  <si>
    <r>
      <rPr>
        <b/>
        <i/>
        <sz val="10"/>
        <color theme="3" tint="-0.499984740745262"/>
        <rFont val="Calibri"/>
        <family val="2"/>
        <scheme val="minor"/>
      </rPr>
      <t xml:space="preserve">G-/AGULLA 23G 0,6X25MM
</t>
    </r>
    <r>
      <rPr>
        <i/>
        <sz val="10"/>
        <color theme="3" tint="-0.499984740745262"/>
        <rFont val="Calibri"/>
        <family val="2"/>
        <scheme val="minor"/>
      </rPr>
      <t xml:space="preserve">Agulles hipodèrmiques 23G 0,6x25mm. Producte sanitari d'un sol ús destinat a la injecció i/o aspiració de fluids mèdics. Estèrils. 
Han de cumplir amb els requeriments de les normes de biocompatibilitat de productes sanitaris, UNEIX EN ISO 10993‐1 
</t>
    </r>
  </si>
  <si>
    <r>
      <rPr>
        <b/>
        <i/>
        <sz val="10"/>
        <color theme="3" tint="-0.499984740745262"/>
        <rFont val="Calibri"/>
        <family val="2"/>
        <scheme val="minor"/>
      </rPr>
      <t xml:space="preserve">G-/AGULLA 20G 0,9x25MM
</t>
    </r>
    <r>
      <rPr>
        <i/>
        <sz val="10"/>
        <color theme="3" tint="-0.499984740745262"/>
        <rFont val="Calibri"/>
        <family val="2"/>
        <scheme val="minor"/>
      </rPr>
      <t xml:space="preserve">Agulles hipodèrmiques 20G 0,9x25mm. Producte sanitari d'un sol ús destinat a la injecció i/o aspiració de fluids mèdics. Estèrils.
Han de cumplir amb els requeriments de les normes de biocompatibilitat de productes sanitaris, UNEIX EN ISO 10993‐1 
</t>
    </r>
  </si>
  <si>
    <r>
      <rPr>
        <b/>
        <i/>
        <sz val="10"/>
        <color theme="3" tint="-0.499984740745262"/>
        <rFont val="Calibri"/>
        <family val="2"/>
        <scheme val="minor"/>
      </rPr>
      <t xml:space="preserve">G-/AGULLA 21G 0,8X25MM
</t>
    </r>
    <r>
      <rPr>
        <i/>
        <sz val="10"/>
        <color theme="3" tint="-0.499984740745262"/>
        <rFont val="Calibri"/>
        <family val="2"/>
        <scheme val="minor"/>
      </rPr>
      <t xml:space="preserve">Agulles hipodèrmiques 21G 0,8x25mm. Producte sanitari d'un sol ús destinat a la injecció i/o aspiració de fluids mèdics. Estèrils.
Han de cumplir amb els requeriments de les normes de biocompatibilitat de productes sanitaris, UNEIX EN ISO 10993‐1 
</t>
    </r>
  </si>
  <si>
    <r>
      <rPr>
        <b/>
        <i/>
        <sz val="10"/>
        <color theme="3" tint="-0.499984740745262"/>
        <rFont val="Calibri"/>
        <family val="2"/>
        <scheme val="minor"/>
      </rPr>
      <t xml:space="preserve">G-/MOCADORS DE PAPER C/100
</t>
    </r>
    <r>
      <rPr>
        <i/>
        <sz val="10"/>
        <color theme="3" tint="-0.499984740745262"/>
        <rFont val="Calibri"/>
        <family val="2"/>
        <scheme val="minor"/>
      </rPr>
      <t>Mocadors de paper de 2 capes, de mides de 200mmx204mm, en caixa de cartró de 100 unitats. El gramatge del paper ha de ser de 15,2gr/m2. Amb certificat FSC. La caixa ha de tenir una ranura per la dispensació dels mocadors.</t>
    </r>
  </si>
  <si>
    <r>
      <rPr>
        <b/>
        <i/>
        <sz val="10"/>
        <color theme="3" tint="-0.499984740745262"/>
        <rFont val="Calibri"/>
        <family val="2"/>
        <scheme val="minor"/>
      </rPr>
      <t xml:space="preserve">G-/PAPER DE FILTRE C/500 
</t>
    </r>
    <r>
      <rPr>
        <i/>
        <sz val="10"/>
        <color theme="3" tint="-0.499984740745262"/>
        <rFont val="Calibri"/>
        <family val="2"/>
        <scheme val="minor"/>
      </rPr>
      <t>Paper d'absorbent i filtració en format Resmes, de 60 gr. 
Mides: 420x520mm
Ha de cumplir amb els requisits recollits a les normes CINE-EN ISO 9001 :2000 i UNE-EN 14001 : 1995
CERTIFIED COMPANY EN ISO 13485</t>
    </r>
  </si>
  <si>
    <r>
      <rPr>
        <b/>
        <i/>
        <sz val="10"/>
        <color theme="3" tint="-0.499984740745262"/>
        <rFont val="Calibri"/>
        <family val="2"/>
        <scheme val="minor"/>
      </rPr>
      <t xml:space="preserve">G-/PLACA MICROTITER  F/U 96POC 
</t>
    </r>
    <r>
      <rPr>
        <i/>
        <sz val="10"/>
        <color theme="3" tint="-0.499984740745262"/>
        <rFont val="Calibri"/>
        <family val="2"/>
        <scheme val="minor"/>
      </rPr>
      <t>Microplaca multipouet de poliestirè transparent, 96 pouets base rodona U, s/ tapa, no estèril, transparent. Per a ús al laboratori.
Les plaques s'apilen fàcilment. El seu disseny permet la circulació constant de calor i gas fins i tot quan està apilat.
Les dimensions uniformes de la placa (profunditat del pou, diàmetre i distància entre els pous) compleixen amb les normes ANSI, cosa que permet un maneig senzill, tant manual com automàtic.
Numeració alfanumèrica dels pollets i àrea d'escriptura.
Placa fabricada en poliestirè lliure de metalls pesants.
Lliures de DNasas, RNasas i DNA humà.
És un producte apirogen.
Fabricació certificada segons les normes internacionals EN ISO 9001:2015 i EN ISO 13485:2016 (Nombre de certificat del TÜV Rheinland SX 60126305 0001).</t>
    </r>
  </si>
  <si>
    <r>
      <rPr>
        <b/>
        <i/>
        <sz val="10"/>
        <color theme="3" tint="-0.499984740745262"/>
        <rFont val="Calibri"/>
        <family val="2"/>
        <scheme val="minor"/>
      </rPr>
      <t xml:space="preserve">G-/PORTES BANDA MATE 
</t>
    </r>
    <r>
      <rPr>
        <i/>
        <sz val="10"/>
        <color theme="3" tint="-0.499984740745262"/>
        <rFont val="Calibri"/>
        <family val="2"/>
        <scheme val="minor"/>
      </rPr>
      <t>Portaobjectes de microscopi fets de vidre blanc fi fabricat amb alts estàndards de qualitat.
El procés de fabricació ha de garantir alts nivells de transparència per facilitar el diagnòstic precís.
Per a ús en laboratoris d'anatomia patològica per a histologia i citologia. Tots els portaobjectes han de ser netejats prèviament, són prims i plans, i presenten vores finament rectificades. 
• Amb cantells polits de 45°
• Mida: 26 x 76 x 1 mm.
• Amb vores polits/arrodonits 45º franja mate
Es presenten amb banda mat d'uns 20 mm. de
longitud fina i porosa per a un etiquetatge senzill.</t>
    </r>
  </si>
  <si>
    <r>
      <rPr>
        <b/>
        <i/>
        <sz val="10"/>
        <color theme="3" tint="-0.499984740745262"/>
        <rFont val="Calibri"/>
        <family val="2"/>
        <scheme val="minor"/>
      </rPr>
      <t xml:space="preserve">G-/CINTA INDICADORA AUTOCLAU 19MM AMPLE
</t>
    </r>
    <r>
      <rPr>
        <i/>
        <sz val="10"/>
        <color theme="3" tint="-0.499984740745262"/>
        <rFont val="Calibri"/>
        <family val="2"/>
        <scheme val="minor"/>
      </rPr>
      <t>Cinta indicadora d'esterilització, autoadhesiva amb una tinta especial que canvia de color quan és exposada a un cicle d'esterilització. La tinta de la cinta canvia de blanc a marró quan ha estat exposada a 120ºC durant 20 minuts, a 125ºC durant 10 minuts o a 135ºC durant 5 minuts. 
Mida: 19mm d'amplada.</t>
    </r>
  </si>
  <si>
    <t>M</t>
  </si>
  <si>
    <r>
      <rPr>
        <b/>
        <i/>
        <sz val="10"/>
        <color theme="3" tint="-0.499984740745262"/>
        <rFont val="Calibri"/>
        <family val="2"/>
        <scheme val="minor"/>
      </rPr>
      <t xml:space="preserve">M-/BOBINA AUTOCLAU 20CM AMPLE
</t>
    </r>
    <r>
      <rPr>
        <i/>
        <sz val="10"/>
        <color theme="3" tint="-0.499984740745262"/>
        <rFont val="Calibri"/>
        <family val="2"/>
        <scheme val="minor"/>
      </rPr>
      <t>Bobina de paper per esterilitzar “Polisteril”. En polipropilè i polièster, amb base de paper. Impreses en tintes variables indicadores d'esterilització.
Dimensions: 20cm (ample)</t>
    </r>
  </si>
  <si>
    <r>
      <rPr>
        <b/>
        <i/>
        <sz val="10"/>
        <color theme="3" tint="-0.499984740745262"/>
        <rFont val="Calibri"/>
        <family val="2"/>
        <scheme val="minor"/>
      </rPr>
      <t>G-/PEL.LICULA TERMOPLÀSTICA 10CM AMPLE
Dimensions: 10cm
Format: 1 caixa</t>
    </r>
    <r>
      <rPr>
        <i/>
        <sz val="10"/>
        <color theme="3" tint="-0.499984740745262"/>
        <rFont val="Calibri"/>
        <family val="2"/>
        <scheme val="minor"/>
      </rPr>
      <t>Pel·lícula termoplàstica semitransparent, flexible que es pot estirar fins al 200% i s'adhereix a formes i superfícies irregulars. Apte per a laboratoris sanitaris, farmacèutics i d'investigació; ha de ser estanc als líquids i útil per tancar qualsevol tipus d'envàs.
Ha d'estar lliure de plastificants i es compon principalment de poliolefines i ceres de parafina; compleix els requisits generals de la FDA per al seu ús a menys de 55 °C.
Resistent a moltes substàncies polars com les solucions salines, inorgàniques, àcids i solucions alcalines fins a 48 hores (després d'aquest temps es pot convertir en trencadís).
PROPIETATS FÍSIQUES:
Toxicitat: No tòxic
Punt d'inflamació: 301 °C
Temperatura de fusió: 60 °C
Interval de temperatura (ús continu): -45 °C a +50 °C
Capacitat d'estirament: 200%
Elongació a l'esquinçament: 300%
Permeabilitat al vapor d'aigua en 24 hores a 37 °C i 90% d'humitat relativa: 0,8 g/m2
Permeabilitat als gasos en 24 hores a 23 °C amb un 50% d'humitat relativa:
O2 (oxigen): ≤ 350 cm3/m2
N2 (nitrogen): ≤ 105 cm3/m2
CO2 (diòxid de carboni): ≤ 1100 cm3/m2</t>
    </r>
  </si>
  <si>
    <t>38 M</t>
  </si>
  <si>
    <t>5 M</t>
  </si>
  <si>
    <t>[30 M - 50 M]</t>
  </si>
  <si>
    <t>[1 M - 5 M]</t>
  </si>
  <si>
    <t>C/5 KIT</t>
  </si>
  <si>
    <t>KIT</t>
  </si>
  <si>
    <t>[C/1 KIT - C/5 KIT]</t>
  </si>
  <si>
    <r>
      <rPr>
        <b/>
        <i/>
        <sz val="10"/>
        <color theme="3" tint="-0.499984740745262"/>
        <rFont val="Calibri"/>
        <family val="2"/>
        <scheme val="minor"/>
      </rPr>
      <t xml:space="preserve">G-/RACK 96 PUNTES AMB FILTRE 20µL 
</t>
    </r>
    <r>
      <rPr>
        <i/>
        <sz val="10"/>
        <color theme="3" tint="-0.499984740745262"/>
        <rFont val="Calibri"/>
        <family val="2"/>
        <scheme val="minor"/>
      </rPr>
      <t xml:space="preserve">Punta amb filtre de 20ul, de polipropilè, resistents a alcohols i dissolvents orgànics suaus, amb certificat lliure de Rnasa i Dnasa, no pirògens. En rack de polipropilè (de 96 puntes) autoclavable a 121ºC. Sterile R, Compatibles amb pipetes Gilson, Eppendorf, Biohit, Finnipipette, Nichiryio… </t>
    </r>
  </si>
  <si>
    <t>10 RACK</t>
  </si>
  <si>
    <t>50 RACK</t>
  </si>
  <si>
    <t>20 RACK</t>
  </si>
  <si>
    <t>[1 RACK - 25 RACK]</t>
  </si>
  <si>
    <t>1 ROTLLE</t>
  </si>
  <si>
    <t>[1 ROTLLE - 12 ROTLLE]</t>
  </si>
  <si>
    <r>
      <rPr>
        <b/>
        <i/>
        <sz val="10"/>
        <color theme="3" tint="-0.499984740745262"/>
        <rFont val="Calibri"/>
        <family val="2"/>
        <scheme val="minor"/>
      </rPr>
      <t xml:space="preserve">G-/ESPARADRAP PAPER ROTLLO 5M
</t>
    </r>
    <r>
      <rPr>
        <i/>
        <sz val="10"/>
        <color theme="3" tint="-0.499984740745262"/>
        <rFont val="Calibri"/>
        <family val="2"/>
        <scheme val="minor"/>
      </rPr>
      <t>Esparadrap de teixit porós, és especialment adequat per a pacients amb pells sensibles, hipersensibles o embenats permanents. Hipoalergènic, alta tolerància cutània, de color blanc, suau i molt flexible, amb massa adhesiva de copolímers acrílics.
El material de suport de teixit no teixit de polièster i viscosa té propietats hidròfobes.
Es pot tallar fàcilment amb la mà. Òptima adhesió inicial i permanent.
S'adapta perfectament a les zones més contornejades del cos. Permeable a l'aire i al vapor d'aigua, evitant maceracions fins i tot en períodes llargs. Es retira sense dolor i sense deixar residus.
Inert al plàstic i a la goma. Radiotransparent. No conté làtex ni derivats.
Format: Rotllo 2,5CM x 5M.</t>
    </r>
  </si>
  <si>
    <r>
      <rPr>
        <b/>
        <i/>
        <sz val="10"/>
        <color theme="3" tint="-0.499984740745262"/>
        <rFont val="Calibri"/>
        <family val="2"/>
        <scheme val="minor"/>
      </rPr>
      <t xml:space="preserve">G-/BISTURIS ESTERILS Nº21
</t>
    </r>
    <r>
      <rPr>
        <i/>
        <sz val="10"/>
        <color theme="3" tint="-0.499984740745262"/>
        <rFont val="Calibri"/>
        <family val="2"/>
        <scheme val="minor"/>
      </rPr>
      <t>Bisturís estèrils nº21 amb ganiveta i mànec.
Empaquetats individualment.
Fabricats en acer al carboni. Mida: 160mm de llarg.</t>
    </r>
  </si>
  <si>
    <r>
      <rPr>
        <b/>
        <i/>
        <sz val="10"/>
        <color theme="3" tint="-0.499984740745262"/>
        <rFont val="Calibri"/>
        <family val="2"/>
        <scheme val="minor"/>
      </rPr>
      <t xml:space="preserve">G-/CAPILARS SENSE HEPARINA 
</t>
    </r>
    <r>
      <rPr>
        <i/>
        <sz val="10"/>
        <color theme="3" tint="-0.499984740745262"/>
        <rFont val="Calibri"/>
        <family val="2"/>
        <scheme val="minor"/>
      </rPr>
      <t>Capilars per a micro-hematrocits de 75mm, sense heparina, amb volum de 75 µl. Amb un diàmetre extern (+/- 0,05mm): 1,55mm. 
Producte sanitari per a diagnostic in vitro. Ha de cumplir amb el reglament (UE): 2017/746. Fabricat en vidre soda.</t>
    </r>
  </si>
  <si>
    <t>R/500 UN</t>
  </si>
  <si>
    <r>
      <rPr>
        <b/>
        <i/>
        <sz val="10"/>
        <color theme="3" tint="-0.499984740745262"/>
        <rFont val="Calibri"/>
        <family val="2"/>
        <scheme val="minor"/>
      </rPr>
      <t xml:space="preserve">G-/ERLENMEYER 500ML 
</t>
    </r>
    <r>
      <rPr>
        <i/>
        <sz val="10"/>
        <color theme="3" tint="-0.499984740745262"/>
        <rFont val="Calibri"/>
        <family val="2"/>
        <scheme val="minor"/>
      </rPr>
      <t>Matràs Erlenmeyer coll estret,  de 500ml. 
Amb broda i graduació. Fabricat en vidre borosilicat LBG 3.3. Conformi a DIN 12380, ISO 1773
Esteritzable amb autoclau a 121ºC
Mides aproximades: 105mm (diàmetre base), 175mm (alçada), i 30mm (diàmetre interior boca).</t>
    </r>
  </si>
  <si>
    <r>
      <rPr>
        <b/>
        <i/>
        <sz val="10"/>
        <color theme="3" tint="-0.499984740745262"/>
        <rFont val="Calibri"/>
        <family val="2"/>
        <scheme val="minor"/>
      </rPr>
      <t xml:space="preserve">G-/ESCURADENTS 65MMx2MM
</t>
    </r>
    <r>
      <rPr>
        <i/>
        <sz val="10"/>
        <color theme="3" tint="-0.499984740745262"/>
        <rFont val="Calibri"/>
        <family val="2"/>
        <scheme val="minor"/>
      </rPr>
      <t>Escuradents rodons de dos puntes. Dimensions: 65mm de longitud, 2mm de diàmetre. Material: Fusta de bedoll blanc (betula pendula).  Sense olor ni gust.</t>
    </r>
  </si>
  <si>
    <r>
      <rPr>
        <b/>
        <i/>
        <sz val="10"/>
        <color theme="3" tint="-0.499984740745262"/>
        <rFont val="Calibri"/>
        <family val="2"/>
        <scheme val="minor"/>
      </rPr>
      <t xml:space="preserve">G-/GASSA MALLA 20CMx20CM NO ESTERIL
</t>
    </r>
    <r>
      <rPr>
        <i/>
        <sz val="10"/>
        <color theme="3" tint="-0.499984740745262"/>
        <rFont val="Calibri"/>
        <family val="2"/>
        <scheme val="minor"/>
      </rPr>
      <t>Gassa de malla 20x20 cm, de cotó hidròfil 100%, tallada i plegada en  format 10x10cm (4 capes). Ha de tenir una adequada capacitat d'absorció sense desprendiment de partícules. De color blanc (sense clor i purificat). No estèril, lliure de làtex. Producte sanitari Classe I. La caixa on ve emmagatzemada ha de garantir l'asepsia i la integritat del producte.</t>
    </r>
  </si>
  <si>
    <r>
      <rPr>
        <b/>
        <i/>
        <sz val="10"/>
        <color theme="3" tint="-0.499984740745262"/>
        <rFont val="Calibri"/>
        <family val="2"/>
        <scheme val="minor"/>
      </rPr>
      <t xml:space="preserve">G-/PIPETA PASTEUR 1ML NO ESTERIL
</t>
    </r>
    <r>
      <rPr>
        <i/>
        <sz val="10"/>
        <color theme="3" tint="-0.499984740745262"/>
        <rFont val="Calibri"/>
        <family val="2"/>
        <scheme val="minor"/>
      </rPr>
      <t xml:space="preserve">Pipeta pasteur 1ml no estèril, graduada cada 0,25ml. En polietilè de baixa densitat, inert.
Destinat per a la transferència de petites quantitats de líquid. El bulb pot servir com a cambra de retenció de líquids.
Tolerància volums i dimensions ±10%. 
Dimensions: 
Alçada: 150mm, Diàmetre de la canya: 4,6mm
Capacitat total: 5,8ml
</t>
    </r>
  </si>
  <si>
    <r>
      <rPr>
        <b/>
        <i/>
        <sz val="10"/>
        <color theme="3" tint="-0.499984740745262"/>
        <rFont val="Calibri"/>
        <family val="2"/>
        <scheme val="minor"/>
      </rPr>
      <t xml:space="preserve">G-/PIPETA PASTEUR 1ML ESTERIL
</t>
    </r>
    <r>
      <rPr>
        <i/>
        <sz val="10"/>
        <color theme="3" tint="-0.499984740745262"/>
        <rFont val="Calibri"/>
        <family val="2"/>
        <scheme val="minor"/>
      </rPr>
      <t xml:space="preserve">Pipeta Pasteur 1ml graduada de polietilè, estèril, envasada en bossa unitària (tipus peel-pack). graduada cada 0,25ml. Esterilitzada per òxid d'etilè. Certificat d'esterilització disponible.
Capacitat total: 5 ml
Material: Polietilè (PE) 
Rang de temperatura tolerat en ús normal: de -40 ºC a +85 (90) ºC
</t>
    </r>
  </si>
  <si>
    <r>
      <rPr>
        <b/>
        <i/>
        <sz val="10"/>
        <color theme="3" tint="-0.499984740745262"/>
        <rFont val="Calibri"/>
        <family val="2"/>
        <scheme val="minor"/>
      </rPr>
      <t xml:space="preserve">G-/PROBETA 1.000ML VIDRE 
</t>
    </r>
    <r>
      <rPr>
        <i/>
        <sz val="10"/>
        <color theme="3" tint="-0.499984740745262"/>
        <rFont val="Calibri"/>
        <family val="2"/>
        <scheme val="minor"/>
      </rPr>
      <t xml:space="preserve">Probeta de 1000ml de vidre borosilicat 3.3, fabricada conforme la norma DIN 12680/2 ISO 4788. Classe A. Graduada cada 100ml.
</t>
    </r>
  </si>
  <si>
    <r>
      <rPr>
        <b/>
        <i/>
        <sz val="10"/>
        <color theme="3" tint="-0.499984740745262"/>
        <rFont val="Calibri"/>
        <family val="2"/>
        <scheme val="minor"/>
      </rPr>
      <t xml:space="preserve">G-/MATRAU 1.000ML 
</t>
    </r>
    <r>
      <rPr>
        <i/>
        <sz val="10"/>
        <color theme="3" tint="-0.499984740745262"/>
        <rFont val="Calibri"/>
        <family val="2"/>
        <scheme val="minor"/>
      </rPr>
      <t>Matrau Erlenmeyer de 1000 ml de vidre borosilicat 3,3.
Boca de 42mm i alçada de 220mm</t>
    </r>
  </si>
  <si>
    <r>
      <rPr>
        <b/>
        <i/>
        <sz val="10"/>
        <color theme="3" tint="-0.499984740745262"/>
        <rFont val="Calibri"/>
        <family val="2"/>
        <scheme val="minor"/>
      </rPr>
      <t xml:space="preserve">G-/PUNTES 1.000μl 
</t>
    </r>
    <r>
      <rPr>
        <i/>
        <sz val="10"/>
        <color theme="3" tint="-0.499984740745262"/>
        <rFont val="Calibri"/>
        <family val="2"/>
        <scheme val="minor"/>
      </rPr>
      <t>Puntes de pipeta de capacitat 1000μl, de polipropilè. 
Compatibles amb pipetes Gilson, Eppendorf, Biohit, Finnipipette, Nichiryio… etc. No estèrils. Sense filtre.
Dimensions: 
Diàmetre superior: 9,5mm
Alçada: 71mm</t>
    </r>
  </si>
  <si>
    <r>
      <rPr>
        <b/>
        <i/>
        <sz val="10"/>
        <color theme="3" tint="-0.499984740745262"/>
        <rFont val="Calibri"/>
        <family val="2"/>
        <scheme val="minor"/>
      </rPr>
      <t xml:space="preserve">G-/XERINGUES 10ML 
</t>
    </r>
    <r>
      <rPr>
        <i/>
        <sz val="10"/>
        <color theme="3" tint="-0.499984740745262"/>
        <rFont val="Calibri"/>
        <family val="2"/>
        <scheme val="minor"/>
      </rPr>
      <t>Xeringues de tres peces de 10ml d'un sol ús amb goma de doble contacte que assegura un segellat perfecte i hermètic. Sense agulla, estèrils. Amb cono luer excèntric. 
Lliscament de l'èmbol suau. Aletes i botó d'empenta a la part posterior de l'èmbol per a un control de l'estabilitat durant la punxada.
El topall de parada de l'èmbol prevé d'accidents i esquitxades evitant l'exposició a fluids.
Cos de la xeringa transparent, facilitant la detecció de bombolles d'aire i la clara visualització del contingut. Xeringues al PP. Lliures de làtex i ftalats.
Marques de l'escala fàcilment visibles que permeten una
dosificació/extracció precisa.
Empaquetades individualment en un envàs estèril que
manté cada xeringa en condicions estèrils fins al
moment del seu ús i facilitant-ne la retirada asèptica.</t>
    </r>
  </si>
  <si>
    <r>
      <rPr>
        <b/>
        <i/>
        <sz val="10"/>
        <color theme="3" tint="-0.499984740745262"/>
        <rFont val="Calibri"/>
        <family val="2"/>
        <scheme val="minor"/>
      </rPr>
      <t xml:space="preserve">H-/TUBS TIPUS EPENDORF A/TAP  
</t>
    </r>
    <r>
      <rPr>
        <i/>
        <sz val="10"/>
        <color theme="3" tint="-0.499984740745262"/>
        <rFont val="Calibri"/>
        <family val="2"/>
        <scheme val="minor"/>
      </rPr>
      <t>Tubs tipus eppendorf 1,5ml amb tap pla, de polipropilè, cònic, color neutre transparent. 
Graduat a 0,5-1-1,5ml. No estèrils.
Dimensions: 
Altura sense tap: 39mm
Altura amb tap: 40mm
Diàmetre inferior: 4mm
Diàmetre exterior: 13mm</t>
    </r>
  </si>
  <si>
    <r>
      <rPr>
        <b/>
        <i/>
        <sz val="10"/>
        <color theme="3" tint="-0.499984740745262"/>
        <rFont val="Calibri"/>
        <family val="2"/>
        <scheme val="minor"/>
      </rPr>
      <t xml:space="preserve">M-/EMBOL HOMOGENEITZADOR 12MM MASCLE
</t>
    </r>
    <r>
      <rPr>
        <i/>
        <sz val="10"/>
        <color theme="3" tint="-0.499984740745262"/>
        <rFont val="Calibri"/>
        <family val="2"/>
        <scheme val="minor"/>
      </rPr>
      <t xml:space="preserve">Embol homogeneitzador de 16mm de diàmetre extern, mascle, de vidre borosilicat 3.3.  Compatible amb el cos homogeneitzador 12mm, de la línia de sobre.
</t>
    </r>
  </si>
  <si>
    <r>
      <rPr>
        <b/>
        <i/>
        <sz val="10"/>
        <color theme="3" tint="-0.499984740745262"/>
        <rFont val="Calibri"/>
        <family val="2"/>
        <scheme val="minor"/>
      </rPr>
      <t xml:space="preserve">M-/EMBOL HOMOGENEITZADOR 16MM MASCLE
</t>
    </r>
    <r>
      <rPr>
        <i/>
        <sz val="10"/>
        <color theme="3" tint="-0.499984740745262"/>
        <rFont val="Calibri"/>
        <family val="2"/>
        <scheme val="minor"/>
      </rPr>
      <t>Embol homogeneitzador de 16mm de diàmetre extern, mascle, de vidre borosilicat 3.3.  Compatible amb el cos homogeneitzador 16mm, de la línia de sobre.</t>
    </r>
  </si>
  <si>
    <r>
      <rPr>
        <b/>
        <i/>
        <sz val="10"/>
        <color theme="3" tint="-0.499984740745262"/>
        <rFont val="Calibri"/>
        <family val="2"/>
        <scheme val="minor"/>
      </rPr>
      <t xml:space="preserve">M-/PINÇES PLASTIC ESTERILS 
</t>
    </r>
    <r>
      <rPr>
        <i/>
        <sz val="10"/>
        <color theme="3" tint="-0.499984740745262"/>
        <rFont val="Calibri"/>
        <family val="2"/>
        <scheme val="minor"/>
      </rPr>
      <t>Pinces estèrils d'un sol ús. Han de ser adequades per a treballs de laboratori precisos i ideals per agafar, aixecar i moure objectes petits, per exemple teixit fi, o mostres sòlides, i també,mostres protèsiques més grans. Per tan, la obertura inicial ha de ser gran, mínim de 3cm, ja que sinó les hem d'obrir amb els dits i perdrien l'esterilitat.
De poliestirè, envasat individualment i esterilitzat.
LLargada mínima de les pinces:  150 mm
De forma punxeguda (punta).</t>
    </r>
  </si>
  <si>
    <r>
      <rPr>
        <b/>
        <i/>
        <sz val="10"/>
        <color theme="3" tint="-0.499984740745262"/>
        <rFont val="Calibri"/>
        <family val="2"/>
        <scheme val="minor"/>
      </rPr>
      <t xml:space="preserve">M-/TUB CONIC AMB FALDO ESTERIL 
</t>
    </r>
    <r>
      <rPr>
        <i/>
        <sz val="10"/>
        <color theme="3" tint="-0.499984740745262"/>
        <rFont val="Calibri"/>
        <family val="2"/>
        <scheme val="minor"/>
      </rPr>
      <t>Tub 30x115mm amb capacitat de 50ml, cònic amb faldó, transparent, de polipropilè, amb tap de rosca. Presentació individual, estèril amb rajos beta. Graduat. Mides:
- Alçada sense tap: 115mm
- Alçada amb tap: 127,5mm</t>
    </r>
  </si>
  <si>
    <t>Requisits Logístics</t>
  </si>
  <si>
    <r>
      <rPr>
        <b/>
        <i/>
        <sz val="10"/>
        <color theme="3" tint="-0.499984740745262"/>
        <rFont val="Calibri"/>
        <family val="2"/>
        <scheme val="minor"/>
      </rPr>
      <t xml:space="preserve">A-/KIT 2 HOJAS CUCHILLAS TIJERA
Compatible amb tisores marca FEATHER.
</t>
    </r>
    <r>
      <rPr>
        <i/>
        <sz val="10"/>
        <color theme="3" tint="-0.499984740745262"/>
        <rFont val="Calibri"/>
        <family val="2"/>
        <scheme val="minor"/>
      </rPr>
      <t xml:space="preserve">Puntes de tisora intercanviables punta afilada/punta roma. Fulles d'acer de 35º intercanviables per seccionar en talls fins de peces quirúrgiques. Longitud: 46mm
</t>
    </r>
  </si>
  <si>
    <r>
      <rPr>
        <b/>
        <i/>
        <sz val="10"/>
        <color theme="3" tint="-0.499984740745262"/>
        <rFont val="Calibri"/>
        <family val="2"/>
        <scheme val="minor"/>
      </rPr>
      <t xml:space="preserve">G-/PUNTES MACRO 5.000 μl
</t>
    </r>
    <r>
      <rPr>
        <i/>
        <sz val="10"/>
        <color theme="3" tint="-0.499984740745262"/>
        <rFont val="Calibri"/>
        <family val="2"/>
        <scheme val="minor"/>
      </rPr>
      <t xml:space="preserve">Puntes Macro per a micropipeta tipus Gilson®. De capacitat: 
1.000-5.000 μl. Fabricat en polipropilè mèdic (PP), color
blau, d'alta puresa, lliure de cadmi i metalls pesants.
Fabricat amb particular precisió, que garanteix un perfecte
segellat de les micropipetes compatibles i una òptima
direccionalitat dels líquids en el procés de buidatge.
Altament transparent i amb un excel·lent grau de
impermeabilitat. Esteritzable en autoclau, sense làtex. No estèril. Sense filtre. Compatibles amb pipetes Gilson, Eppendorf, Biohit, Finnipipette, Nichiryio… 
</t>
    </r>
  </si>
  <si>
    <r>
      <rPr>
        <b/>
        <i/>
        <sz val="10"/>
        <color theme="3" tint="-0.499984740745262"/>
        <rFont val="Calibri"/>
        <family val="2"/>
        <scheme val="minor"/>
      </rPr>
      <t xml:space="preserve">G-/VARILLA VIDRE 7MM DIAMETRE 300MM LLARG
</t>
    </r>
    <r>
      <rPr>
        <i/>
        <sz val="10"/>
        <color theme="3" tint="-0.499984740745262"/>
        <rFont val="Calibri"/>
        <family val="2"/>
        <scheme val="minor"/>
      </rPr>
      <t>Varilla de vidre borosilicat 3.3, per agitació, amb les puntes arrodonides.  
Dimensions: 
7mm (diàmetre) x 300mm (llargada)</t>
    </r>
  </si>
  <si>
    <r>
      <t xml:space="preserve">IMPORT OFERTAT
LICITADOR
Preu Unitari (sense IVA) </t>
    </r>
    <r>
      <rPr>
        <b/>
        <i/>
        <vertAlign val="superscript"/>
        <sz val="10"/>
        <color rgb="FFC00000"/>
        <rFont val="Calibri"/>
        <family val="2"/>
        <scheme val="minor"/>
      </rPr>
      <t>(*)</t>
    </r>
  </si>
  <si>
    <t>SUBMINISTRAMENT DE MATERIAL GENERAL i ESPECÍFIC D'ANATOMIA PATOLOGICA PER PODER FER L’ACTIVITAT ANALÍTICA ALS LABORATORIS DEL CONSORCI DEL LABORATORI INTERCOMARCAL DE L’ALT PENEDÈS, L’ANOIA I EL GARRAF (CLILAB Diagnòstics)</t>
  </si>
  <si>
    <r>
      <t xml:space="preserve">L'EXPD. CLILAB 2024/06 Subministrament de material general i específic d'anatomia patològica per poder fer l’activitat analítica als laboratoris del Consorci del Laboratori Intercomarcal de l’Alt Penedès, l’Anoia i el Garraf (CLILAB Diagnòstics) està dividit en lots pel que el licitador ha de presentar una única oferta econòmica per a cada lot segons la pestanya </t>
    </r>
    <r>
      <rPr>
        <b/>
        <sz val="10"/>
        <color theme="3" tint="-0.499984740745262"/>
        <rFont val="Arial Narrow"/>
        <family val="2"/>
      </rPr>
      <t>"</t>
    </r>
    <r>
      <rPr>
        <b/>
        <u/>
        <sz val="10"/>
        <color theme="3" tint="-0.499984740745262"/>
        <rFont val="Arial Narrow"/>
        <family val="2"/>
      </rPr>
      <t>CLILAB 2024-06. Lot X.</t>
    </r>
    <r>
      <rPr>
        <b/>
        <sz val="10"/>
        <color theme="3" tint="-0.499984740745262"/>
        <rFont val="Arial Narrow"/>
        <family val="2"/>
      </rPr>
      <t>"</t>
    </r>
    <r>
      <rPr>
        <sz val="10"/>
        <color theme="3" tint="-0.499984740745262"/>
        <rFont val="Arial Narrow"/>
        <family val="2"/>
      </rPr>
      <t>.</t>
    </r>
  </si>
  <si>
    <t>"Format Presentació LICITADOR", en alguns productes</t>
  </si>
  <si>
    <r>
      <rPr>
        <b/>
        <i/>
        <vertAlign val="superscript"/>
        <sz val="10"/>
        <color rgb="FFC00000"/>
        <rFont val="Arial Narrow"/>
        <family val="2"/>
      </rPr>
      <t xml:space="preserve">(*) </t>
    </r>
    <r>
      <rPr>
        <b/>
        <i/>
        <sz val="10"/>
        <color theme="3" tint="-0.499984740745262"/>
        <rFont val="Arial Narrow"/>
        <family val="2"/>
      </rPr>
      <t xml:space="preserve">Format Presentació Rang [mín-màx]. </t>
    </r>
    <r>
      <rPr>
        <i/>
        <sz val="10"/>
        <color theme="3" tint="-0.499984740745262"/>
        <rFont val="Arial Narrow"/>
        <family val="2"/>
      </rPr>
      <t xml:space="preserve">Format de presentació de cada producte per part del licitador on aquest </t>
    </r>
    <r>
      <rPr>
        <b/>
        <i/>
        <u/>
        <sz val="10"/>
        <color theme="3" tint="-0.499984740745262"/>
        <rFont val="Arial Narrow"/>
        <family val="2"/>
      </rPr>
      <t>NO podrà ser ni inferior</t>
    </r>
    <r>
      <rPr>
        <i/>
        <sz val="10"/>
        <color theme="3" tint="-0.499984740745262"/>
        <rFont val="Arial Narrow"/>
        <family val="2"/>
      </rPr>
      <t xml:space="preserve"> en relació al rang mínim </t>
    </r>
    <r>
      <rPr>
        <b/>
        <i/>
        <u/>
        <sz val="10"/>
        <color theme="3" tint="-0.499984740745262"/>
        <rFont val="Arial Narrow"/>
        <family val="2"/>
      </rPr>
      <t>ni superior</t>
    </r>
    <r>
      <rPr>
        <i/>
        <sz val="10"/>
        <color theme="3" tint="-0.499984740745262"/>
        <rFont val="Arial Narrow"/>
        <family val="2"/>
      </rPr>
      <t xml:space="preserve"> en relació el rang maxim. El format de presentació del producte ha de quedar dins del rang indicat en cada cas. En cas de que s'informi d'un</t>
    </r>
    <r>
      <rPr>
        <b/>
        <i/>
        <u/>
        <sz val="10"/>
        <color theme="3" tint="-0.499984740745262"/>
        <rFont val="Arial Narrow"/>
        <family val="2"/>
      </rPr>
      <t xml:space="preserve"> únic format de presentació, només s'acceptarà el format indicat</t>
    </r>
    <r>
      <rPr>
        <i/>
        <sz val="10"/>
        <color theme="3" tint="-0.499984740745262"/>
        <rFont val="Arial Narrow"/>
        <family val="2"/>
      </rPr>
      <t>.</t>
    </r>
  </si>
  <si>
    <t>[100 UN - 200UN]</t>
  </si>
  <si>
    <r>
      <t xml:space="preserve">G-/GUANTS NITRIL T/EXTRAPETITA
</t>
    </r>
    <r>
      <rPr>
        <i/>
        <sz val="10"/>
        <rFont val="Calibri"/>
        <family val="2"/>
        <scheme val="minor"/>
      </rPr>
      <t>Els guants han de complir les següents característiques:
1. Fabricats amb nitril sintètic, sense presència dels següents residus químics al·lergitzants: Mercaptobenzotiazoles (MBTs), Carbamats, Tioureas.
2. Tractament interior clorinat: més eficaç que el tractament copolímer, que evita el contacte de la pell amb el material del guà, reduint al mínim el risc d'al·lèrgia tipus IV (dermatitis per contacte amb productes químics).
3. Ampli rang de talles disponibles: Des de la XS (Extra-petita), fins a la XL (extra-gran). Hi ha d’haver la possibilitat de fabricar la talla XXL, sota demanda.
4. AQL 0.65: nivell màxim d'assegurament de la qualitat, verificat mitjançant test EN 455-1 i aplicat al control de qualitat en la producció.
5. Força al trencament superior a 7 N: mitjana de resistència superior a l'estàndard europeu (6N), verificat pel test EN 455-2.
6. Protecció química tipus B: superat el nivell 2 de permeació química (més de 30 minuts) per tres productes, segons el test EN 374-1 i EN 16523-1.
7. Protecció biològica, davant de bacteris, fongs i virus: d'acord amb la norma EN 374-5 i el test ISO 16604-ASTM F 1671
8. Pes mitjà unitari talla mitjana 3,5 grams: aquest pes és una garantia de qualitat en si mateix, en representar el valor per sota del qual els guants de nitril comencen a comportar-se més irregularment. 
9. Test ASTM D 6978-05, de permeació a fàrmacs de quimioteràpia, amb fins a 33 citostàtics. Aquest important nombre de fàrmacs testats permet als serveis de salut tenir-ne una informació molt completa del comportament del guà. 
11. Envasat apropiat, que permet al guà extreure's fàcilment, sense endurir-se i sense arrugues.
12. Etiquetatge precís i complet, per a més seguretat a l'usuari. Entre una altra informació, inclou: Identificació clara de talla, amb números i lletra, i regla per a  comprovació. Codificació segons nou reglament de productes sanitaris, amb UDI-DI i GS1-128* Descripció en diversos idiomes, incloent-hi el castellà o català. Detall de la normativa d’aplicació i el seu compliment.
Compliment amb els requisits del reglament UE 745/2017 i Real Decret 192/2023, de productes sanitaris, i el reglament UE 425/2016 d’equips de protecció individual.
Resultats de prestació fisicoquímica, incloent-hi el llistat de fàrmacs de quimioteràpia.
Pictogrames de risc, conservació i AQL.
Marcat CE i organismes notificats certificadors.
Codi QR, d'accés a la declaració de conformitat.
Certificat FSC del cartó d'embalatge.
S’ha de presentar un informe conforme ha superat un assaig per a la determinació d ‘absència de forats en els guants, així com la resistència a la tracció o allargament a la ruptura.</t>
    </r>
  </si>
  <si>
    <r>
      <t xml:space="preserve">G-/GUANTS NITRIL T/GRAN
</t>
    </r>
    <r>
      <rPr>
        <i/>
        <sz val="10"/>
        <rFont val="Calibri"/>
        <family val="2"/>
        <scheme val="minor"/>
      </rPr>
      <t>Els guants han de complir les següents característiques:
1. Fabricats amb nitril sintètic, sense presència dels següents residus químics al·lergitzants: Mercaptobenzotiazoles (MBTs), Carbamats, Tioureas.
2. Tractament interior clorinat: més eficaç que el tractament copolímer, que evita el contacte de la pell amb el material del guà, reduint al mínim el risc d'al·lèrgia tipus IV (dermatitis per contacte amb productes químics).
3. Ampli rang de talles disponibles: Des de la XS (Extra-petita), fins a la XL (extra-gran). Hi ha d’haver la possibilitat de fabricar la talla XXL, sota demanda.
4. AQL 0.65: nivell màxim d'assegurament de la qualitat, verificat mitjançant test EN 455-1 i aplicat al control de qualitat en la producció.
5. Força al trencament superior a 7 N: mitjana de resistència superior a l'estàndard europeu (6N), verificat pel test EN 455-2.
6. Protecció química tipus B: superat el nivell 2 de permeació química (més de 30 minuts) per tres productes, segons el test EN 374-1 i EN 16523-1.
7. Protecció biològica, davant de bacteris, fongs i virus: d'acord amb la norma EN 374-5 i el test ISO 16604-ASTM F 1671
8. Pes mitjà unitari talla mitjana 3,5 grams: aquest pes és una garantia de qualitat en si mateix, en representar el valor per sota del qual els guants de nitril comencen a comportar-se més irregularment. 
9. Test ASTM D 6978-05, de permeació a fàrmacs de quimioteràpia, amb fins a 33 citostàtics. Aquest important nombre de fàrmacs testats permet als serveis de salut tenir-ne una informació molt completa del comportament del guà. 
11. Envasat apropiat, que permet al guà extreure's fàcilment, sense endurir-se i sense arrugues.
12. Etiquetatge precís i complet, per a més seguretat a l'usuari. Entre una altra informació, inclou: Identificació clara de talla, amb números i lletra, i regla per a  comprovació. Codificació segons nou reglament de productes sanitaris, amb UDI-DI i GS1-128* Descripció en diversos idiomes, incloent-hi el castellà o català. Detall de la normativa d’aplicació i el seu compliment.
Compliment amb els requisits del reglament UE 745/2017 i Real Decret 192/2023, de productes sanitaris, i el reglament UE 425/2016 d’equips de protecció individual.
Resultats de prestació fisicoquímica, incloent-hi el llistat de fàrmacs de quimioteràpia.
Pictogrames de risc, conservació i AQL.
Marcat CE i organismes notificats certificadors.
Codi QR, d'accés a la declaració de conformitat.
Certificat FSC del cartó d'embalatge.
S’ha de presentar un informe conforme ha superat un assaig per a la determinació d ‘absència de forats en els guants, així com la resistència a la tracció o allargament a la ruptura.</t>
    </r>
  </si>
  <si>
    <r>
      <t xml:space="preserve">G-/GUANTS NITRIL T/MITJANA
</t>
    </r>
    <r>
      <rPr>
        <i/>
        <sz val="10"/>
        <rFont val="Calibri"/>
        <family val="2"/>
        <scheme val="minor"/>
      </rPr>
      <t>Els guants han de complir les següents característiques:
1. Fabricats amb nitril sintètic, sense presència dels següents residus químics al·lergitzants: Mercaptobenzotiazoles (MBTs), Carbamats, Tioureas.
2. Tractament interior clorinat: més eficaç que el tractament copolímer, que evita el contacte de la pell amb el material del guà, reduint al mínim el risc d'al·lèrgia tipus IV (dermatitis per contacte amb productes químics).
3. Ampli rang de talles disponibles: Des de la XS (Extra-petita), fins a la XL (extra-gran). Hi ha d’haver la possibilitat de fabricar la talla XXL, sota demanda.
4. AQL 0.65: nivell màxim d'assegurament de la qualitat, verificat mitjançant test EN 455-1 i aplicat al control de qualitat en la producció.
5. Força al trencament superior a 7 N: mitjana de resistència superior a l'estàndard europeu (6N), verificat pel test EN 455-2.
6. Protecció química tipus B: superat el nivell 2 de permeació química (més de 30 minuts) per tres productes, segons el test EN 374-1 i EN 16523-1.
7. Protecció biològica, davant de bacteris, fongs i virus: d'acord amb la norma EN 374-5 i el test ISO 16604-ASTM F 1671
8. Pes mitjà unitari talla mitjana 3,5 grams: aquest pes és una garantia de qualitat en si mateix, en representar el valor per sota del qual els guants de nitril comencen a comportar-se més irregularment. 
9. Test ASTM D 6978-05, de permeació a fàrmacs de quimioteràpia, amb fins a 33 citostàtics. Aquest important nombre de fàrmacs testats permet als serveis de salut tenir-ne una informació molt completa del comportament del guà. 
11. Envasat apropiat, que permet al guà extreure's fàcilment, sense endurir-se i sense arrugues.
12. Etiquetatge precís i complet, per a més seguretat a l'usuari. Entre una altra informació, inclou: Identificació clara de talla, amb números i lletra, i regla per a  comprovació. Codificació segons nou reglament de productes sanitaris, amb UDI-DI i GS1-128* Descripció en diversos idiomes, incloent-hi el castellà o català. Detall de la normativa d’aplicació i el seu compliment.
Compliment amb els requisits del reglament UE 745/2017 i Real Decret 192/2023, de productes sanitaris, i el reglament UE 425/2016 d’equips de protecció individual.
Resultats de prestació fisicoquímica, incloent-hi el llistat de fàrmacs de quimioteràpia.
Pictogrames de risc, conservació i AQL.
Marcat CE i organismes notificats certificadors.
Codi QR, d'accés a la declaració de conformitat.
Certificat FSC del cartó d'embalatge.
S’ha de presentar un informe conforme ha superat un assaig per a la determinació d ‘absència de forats en els guants, així com la resistència a la tracció o allargament a la ruptura.</t>
    </r>
  </si>
  <si>
    <r>
      <t xml:space="preserve">G-/GUANTS NITRIL T/PETITA
</t>
    </r>
    <r>
      <rPr>
        <i/>
        <sz val="10"/>
        <rFont val="Calibri"/>
        <family val="2"/>
        <scheme val="minor"/>
      </rPr>
      <t>Els guants han de complir les següents característiques:
1. Fabricats amb nitril sintètic, sense presència dels següents residus químics al·lergitzants: Mercaptobenzotiazoles (MBTs), Carbamats, Tioureas.
2. Tractament interior clorinat: més eficaç que el tractament copolímer, que evita el contacte de la pell amb el material del guà, reduint al mínim el risc d'al·lèrgia tipus IV (dermatitis per contacte amb productes químics).
3. Ampli rang de talles disponibles: Des de la XS (Extra-petita), fins a la XL (extra-gran). Hi ha d’haver la possibilitat de fabricar la talla XXL, sota demanda.
4. AQL 0.65: nivell màxim d'assegurament de la qualitat, verificat mitjançant test EN 455-1 i aplicat al control de qualitat en la producció.
5. Força al trencament superior a 7 N: mitjana de resistència superior a l'estàndard europeu (6N), verificat pel test EN 455-2.
6. Protecció química tipus B: superat el nivell 2 de permeació química (més de 30 minuts) per tres productes, segons el test EN 374-1 i EN 16523-1.
7. Protecció biològica, davant de bacteris, fongs i virus: d'acord amb la norma EN 374-5 i el test ISO 16604-ASTM F 1671
8. Pes mitjà unitari talla mitjana 3,5 grams: aquest pes és una garantia de qualitat en si mateix, en representar el valor per sota del qual els guants de nitril comencen a comportar-se més irregularment. 
9. Test ASTM D 6978-05, de permeació a fàrmacs de quimioteràpia, amb fins a 33 citostàtics. Aquest important nombre de fàrmacs testats permet als serveis de salut tenir-ne una informació molt completa del comportament del guà. 
11. Envasat apropiat, que permet al guà extreure's fàcilment, sense endurir-se i sense arrugues.
12. Etiquetatge precís i complet, per a més seguretat a l'usuari. Entre una altra informació, inclou: Identificació clara de talla, amb números i lletra, i regla per a  comprovació. Codificació segons nou reglament de productes sanitaris, amb UDI-DI i GS1-128* Descripció en diversos idiomes, incloent-hi el castellà o català. Detall de la normativa d’aplicació i el seu compliment.
Compliment amb els requisits del reglament UE 745/2017 i Real Decret 192/2023, de productes sanitaris, i el reglament UE 425/2016 d’equips de protecció individual.
Resultats de prestació fisicoquímica, incloent-hi el llistat de fàrmacs de quimioteràpia.
Pictogrames de risc, conservació i AQL.
Marcat CE i organismes notificats certificadors.
Codi QR, d'accés a la declaració de conformitat.
Certificat FSC del cartó d'embalatge.
S’ha de presentar un informe conforme ha superat un assaig per a la determinació d ‘absència de forats en els guants, així com la resistència a la tracció o allargament a la ruptura.</t>
    </r>
  </si>
  <si>
    <r>
      <t xml:space="preserve">G-/GUANTS NITRIL T/XL
</t>
    </r>
    <r>
      <rPr>
        <i/>
        <sz val="10"/>
        <rFont val="Calibri"/>
        <family val="2"/>
        <scheme val="minor"/>
      </rPr>
      <t>Els guants han de complir les següents característiques:
1. Fabricats amb nitril sintètic, sense presència dels següents residus químics al·lergitzants: Mercaptobenzotiazoles (MBTs), Carbamats, Tioureas.
2. Tractament interior clorinat: més eficaç que el tractament copolímer, que evita el contacte de la pell amb el material del guà, reduint al mínim el risc d'al·lèrgia tipus IV (dermatitis per contacte amb productes químics).
3. Ampli rang de talles disponibles: Des de la XS (Extra-petita), fins a la XL (extra-gran). Hi ha d’haver la possibilitat de fabricar la talla XXL, sota demanda.
4. AQL 0.65: nivell màxim d'assegurament de la qualitat, verificat mitjançant test EN 455-1 i aplicat al control de qualitat en la producció.
5. Força al trencament superior a 7 N: mitjana de resistència superior a l'estàndard europeu (6N), verificat pel test EN 455-2.
6. Protecció química tipus B: superat el nivell 2 de permeació química (més de 30 minuts) per tres productes, segons el test EN 374-1 i EN 16523-1.
7. Protecció biològica, davant de bacteris, fongs i virus: d'acord amb la norma EN 374-5 i el test ISO 16604-ASTM F 1671
8. Pes mitjà unitari talla mitjana 3,5 grams: aquest pes és una garantia de qualitat en si mateix, en representar el valor per sota del qual els guants de nitril comencen a comportar-se més irregularment. 
9. Test ASTM D 6978-05, de permeació a fàrmacs de quimioteràpia, amb fins a 33 citostàtics. Aquest important nombre de fàrmacs testats permet als serveis de salut tenir-ne una informació molt completa del comportament del guà. 
11. Envasat apropiat, que permet al guà extreure's fàcilment, sense endurir-se i sense arrugues.
12. Etiquetatge precís i complet, per a més seguretat a l'usuari. Entre una altra informació, inclou: Identificació clara de talla, amb números i lletra, i regla per a  comprovació. Codificació segons nou reglament de productes sanitaris, amb UDI-DI i GS1-128* Descripció en diversos idiomes, incloent-hi el castellà o català. Detall de la normativa d’aplicació i el seu compliment.
Compliment amb els requisits del reglament UE 745/2017 i Real Decret 192/2023, de productes sanitaris, i el reglament UE 425/2016 d’equips de protecció individual.
Resultats de prestació fisicoquímica, incloent-hi el llistat de fàrmacs de quimioteràpia.
Pictogrames de risc, conservació i AQL.
Marcat CE i organismes notificats certificadors.
Codi QR, d'accés a la declaració de conformitat.
Certificat FSC del cartó d'embalatge.
S’ha de presentar un informe conforme ha superat un assaig per a la determinació d ‘absència de forats en els guants, així com la resistència a la tracció o allargament a la ruptura.</t>
    </r>
  </si>
  <si>
    <r>
      <rPr>
        <b/>
        <i/>
        <sz val="10"/>
        <rFont val="Calibri"/>
        <family val="2"/>
        <scheme val="minor"/>
      </rPr>
      <t>A-/CASETS VERDS AMB TAPA</t>
    </r>
    <r>
      <rPr>
        <i/>
        <sz val="10"/>
        <rFont val="Calibri"/>
        <family val="2"/>
        <scheme val="minor"/>
      </rPr>
      <t xml:space="preserve">
Casets de processament per Anatomia Patològica, de color verd, amb tapa. D'una peça, amb bisagra, trencable, per l'eliminació fàcil d'aquesta. Superfície d'escriptura de 45º i un tancament de pestell de seguretat. En envàs encintable per facilitar la carga en els usuaris d'impressores.</t>
    </r>
  </si>
  <si>
    <r>
      <rPr>
        <b/>
        <i/>
        <strike/>
        <sz val="10"/>
        <color rgb="FF00B050"/>
        <rFont val="Calibri"/>
        <family val="2"/>
        <scheme val="minor"/>
      </rPr>
      <t xml:space="preserve">H-/DICLOROMETÀ 
</t>
    </r>
    <r>
      <rPr>
        <i/>
        <strike/>
        <sz val="10"/>
        <color rgb="FF00B050"/>
        <rFont val="Calibri"/>
        <family val="2"/>
        <scheme val="minor"/>
      </rPr>
      <t xml:space="preserve">Diclorometà, estabilitzat amb al voltant del 0,002 % de 2-metil-2-butè
Per a ús professional en laboratori.
Fórmula molecular: CH₂Cl₂
Massa molecular: 84,93
</t>
    </r>
    <r>
      <rPr>
        <i/>
        <strike/>
        <u/>
        <sz val="10"/>
        <color rgb="FF00B050"/>
        <rFont val="Calibri"/>
        <family val="2"/>
        <scheme val="minor"/>
      </rPr>
      <t xml:space="preserve">Especificacions:
</t>
    </r>
    <r>
      <rPr>
        <i/>
        <strike/>
        <sz val="10"/>
        <color rgb="FF00B050"/>
        <rFont val="Calibri"/>
        <family val="2"/>
        <scheme val="minor"/>
      </rPr>
      <t>Assaig (sobre substància anhidra) ≥ 99,5 %
Estabilitzador (Isoamilè) Confirmat
Prova de superació de l'espectre IR
Acidesa ≤ 0,0003 meq/g
Punt d'ebullició 39,0 - 40,5 °C
Coloració ≤ 10 APHA
Densitat (20/4) 1,322 - 1,327
Substàncies acolorides per H₂SO₄ ≤ 60 APHA
Tetraclorur de carboni ≤ 100 ppm
Cloroform ≤ 100 ppm
Residus d'evaporació ≤ 10 ppm
Halògens lliures ≤ 0,3 ppm
2-Metil-2-butè 10 - 55 ppm
Aigua ≤ 0,02 %
Al (alumini) ≤ 0,5 ppm
B (bor) ≤ 0,02 ppm
Ba (bari) ≤ 0,1 ppm
Ca (Calci) ≤ 0,5 ppm
Cd (cadmi) ≤ 0,05 ppm
Co (cobalt) ≤ 0,02 ppm
Cr (crom) ≤ 0,02 ppm
Cu (Coure) ≤ 0,02 ppm
Fe (ferro) ≤ 0,1 ppm
Mg (Magnesi) ≤ 0,1 ppm
Mn (manganès) ≤ 0,02 ppm
Ni (níquel) ≤ 0,02 ppm
Pb (plom) ≤ 0,1 ppm
Sn (estany) ≤ 0,1 ppm
Zn (Zinc) ≤ 0,1 ppm</t>
    </r>
  </si>
  <si>
    <r>
      <rPr>
        <b/>
        <i/>
        <sz val="10"/>
        <rFont val="Calibri"/>
        <family val="2"/>
        <scheme val="minor"/>
      </rPr>
      <t>H-/DICLOROMETÀ</t>
    </r>
    <r>
      <rPr>
        <i/>
        <sz val="10"/>
        <rFont val="Calibri"/>
        <family val="2"/>
        <scheme val="minor"/>
      </rPr>
      <t xml:space="preserve">
Diclorometà, estabilitzat amb al voltant del 0,002 % de 2-metil-2-butè
Per a ús professional en laboratori.
Fórmula molecular: CH₂Cl₂
Massa molecular: 84,93
Especificacions:
Assaig (sobre substància anhidra) ≥ 99,5 %
Estabilitzador (Isoamilè) Confirmat
Prova de superació de l'espectre IR
Acidesa ≤ 0,0003 meq/g
Punt d'ebullició 39,0 - 40,5 °C
Coloració ≤ 10 APHA
Densitat (20/4) 1,322 - 1,327
Substàncies acolorides per H₂SO₄ ≤ 60 APHA
Tetraclorur de carboni ≤ 100 ppm
Cloroform ≤ 100 ppm
Residus d'evaporació ≤ 10 ppm
Halògens lliures ≤ 0,3 ppm
2-Metil-2-butè 10 - 55 ppm
Aigua ≤ 0,02 %
Al (alumini) ≤ 0,5 ppm
B (bor) ≤ 0,02 ppm
Ba (bari) ≤ 0,1 ppm
Ca (Calci) ≤ 0,5 ppm
Cd (cadmi) ≤ 0,05 ppm
Co (cobalt) ≤ 0,02 ppm
Cr (crom) ≤ 0,02 ppm
Cu (Coure) ≤ 0,02 ppm
Fe (ferro) ≤ 0,1 ppm
Mg (Magnesi) ≤ 0,1 ppm
Mn (manganès) ≤ 0,02 ppm
Ni (níquel) ≤ 0,02 ppm
Pb (plom) ≤ 0,1 ppm
Sn (estany) ≤ 0,1 ppm
Zn (Zinc) ≤ 0,1 ppm</t>
    </r>
  </si>
  <si>
    <r>
      <rPr>
        <b/>
        <i/>
        <strike/>
        <sz val="10"/>
        <color rgb="FF00B050"/>
        <rFont val="Calibri"/>
        <family val="2"/>
        <scheme val="minor"/>
      </rPr>
      <t xml:space="preserve">G-/FULLES BISTURI ESTERILS Nº24 
</t>
    </r>
    <r>
      <rPr>
        <i/>
        <strike/>
        <sz val="10"/>
        <color rgb="FF00B050"/>
        <rFont val="Calibri"/>
        <family val="2"/>
        <scheme val="minor"/>
      </rPr>
      <t xml:space="preserve">Fulles de bisturí nº 24, estèrils, empaquetades individualment. Fabricades en acer al carboni i extremadament esmolades. 
COMPOSICIÓ:
Acer al carboni tipus T10A (GB/t 1298-1986) 0.96 % carboni, &lt;0.21% Manganès, &lt;0.005 Crom,
&lt;0.24%Sílice, &lt;0.008% Fòsfor, &lt;0.009% Sofre, &lt;0.03% níquel i &lt;0.11% Coure
DURESA
750-770 Hv (Escala Vickers)
</t>
    </r>
  </si>
  <si>
    <r>
      <rPr>
        <b/>
        <i/>
        <sz val="10"/>
        <rFont val="Calibri"/>
        <family val="2"/>
        <scheme val="minor"/>
      </rPr>
      <t xml:space="preserve">A-/FULLES BISTURI Nº24 ESTERIL
</t>
    </r>
    <r>
      <rPr>
        <i/>
        <sz val="10"/>
        <rFont val="Calibri"/>
        <family val="2"/>
        <scheme val="minor"/>
      </rPr>
      <t>Fulles de bisturí nº 24, en acer al carboni.
Alta resistència al desgast del tall davant de superfícies dures com un os.
Aptes per a mànecs N4`.
Sotmeses a control microbiològic.
Envasat unitari en paper protector i sobre alumini.
Anàlisi qualitativa: Carboni, Silicona, Manganès, Crom, Sulfur, Fòsfor.
Caducitat 5 anys.
D'acord amb MDD 93/42/EEC Exempt de làtex. D'un sol ús. Mètode de
esterilització utilitzant radiació Gamma. Dosi mínima de 25 kGy (2.5 M RADS)</t>
    </r>
  </si>
  <si>
    <r>
      <rPr>
        <b/>
        <i/>
        <sz val="10"/>
        <rFont val="Calibri"/>
        <family val="2"/>
        <scheme val="minor"/>
      </rPr>
      <t>A-/FILTRES CAMPANA ASPIRACIO FORMOL</t>
    </r>
    <r>
      <rPr>
        <i/>
        <sz val="10"/>
        <rFont val="Calibri"/>
        <family val="2"/>
        <scheme val="minor"/>
      </rPr>
      <t xml:space="preserve">
Filtres biodegradables fabricats amb olot de blat de moro i emplenats amb carboni actiu impregnat amb permanganat potàssic. Dimensions: 350x320x48.
Aquests filtres són biodegradables. Aquest material ha estat especialment dissenyat per proporcionar el potencial d'oxidació més gran disponible, assegurant així el major rendiment general. El procés químic elimina els gasos contaminants mitjançant adsorció, absorció i reacció química (oxidació). Els gasos perjudicials queden atrapats dins del pèl·let i es converteixen en sòlids inofensius que romanen al pèl·let, eliminant la possibilitat de desorció i alliberament al medi ambient. Han d'estar fabricats amb material PLA biodegradable. Cada unitat ha de constar d'un pre-filtre i filtre. La duració amb extracció externa ha de ser de 850h i la duració sense extracció externa, de 450h. Compatible amb les cabines d'aspiració de formol, marca Anathomic Solutions, fabricades abans de l'any 2023, i després de l'any 2023. </t>
    </r>
  </si>
  <si>
    <r>
      <rPr>
        <b/>
        <i/>
        <sz val="10"/>
        <rFont val="Calibri"/>
        <family val="2"/>
        <scheme val="minor"/>
      </rPr>
      <t xml:space="preserve">G-/DESINFECTANT SUPERFICIES  
</t>
    </r>
    <r>
      <rPr>
        <i/>
        <sz val="10"/>
        <rFont val="Calibri"/>
        <family val="2"/>
        <scheme val="minor"/>
      </rPr>
      <t>Preparat d'actuació molt ràpida, llest per a l'ús, per netejar i desinfectar superfícies i objectes resistents a l'alcohol, en àreas sanitàries. Ha de ser lliure d'aldehid. Ha de ser bactericida, llevaduricida, fungicida, tuberculicida i micobactericida. També ha de ser eficaç contra virus no envolvents (Adeno, Polioma/SV40, Polio i Norovirus), i SARM. El format ha de ser d'1L aproximat amb bomba de pulverització.
- Neteja i desinfecta ràpidament totes les superfícies rentables.
- Optim efecte desodorant
- Conté sals d'amonis quaternaris
- Compleix les normes UNE-EN 13.697 i 14.476.
- Indicat per a la neteja, desodorització i desinfecció de centres sanitaris.
- No ha de portar detergent.</t>
    </r>
  </si>
  <si>
    <r>
      <rPr>
        <b/>
        <i/>
        <sz val="10"/>
        <rFont val="Calibri"/>
        <family val="2"/>
        <scheme val="minor"/>
      </rPr>
      <t xml:space="preserve">G-/CAPILARS SENSE HEPARINA 
</t>
    </r>
    <r>
      <rPr>
        <i/>
        <sz val="10"/>
        <rFont val="Calibri"/>
        <family val="2"/>
        <scheme val="minor"/>
      </rPr>
      <t>Capilars per a micro-hematrocits de 75mm, sense heparina, amb volum de 75 µl. Amb un diàmetre extern (+/- 0,05mm): 1,55mm. 
Producte sanitari per a diagnostic in vitro. Ha de cumplir amb el reglament (UE): 2017/746. Fabricat en vidre soda.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</si>
</sst>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4" formatCode="_-* #,##0.00\ &quot;€&quot;_-;\-* #,##0.00\ &quot;€&quot;_-;_-* &quot;-&quot;??\ &quot;€&quot;_-;_-@_-"/>
    <numFmt numFmtId="43" formatCode="_-* #,##0.00\ _€_-;\-* #,##0.00\ _€_-;_-* &quot;-&quot;??\ _€_-;_-@_-"/>
    <numFmt numFmtId="164" formatCode="#,##0\ &quot;anys&quot;"/>
    <numFmt numFmtId="165" formatCode="#,##0.00\ &quot;€&quot;"/>
    <numFmt numFmtId="166" formatCode="_-* #,##0.00\ [$€]_-;\-* #,##0.00\ [$€]_-;_-* &quot;-&quot;??\ [$€]_-;_-@_-"/>
    <numFmt numFmtId="167" formatCode="_-* #,##0.0000\ &quot;€&quot;_-;\-* #,##0.0000\ &quot;€&quot;_-;_-* &quot;-&quot;??\ &quot;€&quot;_-;_-@_-"/>
    <numFmt numFmtId="168" formatCode="#,##0\ &quot;UN&quot;"/>
    <numFmt numFmtId="169" formatCode="_-* #,##0.00\ _P_t_s_-;\-* #,##0.00\ _P_t_s_-;_-* &quot;-&quot;??\ _P_t_s_-;_-@_-"/>
    <numFmt numFmtId="170" formatCode="#,##0.0"/>
    <numFmt numFmtId="171" formatCode="_ [$€]\ * #,##0.00_ ;_ [$€]\ * \-#,##0.00_ ;_ [$€]\ * &quot;-&quot;??_ ;_ @_ "/>
    <numFmt numFmtId="172" formatCode="#,##0\ &quot;pta&quot;;\-#,##0\ &quot;pta&quot;"/>
    <numFmt numFmtId="173" formatCode="#,##0.00\ &quot;pta&quot;;\-#,##0.00\ &quot;pta&quot;"/>
    <numFmt numFmtId="174" formatCode="d\-mmmm\-yyyy"/>
    <numFmt numFmtId="175" formatCode="_ * #,##0.00_)[$€]_ ;_ * \(#,##0.00\)[$€]_ ;_ * &quot;-&quot;??_)[$€]_ ;_ @_ "/>
    <numFmt numFmtId="176" formatCode="_-* #,##0.0000\ &quot;€&quot;_-;\-* #,##0.0000\ &quot;€&quot;_-;_-* &quot;-&quot;????\ &quot;€&quot;_-;_-@_-"/>
  </numFmts>
  <fonts count="144">
    <font>
      <sz val="11"/>
      <color theme="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3" tint="-0.249977111117893"/>
      <name val="Arial Narrow"/>
      <family val="2"/>
    </font>
    <font>
      <i/>
      <sz val="10.5"/>
      <color theme="3" tint="-0.249977111117893"/>
      <name val="Calibri"/>
      <family val="2"/>
      <scheme val="minor"/>
    </font>
    <font>
      <sz val="11"/>
      <color theme="1"/>
      <name val="Arial Narrow"/>
      <family val="2"/>
    </font>
    <font>
      <b/>
      <sz val="18"/>
      <color theme="3"/>
      <name val="Calibri Light"/>
      <family val="2"/>
      <scheme val="major"/>
    </font>
    <font>
      <sz val="10"/>
      <name val="Arial"/>
      <family val="2"/>
    </font>
    <font>
      <sz val="10"/>
      <color theme="1"/>
      <name val="Arial"/>
      <family val="2"/>
    </font>
    <font>
      <sz val="10"/>
      <name val="Tahoma"/>
      <family val="2"/>
    </font>
    <font>
      <b/>
      <sz val="10"/>
      <name val="Arial"/>
      <family val="2"/>
    </font>
    <font>
      <sz val="10"/>
      <name val="Helvetica"/>
      <family val="2"/>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b/>
      <sz val="11"/>
      <name val="Arial"/>
      <family val="2"/>
    </font>
    <font>
      <sz val="10"/>
      <color indexed="10"/>
      <name val="Arial"/>
      <family val="2"/>
    </font>
    <font>
      <b/>
      <sz val="16"/>
      <color theme="0"/>
      <name val="Papyrus"/>
      <family val="4"/>
    </font>
    <font>
      <b/>
      <sz val="10"/>
      <color theme="3" tint="-0.499984740745262"/>
      <name val="Arial Narrow"/>
      <family val="2"/>
    </font>
    <font>
      <sz val="10"/>
      <color theme="3" tint="-0.499984740745262"/>
      <name val="Arial Narrow"/>
      <family val="2"/>
    </font>
    <font>
      <sz val="11"/>
      <color theme="3" tint="-0.499984740745262"/>
      <name val="Calibri"/>
      <family val="2"/>
      <scheme val="minor"/>
    </font>
    <font>
      <sz val="10"/>
      <color theme="3" tint="-0.499984740745262"/>
      <name val="Calibri"/>
      <family val="2"/>
      <scheme val="minor"/>
    </font>
    <font>
      <b/>
      <u/>
      <sz val="10"/>
      <color theme="3" tint="-0.499984740745262"/>
      <name val="Arial Narrow"/>
      <family val="2"/>
    </font>
    <font>
      <b/>
      <sz val="10.5"/>
      <color theme="3" tint="-0.499984740745262"/>
      <name val="Arial Narrow"/>
      <family val="2"/>
    </font>
    <font>
      <sz val="12"/>
      <color theme="3" tint="-0.499984740745262"/>
      <name val="Arial Narrow"/>
      <family val="2"/>
    </font>
    <font>
      <b/>
      <u/>
      <sz val="12"/>
      <color theme="3" tint="-0.499984740745262"/>
      <name val="Arial Narrow"/>
      <family val="2"/>
    </font>
    <font>
      <i/>
      <sz val="12"/>
      <color theme="3" tint="-0.499984740745262"/>
      <name val="Calibri"/>
      <family val="2"/>
      <scheme val="minor"/>
    </font>
    <font>
      <sz val="11"/>
      <color theme="3" tint="-0.499984740745262"/>
      <name val="Arial Narrow"/>
      <family val="2"/>
    </font>
    <font>
      <i/>
      <sz val="10.5"/>
      <color theme="3" tint="-0.499984740745262"/>
      <name val="Calibri"/>
      <family val="2"/>
      <scheme val="minor"/>
    </font>
    <font>
      <b/>
      <i/>
      <sz val="10.5"/>
      <color theme="3" tint="-0.499984740745262"/>
      <name val="Calibri"/>
      <family val="2"/>
      <scheme val="minor"/>
    </font>
    <font>
      <b/>
      <i/>
      <sz val="11"/>
      <color theme="3" tint="-0.499984740745262"/>
      <name val="Calibri"/>
      <family val="2"/>
      <scheme val="minor"/>
    </font>
    <font>
      <sz val="12"/>
      <color theme="3" tint="-0.499984740745262"/>
      <name val="Nyala"/>
    </font>
    <font>
      <b/>
      <sz val="11"/>
      <color theme="3" tint="-0.499984740745262"/>
      <name val="Arial Narrow"/>
      <family val="2"/>
    </font>
    <font>
      <b/>
      <u/>
      <sz val="11"/>
      <color theme="3" tint="-0.499984740745262"/>
      <name val="Arial Narrow"/>
      <family val="2"/>
    </font>
    <font>
      <i/>
      <sz val="11"/>
      <color theme="3" tint="-0.499984740745262"/>
      <name val="Arial Narrow"/>
      <family val="2"/>
    </font>
    <font>
      <b/>
      <i/>
      <sz val="11"/>
      <color theme="3" tint="-0.499984740745262"/>
      <name val="Arial Narrow"/>
      <family val="2"/>
    </font>
    <font>
      <i/>
      <sz val="9"/>
      <color theme="3" tint="-0.499984740745262"/>
      <name val="Arial Narrow"/>
      <family val="2"/>
    </font>
    <font>
      <sz val="9"/>
      <color theme="3" tint="-0.499984740745262"/>
      <name val="Arial Narrow"/>
      <family val="2"/>
    </font>
    <font>
      <b/>
      <sz val="10.5"/>
      <color theme="3" tint="-0.499984740745262"/>
      <name val="Calibri"/>
      <family val="2"/>
      <scheme val="minor"/>
    </font>
    <font>
      <sz val="10.5"/>
      <color theme="3" tint="-0.499984740745262"/>
      <name val="Copperplate Gothic Bold"/>
      <family val="2"/>
    </font>
    <font>
      <sz val="11.5"/>
      <color theme="3" tint="-0.499984740745262"/>
      <name val="Arial Narrow"/>
      <family val="2"/>
    </font>
    <font>
      <b/>
      <sz val="11.5"/>
      <color theme="3" tint="-0.499984740745262"/>
      <name val="Arial Narrow"/>
      <family val="2"/>
    </font>
    <font>
      <b/>
      <i/>
      <u/>
      <sz val="14"/>
      <color theme="3" tint="-0.499984740745262"/>
      <name val="Arial Narrow"/>
      <family val="2"/>
    </font>
    <font>
      <sz val="14"/>
      <color theme="3" tint="-0.499984740745262"/>
      <name val="Nyala"/>
    </font>
    <font>
      <i/>
      <sz val="10"/>
      <color theme="3" tint="-0.499984740745262"/>
      <name val="Calibri"/>
      <family val="2"/>
      <scheme val="minor"/>
    </font>
    <font>
      <b/>
      <i/>
      <sz val="10"/>
      <color theme="3" tint="-0.499984740745262"/>
      <name val="Calibri"/>
      <family val="2"/>
      <scheme val="minor"/>
    </font>
    <font>
      <b/>
      <i/>
      <vertAlign val="superscript"/>
      <sz val="10"/>
      <color rgb="FFC00000"/>
      <name val="Calibri"/>
      <family val="2"/>
      <scheme val="minor"/>
    </font>
    <font>
      <i/>
      <sz val="10"/>
      <color theme="3" tint="-0.499984740745262"/>
      <name val="Arial Narrow"/>
      <family val="2"/>
    </font>
    <font>
      <i/>
      <sz val="10"/>
      <color theme="3" tint="-0.249977111117893"/>
      <name val="Calibri"/>
      <family val="2"/>
      <scheme val="minor"/>
    </font>
    <font>
      <sz val="8"/>
      <name val="Calibri"/>
      <family val="2"/>
      <scheme val="minor"/>
    </font>
    <font>
      <b/>
      <sz val="26"/>
      <color rgb="FFFF0000"/>
      <name val="Arial Narrow"/>
      <family val="2"/>
    </font>
    <font>
      <b/>
      <i/>
      <sz val="10"/>
      <color theme="3" tint="-0.499984740745262"/>
      <name val="Arial Narrow"/>
      <family val="2"/>
    </font>
    <font>
      <b/>
      <sz val="11.5"/>
      <color theme="3" tint="-0.499984740745262"/>
      <name val="Nyala"/>
    </font>
    <font>
      <b/>
      <sz val="14"/>
      <color theme="3" tint="-0.499984740745262"/>
      <name val="Nyala"/>
    </font>
    <font>
      <b/>
      <sz val="18"/>
      <color theme="0"/>
      <name val="Papyrus"/>
      <family val="4"/>
    </font>
    <font>
      <sz val="11"/>
      <color rgb="FFFF0000"/>
      <name val="Arial Narrow"/>
      <family val="2"/>
    </font>
    <font>
      <b/>
      <sz val="12"/>
      <color theme="0"/>
      <name val="Nyala"/>
    </font>
    <font>
      <b/>
      <sz val="14"/>
      <color rgb="FFFF0000"/>
      <name val="Arial Narrow"/>
      <family val="2"/>
    </font>
    <font>
      <b/>
      <i/>
      <sz val="11"/>
      <color rgb="FFFF0000"/>
      <name val="Arial Narrow"/>
      <family val="2"/>
    </font>
    <font>
      <i/>
      <sz val="10"/>
      <color theme="3" tint="-0.499984740745262"/>
      <name val="Calibri"/>
      <family val="2"/>
    </font>
    <font>
      <i/>
      <u/>
      <sz val="10"/>
      <color theme="3" tint="-0.499984740745262"/>
      <name val="Calibri"/>
      <family val="2"/>
      <scheme val="minor"/>
    </font>
    <font>
      <b/>
      <i/>
      <u/>
      <sz val="10"/>
      <color theme="3" tint="-0.499984740745262"/>
      <name val="Calibri"/>
      <family val="2"/>
      <scheme val="minor"/>
    </font>
    <font>
      <i/>
      <vertAlign val="subscript"/>
      <sz val="10"/>
      <color theme="3" tint="-0.499984740745262"/>
      <name val="Calibri"/>
      <family val="2"/>
      <scheme val="minor"/>
    </font>
    <font>
      <strike/>
      <sz val="10"/>
      <color rgb="FFFF0000"/>
      <name val="Arial Narrow"/>
      <family val="2"/>
    </font>
    <font>
      <i/>
      <sz val="10"/>
      <color rgb="FFFF0000"/>
      <name val="Arial Narrow"/>
      <family val="2"/>
    </font>
    <font>
      <b/>
      <sz val="9"/>
      <color theme="3" tint="-0.499984740745262"/>
      <name val="Arial Narrow"/>
      <family val="2"/>
    </font>
    <font>
      <i/>
      <sz val="12"/>
      <color rgb="FFFF0000"/>
      <name val="Arial Narrow"/>
      <family val="2"/>
    </font>
    <font>
      <b/>
      <sz val="12"/>
      <name val="Arial"/>
      <family val="2"/>
    </font>
    <font>
      <sz val="11"/>
      <color indexed="8"/>
      <name val="Calibri"/>
      <family val="2"/>
    </font>
    <font>
      <sz val="11"/>
      <color indexed="9"/>
      <name val="Calibri"/>
      <family val="2"/>
    </font>
    <font>
      <sz val="11"/>
      <name val="‚l‚r ‚oƒSƒVƒbƒN"/>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8"/>
      <name val="Arial"/>
      <family val="2"/>
    </font>
    <font>
      <sz val="10"/>
      <name val="Courier"/>
      <family val="3"/>
    </font>
    <font>
      <sz val="11"/>
      <color indexed="8"/>
      <name val="RotisSansSerif"/>
      <family val="2"/>
    </font>
    <font>
      <b/>
      <sz val="11"/>
      <color indexed="62"/>
      <name val="Calibri"/>
      <family val="2"/>
      <scheme val="minor"/>
    </font>
    <font>
      <u/>
      <sz val="11"/>
      <color theme="10"/>
      <name val="Calibri"/>
      <family val="2"/>
    </font>
    <font>
      <sz val="11"/>
      <color theme="1"/>
      <name val="RotisSansSerif"/>
      <family val="2"/>
    </font>
    <font>
      <b/>
      <sz val="18"/>
      <color indexed="62"/>
      <name val="Calibri Light"/>
      <family val="2"/>
      <scheme val="major"/>
    </font>
    <font>
      <b/>
      <sz val="13"/>
      <color indexed="62"/>
      <name val="Calibri"/>
      <family val="2"/>
      <scheme val="minor"/>
    </font>
    <font>
      <b/>
      <i/>
      <sz val="12"/>
      <color theme="3" tint="-0.499984740745262"/>
      <name val="Arial Narrow"/>
      <family val="2"/>
    </font>
    <font>
      <b/>
      <i/>
      <u/>
      <sz val="11"/>
      <color theme="3" tint="-0.499984740745262"/>
      <name val="Arial Narrow"/>
      <family val="2"/>
    </font>
    <font>
      <b/>
      <i/>
      <vertAlign val="superscript"/>
      <sz val="10"/>
      <color rgb="FFC00000"/>
      <name val="Arial Narrow"/>
      <family val="2"/>
    </font>
    <font>
      <b/>
      <i/>
      <vertAlign val="superscript"/>
      <sz val="10"/>
      <color theme="3" tint="-0.499984740745262"/>
      <name val="Arial Narrow"/>
      <family val="2"/>
    </font>
    <font>
      <b/>
      <i/>
      <sz val="10"/>
      <color rgb="FFC00000"/>
      <name val="Arial Narrow"/>
      <family val="2"/>
    </font>
    <font>
      <sz val="14"/>
      <color theme="3" tint="-0.249977111117893"/>
      <name val="Nyala"/>
    </font>
    <font>
      <b/>
      <sz val="14"/>
      <color theme="3" tint="-0.249977111117893"/>
      <name val="Nyala"/>
    </font>
    <font>
      <i/>
      <sz val="14"/>
      <color theme="3" tint="-0.249977111117893"/>
      <name val="Nyala"/>
    </font>
    <font>
      <b/>
      <i/>
      <sz val="9"/>
      <color theme="3" tint="-0.499984740745262"/>
      <name val="Calibri"/>
      <family val="2"/>
      <scheme val="minor"/>
    </font>
    <font>
      <b/>
      <i/>
      <u/>
      <sz val="10"/>
      <color theme="3" tint="-0.499984740745262"/>
      <name val="Arial Narrow"/>
      <family val="2"/>
    </font>
    <font>
      <sz val="10"/>
      <color rgb="FFFF0000"/>
      <name val="Arial Narrow"/>
      <family val="2"/>
    </font>
    <font>
      <i/>
      <sz val="10"/>
      <color rgb="FFFF0000"/>
      <name val="Calibri"/>
      <family val="2"/>
      <scheme val="minor"/>
    </font>
    <font>
      <i/>
      <strike/>
      <sz val="10"/>
      <color rgb="FFFF0000"/>
      <name val="Arial Narrow"/>
      <family val="2"/>
    </font>
    <font>
      <strike/>
      <sz val="11"/>
      <color rgb="FFFF0000"/>
      <name val="Arial Narrow"/>
      <family val="2"/>
    </font>
    <font>
      <i/>
      <strike/>
      <sz val="10.5"/>
      <color rgb="FFFF0000"/>
      <name val="Calibri"/>
      <family val="2"/>
      <scheme val="minor"/>
    </font>
    <font>
      <sz val="10"/>
      <color rgb="FFFF0000"/>
      <name val="Calibri"/>
      <family val="2"/>
      <scheme val="minor"/>
    </font>
    <font>
      <b/>
      <sz val="12"/>
      <color rgb="FFFF0000"/>
      <name val="Arial Narrow"/>
      <family val="2"/>
    </font>
    <font>
      <i/>
      <sz val="10.5"/>
      <color rgb="FFFF0000"/>
      <name val="Calibri"/>
      <family val="2"/>
      <scheme val="minor"/>
    </font>
    <font>
      <strike/>
      <sz val="11"/>
      <color rgb="FFFF0000"/>
      <name val="Calibri"/>
      <family val="2"/>
      <scheme val="minor"/>
    </font>
    <font>
      <i/>
      <sz val="10"/>
      <name val="Calibri"/>
      <family val="2"/>
      <scheme val="minor"/>
    </font>
    <font>
      <b/>
      <i/>
      <sz val="10"/>
      <name val="Calibri"/>
      <family val="2"/>
      <scheme val="minor"/>
    </font>
    <font>
      <i/>
      <sz val="10"/>
      <name val="Arial Narrow"/>
      <family val="2"/>
    </font>
    <font>
      <sz val="10"/>
      <color rgb="FF00B050"/>
      <name val="Arial Narrow"/>
      <family val="2"/>
    </font>
    <font>
      <i/>
      <sz val="10"/>
      <color rgb="FF00B050"/>
      <name val="Calibri"/>
      <family val="2"/>
      <scheme val="minor"/>
    </font>
    <font>
      <i/>
      <sz val="10"/>
      <color rgb="FF00B050"/>
      <name val="Arial Narrow"/>
      <family val="2"/>
    </font>
    <font>
      <i/>
      <strike/>
      <sz val="10"/>
      <color rgb="FF00B050"/>
      <name val="Calibri"/>
      <family val="2"/>
      <scheme val="minor"/>
    </font>
    <font>
      <b/>
      <i/>
      <strike/>
      <sz val="10"/>
      <color rgb="FF00B050"/>
      <name val="Calibri"/>
      <family val="2"/>
      <scheme val="minor"/>
    </font>
    <font>
      <i/>
      <strike/>
      <u/>
      <sz val="10"/>
      <color rgb="FF00B050"/>
      <name val="Calibri"/>
      <family val="2"/>
      <scheme val="minor"/>
    </font>
    <font>
      <i/>
      <strike/>
      <sz val="10"/>
      <color rgb="FF00B050"/>
      <name val="Arial Narrow"/>
      <family val="2"/>
    </font>
    <font>
      <i/>
      <sz val="10"/>
      <color rgb="FFC00000"/>
      <name val="Calibri"/>
      <family val="2"/>
      <scheme val="minor"/>
    </font>
    <font>
      <i/>
      <sz val="10.5"/>
      <color rgb="FF00B050"/>
      <name val="Calibri"/>
      <family val="2"/>
      <scheme val="minor"/>
    </font>
    <font>
      <b/>
      <i/>
      <sz val="11"/>
      <color rgb="FF00B050"/>
      <name val="Arial Narrow"/>
      <family val="2"/>
    </font>
    <font>
      <sz val="10"/>
      <name val="Arial Narrow"/>
      <family val="2"/>
    </font>
    <font>
      <b/>
      <i/>
      <sz val="10"/>
      <color rgb="FF00B050"/>
      <name val="Calibri"/>
      <family val="2"/>
      <scheme val="minor"/>
    </font>
  </fonts>
  <fills count="72">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3" tint="0.79998168889431442"/>
        <bgColor indexed="64"/>
      </patternFill>
    </fill>
    <fill>
      <patternFill patternType="solid">
        <fgColor theme="3" tint="0.59999389629810485"/>
        <bgColor indexed="64"/>
      </patternFill>
    </fill>
    <fill>
      <patternFill patternType="solid">
        <fgColor theme="7" tint="0.79998168889431442"/>
        <bgColor indexed="64"/>
      </patternFill>
    </fill>
    <fill>
      <patternFill patternType="solid">
        <fgColor theme="4" tint="-0.499984740745262"/>
        <bgColor indexed="64"/>
      </patternFill>
    </fill>
    <fill>
      <patternFill patternType="solid">
        <fgColor indexed="45"/>
      </patternFill>
    </fill>
    <fill>
      <patternFill patternType="solid">
        <fgColor indexed="47"/>
      </patternFill>
    </fill>
    <fill>
      <patternFill patternType="solid">
        <fgColor indexed="29"/>
      </patternFill>
    </fill>
    <fill>
      <patternFill patternType="solid">
        <fgColor indexed="11"/>
      </patternFill>
    </fill>
    <fill>
      <patternFill patternType="solid">
        <fgColor indexed="51"/>
      </patternFill>
    </fill>
    <fill>
      <patternFill patternType="solid">
        <fgColor indexed="52"/>
      </patternFill>
    </fill>
    <fill>
      <patternFill patternType="solid">
        <fgColor indexed="2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3"/>
        <bgColor indexed="64"/>
      </patternFill>
    </fill>
    <fill>
      <patternFill patternType="solid">
        <fgColor indexed="50"/>
      </patternFill>
    </fill>
    <fill>
      <patternFill patternType="solid">
        <fgColor indexed="54"/>
        <bgColor indexed="64"/>
      </patternFill>
    </fill>
    <fill>
      <patternFill patternType="solid">
        <fgColor indexed="40"/>
      </patternFill>
    </fill>
    <fill>
      <patternFill patternType="solid">
        <fgColor indexed="40"/>
        <bgColor indexed="64"/>
      </patternFill>
    </fill>
    <fill>
      <patternFill patternType="solid">
        <fgColor indexed="44"/>
        <bgColor indexed="64"/>
      </patternFill>
    </fill>
    <fill>
      <patternFill patternType="solid">
        <fgColor indexed="41"/>
        <bgColor indexed="64"/>
      </patternFill>
    </fill>
    <fill>
      <patternFill patternType="solid">
        <fgColor indexed="26"/>
        <bgColor indexed="64"/>
      </patternFill>
    </fill>
    <fill>
      <patternFill patternType="solid">
        <fgColor indexed="41"/>
      </patternFill>
    </fill>
    <fill>
      <patternFill patternType="solid">
        <fgColor indexed="31"/>
      </patternFill>
    </fill>
    <fill>
      <patternFill patternType="solid">
        <fgColor indexed="42"/>
      </patternFill>
    </fill>
    <fill>
      <patternFill patternType="solid">
        <fgColor indexed="46"/>
      </patternFill>
    </fill>
    <fill>
      <patternFill patternType="solid">
        <fgColor indexed="27"/>
      </patternFill>
    </fill>
    <fill>
      <patternFill patternType="solid">
        <fgColor indexed="44"/>
      </patternFill>
    </fill>
    <fill>
      <patternFill patternType="solid">
        <fgColor indexed="30"/>
      </patternFill>
    </fill>
    <fill>
      <patternFill patternType="solid">
        <fgColor indexed="36"/>
      </patternFill>
    </fill>
    <fill>
      <patternFill patternType="solid">
        <fgColor indexed="49"/>
      </patternFill>
    </fill>
    <fill>
      <patternFill patternType="solid">
        <fgColor indexed="62"/>
      </patternFill>
    </fill>
    <fill>
      <patternFill patternType="solid">
        <fgColor indexed="9"/>
      </patternFill>
    </fill>
    <fill>
      <patternFill patternType="solid">
        <fgColor indexed="55"/>
      </patternFill>
    </fill>
    <fill>
      <patternFill patternType="solid">
        <fgColor indexed="54"/>
      </patternFill>
    </fill>
    <fill>
      <patternFill patternType="solid">
        <fgColor theme="3" tint="0.39997558519241921"/>
        <bgColor indexed="64"/>
      </patternFill>
    </fill>
  </fills>
  <borders count="2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48"/>
      </left>
      <right style="thin">
        <color indexed="48"/>
      </right>
      <top style="thin">
        <color indexed="48"/>
      </top>
      <bottom style="thin">
        <color indexed="48"/>
      </bottom>
      <diagonal/>
    </border>
    <border>
      <left style="thin">
        <color indexed="64"/>
      </left>
      <right style="thin">
        <color indexed="48"/>
      </right>
      <top/>
      <bottom/>
      <diagonal/>
    </border>
    <border>
      <left/>
      <right/>
      <top style="medium">
        <color theme="3" tint="0.39991454817346722"/>
      </top>
      <bottom/>
      <diagonal/>
    </border>
    <border>
      <left style="medium">
        <color theme="3" tint="0.39988402966399123"/>
      </left>
      <right/>
      <top style="medium">
        <color theme="3" tint="0.39991454817346722"/>
      </top>
      <bottom/>
      <diagonal/>
    </border>
    <border>
      <left style="thin">
        <color theme="3" tint="0.39985351115451523"/>
      </left>
      <right style="thin">
        <color theme="3" tint="0.39985351115451523"/>
      </right>
      <top style="medium">
        <color theme="3" tint="0.39985351115451523"/>
      </top>
      <bottom/>
      <diagonal/>
    </border>
    <border>
      <left style="thin">
        <color theme="3" tint="0.39985351115451523"/>
      </left>
      <right style="thin">
        <color theme="3" tint="0.39985351115451523"/>
      </right>
      <top/>
      <bottom style="medium">
        <color theme="3" tint="0.39985351115451523"/>
      </bottom>
      <diagonal/>
    </border>
    <border>
      <left style="medium">
        <color theme="3" tint="0.39988402966399123"/>
      </left>
      <right style="thin">
        <color theme="3" tint="0.39994506668294322"/>
      </right>
      <top style="medium">
        <color theme="3" tint="0.39988402966399123"/>
      </top>
      <bottom style="medium">
        <color theme="3" tint="0.39991454817346722"/>
      </bottom>
      <diagonal/>
    </border>
    <border>
      <left style="thin">
        <color theme="3" tint="0.39994506668294322"/>
      </left>
      <right/>
      <top style="medium">
        <color theme="3" tint="0.39988402966399123"/>
      </top>
      <bottom/>
      <diagonal/>
    </border>
    <border>
      <left/>
      <right/>
      <top style="medium">
        <color theme="3" tint="0.39988402966399123"/>
      </top>
      <bottom/>
      <diagonal/>
    </border>
    <border>
      <left/>
      <right style="medium">
        <color theme="3" tint="0.39988402966399123"/>
      </right>
      <top style="medium">
        <color theme="3" tint="0.39988402966399123"/>
      </top>
      <bottom/>
      <diagonal/>
    </border>
    <border>
      <left style="medium">
        <color theme="3" tint="0.39988402966399123"/>
      </left>
      <right style="thin">
        <color theme="3" tint="0.39985351115451523"/>
      </right>
      <top style="medium">
        <color theme="3" tint="0.39985351115451523"/>
      </top>
      <bottom/>
      <diagonal/>
    </border>
    <border>
      <left style="medium">
        <color theme="3" tint="0.39988402966399123"/>
      </left>
      <right style="thin">
        <color theme="3" tint="0.39985351115451523"/>
      </right>
      <top/>
      <bottom style="medium">
        <color theme="3" tint="0.39985351115451523"/>
      </bottom>
      <diagonal/>
    </border>
    <border>
      <left style="medium">
        <color theme="3" tint="0.39988402966399123"/>
      </left>
      <right style="thin">
        <color theme="3" tint="0.39988402966399123"/>
      </right>
      <top/>
      <bottom style="medium">
        <color theme="3" tint="0.39988402966399123"/>
      </bottom>
      <diagonal/>
    </border>
    <border>
      <left style="thin">
        <color theme="3" tint="0.39988402966399123"/>
      </left>
      <right style="thin">
        <color theme="3" tint="0.39988402966399123"/>
      </right>
      <top/>
      <bottom style="medium">
        <color theme="3" tint="0.39988402966399123"/>
      </bottom>
      <diagonal/>
    </border>
    <border>
      <left style="thin">
        <color theme="3" tint="0.39985351115451523"/>
      </left>
      <right/>
      <top style="medium">
        <color theme="3" tint="0.39985351115451523"/>
      </top>
      <bottom/>
      <diagonal/>
    </border>
    <border>
      <left style="thin">
        <color theme="3" tint="0.39985351115451523"/>
      </left>
      <right/>
      <top/>
      <bottom style="medium">
        <color theme="3" tint="0.39985351115451523"/>
      </bottom>
      <diagonal/>
    </border>
    <border>
      <left style="thin">
        <color theme="3" tint="0.39988402966399123"/>
      </left>
      <right/>
      <top/>
      <bottom style="medium">
        <color theme="3" tint="0.39988402966399123"/>
      </bottom>
      <diagonal/>
    </border>
    <border>
      <left style="medium">
        <color theme="3" tint="0.39985351115451523"/>
      </left>
      <right style="medium">
        <color theme="3" tint="0.39985351115451523"/>
      </right>
      <top style="medium">
        <color theme="3" tint="0.39985351115451523"/>
      </top>
      <bottom/>
      <diagonal/>
    </border>
    <border>
      <left style="medium">
        <color theme="3" tint="0.39985351115451523"/>
      </left>
      <right style="medium">
        <color theme="3" tint="0.39985351115451523"/>
      </right>
      <top/>
      <bottom style="medium">
        <color theme="3" tint="0.39985351115451523"/>
      </bottom>
      <diagonal/>
    </border>
    <border>
      <left style="medium">
        <color theme="3" tint="0.39982299264503923"/>
      </left>
      <right style="thin">
        <color theme="3" tint="0.39982299264503923"/>
      </right>
      <top style="medium">
        <color theme="3" tint="0.39982299264503923"/>
      </top>
      <bottom style="medium">
        <color theme="3" tint="0.39982299264503923"/>
      </bottom>
      <diagonal/>
    </border>
    <border>
      <left style="thin">
        <color theme="3" tint="0.39982299264503923"/>
      </left>
      <right style="thin">
        <color theme="3" tint="0.39982299264503923"/>
      </right>
      <top style="medium">
        <color theme="3" tint="0.39982299264503923"/>
      </top>
      <bottom style="medium">
        <color theme="3" tint="0.39982299264503923"/>
      </bottom>
      <diagonal/>
    </border>
    <border>
      <left style="thin">
        <color theme="3" tint="0.39982299264503923"/>
      </left>
      <right style="medium">
        <color theme="3" tint="0.39982299264503923"/>
      </right>
      <top style="medium">
        <color theme="3" tint="0.39982299264503923"/>
      </top>
      <bottom style="medium">
        <color theme="3" tint="0.39982299264503923"/>
      </bottom>
      <diagonal/>
    </border>
    <border>
      <left/>
      <right/>
      <top style="medium">
        <color theme="3" tint="0.39988402966399123"/>
      </top>
      <bottom style="medium">
        <color theme="3" tint="0.39988402966399123"/>
      </bottom>
      <diagonal/>
    </border>
    <border>
      <left/>
      <right style="medium">
        <color theme="3" tint="0.39988402966399123"/>
      </right>
      <top style="medium">
        <color theme="3" tint="0.39988402966399123"/>
      </top>
      <bottom style="medium">
        <color theme="3" tint="0.39988402966399123"/>
      </bottom>
      <diagonal/>
    </border>
    <border>
      <left style="thin">
        <color theme="3" tint="0.39994506668294322"/>
      </left>
      <right style="thin">
        <color theme="3" tint="0.39994506668294322"/>
      </right>
      <top style="thin">
        <color theme="3" tint="0.39994506668294322"/>
      </top>
      <bottom style="medium">
        <color theme="3" tint="0.39994506668294322"/>
      </bottom>
      <diagonal/>
    </border>
    <border>
      <left style="medium">
        <color theme="3" tint="0.39985351115451523"/>
      </left>
      <right style="thin">
        <color theme="3" tint="0.39991454817346722"/>
      </right>
      <top style="medium">
        <color theme="3" tint="0.39985351115451523"/>
      </top>
      <bottom style="medium">
        <color theme="3" tint="0.39985351115451523"/>
      </bottom>
      <diagonal/>
    </border>
    <border>
      <left style="thin">
        <color theme="3" tint="0.39991454817346722"/>
      </left>
      <right style="thin">
        <color theme="3" tint="0.39991454817346722"/>
      </right>
      <top style="medium">
        <color theme="3" tint="0.39985351115451523"/>
      </top>
      <bottom style="medium">
        <color theme="3" tint="0.39985351115451523"/>
      </bottom>
      <diagonal/>
    </border>
    <border>
      <left/>
      <right style="thin">
        <color theme="3" tint="0.39991454817346722"/>
      </right>
      <top style="medium">
        <color theme="3" tint="0.39985351115451523"/>
      </top>
      <bottom style="medium">
        <color theme="3" tint="0.39985351115451523"/>
      </bottom>
      <diagonal/>
    </border>
    <border>
      <left style="thin">
        <color theme="3" tint="0.39991454817346722"/>
      </left>
      <right/>
      <top style="medium">
        <color theme="3" tint="0.39985351115451523"/>
      </top>
      <bottom style="medium">
        <color theme="3" tint="0.39985351115451523"/>
      </bottom>
      <diagonal/>
    </border>
    <border>
      <left style="thin">
        <color theme="3" tint="0.39985351115451523"/>
      </left>
      <right style="thin">
        <color theme="3" tint="0.39991454817346722"/>
      </right>
      <top style="medium">
        <color theme="3" tint="0.39985351115451523"/>
      </top>
      <bottom style="medium">
        <color theme="3" tint="0.39985351115451523"/>
      </bottom>
      <diagonal/>
    </border>
    <border>
      <left style="thin">
        <color theme="3" tint="0.39991454817346722"/>
      </left>
      <right style="thin">
        <color theme="3" tint="0.39991454817346722"/>
      </right>
      <top style="thin">
        <color theme="3" tint="0.39991454817346722"/>
      </top>
      <bottom style="thin">
        <color theme="3" tint="0.39991454817346722"/>
      </bottom>
      <diagonal/>
    </border>
    <border>
      <left/>
      <right/>
      <top/>
      <bottom style="thin">
        <color theme="3" tint="0.39988402966399123"/>
      </bottom>
      <diagonal/>
    </border>
    <border>
      <left style="medium">
        <color theme="3" tint="0.39991454817346722"/>
      </left>
      <right style="medium">
        <color theme="3" tint="0.39988402966399123"/>
      </right>
      <top style="medium">
        <color theme="3" tint="0.39991454817346722"/>
      </top>
      <bottom style="medium">
        <color theme="3" tint="0.39991454817346722"/>
      </bottom>
      <diagonal/>
    </border>
    <border>
      <left style="medium">
        <color theme="3" tint="0.39985351115451523"/>
      </left>
      <right style="thin">
        <color theme="3" tint="0.39985351115451523"/>
      </right>
      <top style="medium">
        <color theme="3" tint="0.39985351115451523"/>
      </top>
      <bottom style="medium">
        <color theme="3" tint="0.39985351115451523"/>
      </bottom>
      <diagonal/>
    </border>
    <border>
      <left style="thin">
        <color theme="3" tint="0.39985351115451523"/>
      </left>
      <right style="thin">
        <color theme="3" tint="0.39985351115451523"/>
      </right>
      <top style="medium">
        <color theme="3" tint="0.39985351115451523"/>
      </top>
      <bottom style="medium">
        <color theme="3" tint="0.39985351115451523"/>
      </bottom>
      <diagonal/>
    </border>
    <border>
      <left style="thin">
        <color theme="3" tint="0.39979247413556324"/>
      </left>
      <right style="thin">
        <color theme="3" tint="0.39979247413556324"/>
      </right>
      <top style="thin">
        <color theme="3" tint="0.39979247413556324"/>
      </top>
      <bottom style="thin">
        <color theme="3" tint="0.39979247413556324"/>
      </bottom>
      <diagonal/>
    </border>
    <border>
      <left/>
      <right/>
      <top style="medium">
        <color theme="3" tint="0.39979247413556324"/>
      </top>
      <bottom style="thin">
        <color theme="3" tint="0.39979247413556324"/>
      </bottom>
      <diagonal/>
    </border>
    <border>
      <left/>
      <right/>
      <top style="thin">
        <color theme="3" tint="0.39979247413556324"/>
      </top>
      <bottom style="thin">
        <color theme="3" tint="0.39979247413556324"/>
      </bottom>
      <diagonal/>
    </border>
    <border>
      <left/>
      <right/>
      <top style="thin">
        <color theme="3" tint="0.39979247413556324"/>
      </top>
      <bottom style="medium">
        <color theme="3" tint="0.39979247413556324"/>
      </bottom>
      <diagonal/>
    </border>
    <border>
      <left style="medium">
        <color theme="3" tint="0.39979247413556324"/>
      </left>
      <right/>
      <top style="medium">
        <color theme="3" tint="0.39979247413556324"/>
      </top>
      <bottom style="thin">
        <color theme="3" tint="0.39979247413556324"/>
      </bottom>
      <diagonal/>
    </border>
    <border>
      <left/>
      <right style="medium">
        <color theme="3" tint="0.39979247413556324"/>
      </right>
      <top style="medium">
        <color theme="3" tint="0.39979247413556324"/>
      </top>
      <bottom style="thin">
        <color theme="3" tint="0.39979247413556324"/>
      </bottom>
      <diagonal/>
    </border>
    <border>
      <left style="thin">
        <color theme="3" tint="0.39988402966399123"/>
      </left>
      <right/>
      <top style="thin">
        <color theme="3" tint="0.39979247413556324"/>
      </top>
      <bottom style="thin">
        <color theme="3" tint="0.39979247413556324"/>
      </bottom>
      <diagonal/>
    </border>
    <border>
      <left/>
      <right style="thin">
        <color theme="3" tint="0.39988402966399123"/>
      </right>
      <top style="thin">
        <color theme="3" tint="0.39979247413556324"/>
      </top>
      <bottom style="thin">
        <color theme="3" tint="0.39979247413556324"/>
      </bottom>
      <diagonal/>
    </border>
    <border>
      <left style="thin">
        <color theme="3" tint="0.39994506668294322"/>
      </left>
      <right style="thin">
        <color theme="3" tint="0.39994506668294322"/>
      </right>
      <top style="thin">
        <color theme="3" tint="0.39979247413556324"/>
      </top>
      <bottom style="medium">
        <color theme="3" tint="0.39979247413556324"/>
      </bottom>
      <diagonal/>
    </border>
    <border>
      <left style="thin">
        <color theme="3" tint="0.39991454817346722"/>
      </left>
      <right style="medium">
        <color theme="3" tint="0.39982299264503923"/>
      </right>
      <top style="thin">
        <color theme="3" tint="0.39979247413556324"/>
      </top>
      <bottom style="medium">
        <color theme="3" tint="0.39979247413556324"/>
      </bottom>
      <diagonal/>
    </border>
    <border>
      <left/>
      <right/>
      <top style="thin">
        <color theme="3" tint="0.39979247413556324"/>
      </top>
      <bottom/>
      <diagonal/>
    </border>
    <border>
      <left/>
      <right/>
      <top/>
      <bottom style="medium">
        <color theme="3" tint="0.39979247413556324"/>
      </bottom>
      <diagonal/>
    </border>
    <border>
      <left/>
      <right style="thin">
        <color theme="3" tint="0.39994506668294322"/>
      </right>
      <top/>
      <bottom style="medium">
        <color theme="3" tint="0.39979247413556324"/>
      </bottom>
      <diagonal/>
    </border>
    <border>
      <left style="thin">
        <color theme="3" tint="0.39994506668294322"/>
      </left>
      <right style="thin">
        <color theme="3" tint="0.39991454817346722"/>
      </right>
      <top/>
      <bottom style="medium">
        <color theme="3" tint="0.39979247413556324"/>
      </bottom>
      <diagonal/>
    </border>
    <border>
      <left style="medium">
        <color theme="3" tint="0.39982299264503923"/>
      </left>
      <right style="medium">
        <color theme="3" tint="0.39979247413556324"/>
      </right>
      <top/>
      <bottom style="medium">
        <color theme="3" tint="0.39979247413556324"/>
      </bottom>
      <diagonal/>
    </border>
    <border>
      <left/>
      <right style="medium">
        <color theme="3" tint="0.39979247413556324"/>
      </right>
      <top style="thin">
        <color theme="3" tint="0.39979247413556324"/>
      </top>
      <bottom/>
      <diagonal/>
    </border>
    <border>
      <left style="medium">
        <color theme="3" tint="0.39982299264503923"/>
      </left>
      <right/>
      <top style="medium">
        <color theme="3" tint="0.39979247413556324"/>
      </top>
      <bottom style="thin">
        <color theme="3" tint="0.39979247413556324"/>
      </bottom>
      <diagonal/>
    </border>
    <border>
      <left style="medium">
        <color theme="3" tint="0.39979247413556324"/>
      </left>
      <right style="thin">
        <color theme="3" tint="0.39979247413556324"/>
      </right>
      <top style="medium">
        <color theme="3" tint="0.39979247413556324"/>
      </top>
      <bottom style="thin">
        <color theme="3" tint="0.39979247413556324"/>
      </bottom>
      <diagonal/>
    </border>
    <border>
      <left style="thin">
        <color theme="3" tint="0.39979247413556324"/>
      </left>
      <right style="thin">
        <color theme="3" tint="0.39979247413556324"/>
      </right>
      <top style="medium">
        <color theme="3" tint="0.39979247413556324"/>
      </top>
      <bottom style="thin">
        <color theme="3" tint="0.39979247413556324"/>
      </bottom>
      <diagonal/>
    </border>
    <border>
      <left style="thin">
        <color theme="3" tint="0.39979247413556324"/>
      </left>
      <right style="medium">
        <color theme="3" tint="0.39979247413556324"/>
      </right>
      <top style="medium">
        <color theme="3" tint="0.39979247413556324"/>
      </top>
      <bottom style="thin">
        <color theme="3" tint="0.39979247413556324"/>
      </bottom>
      <diagonal/>
    </border>
    <border>
      <left style="medium">
        <color theme="3" tint="0.39979247413556324"/>
      </left>
      <right style="thin">
        <color theme="3" tint="0.39979247413556324"/>
      </right>
      <top style="thin">
        <color theme="3" tint="0.39979247413556324"/>
      </top>
      <bottom style="thin">
        <color theme="3" tint="0.39979247413556324"/>
      </bottom>
      <diagonal/>
    </border>
    <border>
      <left style="thin">
        <color theme="3" tint="0.39979247413556324"/>
      </left>
      <right style="medium">
        <color theme="3" tint="0.39979247413556324"/>
      </right>
      <top style="thin">
        <color theme="3" tint="0.39979247413556324"/>
      </top>
      <bottom style="thin">
        <color theme="3" tint="0.39979247413556324"/>
      </bottom>
      <diagonal/>
    </border>
    <border>
      <left style="medium">
        <color theme="3" tint="0.39979247413556324"/>
      </left>
      <right style="thin">
        <color theme="3" tint="0.39979247413556324"/>
      </right>
      <top style="thin">
        <color theme="3" tint="0.39979247413556324"/>
      </top>
      <bottom style="medium">
        <color theme="3" tint="0.39979247413556324"/>
      </bottom>
      <diagonal/>
    </border>
    <border>
      <left style="thin">
        <color theme="3" tint="0.39979247413556324"/>
      </left>
      <right style="thin">
        <color theme="3" tint="0.39979247413556324"/>
      </right>
      <top style="thin">
        <color theme="3" tint="0.39979247413556324"/>
      </top>
      <bottom style="medium">
        <color theme="3" tint="0.39979247413556324"/>
      </bottom>
      <diagonal/>
    </border>
    <border>
      <left style="thin">
        <color theme="3" tint="0.39979247413556324"/>
      </left>
      <right style="medium">
        <color theme="3" tint="0.39979247413556324"/>
      </right>
      <top style="thin">
        <color theme="3" tint="0.39979247413556324"/>
      </top>
      <bottom style="medium">
        <color theme="3" tint="0.39979247413556324"/>
      </bottom>
      <diagonal/>
    </border>
    <border>
      <left style="thin">
        <color theme="3" tint="0.39994506668294322"/>
      </left>
      <right style="thin">
        <color theme="3" tint="0.39994506668294322"/>
      </right>
      <top/>
      <bottom style="medium">
        <color theme="3" tint="0.39979247413556324"/>
      </bottom>
      <diagonal/>
    </border>
    <border>
      <left style="thin">
        <color theme="3" tint="0.39994506668294322"/>
      </left>
      <right style="thin">
        <color theme="3" tint="0.39994506668294322"/>
      </right>
      <top style="thin">
        <color theme="3" tint="0.39988402966399123"/>
      </top>
      <bottom style="medium">
        <color theme="3" tint="0.39979247413556324"/>
      </bottom>
      <diagonal/>
    </border>
    <border>
      <left style="thin">
        <color theme="3" tint="0.39994506668294322"/>
      </left>
      <right/>
      <top/>
      <bottom style="medium">
        <color theme="3" tint="0.39979247413556324"/>
      </bottom>
      <diagonal/>
    </border>
    <border>
      <left/>
      <right style="medium">
        <color theme="3" tint="0.39979247413556324"/>
      </right>
      <top/>
      <bottom style="medium">
        <color theme="3" tint="0.39979247413556324"/>
      </bottom>
      <diagonal/>
    </border>
    <border>
      <left style="thin">
        <color theme="3" tint="0.39988402966399123"/>
      </left>
      <right/>
      <top/>
      <bottom style="thin">
        <color theme="3" tint="0.39988402966399123"/>
      </bottom>
      <diagonal/>
    </border>
    <border>
      <left/>
      <right style="thin">
        <color theme="3" tint="0.39988402966399123"/>
      </right>
      <top/>
      <bottom style="thin">
        <color theme="3" tint="0.39988402966399123"/>
      </bottom>
      <diagonal/>
    </border>
    <border>
      <left style="medium">
        <color theme="3" tint="0.39979247413556324"/>
      </left>
      <right/>
      <top style="medium">
        <color theme="3" tint="0.39979247413556324"/>
      </top>
      <bottom style="thin">
        <color theme="3" tint="0.39976195562608724"/>
      </bottom>
      <diagonal/>
    </border>
    <border>
      <left/>
      <right/>
      <top style="medium">
        <color theme="3" tint="0.39979247413556324"/>
      </top>
      <bottom style="thin">
        <color theme="3" tint="0.39976195562608724"/>
      </bottom>
      <diagonal/>
    </border>
    <border>
      <left/>
      <right style="medium">
        <color theme="3" tint="0.39979247413556324"/>
      </right>
      <top style="medium">
        <color theme="3" tint="0.39979247413556324"/>
      </top>
      <bottom style="thin">
        <color theme="3" tint="0.39976195562608724"/>
      </bottom>
      <diagonal/>
    </border>
    <border>
      <left/>
      <right/>
      <top style="thin">
        <color theme="3" tint="0.39976195562608724"/>
      </top>
      <bottom/>
      <diagonal/>
    </border>
    <border>
      <left/>
      <right style="medium">
        <color theme="3" tint="0.39979247413556324"/>
      </right>
      <top style="thin">
        <color theme="3" tint="0.39976195562608724"/>
      </top>
      <bottom/>
      <diagonal/>
    </border>
    <border>
      <left style="medium">
        <color theme="3" tint="0.39976195562608724"/>
      </left>
      <right style="thin">
        <color theme="3" tint="0.39976195562608724"/>
      </right>
      <top style="medium">
        <color theme="3" tint="0.39976195562608724"/>
      </top>
      <bottom style="thin">
        <color theme="3" tint="0.39976195562608724"/>
      </bottom>
      <diagonal/>
    </border>
    <border>
      <left style="thin">
        <color theme="3" tint="0.39976195562608724"/>
      </left>
      <right style="thin">
        <color theme="3" tint="0.39976195562608724"/>
      </right>
      <top style="medium">
        <color theme="3" tint="0.39976195562608724"/>
      </top>
      <bottom style="thin">
        <color theme="3" tint="0.39976195562608724"/>
      </bottom>
      <diagonal/>
    </border>
    <border>
      <left style="thin">
        <color theme="3" tint="0.39976195562608724"/>
      </left>
      <right style="medium">
        <color theme="3" tint="0.39976195562608724"/>
      </right>
      <top style="medium">
        <color theme="3" tint="0.39976195562608724"/>
      </top>
      <bottom style="thin">
        <color theme="3" tint="0.39976195562608724"/>
      </bottom>
      <diagonal/>
    </border>
    <border>
      <left style="medium">
        <color theme="3" tint="0.39976195562608724"/>
      </left>
      <right style="thin">
        <color theme="3" tint="0.39976195562608724"/>
      </right>
      <top style="thin">
        <color theme="3" tint="0.39976195562608724"/>
      </top>
      <bottom style="thin">
        <color theme="3" tint="0.39976195562608724"/>
      </bottom>
      <diagonal/>
    </border>
    <border>
      <left style="thin">
        <color theme="3" tint="0.39976195562608724"/>
      </left>
      <right style="thin">
        <color theme="3" tint="0.39976195562608724"/>
      </right>
      <top style="thin">
        <color theme="3" tint="0.39976195562608724"/>
      </top>
      <bottom style="thin">
        <color theme="3" tint="0.39976195562608724"/>
      </bottom>
      <diagonal/>
    </border>
    <border>
      <left style="thin">
        <color theme="3" tint="0.39976195562608724"/>
      </left>
      <right style="medium">
        <color theme="3" tint="0.39976195562608724"/>
      </right>
      <top style="thin">
        <color theme="3" tint="0.39976195562608724"/>
      </top>
      <bottom style="thin">
        <color theme="3" tint="0.39976195562608724"/>
      </bottom>
      <diagonal/>
    </border>
    <border>
      <left style="medium">
        <color theme="3" tint="0.39976195562608724"/>
      </left>
      <right style="thin">
        <color theme="3" tint="0.39976195562608724"/>
      </right>
      <top style="thin">
        <color theme="3" tint="0.39976195562608724"/>
      </top>
      <bottom style="medium">
        <color theme="3" tint="0.39976195562608724"/>
      </bottom>
      <diagonal/>
    </border>
    <border>
      <left style="thin">
        <color theme="3" tint="0.39976195562608724"/>
      </left>
      <right style="thin">
        <color theme="3" tint="0.39976195562608724"/>
      </right>
      <top style="thin">
        <color theme="3" tint="0.39976195562608724"/>
      </top>
      <bottom style="medium">
        <color theme="3" tint="0.39976195562608724"/>
      </bottom>
      <diagonal/>
    </border>
    <border>
      <left style="thin">
        <color theme="3" tint="0.39976195562608724"/>
      </left>
      <right style="medium">
        <color theme="3" tint="0.39976195562608724"/>
      </right>
      <top style="thin">
        <color theme="3" tint="0.39976195562608724"/>
      </top>
      <bottom style="medium">
        <color theme="3" tint="0.39976195562608724"/>
      </bottom>
      <diagonal/>
    </border>
    <border>
      <left/>
      <right style="medium">
        <color theme="3" tint="0.39979247413556324"/>
      </right>
      <top/>
      <bottom/>
      <diagonal/>
    </border>
    <border>
      <left style="thin">
        <color theme="3" tint="0.39991454817346722"/>
      </left>
      <right/>
      <top style="thin">
        <color theme="3" tint="0.39991454817346722"/>
      </top>
      <bottom style="medium">
        <color theme="3" tint="0.39979247413556324"/>
      </bottom>
      <diagonal/>
    </border>
    <border>
      <left style="thin">
        <color theme="3" tint="0.39979247413556324"/>
      </left>
      <right style="medium">
        <color theme="3" tint="0.39979247413556324"/>
      </right>
      <top/>
      <bottom style="medium">
        <color theme="3" tint="0.39979247413556324"/>
      </bottom>
      <diagonal/>
    </border>
    <border>
      <left style="thin">
        <color theme="3" tint="0.39991454817346722"/>
      </left>
      <right style="medium">
        <color theme="3" tint="0.39982299264503923"/>
      </right>
      <top style="thin">
        <color theme="3" tint="0.39991454817346722"/>
      </top>
      <bottom style="medium">
        <color theme="3" tint="0.39979247413556324"/>
      </bottom>
      <diagonal/>
    </border>
    <border>
      <left style="medium">
        <color theme="3" tint="0.39973143711661124"/>
      </left>
      <right style="thin">
        <color theme="3" tint="0.39976195562608724"/>
      </right>
      <top style="medium">
        <color theme="3" tint="0.39973143711661124"/>
      </top>
      <bottom style="thin">
        <color theme="3" tint="0.39976195562608724"/>
      </bottom>
      <diagonal/>
    </border>
    <border>
      <left style="thin">
        <color theme="3" tint="0.39976195562608724"/>
      </left>
      <right style="thin">
        <color theme="3" tint="0.39976195562608724"/>
      </right>
      <top style="medium">
        <color theme="3" tint="0.39973143711661124"/>
      </top>
      <bottom style="thin">
        <color theme="3" tint="0.39976195562608724"/>
      </bottom>
      <diagonal/>
    </border>
    <border>
      <left style="thin">
        <color theme="3" tint="0.39976195562608724"/>
      </left>
      <right style="medium">
        <color theme="3" tint="0.39973143711661124"/>
      </right>
      <top style="medium">
        <color theme="3" tint="0.39973143711661124"/>
      </top>
      <bottom style="thin">
        <color theme="3" tint="0.39976195562608724"/>
      </bottom>
      <diagonal/>
    </border>
    <border>
      <left style="medium">
        <color theme="3" tint="0.39973143711661124"/>
      </left>
      <right style="thin">
        <color theme="3" tint="0.39976195562608724"/>
      </right>
      <top style="thin">
        <color theme="3" tint="0.39976195562608724"/>
      </top>
      <bottom style="medium">
        <color theme="3" tint="0.39973143711661124"/>
      </bottom>
      <diagonal/>
    </border>
    <border>
      <left style="thin">
        <color theme="3" tint="0.39976195562608724"/>
      </left>
      <right style="thin">
        <color theme="3" tint="0.39976195562608724"/>
      </right>
      <top style="thin">
        <color theme="3" tint="0.39976195562608724"/>
      </top>
      <bottom style="medium">
        <color theme="3" tint="0.39973143711661124"/>
      </bottom>
      <diagonal/>
    </border>
    <border>
      <left style="thin">
        <color theme="3" tint="0.39976195562608724"/>
      </left>
      <right style="medium">
        <color theme="3" tint="0.39973143711661124"/>
      </right>
      <top style="thin">
        <color theme="3" tint="0.39976195562608724"/>
      </top>
      <bottom style="medium">
        <color theme="3" tint="0.3997314371166112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style="thin">
        <color indexed="62"/>
      </top>
      <bottom style="double">
        <color indexed="62"/>
      </bottom>
      <diagonal/>
    </border>
    <border>
      <left/>
      <right/>
      <top style="thin">
        <color indexed="49"/>
      </top>
      <bottom style="double">
        <color indexed="49"/>
      </bottom>
      <diagonal/>
    </border>
    <border>
      <left/>
      <right/>
      <top style="double">
        <color indexed="64"/>
      </top>
      <bottom/>
      <diagonal/>
    </border>
    <border>
      <left style="thin">
        <color theme="0"/>
      </left>
      <right style="thin">
        <color theme="0"/>
      </right>
      <top style="thin">
        <color theme="0"/>
      </top>
      <bottom style="thin">
        <color theme="0"/>
      </bottom>
      <diagonal/>
    </border>
    <border>
      <left style="thin">
        <color theme="3" tint="0.39976195562608724"/>
      </left>
      <right style="thin">
        <color theme="3" tint="0.39976195562608724"/>
      </right>
      <top style="thin">
        <color theme="3" tint="0.39973143711661124"/>
      </top>
      <bottom style="medium">
        <color theme="3" tint="0.39973143711661124"/>
      </bottom>
      <diagonal/>
    </border>
    <border>
      <left style="thin">
        <color theme="3" tint="0.39976195562608724"/>
      </left>
      <right style="thin">
        <color theme="3" tint="0.39976195562608724"/>
      </right>
      <top style="medium">
        <color theme="3" tint="0.39973143711661124"/>
      </top>
      <bottom/>
      <diagonal/>
    </border>
    <border>
      <left style="thin">
        <color theme="3" tint="0.39976195562608724"/>
      </left>
      <right style="thin">
        <color theme="3" tint="0.39976195562608724"/>
      </right>
      <top style="thin">
        <color theme="3" tint="0.39973143711661124"/>
      </top>
      <bottom style="thin">
        <color theme="3" tint="0.39973143711661124"/>
      </bottom>
      <diagonal/>
    </border>
    <border>
      <left style="thin">
        <color theme="3" tint="0.39985351115451523"/>
      </left>
      <right/>
      <top style="medium">
        <color theme="3" tint="0.39988402966399123"/>
      </top>
      <bottom style="medium">
        <color theme="3" tint="0.39988402966399123"/>
      </bottom>
      <diagonal/>
    </border>
    <border>
      <left style="medium">
        <color theme="3" tint="0.39976195562608724"/>
      </left>
      <right style="thin">
        <color theme="3" tint="0.39982299264503923"/>
      </right>
      <top style="medium">
        <color theme="3" tint="0.39976195562608724"/>
      </top>
      <bottom style="thin">
        <color theme="3" tint="0.39976195562608724"/>
      </bottom>
      <diagonal/>
    </border>
    <border>
      <left style="thin">
        <color theme="3" tint="0.39982299264503923"/>
      </left>
      <right style="thin">
        <color theme="3" tint="0.39982299264503923"/>
      </right>
      <top style="medium">
        <color theme="3" tint="0.39976195562608724"/>
      </top>
      <bottom style="thin">
        <color theme="3" tint="0.39976195562608724"/>
      </bottom>
      <diagonal/>
    </border>
    <border>
      <left style="thin">
        <color theme="3" tint="0.39982299264503923"/>
      </left>
      <right style="medium">
        <color theme="3" tint="0.39976195562608724"/>
      </right>
      <top style="medium">
        <color theme="3" tint="0.39976195562608724"/>
      </top>
      <bottom style="thin">
        <color theme="3" tint="0.39976195562608724"/>
      </bottom>
      <diagonal/>
    </border>
    <border>
      <left style="medium">
        <color theme="3" tint="0.39976195562608724"/>
      </left>
      <right style="thin">
        <color theme="3" tint="0.39982299264503923"/>
      </right>
      <top style="thin">
        <color theme="3" tint="0.39976195562608724"/>
      </top>
      <bottom style="thin">
        <color theme="3" tint="0.39976195562608724"/>
      </bottom>
      <diagonal/>
    </border>
    <border>
      <left style="thin">
        <color theme="3" tint="0.39982299264503923"/>
      </left>
      <right style="thin">
        <color theme="3" tint="0.39982299264503923"/>
      </right>
      <top style="thin">
        <color theme="3" tint="0.39976195562608724"/>
      </top>
      <bottom style="thin">
        <color theme="3" tint="0.39976195562608724"/>
      </bottom>
      <diagonal/>
    </border>
    <border>
      <left style="thin">
        <color theme="3" tint="0.39982299264503923"/>
      </left>
      <right style="medium">
        <color theme="3" tint="0.39976195562608724"/>
      </right>
      <top style="thin">
        <color theme="3" tint="0.39976195562608724"/>
      </top>
      <bottom style="thin">
        <color theme="3" tint="0.39976195562608724"/>
      </bottom>
      <diagonal/>
    </border>
    <border>
      <left style="medium">
        <color theme="3" tint="0.39976195562608724"/>
      </left>
      <right style="thin">
        <color theme="3" tint="0.39982299264503923"/>
      </right>
      <top style="thin">
        <color theme="3" tint="0.39976195562608724"/>
      </top>
      <bottom style="medium">
        <color theme="3" tint="0.39976195562608724"/>
      </bottom>
      <diagonal/>
    </border>
    <border>
      <left style="thin">
        <color theme="3" tint="0.39982299264503923"/>
      </left>
      <right style="thin">
        <color theme="3" tint="0.39982299264503923"/>
      </right>
      <top style="thin">
        <color theme="3" tint="0.39976195562608724"/>
      </top>
      <bottom style="medium">
        <color theme="3" tint="0.39976195562608724"/>
      </bottom>
      <diagonal/>
    </border>
    <border>
      <left style="thin">
        <color theme="3" tint="0.39982299264503923"/>
      </left>
      <right style="medium">
        <color theme="3" tint="0.39976195562608724"/>
      </right>
      <top style="thin">
        <color theme="3" tint="0.39976195562608724"/>
      </top>
      <bottom style="medium">
        <color theme="3" tint="0.39976195562608724"/>
      </bottom>
      <diagonal/>
    </border>
    <border>
      <left style="double">
        <color theme="3" tint="0.39991454817346722"/>
      </left>
      <right/>
      <top style="double">
        <color theme="3" tint="0.39991454817346722"/>
      </top>
      <bottom/>
      <diagonal/>
    </border>
    <border>
      <left/>
      <right/>
      <top style="double">
        <color theme="3" tint="0.39991454817346722"/>
      </top>
      <bottom/>
      <diagonal/>
    </border>
    <border>
      <left/>
      <right style="double">
        <color theme="3" tint="0.39991454817346722"/>
      </right>
      <top style="double">
        <color theme="3" tint="0.39991454817346722"/>
      </top>
      <bottom/>
      <diagonal/>
    </border>
    <border>
      <left style="double">
        <color theme="3" tint="0.39991454817346722"/>
      </left>
      <right/>
      <top/>
      <bottom/>
      <diagonal/>
    </border>
    <border>
      <left/>
      <right style="double">
        <color theme="3" tint="0.39991454817346722"/>
      </right>
      <top/>
      <bottom/>
      <diagonal/>
    </border>
    <border>
      <left style="double">
        <color theme="3" tint="0.39991454817346722"/>
      </left>
      <right/>
      <top/>
      <bottom style="double">
        <color theme="3" tint="0.39991454817346722"/>
      </bottom>
      <diagonal/>
    </border>
    <border>
      <left/>
      <right/>
      <top/>
      <bottom style="double">
        <color theme="3" tint="0.39991454817346722"/>
      </bottom>
      <diagonal/>
    </border>
    <border>
      <left/>
      <right style="double">
        <color theme="3" tint="0.39991454817346722"/>
      </right>
      <top/>
      <bottom style="double">
        <color theme="3" tint="0.39991454817346722"/>
      </bottom>
      <diagonal/>
    </border>
    <border>
      <left style="medium">
        <color theme="3" tint="0.39973143711661124"/>
      </left>
      <right style="thin">
        <color theme="3" tint="0.39976195562608724"/>
      </right>
      <top style="medium">
        <color theme="3" tint="0.39973143711661124"/>
      </top>
      <bottom style="thin">
        <color theme="3" tint="0.39973143711661124"/>
      </bottom>
      <diagonal/>
    </border>
    <border>
      <left style="thin">
        <color theme="3" tint="0.39976195562608724"/>
      </left>
      <right style="thin">
        <color theme="3" tint="0.39976195562608724"/>
      </right>
      <top style="medium">
        <color theme="3" tint="0.39973143711661124"/>
      </top>
      <bottom style="thin">
        <color theme="3" tint="0.39973143711661124"/>
      </bottom>
      <diagonal/>
    </border>
    <border>
      <left style="thin">
        <color theme="3" tint="0.39976195562608724"/>
      </left>
      <right style="medium">
        <color theme="3" tint="0.39973143711661124"/>
      </right>
      <top style="medium">
        <color theme="3" tint="0.39973143711661124"/>
      </top>
      <bottom style="thin">
        <color theme="3" tint="0.39973143711661124"/>
      </bottom>
      <diagonal/>
    </border>
    <border>
      <left style="medium">
        <color theme="3" tint="0.39973143711661124"/>
      </left>
      <right style="thin">
        <color theme="3" tint="0.39976195562608724"/>
      </right>
      <top style="thin">
        <color theme="3" tint="0.39973143711661124"/>
      </top>
      <bottom style="thin">
        <color theme="3" tint="0.39973143711661124"/>
      </bottom>
      <diagonal/>
    </border>
    <border>
      <left style="thin">
        <color theme="3" tint="0.39976195562608724"/>
      </left>
      <right style="medium">
        <color theme="3" tint="0.39973143711661124"/>
      </right>
      <top style="thin">
        <color theme="3" tint="0.39973143711661124"/>
      </top>
      <bottom style="thin">
        <color theme="3" tint="0.39973143711661124"/>
      </bottom>
      <diagonal/>
    </border>
    <border>
      <left style="medium">
        <color theme="3" tint="0.39973143711661124"/>
      </left>
      <right style="thin">
        <color theme="3" tint="0.39976195562608724"/>
      </right>
      <top style="thin">
        <color theme="3" tint="0.39973143711661124"/>
      </top>
      <bottom style="medium">
        <color theme="3" tint="0.39973143711661124"/>
      </bottom>
      <diagonal/>
    </border>
    <border>
      <left style="thin">
        <color theme="3" tint="0.39976195562608724"/>
      </left>
      <right style="medium">
        <color theme="3" tint="0.39973143711661124"/>
      </right>
      <top style="thin">
        <color theme="3" tint="0.39973143711661124"/>
      </top>
      <bottom style="medium">
        <color theme="3" tint="0.39973143711661124"/>
      </bottom>
      <diagonal/>
    </border>
    <border>
      <left style="medium">
        <color theme="3" tint="0.39979247413556324"/>
      </left>
      <right/>
      <top/>
      <bottom style="medium">
        <color theme="3" tint="0.39979247413556324"/>
      </bottom>
      <diagonal/>
    </border>
    <border>
      <left style="thin">
        <color theme="3" tint="0.39994506668294322"/>
      </left>
      <right/>
      <top style="thin">
        <color theme="3" tint="0.39994506668294322"/>
      </top>
      <bottom/>
      <diagonal/>
    </border>
    <border>
      <left/>
      <right/>
      <top style="thin">
        <color theme="3" tint="0.39994506668294322"/>
      </top>
      <bottom/>
      <diagonal/>
    </border>
    <border>
      <left/>
      <right style="thin">
        <color theme="3" tint="0.39994506668294322"/>
      </right>
      <top style="thin">
        <color theme="3" tint="0.39994506668294322"/>
      </top>
      <bottom/>
      <diagonal/>
    </border>
    <border>
      <left style="thin">
        <color theme="3" tint="0.39994506668294322"/>
      </left>
      <right style="thin">
        <color theme="3" tint="0.39994506668294322"/>
      </right>
      <top style="thin">
        <color theme="3" tint="0.39991454817346722"/>
      </top>
      <bottom style="medium">
        <color theme="3" tint="0.39979247413556324"/>
      </bottom>
      <diagonal/>
    </border>
    <border>
      <left style="thin">
        <color theme="3" tint="0.39979247413556324"/>
      </left>
      <right style="medium">
        <color theme="3" tint="0.39994506668294322"/>
      </right>
      <top/>
      <bottom style="medium">
        <color theme="3" tint="0.39994506668294322"/>
      </bottom>
      <diagonal/>
    </border>
    <border>
      <left style="thin">
        <color theme="3" tint="0.39991454817346722"/>
      </left>
      <right/>
      <top style="thin">
        <color theme="3" tint="0.39988402966399123"/>
      </top>
      <bottom style="medium">
        <color theme="3" tint="0.39979247413556324"/>
      </bottom>
      <diagonal/>
    </border>
    <border>
      <left/>
      <right style="medium">
        <color theme="3" tint="0.39994506668294322"/>
      </right>
      <top style="thin">
        <color theme="3" tint="0.39994506668294322"/>
      </top>
      <bottom/>
      <diagonal/>
    </border>
    <border>
      <left style="medium">
        <color theme="3" tint="0.39979247413556324"/>
      </left>
      <right/>
      <top style="thin">
        <color theme="3" tint="0.39979247413556324"/>
      </top>
      <bottom/>
      <diagonal/>
    </border>
    <border>
      <left style="medium">
        <color theme="3" tint="0.39994506668294322"/>
      </left>
      <right style="thin">
        <color theme="3" tint="0.39994506668294322"/>
      </right>
      <top style="thin">
        <color theme="3" tint="0.39994506668294322"/>
      </top>
      <bottom/>
      <diagonal/>
    </border>
    <border>
      <left style="thin">
        <color theme="3" tint="0.39994506668294322"/>
      </left>
      <right style="thin">
        <color theme="3" tint="0.39994506668294322"/>
      </right>
      <top style="thin">
        <color theme="3" tint="0.39994506668294322"/>
      </top>
      <bottom/>
      <diagonal/>
    </border>
    <border>
      <left style="medium">
        <color theme="3" tint="0.39994506668294322"/>
      </left>
      <right style="thin">
        <color theme="3" tint="0.39994506668294322"/>
      </right>
      <top/>
      <bottom style="medium">
        <color theme="3" tint="0.39994506668294322"/>
      </bottom>
      <diagonal/>
    </border>
    <border>
      <left style="thin">
        <color theme="3" tint="0.39994506668294322"/>
      </left>
      <right style="thin">
        <color theme="3" tint="0.39994506668294322"/>
      </right>
      <top/>
      <bottom style="medium">
        <color theme="3" tint="0.39994506668294322"/>
      </bottom>
      <diagonal/>
    </border>
    <border>
      <left style="medium">
        <color theme="3" tint="0.39979247413556324"/>
      </left>
      <right style="thin">
        <color theme="3" tint="0.39979247413556324"/>
      </right>
      <top style="medium">
        <color theme="3" tint="0.39979247413556324"/>
      </top>
      <bottom style="medium">
        <color theme="3" tint="0.39979247413556324"/>
      </bottom>
      <diagonal/>
    </border>
    <border>
      <left style="thin">
        <color theme="3" tint="0.39979247413556324"/>
      </left>
      <right style="thin">
        <color theme="3" tint="0.39979247413556324"/>
      </right>
      <top style="medium">
        <color theme="3" tint="0.39979247413556324"/>
      </top>
      <bottom style="medium">
        <color theme="3" tint="0.39979247413556324"/>
      </bottom>
      <diagonal/>
    </border>
    <border>
      <left style="thin">
        <color theme="3" tint="0.39979247413556324"/>
      </left>
      <right style="medium">
        <color theme="3" tint="0.39979247413556324"/>
      </right>
      <top style="medium">
        <color theme="3" tint="0.39979247413556324"/>
      </top>
      <bottom style="medium">
        <color theme="3" tint="0.39979247413556324"/>
      </bottom>
      <diagonal/>
    </border>
    <border>
      <left style="medium">
        <color theme="3" tint="0.39973143711661124"/>
      </left>
      <right style="thin">
        <color theme="3" tint="0.39982299264503923"/>
      </right>
      <top style="medium">
        <color theme="3" tint="0.39973143711661124"/>
      </top>
      <bottom style="thin">
        <color theme="3" tint="0.39976195562608724"/>
      </bottom>
      <diagonal/>
    </border>
    <border>
      <left style="thin">
        <color theme="3" tint="0.39982299264503923"/>
      </left>
      <right style="thin">
        <color theme="3" tint="0.39982299264503923"/>
      </right>
      <top style="medium">
        <color theme="3" tint="0.39973143711661124"/>
      </top>
      <bottom style="thin">
        <color theme="3" tint="0.39976195562608724"/>
      </bottom>
      <diagonal/>
    </border>
    <border>
      <left style="thin">
        <color theme="3" tint="0.39982299264503923"/>
      </left>
      <right style="medium">
        <color theme="3" tint="0.39973143711661124"/>
      </right>
      <top style="medium">
        <color theme="3" tint="0.39973143711661124"/>
      </top>
      <bottom style="thin">
        <color theme="3" tint="0.39976195562608724"/>
      </bottom>
      <diagonal/>
    </border>
    <border>
      <left style="medium">
        <color theme="3" tint="0.39973143711661124"/>
      </left>
      <right style="thin">
        <color theme="3" tint="0.39982299264503923"/>
      </right>
      <top style="thin">
        <color theme="3" tint="0.39976195562608724"/>
      </top>
      <bottom style="thin">
        <color theme="3" tint="0.39976195562608724"/>
      </bottom>
      <diagonal/>
    </border>
    <border>
      <left style="thin">
        <color theme="3" tint="0.39982299264503923"/>
      </left>
      <right style="medium">
        <color theme="3" tint="0.39973143711661124"/>
      </right>
      <top style="thin">
        <color theme="3" tint="0.39976195562608724"/>
      </top>
      <bottom style="thin">
        <color theme="3" tint="0.39976195562608724"/>
      </bottom>
      <diagonal/>
    </border>
    <border>
      <left style="medium">
        <color theme="3" tint="0.39973143711661124"/>
      </left>
      <right style="thin">
        <color theme="3" tint="0.39982299264503923"/>
      </right>
      <top style="thin">
        <color theme="3" tint="0.39976195562608724"/>
      </top>
      <bottom style="medium">
        <color theme="3" tint="0.39973143711661124"/>
      </bottom>
      <diagonal/>
    </border>
    <border>
      <left style="thin">
        <color theme="3" tint="0.39982299264503923"/>
      </left>
      <right style="thin">
        <color theme="3" tint="0.39982299264503923"/>
      </right>
      <top style="thin">
        <color theme="3" tint="0.39976195562608724"/>
      </top>
      <bottom style="medium">
        <color theme="3" tint="0.39973143711661124"/>
      </bottom>
      <diagonal/>
    </border>
    <border>
      <left style="thin">
        <color theme="3" tint="0.39982299264503923"/>
      </left>
      <right style="medium">
        <color theme="3" tint="0.39973143711661124"/>
      </right>
      <top style="thin">
        <color theme="3" tint="0.39976195562608724"/>
      </top>
      <bottom style="medium">
        <color theme="3" tint="0.39973143711661124"/>
      </bottom>
      <diagonal/>
    </border>
    <border>
      <left style="medium">
        <color theme="3" tint="0.39973143711661124"/>
      </left>
      <right style="thin">
        <color theme="3" tint="0.39976195562608724"/>
      </right>
      <top style="thin">
        <color theme="3" tint="0.39976195562608724"/>
      </top>
      <bottom style="thin">
        <color theme="3" tint="0.39976195562608724"/>
      </bottom>
      <diagonal/>
    </border>
    <border>
      <left style="thin">
        <color theme="3" tint="0.39976195562608724"/>
      </left>
      <right style="medium">
        <color theme="3" tint="0.39973143711661124"/>
      </right>
      <top style="thin">
        <color theme="3" tint="0.39976195562608724"/>
      </top>
      <bottom style="thin">
        <color theme="3" tint="0.39976195562608724"/>
      </bottom>
      <diagonal/>
    </border>
    <border>
      <left style="medium">
        <color theme="3" tint="0.39994506668294322"/>
      </left>
      <right style="thin">
        <color theme="3" tint="0.39994506668294322"/>
      </right>
      <top style="medium">
        <color theme="3" tint="0.39994506668294322"/>
      </top>
      <bottom style="thin">
        <color theme="3" tint="0.39991454817346722"/>
      </bottom>
      <diagonal/>
    </border>
    <border>
      <left style="thin">
        <color theme="3" tint="0.39994506668294322"/>
      </left>
      <right style="thin">
        <color theme="3" tint="0.39994506668294322"/>
      </right>
      <top style="medium">
        <color theme="3" tint="0.39994506668294322"/>
      </top>
      <bottom style="thin">
        <color theme="3" tint="0.39991454817346722"/>
      </bottom>
      <diagonal/>
    </border>
    <border>
      <left style="thin">
        <color theme="3" tint="0.39994506668294322"/>
      </left>
      <right style="medium">
        <color theme="3" tint="0.39994506668294322"/>
      </right>
      <top style="medium">
        <color theme="3" tint="0.39994506668294322"/>
      </top>
      <bottom style="thin">
        <color theme="3" tint="0.39991454817346722"/>
      </bottom>
      <diagonal/>
    </border>
    <border>
      <left style="medium">
        <color theme="3" tint="0.39994506668294322"/>
      </left>
      <right style="thin">
        <color theme="3" tint="0.39994506668294322"/>
      </right>
      <top style="thin">
        <color theme="3" tint="0.39991454817346722"/>
      </top>
      <bottom style="thin">
        <color theme="3" tint="0.39994506668294322"/>
      </bottom>
      <diagonal/>
    </border>
    <border>
      <left style="thin">
        <color theme="3" tint="0.39994506668294322"/>
      </left>
      <right style="thin">
        <color theme="3" tint="0.39994506668294322"/>
      </right>
      <top style="thin">
        <color theme="3" tint="0.39991454817346722"/>
      </top>
      <bottom style="thin">
        <color theme="3" tint="0.39994506668294322"/>
      </bottom>
      <diagonal/>
    </border>
    <border>
      <left style="thin">
        <color theme="3" tint="0.39994506668294322"/>
      </left>
      <right style="medium">
        <color theme="3" tint="0.39994506668294322"/>
      </right>
      <top style="thin">
        <color theme="3" tint="0.39991454817346722"/>
      </top>
      <bottom style="thin">
        <color theme="3" tint="0.39994506668294322"/>
      </bottom>
      <diagonal/>
    </border>
    <border>
      <left style="medium">
        <color theme="3" tint="0.39970091860713525"/>
      </left>
      <right style="thin">
        <color theme="3" tint="0.39976195562608724"/>
      </right>
      <top style="medium">
        <color theme="3" tint="0.39970091860713525"/>
      </top>
      <bottom style="thin">
        <color theme="3" tint="0.39970091860713525"/>
      </bottom>
      <diagonal/>
    </border>
    <border>
      <left style="thin">
        <color theme="3" tint="0.39976195562608724"/>
      </left>
      <right style="thin">
        <color theme="3" tint="0.39976195562608724"/>
      </right>
      <top style="medium">
        <color theme="3" tint="0.39970091860713525"/>
      </top>
      <bottom style="thin">
        <color theme="3" tint="0.39970091860713525"/>
      </bottom>
      <diagonal/>
    </border>
    <border>
      <left style="thin">
        <color theme="3" tint="0.39976195562608724"/>
      </left>
      <right style="medium">
        <color theme="3" tint="0.39970091860713525"/>
      </right>
      <top style="medium">
        <color theme="3" tint="0.39970091860713525"/>
      </top>
      <bottom style="thin">
        <color theme="3" tint="0.39970091860713525"/>
      </bottom>
      <diagonal/>
    </border>
    <border>
      <left style="medium">
        <color theme="3" tint="0.39970091860713525"/>
      </left>
      <right style="thin">
        <color theme="3" tint="0.39976195562608724"/>
      </right>
      <top style="thin">
        <color theme="3" tint="0.39970091860713525"/>
      </top>
      <bottom style="thin">
        <color theme="3" tint="0.39970091860713525"/>
      </bottom>
      <diagonal/>
    </border>
    <border>
      <left style="thin">
        <color theme="3" tint="0.39976195562608724"/>
      </left>
      <right style="thin">
        <color theme="3" tint="0.39976195562608724"/>
      </right>
      <top style="thin">
        <color theme="3" tint="0.39970091860713525"/>
      </top>
      <bottom style="thin">
        <color theme="3" tint="0.39970091860713525"/>
      </bottom>
      <diagonal/>
    </border>
    <border>
      <left style="thin">
        <color theme="3" tint="0.39976195562608724"/>
      </left>
      <right style="medium">
        <color theme="3" tint="0.39970091860713525"/>
      </right>
      <top style="thin">
        <color theme="3" tint="0.39970091860713525"/>
      </top>
      <bottom style="thin">
        <color theme="3" tint="0.39970091860713525"/>
      </bottom>
      <diagonal/>
    </border>
    <border>
      <left style="medium">
        <color theme="3" tint="0.39970091860713525"/>
      </left>
      <right style="thin">
        <color theme="3" tint="0.39976195562608724"/>
      </right>
      <top style="thin">
        <color theme="3" tint="0.39970091860713525"/>
      </top>
      <bottom style="medium">
        <color theme="3" tint="0.39970091860713525"/>
      </bottom>
      <diagonal/>
    </border>
    <border>
      <left style="thin">
        <color theme="3" tint="0.39976195562608724"/>
      </left>
      <right style="thin">
        <color theme="3" tint="0.39976195562608724"/>
      </right>
      <top style="thin">
        <color theme="3" tint="0.39970091860713525"/>
      </top>
      <bottom style="medium">
        <color theme="3" tint="0.39970091860713525"/>
      </bottom>
      <diagonal/>
    </border>
    <border>
      <left style="thin">
        <color theme="3" tint="0.39976195562608724"/>
      </left>
      <right style="medium">
        <color theme="3" tint="0.39970091860713525"/>
      </right>
      <top style="thin">
        <color theme="3" tint="0.39970091860713525"/>
      </top>
      <bottom style="medium">
        <color theme="3" tint="0.39970091860713525"/>
      </bottom>
      <diagonal/>
    </border>
    <border>
      <left style="double">
        <color theme="3" tint="0.39988402966399123"/>
      </left>
      <right/>
      <top style="double">
        <color theme="3" tint="0.39988402966399123"/>
      </top>
      <bottom/>
      <diagonal/>
    </border>
    <border>
      <left/>
      <right/>
      <top style="double">
        <color theme="3" tint="0.39988402966399123"/>
      </top>
      <bottom/>
      <diagonal/>
    </border>
    <border>
      <left/>
      <right style="double">
        <color theme="3" tint="0.39988402966399123"/>
      </right>
      <top style="double">
        <color theme="3" tint="0.39988402966399123"/>
      </top>
      <bottom/>
      <diagonal/>
    </border>
    <border>
      <left style="double">
        <color theme="3" tint="0.39988402966399123"/>
      </left>
      <right/>
      <top/>
      <bottom/>
      <diagonal/>
    </border>
    <border>
      <left/>
      <right style="double">
        <color theme="3" tint="0.39988402966399123"/>
      </right>
      <top/>
      <bottom/>
      <diagonal/>
    </border>
    <border>
      <left style="double">
        <color theme="3" tint="0.39988402966399123"/>
      </left>
      <right/>
      <top/>
      <bottom style="double">
        <color theme="3" tint="0.39988402966399123"/>
      </bottom>
      <diagonal/>
    </border>
    <border>
      <left/>
      <right/>
      <top/>
      <bottom style="double">
        <color theme="3" tint="0.39988402966399123"/>
      </bottom>
      <diagonal/>
    </border>
    <border>
      <left/>
      <right style="double">
        <color theme="3" tint="0.39988402966399123"/>
      </right>
      <top/>
      <bottom style="double">
        <color theme="3" tint="0.39988402966399123"/>
      </bottom>
      <diagonal/>
    </border>
    <border>
      <left style="medium">
        <color theme="3" tint="0.39970091860713525"/>
      </left>
      <right style="thin">
        <color theme="3" tint="0.39976195562608724"/>
      </right>
      <top style="medium">
        <color theme="3" tint="0.39970091860713525"/>
      </top>
      <bottom style="thin">
        <color theme="3" tint="0.39973143711661124"/>
      </bottom>
      <diagonal/>
    </border>
    <border>
      <left style="thin">
        <color theme="3" tint="0.39976195562608724"/>
      </left>
      <right style="thin">
        <color theme="3" tint="0.39976195562608724"/>
      </right>
      <top style="medium">
        <color theme="3" tint="0.39970091860713525"/>
      </top>
      <bottom style="thin">
        <color theme="3" tint="0.39973143711661124"/>
      </bottom>
      <diagonal/>
    </border>
    <border>
      <left style="thin">
        <color theme="3" tint="0.39976195562608724"/>
      </left>
      <right style="medium">
        <color theme="3" tint="0.39970091860713525"/>
      </right>
      <top style="medium">
        <color theme="3" tint="0.39970091860713525"/>
      </top>
      <bottom style="thin">
        <color theme="3" tint="0.39973143711661124"/>
      </bottom>
      <diagonal/>
    </border>
    <border>
      <left style="medium">
        <color theme="3" tint="0.39970091860713525"/>
      </left>
      <right style="thin">
        <color theme="3" tint="0.39976195562608724"/>
      </right>
      <top style="thin">
        <color theme="3" tint="0.39973143711661124"/>
      </top>
      <bottom style="thin">
        <color theme="3" tint="0.39973143711661124"/>
      </bottom>
      <diagonal/>
    </border>
    <border>
      <left style="thin">
        <color theme="3" tint="0.39976195562608724"/>
      </left>
      <right style="medium">
        <color theme="3" tint="0.39970091860713525"/>
      </right>
      <top style="thin">
        <color theme="3" tint="0.39973143711661124"/>
      </top>
      <bottom style="thin">
        <color theme="3" tint="0.39973143711661124"/>
      </bottom>
      <diagonal/>
    </border>
    <border>
      <left style="medium">
        <color theme="3" tint="0.39970091860713525"/>
      </left>
      <right style="thin">
        <color theme="3" tint="0.39976195562608724"/>
      </right>
      <top style="thin">
        <color theme="3" tint="0.39973143711661124"/>
      </top>
      <bottom style="medium">
        <color theme="3" tint="0.39970091860713525"/>
      </bottom>
      <diagonal/>
    </border>
    <border>
      <left style="thin">
        <color theme="3" tint="0.39976195562608724"/>
      </left>
      <right style="thin">
        <color theme="3" tint="0.39976195562608724"/>
      </right>
      <top style="thin">
        <color theme="3" tint="0.39973143711661124"/>
      </top>
      <bottom style="medium">
        <color theme="3" tint="0.39970091860713525"/>
      </bottom>
      <diagonal/>
    </border>
    <border>
      <left style="thin">
        <color theme="3" tint="0.39976195562608724"/>
      </left>
      <right style="medium">
        <color theme="3" tint="0.39970091860713525"/>
      </right>
      <top style="thin">
        <color theme="3" tint="0.39973143711661124"/>
      </top>
      <bottom style="medium">
        <color theme="3" tint="0.39970091860713525"/>
      </bottom>
      <diagonal/>
    </border>
    <border>
      <left style="medium">
        <color theme="3" tint="0.39967040009765925"/>
      </left>
      <right style="thin">
        <color theme="3" tint="0.39976195562608724"/>
      </right>
      <top style="medium">
        <color theme="3" tint="0.39967040009765925"/>
      </top>
      <bottom style="thin">
        <color theme="3" tint="0.39970091860713525"/>
      </bottom>
      <diagonal/>
    </border>
    <border>
      <left style="thin">
        <color theme="3" tint="0.39976195562608724"/>
      </left>
      <right style="thin">
        <color theme="3" tint="0.39976195562608724"/>
      </right>
      <top style="medium">
        <color theme="3" tint="0.39967040009765925"/>
      </top>
      <bottom style="thin">
        <color theme="3" tint="0.39970091860713525"/>
      </bottom>
      <diagonal/>
    </border>
    <border>
      <left style="thin">
        <color theme="3" tint="0.39976195562608724"/>
      </left>
      <right style="medium">
        <color theme="3" tint="0.39967040009765925"/>
      </right>
      <top style="medium">
        <color theme="3" tint="0.39967040009765925"/>
      </top>
      <bottom style="thin">
        <color theme="3" tint="0.39970091860713525"/>
      </bottom>
      <diagonal/>
    </border>
    <border>
      <left style="medium">
        <color theme="3" tint="0.39967040009765925"/>
      </left>
      <right style="thin">
        <color theme="3" tint="0.39976195562608724"/>
      </right>
      <top style="thin">
        <color theme="3" tint="0.39970091860713525"/>
      </top>
      <bottom style="thin">
        <color theme="3" tint="0.39970091860713525"/>
      </bottom>
      <diagonal/>
    </border>
    <border>
      <left style="thin">
        <color theme="3" tint="0.39976195562608724"/>
      </left>
      <right style="medium">
        <color theme="3" tint="0.39967040009765925"/>
      </right>
      <top style="thin">
        <color theme="3" tint="0.39970091860713525"/>
      </top>
      <bottom style="thin">
        <color theme="3" tint="0.39970091860713525"/>
      </bottom>
      <diagonal/>
    </border>
    <border>
      <left style="medium">
        <color theme="3" tint="0.39967040009765925"/>
      </left>
      <right style="thin">
        <color theme="3" tint="0.39976195562608724"/>
      </right>
      <top style="thin">
        <color theme="3" tint="0.39970091860713525"/>
      </top>
      <bottom style="medium">
        <color theme="3" tint="0.39967040009765925"/>
      </bottom>
      <diagonal/>
    </border>
    <border>
      <left style="thin">
        <color theme="3" tint="0.39976195562608724"/>
      </left>
      <right style="thin">
        <color theme="3" tint="0.39976195562608724"/>
      </right>
      <top style="thin">
        <color theme="3" tint="0.39970091860713525"/>
      </top>
      <bottom style="medium">
        <color theme="3" tint="0.39967040009765925"/>
      </bottom>
      <diagonal/>
    </border>
    <border>
      <left style="thin">
        <color theme="3" tint="0.39976195562608724"/>
      </left>
      <right style="medium">
        <color theme="3" tint="0.39967040009765925"/>
      </right>
      <top style="thin">
        <color theme="3" tint="0.39970091860713525"/>
      </top>
      <bottom style="medium">
        <color theme="3" tint="0.39967040009765925"/>
      </bottom>
      <diagonal/>
    </border>
    <border>
      <left/>
      <right style="thin">
        <color theme="3" tint="0.39988402966399123"/>
      </right>
      <top style="thin">
        <color theme="3" tint="0.39979247413556324"/>
      </top>
      <bottom/>
      <diagonal/>
    </border>
    <border>
      <left style="medium">
        <color theme="3" tint="0.39994506668294322"/>
      </left>
      <right/>
      <top/>
      <bottom/>
      <diagonal/>
    </border>
    <border>
      <left/>
      <right style="medium">
        <color theme="3" tint="0.39994506668294322"/>
      </right>
      <top/>
      <bottom/>
      <diagonal/>
    </border>
    <border>
      <left style="medium">
        <color theme="3" tint="0.39994506668294322"/>
      </left>
      <right/>
      <top/>
      <bottom style="medium">
        <color theme="3" tint="0.39994506668294322"/>
      </bottom>
      <diagonal/>
    </border>
    <border>
      <left/>
      <right/>
      <top/>
      <bottom style="medium">
        <color theme="3" tint="0.39994506668294322"/>
      </bottom>
      <diagonal/>
    </border>
    <border>
      <left/>
      <right style="medium">
        <color theme="3" tint="0.39994506668294322"/>
      </right>
      <top/>
      <bottom style="medium">
        <color theme="3" tint="0.39994506668294322"/>
      </bottom>
      <diagonal/>
    </border>
    <border>
      <left style="thin">
        <color theme="3" tint="0.39991454817346722"/>
      </left>
      <right/>
      <top style="medium">
        <color theme="3" tint="0.39994506668294322"/>
      </top>
      <bottom style="thin">
        <color theme="3" tint="0.39991454817346722"/>
      </bottom>
      <diagonal/>
    </border>
    <border>
      <left/>
      <right/>
      <top style="medium">
        <color theme="3" tint="0.39994506668294322"/>
      </top>
      <bottom style="thin">
        <color theme="3" tint="0.39991454817346722"/>
      </bottom>
      <diagonal/>
    </border>
    <border>
      <left/>
      <right style="medium">
        <color theme="3" tint="0.39994506668294322"/>
      </right>
      <top style="medium">
        <color theme="3" tint="0.39994506668294322"/>
      </top>
      <bottom style="thin">
        <color theme="3" tint="0.39991454817346722"/>
      </bottom>
      <diagonal/>
    </border>
    <border>
      <left style="thin">
        <color theme="3" tint="0.39991454817346722"/>
      </left>
      <right/>
      <top/>
      <bottom/>
      <diagonal/>
    </border>
    <border>
      <left style="thin">
        <color theme="3" tint="0.39991454817346722"/>
      </left>
      <right/>
      <top/>
      <bottom style="medium">
        <color theme="3" tint="0.39994506668294322"/>
      </bottom>
      <diagonal/>
    </border>
    <border>
      <left style="medium">
        <color theme="3" tint="0.39991454817346722"/>
      </left>
      <right/>
      <top style="medium">
        <color theme="3" tint="0.39994506668294322"/>
      </top>
      <bottom style="thin">
        <color theme="3" tint="0.39991454817346722"/>
      </bottom>
      <diagonal/>
    </border>
    <border>
      <left style="medium">
        <color theme="3" tint="0.39973143711661124"/>
      </left>
      <right/>
      <top/>
      <bottom/>
      <diagonal/>
    </border>
  </borders>
  <cellStyleXfs count="1361">
    <xf numFmtId="0" fontId="0" fillId="0" borderId="0"/>
    <xf numFmtId="44" fontId="1" fillId="0" borderId="0" applyFont="0" applyFill="0" applyBorder="0" applyAlignment="0" applyProtection="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4" fillId="0" borderId="0" applyNumberFormat="0" applyFill="0" applyBorder="0" applyAlignment="0" applyProtection="0"/>
    <xf numFmtId="0" fontId="5" fillId="2" borderId="0" applyNumberFormat="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5" borderId="4" applyNumberFormat="0" applyAlignment="0" applyProtection="0"/>
    <xf numFmtId="0" fontId="9" fillId="6" borderId="5" applyNumberFormat="0" applyAlignment="0" applyProtection="0"/>
    <xf numFmtId="0" fontId="10" fillId="6" borderId="4" applyNumberFormat="0" applyAlignment="0" applyProtection="0"/>
    <xf numFmtId="0" fontId="11" fillId="0" borderId="6" applyNumberFormat="0" applyFill="0" applyAlignment="0" applyProtection="0"/>
    <xf numFmtId="0" fontId="12" fillId="7" borderId="7" applyNumberFormat="0" applyAlignment="0" applyProtection="0"/>
    <xf numFmtId="0" fontId="13" fillId="0" borderId="0" applyNumberFormat="0" applyFill="0" applyBorder="0" applyAlignment="0" applyProtection="0"/>
    <xf numFmtId="0" fontId="1" fillId="8"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6" fillId="24" borderId="0" applyNumberFormat="0" applyBorder="0" applyAlignment="0" applyProtection="0"/>
    <xf numFmtId="0" fontId="16"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6" fillId="32" borderId="0" applyNumberFormat="0" applyBorder="0" applyAlignment="0" applyProtection="0"/>
    <xf numFmtId="44" fontId="1" fillId="0" borderId="0" applyFont="0" applyFill="0" applyBorder="0" applyAlignment="0" applyProtection="0"/>
    <xf numFmtId="0" fontId="20" fillId="0" borderId="0" applyNumberFormat="0" applyFill="0" applyBorder="0" applyAlignment="0" applyProtection="0"/>
    <xf numFmtId="0" fontId="21" fillId="0" borderId="0"/>
    <xf numFmtId="0" fontId="21" fillId="0" borderId="0"/>
    <xf numFmtId="0" fontId="21" fillId="0" borderId="0"/>
    <xf numFmtId="0" fontId="21" fillId="0" borderId="0" applyNumberFormat="0" applyFont="0" applyFill="0" applyBorder="0" applyAlignment="0" applyProtection="0">
      <alignment vertical="top"/>
    </xf>
    <xf numFmtId="0" fontId="23" fillId="0" borderId="0"/>
    <xf numFmtId="0" fontId="22" fillId="0" borderId="0"/>
    <xf numFmtId="0" fontId="21" fillId="0" borderId="0"/>
    <xf numFmtId="0" fontId="21" fillId="0" borderId="0"/>
    <xf numFmtId="0" fontId="21" fillId="0" borderId="0"/>
    <xf numFmtId="44" fontId="1"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166" fontId="21" fillId="0" borderId="0" applyFont="0" applyFill="0" applyBorder="0" applyAlignment="0" applyProtection="0"/>
    <xf numFmtId="44" fontId="2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21" fillId="0" borderId="0"/>
    <xf numFmtId="0" fontId="1" fillId="0" borderId="0"/>
    <xf numFmtId="0" fontId="21" fillId="0" borderId="0"/>
    <xf numFmtId="0" fontId="21" fillId="0" borderId="0"/>
    <xf numFmtId="0" fontId="1" fillId="0" borderId="0"/>
    <xf numFmtId="0" fontId="1" fillId="0" borderId="0"/>
    <xf numFmtId="0" fontId="21" fillId="0" borderId="0"/>
    <xf numFmtId="0" fontId="21" fillId="0" borderId="0"/>
    <xf numFmtId="0" fontId="1" fillId="8" borderId="8" applyNumberFormat="0" applyFont="0" applyAlignment="0" applyProtection="0"/>
    <xf numFmtId="9" fontId="21" fillId="0" borderId="0" applyFont="0" applyFill="0" applyBorder="0" applyAlignment="0" applyProtection="0"/>
    <xf numFmtId="9" fontId="1" fillId="0" borderId="0" applyFont="0" applyFill="0" applyBorder="0" applyAlignment="0" applyProtection="0"/>
    <xf numFmtId="0" fontId="25" fillId="0" borderId="0"/>
    <xf numFmtId="4" fontId="26" fillId="48" borderId="10" applyNumberFormat="0" applyProtection="0">
      <alignment vertical="center"/>
    </xf>
    <xf numFmtId="0" fontId="25" fillId="0" borderId="0"/>
    <xf numFmtId="4" fontId="27" fillId="50" borderId="15" applyNumberFormat="0" applyProtection="0">
      <alignment vertical="center"/>
    </xf>
    <xf numFmtId="0" fontId="25" fillId="0" borderId="0"/>
    <xf numFmtId="4" fontId="26" fillId="50" borderId="10" applyNumberFormat="0" applyProtection="0">
      <alignment horizontal="left" vertical="center" indent="1"/>
    </xf>
    <xf numFmtId="0" fontId="25" fillId="0" borderId="0"/>
    <xf numFmtId="0" fontId="26" fillId="50" borderId="15" applyNumberFormat="0" applyProtection="0">
      <alignment horizontal="left" vertical="top" indent="1"/>
    </xf>
    <xf numFmtId="4" fontId="24" fillId="44" borderId="10" applyNumberFormat="0" applyProtection="0">
      <alignment horizontal="left" vertical="center" indent="1"/>
    </xf>
    <xf numFmtId="0" fontId="25" fillId="0" borderId="0"/>
    <xf numFmtId="4" fontId="28" fillId="38" borderId="15" applyNumberFormat="0" applyProtection="0">
      <alignment horizontal="right" vertical="center"/>
    </xf>
    <xf numFmtId="0" fontId="25" fillId="0" borderId="0"/>
    <xf numFmtId="4" fontId="28" fillId="40" borderId="15" applyNumberFormat="0" applyProtection="0">
      <alignment horizontal="right" vertical="center"/>
    </xf>
    <xf numFmtId="0" fontId="25" fillId="0" borderId="0"/>
    <xf numFmtId="4" fontId="28" fillId="45" borderId="15" applyNumberFormat="0" applyProtection="0">
      <alignment horizontal="right" vertical="center"/>
    </xf>
    <xf numFmtId="4" fontId="26" fillId="42" borderId="16" applyNumberFormat="0" applyProtection="0">
      <alignment horizontal="right" vertical="center"/>
    </xf>
    <xf numFmtId="4" fontId="28" fillId="42" borderId="15" applyNumberFormat="0" applyProtection="0">
      <alignment horizontal="right" vertical="center"/>
    </xf>
    <xf numFmtId="0" fontId="25" fillId="0" borderId="0"/>
    <xf numFmtId="4" fontId="28" fillId="43" borderId="15" applyNumberFormat="0" applyProtection="0">
      <alignment horizontal="right" vertical="center"/>
    </xf>
    <xf numFmtId="0" fontId="25" fillId="0" borderId="0"/>
    <xf numFmtId="4" fontId="28" fillId="47" borderId="15" applyNumberFormat="0" applyProtection="0">
      <alignment horizontal="right" vertical="center"/>
    </xf>
    <xf numFmtId="0" fontId="25" fillId="0" borderId="0"/>
    <xf numFmtId="4" fontId="28" fillId="46" borderId="15" applyNumberFormat="0" applyProtection="0">
      <alignment horizontal="right" vertical="center"/>
    </xf>
    <xf numFmtId="0" fontId="25" fillId="0" borderId="0"/>
    <xf numFmtId="4" fontId="28" fillId="51" borderId="15" applyNumberFormat="0" applyProtection="0">
      <alignment horizontal="right" vertical="center"/>
    </xf>
    <xf numFmtId="0" fontId="25" fillId="0" borderId="0"/>
    <xf numFmtId="4" fontId="28" fillId="41" borderId="15" applyNumberFormat="0" applyProtection="0">
      <alignment horizontal="right" vertical="center"/>
    </xf>
    <xf numFmtId="0" fontId="25" fillId="0" borderId="0"/>
    <xf numFmtId="4" fontId="26" fillId="0" borderId="13" applyNumberFormat="0" applyProtection="0">
      <alignment horizontal="left" vertical="center" indent="1"/>
    </xf>
    <xf numFmtId="0" fontId="25" fillId="0" borderId="0"/>
    <xf numFmtId="4" fontId="28" fillId="0" borderId="13" applyNumberFormat="0" applyProtection="0">
      <alignment horizontal="left" vertical="center" indent="1"/>
    </xf>
    <xf numFmtId="0" fontId="25" fillId="0" borderId="0"/>
    <xf numFmtId="4" fontId="29" fillId="52" borderId="0" applyNumberFormat="0" applyProtection="0">
      <alignment horizontal="left" vertical="center" indent="1"/>
    </xf>
    <xf numFmtId="4" fontId="29" fillId="52" borderId="0" applyNumberFormat="0" applyProtection="0">
      <alignment horizontal="left" vertical="center" indent="1"/>
    </xf>
    <xf numFmtId="4" fontId="29" fillId="52" borderId="0" applyNumberFormat="0" applyProtection="0">
      <alignment horizontal="left" vertical="center" indent="1"/>
    </xf>
    <xf numFmtId="4" fontId="29" fillId="52" borderId="0" applyNumberFormat="0" applyProtection="0">
      <alignment horizontal="left" vertical="center" indent="1"/>
    </xf>
    <xf numFmtId="4" fontId="29" fillId="52" borderId="0" applyNumberFormat="0" applyProtection="0">
      <alignment horizontal="left" vertical="center" indent="1"/>
    </xf>
    <xf numFmtId="4" fontId="29" fillId="52" borderId="0" applyNumberFormat="0" applyProtection="0">
      <alignment horizontal="left" vertical="center" indent="1"/>
    </xf>
    <xf numFmtId="0" fontId="25" fillId="0" borderId="0"/>
    <xf numFmtId="4" fontId="28" fillId="53" borderId="15" applyNumberFormat="0" applyProtection="0">
      <alignment horizontal="right" vertical="center"/>
    </xf>
    <xf numFmtId="0" fontId="25" fillId="0" borderId="0"/>
    <xf numFmtId="4" fontId="28" fillId="0" borderId="0" applyNumberFormat="0" applyProtection="0">
      <alignment horizontal="left" vertical="center" indent="1"/>
    </xf>
    <xf numFmtId="4" fontId="28" fillId="0" borderId="0" applyNumberFormat="0" applyProtection="0">
      <alignment horizontal="left" vertical="center" indent="1"/>
    </xf>
    <xf numFmtId="4" fontId="28" fillId="0" borderId="0" applyNumberFormat="0" applyProtection="0">
      <alignment horizontal="left" vertical="center" indent="1"/>
    </xf>
    <xf numFmtId="4" fontId="28" fillId="0" borderId="0" applyNumberFormat="0" applyProtection="0">
      <alignment horizontal="left" vertical="center" indent="1"/>
    </xf>
    <xf numFmtId="4" fontId="28" fillId="0" borderId="0" applyNumberFormat="0" applyProtection="0">
      <alignment horizontal="left" vertical="center" indent="1"/>
    </xf>
    <xf numFmtId="4" fontId="28" fillId="0" borderId="0" applyNumberFormat="0" applyProtection="0">
      <alignment horizontal="left" vertical="center" indent="1"/>
    </xf>
    <xf numFmtId="4" fontId="28" fillId="0" borderId="0" applyNumberFormat="0" applyProtection="0">
      <alignment horizontal="left" vertical="center" indent="1"/>
    </xf>
    <xf numFmtId="0" fontId="25" fillId="0" borderId="0"/>
    <xf numFmtId="4" fontId="21" fillId="44" borderId="11" applyNumberFormat="0" applyProtection="0">
      <alignment horizontal="left" vertical="center" indent="1"/>
    </xf>
    <xf numFmtId="0" fontId="24" fillId="42" borderId="14" applyNumberFormat="0" applyProtection="0">
      <alignment horizontal="left" vertical="center" indent="1"/>
    </xf>
    <xf numFmtId="0" fontId="21" fillId="42" borderId="14" applyNumberFormat="0" applyProtection="0">
      <alignment horizontal="left" vertical="center" indent="1"/>
    </xf>
    <xf numFmtId="0" fontId="21" fillId="42" borderId="14" applyNumberFormat="0" applyProtection="0">
      <alignment horizontal="left" vertical="center" indent="1"/>
    </xf>
    <xf numFmtId="0" fontId="21" fillId="42" borderId="14" applyNumberFormat="0" applyProtection="0">
      <alignment horizontal="left" vertical="center" indent="1"/>
    </xf>
    <xf numFmtId="0" fontId="21" fillId="42" borderId="14" applyNumberFormat="0" applyProtection="0">
      <alignment horizontal="left" vertical="center" indent="1"/>
    </xf>
    <xf numFmtId="0" fontId="21" fillId="42" borderId="14" applyNumberFormat="0" applyProtection="0">
      <alignment horizontal="left" vertical="center" indent="1"/>
    </xf>
    <xf numFmtId="0" fontId="21" fillId="42" borderId="14" applyNumberFormat="0" applyProtection="0">
      <alignment horizontal="left" vertical="center" indent="1"/>
    </xf>
    <xf numFmtId="0" fontId="21" fillId="42" borderId="14" applyNumberFormat="0" applyProtection="0">
      <alignment horizontal="left" vertical="center" indent="1"/>
    </xf>
    <xf numFmtId="0" fontId="25" fillId="0" borderId="0"/>
    <xf numFmtId="0" fontId="21" fillId="52" borderId="15" applyNumberFormat="0" applyProtection="0">
      <alignment horizontal="left" vertical="top" indent="1"/>
    </xf>
    <xf numFmtId="0" fontId="21" fillId="52" borderId="15" applyNumberFormat="0" applyProtection="0">
      <alignment horizontal="left" vertical="top" indent="1"/>
    </xf>
    <xf numFmtId="0" fontId="21" fillId="52" borderId="15" applyNumberFormat="0" applyProtection="0">
      <alignment horizontal="left" vertical="top" indent="1"/>
    </xf>
    <xf numFmtId="0" fontId="21" fillId="52" borderId="15" applyNumberFormat="0" applyProtection="0">
      <alignment horizontal="left" vertical="top" indent="1"/>
    </xf>
    <xf numFmtId="0" fontId="21" fillId="52" borderId="15" applyNumberFormat="0" applyProtection="0">
      <alignment horizontal="left" vertical="top" indent="1"/>
    </xf>
    <xf numFmtId="0" fontId="21" fillId="52" borderId="15" applyNumberFormat="0" applyProtection="0">
      <alignment horizontal="left" vertical="top" indent="1"/>
    </xf>
    <xf numFmtId="0" fontId="21" fillId="52" borderId="15" applyNumberFormat="0" applyProtection="0">
      <alignment horizontal="left" vertical="top" indent="1"/>
    </xf>
    <xf numFmtId="0" fontId="21" fillId="48" borderId="14" applyNumberFormat="0" applyProtection="0">
      <alignment horizontal="left" vertical="center" indent="1"/>
    </xf>
    <xf numFmtId="0" fontId="21" fillId="48" borderId="14" applyNumberFormat="0" applyProtection="0">
      <alignment horizontal="left" vertical="center" indent="1"/>
    </xf>
    <xf numFmtId="0" fontId="21" fillId="48" borderId="14" applyNumberFormat="0" applyProtection="0">
      <alignment horizontal="left" vertical="center" indent="1"/>
    </xf>
    <xf numFmtId="0" fontId="21" fillId="48" borderId="14" applyNumberFormat="0" applyProtection="0">
      <alignment horizontal="left" vertical="center" indent="1"/>
    </xf>
    <xf numFmtId="0" fontId="21" fillId="48" borderId="14" applyNumberFormat="0" applyProtection="0">
      <alignment horizontal="left" vertical="center" indent="1"/>
    </xf>
    <xf numFmtId="0" fontId="21" fillId="48" borderId="14" applyNumberFormat="0" applyProtection="0">
      <alignment horizontal="left" vertical="center" indent="1"/>
    </xf>
    <xf numFmtId="0" fontId="21" fillId="48" borderId="14" applyNumberFormat="0" applyProtection="0">
      <alignment horizontal="left" vertical="center" indent="1"/>
    </xf>
    <xf numFmtId="0" fontId="25" fillId="0" borderId="0"/>
    <xf numFmtId="0" fontId="21" fillId="54" borderId="15" applyNumberFormat="0" applyProtection="0">
      <alignment horizontal="left" vertical="top" indent="1"/>
    </xf>
    <xf numFmtId="0" fontId="21" fillId="54" borderId="15" applyNumberFormat="0" applyProtection="0">
      <alignment horizontal="left" vertical="top" indent="1"/>
    </xf>
    <xf numFmtId="0" fontId="21" fillId="54" borderId="15" applyNumberFormat="0" applyProtection="0">
      <alignment horizontal="left" vertical="top" indent="1"/>
    </xf>
    <xf numFmtId="0" fontId="21" fillId="54" borderId="15" applyNumberFormat="0" applyProtection="0">
      <alignment horizontal="left" vertical="top" indent="1"/>
    </xf>
    <xf numFmtId="0" fontId="21" fillId="54" borderId="15" applyNumberFormat="0" applyProtection="0">
      <alignment horizontal="left" vertical="top" indent="1"/>
    </xf>
    <xf numFmtId="0" fontId="21" fillId="54" borderId="15" applyNumberFormat="0" applyProtection="0">
      <alignment horizontal="left" vertical="top" indent="1"/>
    </xf>
    <xf numFmtId="0" fontId="21" fillId="54" borderId="15" applyNumberFormat="0" applyProtection="0">
      <alignment horizontal="left" vertical="top" indent="1"/>
    </xf>
    <xf numFmtId="0" fontId="21" fillId="39" borderId="14" applyNumberFormat="0" applyProtection="0">
      <alignment horizontal="left" vertical="center" indent="1"/>
    </xf>
    <xf numFmtId="0" fontId="21" fillId="39" borderId="14" applyNumberFormat="0" applyProtection="0">
      <alignment horizontal="left" vertical="center" indent="1"/>
    </xf>
    <xf numFmtId="0" fontId="21" fillId="39" borderId="14" applyNumberFormat="0" applyProtection="0">
      <alignment horizontal="left" vertical="center" indent="1"/>
    </xf>
    <xf numFmtId="0" fontId="21" fillId="39" borderId="14" applyNumberFormat="0" applyProtection="0">
      <alignment horizontal="left" vertical="center" indent="1"/>
    </xf>
    <xf numFmtId="0" fontId="21" fillId="39" borderId="14" applyNumberFormat="0" applyProtection="0">
      <alignment horizontal="left" vertical="center" indent="1"/>
    </xf>
    <xf numFmtId="0" fontId="21" fillId="39" borderId="14" applyNumberFormat="0" applyProtection="0">
      <alignment horizontal="left" vertical="center" indent="1"/>
    </xf>
    <xf numFmtId="0" fontId="21" fillId="39" borderId="14" applyNumberFormat="0" applyProtection="0">
      <alignment horizontal="left" vertical="center" indent="1"/>
    </xf>
    <xf numFmtId="0" fontId="25" fillId="0" borderId="0"/>
    <xf numFmtId="0" fontId="21" fillId="55" borderId="15" applyNumberFormat="0" applyProtection="0">
      <alignment horizontal="left" vertical="top" indent="1"/>
    </xf>
    <xf numFmtId="0" fontId="21" fillId="55" borderId="15" applyNumberFormat="0" applyProtection="0">
      <alignment horizontal="left" vertical="top" indent="1"/>
    </xf>
    <xf numFmtId="0" fontId="21" fillId="55" borderId="15" applyNumberFormat="0" applyProtection="0">
      <alignment horizontal="left" vertical="top" indent="1"/>
    </xf>
    <xf numFmtId="0" fontId="21" fillId="55" borderId="15" applyNumberFormat="0" applyProtection="0">
      <alignment horizontal="left" vertical="top" indent="1"/>
    </xf>
    <xf numFmtId="0" fontId="21" fillId="55" borderId="15" applyNumberFormat="0" applyProtection="0">
      <alignment horizontal="left" vertical="top" indent="1"/>
    </xf>
    <xf numFmtId="0" fontId="21" fillId="55" borderId="15" applyNumberFormat="0" applyProtection="0">
      <alignment horizontal="left" vertical="top" indent="1"/>
    </xf>
    <xf numFmtId="0" fontId="21" fillId="55" borderId="15" applyNumberFormat="0" applyProtection="0">
      <alignment horizontal="left" vertical="top" indent="1"/>
    </xf>
    <xf numFmtId="0" fontId="21" fillId="49" borderId="14" applyNumberFormat="0" applyProtection="0">
      <alignment horizontal="left" vertical="center" indent="1"/>
    </xf>
    <xf numFmtId="0" fontId="21" fillId="49" borderId="14" applyNumberFormat="0" applyProtection="0">
      <alignment horizontal="left" vertical="center" indent="1"/>
    </xf>
    <xf numFmtId="0" fontId="21" fillId="49" borderId="14" applyNumberFormat="0" applyProtection="0">
      <alignment horizontal="left" vertical="center" indent="1"/>
    </xf>
    <xf numFmtId="0" fontId="21" fillId="49" borderId="14" applyNumberFormat="0" applyProtection="0">
      <alignment horizontal="left" vertical="center" indent="1"/>
    </xf>
    <xf numFmtId="0" fontId="21" fillId="49" borderId="14" applyNumberFormat="0" applyProtection="0">
      <alignment horizontal="left" vertical="center" indent="1"/>
    </xf>
    <xf numFmtId="0" fontId="21" fillId="49" borderId="14" applyNumberFormat="0" applyProtection="0">
      <alignment horizontal="left" vertical="center" indent="1"/>
    </xf>
    <xf numFmtId="0" fontId="21" fillId="49" borderId="14" applyNumberFormat="0" applyProtection="0">
      <alignment horizontal="left" vertical="center" indent="1"/>
    </xf>
    <xf numFmtId="0" fontId="25" fillId="0" borderId="0"/>
    <xf numFmtId="0" fontId="21" fillId="56" borderId="15" applyNumberFormat="0" applyProtection="0">
      <alignment horizontal="left" vertical="top" indent="1"/>
    </xf>
    <xf numFmtId="0" fontId="21" fillId="56" borderId="15" applyNumberFormat="0" applyProtection="0">
      <alignment horizontal="left" vertical="top" indent="1"/>
    </xf>
    <xf numFmtId="0" fontId="21" fillId="56" borderId="15" applyNumberFormat="0" applyProtection="0">
      <alignment horizontal="left" vertical="top" indent="1"/>
    </xf>
    <xf numFmtId="0" fontId="21" fillId="56" borderId="15" applyNumberFormat="0" applyProtection="0">
      <alignment horizontal="left" vertical="top" indent="1"/>
    </xf>
    <xf numFmtId="0" fontId="21" fillId="56" borderId="15" applyNumberFormat="0" applyProtection="0">
      <alignment horizontal="left" vertical="top" indent="1"/>
    </xf>
    <xf numFmtId="0" fontId="21" fillId="56" borderId="15" applyNumberFormat="0" applyProtection="0">
      <alignment horizontal="left" vertical="top" indent="1"/>
    </xf>
    <xf numFmtId="0" fontId="21" fillId="56" borderId="15" applyNumberFormat="0" applyProtection="0">
      <alignment horizontal="left" vertical="top" indent="1"/>
    </xf>
    <xf numFmtId="0" fontId="25"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5" fillId="0" borderId="0"/>
    <xf numFmtId="4" fontId="28" fillId="57" borderId="15" applyNumberFormat="0" applyProtection="0">
      <alignment vertical="center"/>
    </xf>
    <xf numFmtId="0" fontId="25" fillId="0" borderId="0"/>
    <xf numFmtId="4" fontId="30" fillId="57" borderId="15" applyNumberFormat="0" applyProtection="0">
      <alignment vertical="center"/>
    </xf>
    <xf numFmtId="4" fontId="28" fillId="57" borderId="15" applyNumberFormat="0" applyProtection="0">
      <alignment horizontal="left" vertical="center" indent="1"/>
    </xf>
    <xf numFmtId="0" fontId="25" fillId="0" borderId="0"/>
    <xf numFmtId="0" fontId="28" fillId="57" borderId="15" applyNumberFormat="0" applyProtection="0">
      <alignment horizontal="left" vertical="top" indent="1"/>
    </xf>
    <xf numFmtId="4" fontId="28" fillId="53" borderId="12" applyNumberFormat="0" applyProtection="0">
      <alignment horizontal="right" vertical="center"/>
    </xf>
    <xf numFmtId="0" fontId="25" fillId="0" borderId="0"/>
    <xf numFmtId="4" fontId="30" fillId="58" borderId="15" applyNumberFormat="0" applyProtection="0">
      <alignment horizontal="right" vertical="center"/>
    </xf>
    <xf numFmtId="0" fontId="25" fillId="0" borderId="0"/>
    <xf numFmtId="4" fontId="28" fillId="53" borderId="12" applyNumberFormat="0" applyProtection="0">
      <alignment horizontal="left" vertical="center" indent="1"/>
    </xf>
    <xf numFmtId="0" fontId="28" fillId="44" borderId="10" applyNumberFormat="0" applyProtection="0">
      <alignment horizontal="left" vertical="top" indent="1"/>
    </xf>
    <xf numFmtId="0" fontId="25" fillId="0" borderId="0"/>
    <xf numFmtId="4" fontId="31" fillId="0" borderId="0" applyNumberFormat="0" applyProtection="0">
      <alignment horizontal="left" vertical="center" indent="1"/>
    </xf>
    <xf numFmtId="0" fontId="25" fillId="0" borderId="0"/>
    <xf numFmtId="4" fontId="32" fillId="58" borderId="15" applyNumberFormat="0" applyProtection="0">
      <alignment horizontal="righ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91" fillId="60" borderId="0" applyNumberFormat="0" applyBorder="0" applyAlignment="0" applyProtection="0"/>
    <xf numFmtId="44" fontId="1" fillId="0" borderId="0" applyFont="0" applyFill="0" applyBorder="0" applyAlignment="0" applyProtection="0"/>
    <xf numFmtId="0" fontId="85" fillId="65" borderId="0" applyNumberFormat="0" applyBorder="0" applyAlignment="0" applyProtection="0"/>
    <xf numFmtId="0" fontId="16" fillId="28" borderId="0" applyNumberFormat="0" applyBorder="0" applyAlignment="0" applyProtection="0"/>
    <xf numFmtId="0" fontId="85" fillId="40" borderId="0" applyNumberFormat="0" applyBorder="0" applyAlignment="0" applyProtection="0"/>
    <xf numFmtId="0" fontId="85" fillId="47" borderId="0" applyNumberFormat="0" applyBorder="0" applyAlignment="0" applyProtection="0"/>
    <xf numFmtId="0" fontId="87" fillId="38" borderId="0" applyNumberFormat="0" applyBorder="0" applyAlignment="0" applyProtection="0"/>
    <xf numFmtId="0" fontId="85" fillId="46" borderId="0" applyNumberFormat="0" applyBorder="0" applyAlignment="0" applyProtection="0"/>
    <xf numFmtId="166" fontId="21" fillId="0" borderId="0" applyFont="0" applyFill="0" applyBorder="0" applyAlignment="0" applyProtection="0"/>
    <xf numFmtId="0" fontId="16" fillId="48" borderId="0" applyNumberFormat="0" applyBorder="0" applyAlignment="0" applyProtection="0"/>
    <xf numFmtId="0" fontId="16" fillId="44" borderId="0" applyNumberFormat="0" applyBorder="0" applyAlignment="0" applyProtection="0"/>
    <xf numFmtId="0" fontId="85" fillId="41" borderId="0" applyNumberFormat="0" applyBorder="0" applyAlignment="0" applyProtection="0"/>
    <xf numFmtId="166" fontId="21" fillId="0" borderId="0" applyFont="0" applyFill="0" applyBorder="0" applyAlignment="0" applyProtection="0"/>
    <xf numFmtId="0" fontId="85" fillId="66" borderId="0" applyNumberFormat="0" applyBorder="0" applyAlignment="0" applyProtection="0"/>
    <xf numFmtId="0" fontId="84" fillId="62" borderId="0" applyNumberFormat="0" applyBorder="0" applyAlignment="0" applyProtection="0"/>
    <xf numFmtId="0" fontId="84" fillId="40" borderId="0" applyNumberFormat="0" applyBorder="0" applyAlignment="0" applyProtection="0"/>
    <xf numFmtId="0" fontId="85" fillId="65" borderId="0" applyNumberFormat="0" applyBorder="0" applyAlignment="0" applyProtection="0"/>
    <xf numFmtId="0" fontId="16" fillId="40" borderId="0" applyNumberFormat="0" applyBorder="0" applyAlignment="0" applyProtection="0"/>
    <xf numFmtId="0" fontId="84" fillId="39" borderId="0" applyNumberFormat="0" applyBorder="0" applyAlignment="0" applyProtection="0"/>
    <xf numFmtId="0" fontId="84" fillId="41" borderId="0" applyNumberFormat="0" applyBorder="0" applyAlignment="0" applyProtection="0"/>
    <xf numFmtId="0" fontId="85" fillId="66" borderId="0" applyNumberFormat="0" applyBorder="0" applyAlignment="0" applyProtection="0"/>
    <xf numFmtId="0" fontId="85" fillId="43" borderId="0" applyNumberFormat="0" applyBorder="0" applyAlignment="0" applyProtection="0"/>
    <xf numFmtId="0" fontId="84" fillId="40" borderId="0" applyNumberFormat="0" applyBorder="0" applyAlignment="0" applyProtection="0"/>
    <xf numFmtId="0" fontId="84" fillId="61" borderId="0" applyNumberFormat="0" applyBorder="0" applyAlignment="0" applyProtection="0"/>
    <xf numFmtId="0" fontId="85" fillId="43" borderId="0" applyNumberFormat="0" applyBorder="0" applyAlignment="0" applyProtection="0"/>
    <xf numFmtId="0" fontId="86" fillId="0" borderId="0"/>
    <xf numFmtId="0" fontId="84" fillId="61" borderId="0" applyNumberFormat="0" applyBorder="0" applyAlignment="0" applyProtection="0"/>
    <xf numFmtId="0" fontId="84" fillId="63" borderId="0" applyNumberFormat="0" applyBorder="0" applyAlignment="0" applyProtection="0"/>
    <xf numFmtId="0" fontId="16" fillId="66" borderId="0" applyNumberFormat="0" applyBorder="0" applyAlignment="0" applyProtection="0"/>
    <xf numFmtId="0" fontId="85" fillId="67" borderId="0" applyNumberFormat="0" applyBorder="0" applyAlignment="0" applyProtection="0"/>
    <xf numFmtId="0" fontId="84" fillId="42" borderId="0" applyNumberFormat="0" applyBorder="0" applyAlignment="0" applyProtection="0"/>
    <xf numFmtId="0" fontId="84" fillId="42" borderId="0" applyNumberFormat="0" applyBorder="0" applyAlignment="0" applyProtection="0"/>
    <xf numFmtId="0" fontId="85" fillId="64" borderId="0" applyNumberFormat="0" applyBorder="0" applyAlignment="0" applyProtection="0"/>
    <xf numFmtId="0" fontId="85" fillId="45" borderId="0" applyNumberFormat="0" applyBorder="0" applyAlignment="0" applyProtection="0"/>
    <xf numFmtId="0" fontId="84" fillId="63" borderId="0" applyNumberFormat="0" applyBorder="0" applyAlignment="0" applyProtection="0"/>
    <xf numFmtId="0" fontId="85" fillId="40" borderId="0" applyNumberFormat="0" applyBorder="0" applyAlignment="0" applyProtection="0"/>
    <xf numFmtId="0" fontId="16" fillId="16" borderId="0" applyNumberFormat="0" applyBorder="0" applyAlignment="0" applyProtection="0"/>
    <xf numFmtId="0" fontId="16" fillId="66" borderId="0" applyNumberFormat="0" applyBorder="0" applyAlignment="0" applyProtection="0"/>
    <xf numFmtId="0" fontId="21" fillId="0" borderId="0"/>
    <xf numFmtId="0" fontId="85" fillId="66" borderId="0" applyNumberFormat="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85" fillId="46" borderId="0" applyNumberFormat="0" applyBorder="0" applyAlignment="0" applyProtection="0"/>
    <xf numFmtId="0" fontId="16" fillId="25" borderId="0" applyNumberFormat="0" applyBorder="0" applyAlignment="0" applyProtection="0"/>
    <xf numFmtId="0" fontId="85" fillId="67" borderId="0" applyNumberFormat="0" applyBorder="0" applyAlignment="0" applyProtection="0"/>
    <xf numFmtId="0" fontId="85" fillId="45" borderId="0" applyNumberFormat="0" applyBorder="0" applyAlignment="0" applyProtection="0"/>
    <xf numFmtId="0" fontId="16" fillId="70" borderId="0" applyNumberFormat="0" applyBorder="0" applyAlignment="0" applyProtection="0"/>
    <xf numFmtId="0" fontId="16" fillId="29" borderId="0" applyNumberFormat="0" applyBorder="0" applyAlignment="0" applyProtection="0"/>
    <xf numFmtId="0" fontId="95" fillId="39" borderId="105" applyNumberFormat="0" applyAlignment="0" applyProtection="0"/>
    <xf numFmtId="44" fontId="1" fillId="0" borderId="0" applyFont="0" applyFill="0" applyBorder="0" applyAlignment="0" applyProtection="0"/>
    <xf numFmtId="0" fontId="1" fillId="49" borderId="0" applyNumberFormat="0" applyBorder="0" applyAlignment="0" applyProtection="0"/>
    <xf numFmtId="0" fontId="84" fillId="63" borderId="0" applyNumberFormat="0" applyBorder="0" applyAlignment="0" applyProtection="0"/>
    <xf numFmtId="0" fontId="84" fillId="41" borderId="0" applyNumberFormat="0" applyBorder="0" applyAlignment="0" applyProtection="0"/>
    <xf numFmtId="0" fontId="84" fillId="63" borderId="0" applyNumberFormat="0" applyBorder="0" applyAlignment="0" applyProtection="0"/>
    <xf numFmtId="0" fontId="1" fillId="44" borderId="0" applyNumberFormat="0" applyBorder="0" applyAlignment="0" applyProtection="0"/>
    <xf numFmtId="0" fontId="1" fillId="48" borderId="0" applyNumberFormat="0" applyBorder="0" applyAlignment="0" applyProtection="0"/>
    <xf numFmtId="0" fontId="1" fillId="44" borderId="0" applyNumberFormat="0" applyBorder="0" applyAlignment="0" applyProtection="0"/>
    <xf numFmtId="0" fontId="1" fillId="48" borderId="0" applyNumberFormat="0" applyBorder="0" applyAlignment="0" applyProtection="0"/>
    <xf numFmtId="0" fontId="85" fillId="64" borderId="0" applyNumberFormat="0" applyBorder="0" applyAlignment="0" applyProtection="0"/>
    <xf numFmtId="0" fontId="85" fillId="41" borderId="0" applyNumberFormat="0" applyBorder="0" applyAlignment="0" applyProtection="0"/>
    <xf numFmtId="0" fontId="85" fillId="65" borderId="0" applyNumberFormat="0" applyBorder="0" applyAlignment="0" applyProtection="0"/>
    <xf numFmtId="44" fontId="2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102" fillId="0" borderId="0" applyNumberFormat="0" applyFill="0" applyBorder="0" applyAlignment="0" applyProtection="0"/>
    <xf numFmtId="0" fontId="16" fillId="17" borderId="0" applyNumberFormat="0" applyBorder="0" applyAlignment="0" applyProtection="0"/>
    <xf numFmtId="0" fontId="16" fillId="13" borderId="0" applyNumberFormat="0" applyBorder="0" applyAlignment="0" applyProtection="0"/>
    <xf numFmtId="0" fontId="85" fillId="65" borderId="0" applyNumberFormat="0" applyBorder="0" applyAlignment="0" applyProtection="0"/>
    <xf numFmtId="0" fontId="85" fillId="66" borderId="0" applyNumberFormat="0" applyBorder="0" applyAlignment="0" applyProtection="0"/>
    <xf numFmtId="0" fontId="85" fillId="47" borderId="0" applyNumberFormat="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71"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71"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71" fontId="21" fillId="0" borderId="0" applyFont="0" applyFill="0" applyBorder="0" applyAlignment="0" applyProtection="0"/>
    <xf numFmtId="171"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71"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75"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71"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0" fontId="102"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8" fillId="44" borderId="105" applyNumberFormat="0" applyAlignment="0" applyProtection="0"/>
    <xf numFmtId="0" fontId="10" fillId="68" borderId="4" applyNumberFormat="0" applyAlignment="0" applyProtection="0"/>
    <xf numFmtId="0" fontId="88" fillId="44" borderId="105" applyNumberFormat="0" applyAlignment="0" applyProtection="0"/>
    <xf numFmtId="0" fontId="89" fillId="69" borderId="106" applyNumberFormat="0" applyAlignment="0" applyProtection="0"/>
    <xf numFmtId="0" fontId="96" fillId="0" borderId="107" applyNumberFormat="0" applyFill="0" applyAlignment="0" applyProtection="0"/>
    <xf numFmtId="0" fontId="94" fillId="0" borderId="0" applyNumberFormat="0" applyFill="0" applyBorder="0" applyAlignment="0" applyProtection="0"/>
    <xf numFmtId="0" fontId="21" fillId="0" borderId="0"/>
    <xf numFmtId="0" fontId="84" fillId="61" borderId="0" applyNumberFormat="0" applyBorder="0" applyAlignment="0" applyProtection="0"/>
    <xf numFmtId="0" fontId="1" fillId="39" borderId="0" applyNumberFormat="0" applyBorder="0" applyAlignment="0" applyProtection="0"/>
    <xf numFmtId="0" fontId="84" fillId="60" borderId="0" applyNumberFormat="0" applyBorder="0" applyAlignment="0" applyProtection="0"/>
    <xf numFmtId="0" fontId="1" fillId="49" borderId="0" applyNumberFormat="0" applyBorder="0" applyAlignment="0" applyProtection="0"/>
    <xf numFmtId="0" fontId="84" fillId="38" borderId="0" applyNumberFormat="0" applyBorder="0" applyAlignment="0" applyProtection="0"/>
    <xf numFmtId="0" fontId="1" fillId="40" borderId="0" applyNumberFormat="0" applyBorder="0" applyAlignment="0" applyProtection="0"/>
    <xf numFmtId="0" fontId="84" fillId="59" borderId="0" applyNumberFormat="0" applyBorder="0" applyAlignment="0" applyProtection="0"/>
    <xf numFmtId="0" fontId="1" fillId="39" borderId="0" applyNumberFormat="0" applyBorder="0" applyAlignment="0" applyProtection="0"/>
    <xf numFmtId="0" fontId="84" fillId="39" borderId="0" applyNumberFormat="0" applyBorder="0" applyAlignment="0" applyProtection="0"/>
    <xf numFmtId="0" fontId="84" fillId="62" borderId="0" applyNumberFormat="0" applyBorder="0" applyAlignment="0" applyProtection="0"/>
    <xf numFmtId="0" fontId="84" fillId="61" borderId="0" applyNumberFormat="0" applyBorder="0" applyAlignment="0" applyProtection="0"/>
    <xf numFmtId="0" fontId="84" fillId="60" borderId="0" applyNumberFormat="0" applyBorder="0" applyAlignment="0" applyProtection="0"/>
    <xf numFmtId="0" fontId="84" fillId="38" borderId="0" applyNumberFormat="0" applyBorder="0" applyAlignment="0" applyProtection="0"/>
    <xf numFmtId="0" fontId="84" fillId="59" borderId="0" applyNumberFormat="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0" fontId="90" fillId="0" borderId="0" applyNumberFormat="0" applyFill="0" applyBorder="0" applyAlignment="0" applyProtection="0"/>
    <xf numFmtId="174" fontId="21" fillId="0" borderId="0" applyFill="0" applyBorder="0" applyAlignment="0" applyProtection="0"/>
    <xf numFmtId="174" fontId="21" fillId="0" borderId="0" applyFill="0" applyBorder="0" applyAlignment="0" applyProtection="0"/>
    <xf numFmtId="2" fontId="21" fillId="0" borderId="0" applyFill="0" applyBorder="0" applyAlignment="0" applyProtection="0"/>
    <xf numFmtId="2" fontId="21" fillId="0" borderId="0" applyFill="0" applyBorder="0" applyAlignment="0" applyProtection="0"/>
    <xf numFmtId="0" fontId="93" fillId="0" borderId="109" applyNumberFormat="0" applyFill="0" applyAlignment="0" applyProtection="0"/>
    <xf numFmtId="0" fontId="94" fillId="0" borderId="110" applyNumberFormat="0" applyFill="0" applyAlignment="0" applyProtection="0"/>
    <xf numFmtId="0" fontId="106" fillId="0" borderId="0" applyNumberFormat="0" applyFill="0" applyBorder="0" applyAlignment="0" applyProtection="0">
      <alignment vertical="top"/>
      <protection locked="0"/>
    </xf>
    <xf numFmtId="0" fontId="6" fillId="3" borderId="0" applyNumberFormat="0" applyBorder="0" applyAlignment="0" applyProtection="0"/>
    <xf numFmtId="0" fontId="87" fillId="38" borderId="0" applyNumberFormat="0" applyBorder="0" applyAlignment="0" applyProtection="0"/>
    <xf numFmtId="169" fontId="21" fillId="0" borderId="0" applyFont="0" applyFill="0" applyBorder="0" applyAlignment="0" applyProtection="0"/>
    <xf numFmtId="169" fontId="21" fillId="0" borderId="0" applyFont="0" applyFill="0" applyBorder="0" applyAlignment="0" applyProtection="0"/>
    <xf numFmtId="169" fontId="21" fillId="0" borderId="0" applyFont="0" applyFill="0" applyBorder="0" applyAlignment="0" applyProtection="0"/>
    <xf numFmtId="169" fontId="21" fillId="0" borderId="0" applyFont="0" applyFill="0" applyBorder="0" applyAlignment="0" applyProtection="0"/>
    <xf numFmtId="43" fontId="104" fillId="0" borderId="0" applyFont="0" applyFill="0" applyBorder="0" applyAlignment="0" applyProtection="0"/>
    <xf numFmtId="169" fontId="21" fillId="0" borderId="0" applyFont="0" applyFill="0" applyBorder="0" applyAlignment="0" applyProtection="0"/>
    <xf numFmtId="169" fontId="21" fillId="0" borderId="0" applyFont="0" applyFill="0" applyBorder="0" applyAlignment="0" applyProtection="0"/>
    <xf numFmtId="169" fontId="21" fillId="0" borderId="0" applyFont="0" applyFill="0" applyBorder="0" applyAlignment="0" applyProtection="0"/>
    <xf numFmtId="43" fontId="84" fillId="0" borderId="0" applyFont="0" applyFill="0" applyBorder="0" applyAlignment="0" applyProtection="0"/>
    <xf numFmtId="43" fontId="84" fillId="0" borderId="0" applyFont="0" applyFill="0" applyBorder="0" applyAlignment="0" applyProtection="0"/>
    <xf numFmtId="173" fontId="21" fillId="0" borderId="0" applyFill="0" applyBorder="0" applyAlignment="0" applyProtection="0"/>
    <xf numFmtId="173" fontId="21" fillId="0" borderId="0" applyFill="0" applyBorder="0" applyAlignment="0" applyProtection="0"/>
    <xf numFmtId="172" fontId="21" fillId="0" borderId="0" applyFill="0" applyBorder="0" applyAlignment="0" applyProtection="0"/>
    <xf numFmtId="172" fontId="21" fillId="0" borderId="0" applyFill="0" applyBorder="0" applyAlignment="0" applyProtection="0"/>
    <xf numFmtId="0" fontId="97" fillId="48"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97" fillId="48" borderId="0" applyNumberFormat="0" applyBorder="0" applyAlignment="0" applyProtection="0"/>
    <xf numFmtId="0" fontId="97" fillId="48" borderId="0" applyNumberFormat="0" applyBorder="0" applyAlignment="0" applyProtection="0"/>
    <xf numFmtId="0" fontId="97" fillId="48"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7" fillId="4" borderId="0" applyNumberFormat="0" applyBorder="0" applyAlignment="0" applyProtection="0"/>
    <xf numFmtId="0" fontId="97" fillId="48" borderId="0" applyNumberFormat="0" applyBorder="0" applyAlignment="0" applyProtection="0"/>
    <xf numFmtId="0" fontId="97" fillId="48" borderId="0" applyNumberFormat="0" applyBorder="0" applyAlignment="0" applyProtection="0"/>
    <xf numFmtId="0" fontId="7" fillId="4" borderId="0" applyNumberFormat="0" applyBorder="0" applyAlignment="0" applyProtection="0"/>
    <xf numFmtId="0" fontId="103"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4" fillId="0" borderId="0"/>
    <xf numFmtId="0" fontId="21" fillId="0" borderId="0"/>
    <xf numFmtId="0" fontId="84" fillId="0" borderId="0"/>
    <xf numFmtId="0" fontId="21" fillId="0" borderId="0"/>
    <xf numFmtId="0" fontId="21" fillId="0" borderId="0"/>
    <xf numFmtId="0" fontId="21" fillId="0" borderId="0"/>
    <xf numFmtId="0" fontId="84" fillId="0" borderId="0"/>
    <xf numFmtId="0" fontId="21" fillId="0" borderId="0"/>
    <xf numFmtId="0" fontId="21" fillId="0" borderId="0"/>
    <xf numFmtId="0" fontId="84" fillId="0" borderId="0"/>
    <xf numFmtId="0" fontId="84" fillId="0" borderId="0"/>
    <xf numFmtId="0" fontId="21" fillId="0" borderId="0"/>
    <xf numFmtId="0" fontId="84" fillId="0" borderId="0"/>
    <xf numFmtId="0" fontId="84" fillId="0" borderId="0"/>
    <xf numFmtId="0" fontId="21" fillId="0" borderId="0"/>
    <xf numFmtId="0" fontId="21" fillId="0" borderId="0"/>
    <xf numFmtId="0" fontId="84"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4" fillId="0" borderId="0"/>
    <xf numFmtId="0" fontId="84" fillId="0" borderId="0"/>
    <xf numFmtId="0" fontId="21" fillId="0" borderId="0"/>
    <xf numFmtId="0" fontId="21" fillId="0" borderId="0"/>
    <xf numFmtId="0" fontId="21" fillId="0" borderId="0"/>
    <xf numFmtId="0" fontId="21" fillId="0" borderId="0"/>
    <xf numFmtId="0" fontId="21" fillId="0" borderId="0"/>
    <xf numFmtId="0" fontId="21"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21" fillId="0" borderId="0"/>
    <xf numFmtId="0" fontId="21" fillId="0" borderId="0"/>
    <xf numFmtId="0" fontId="21" fillId="0" borderId="0"/>
    <xf numFmtId="0" fontId="21" fillId="0" borderId="0"/>
    <xf numFmtId="0" fontId="1"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21" fillId="0" borderId="0" applyNumberFormat="0" applyFill="0" applyBorder="0" applyAlignment="0" applyProtection="0"/>
    <xf numFmtId="0" fontId="21" fillId="0" borderId="0" applyNumberFormat="0" applyFill="0" applyBorder="0" applyAlignment="0" applyProtection="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84" fillId="0" borderId="0"/>
    <xf numFmtId="0" fontId="1" fillId="0" borderId="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xf numFmtId="0" fontId="84"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07" fillId="0" borderId="0"/>
    <xf numFmtId="0" fontId="107" fillId="0" borderId="0"/>
    <xf numFmtId="0" fontId="107" fillId="0" borderId="0"/>
    <xf numFmtId="0" fontId="107" fillId="0" borderId="0"/>
    <xf numFmtId="0" fontId="107"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49" borderId="111" applyNumberFormat="0" applyFont="0" applyAlignment="0" applyProtection="0"/>
    <xf numFmtId="0" fontId="84" fillId="8" borderId="8" applyNumberFormat="0" applyFont="0" applyAlignment="0" applyProtection="0"/>
    <xf numFmtId="0" fontId="21" fillId="49" borderId="111"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21" fillId="49" borderId="111"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84" fillId="8" borderId="8" applyNumberFormat="0" applyFont="0" applyAlignment="0" applyProtection="0"/>
    <xf numFmtId="0" fontId="21" fillId="49" borderId="111" applyNumberFormat="0" applyFont="0" applyAlignment="0" applyProtection="0"/>
    <xf numFmtId="0" fontId="21" fillId="49" borderId="111" applyNumberFormat="0" applyFont="0" applyAlignment="0" applyProtection="0"/>
    <xf numFmtId="0" fontId="84" fillId="8" borderId="8" applyNumberFormat="0" applyFont="0" applyAlignment="0" applyProtection="0"/>
    <xf numFmtId="0" fontId="98" fillId="44" borderId="112" applyNumberFormat="0" applyAlignment="0" applyProtection="0"/>
    <xf numFmtId="10" fontId="21" fillId="0" borderId="0" applyFill="0" applyBorder="0" applyAlignment="0" applyProtection="0"/>
    <xf numFmtId="170" fontId="21" fillId="0" borderId="0" applyFill="0" applyBorder="0" applyAlignment="0" applyProtection="0"/>
    <xf numFmtId="170" fontId="21" fillId="0" borderId="0" applyFill="0" applyBorder="0" applyAlignment="0" applyProtection="0"/>
    <xf numFmtId="3" fontId="21" fillId="0" borderId="0" applyFill="0" applyBorder="0" applyAlignment="0" applyProtection="0"/>
    <xf numFmtId="3" fontId="21" fillId="0" borderId="0" applyFill="0" applyBorder="0" applyAlignment="0" applyProtection="0"/>
    <xf numFmtId="0" fontId="9" fillId="68" borderId="5" applyNumberFormat="0" applyAlignment="0" applyProtection="0"/>
    <xf numFmtId="0" fontId="98" fillId="44" borderId="112" applyNumberFormat="0" applyAlignment="0" applyProtection="0"/>
    <xf numFmtId="0" fontId="101" fillId="0" borderId="0" applyNumberFormat="0" applyFill="0" applyBorder="0" applyAlignment="0" applyProtection="0"/>
    <xf numFmtId="0" fontId="14" fillId="0" borderId="0" applyNumberFormat="0" applyFill="0" applyBorder="0" applyAlignment="0" applyProtection="0"/>
    <xf numFmtId="0" fontId="90" fillId="0" borderId="0" applyNumberFormat="0" applyFill="0" applyBorder="0" applyAlignment="0" applyProtection="0"/>
    <xf numFmtId="0" fontId="99" fillId="0" borderId="0" applyNumberFormat="0" applyFill="0" applyBorder="0" applyAlignment="0" applyProtection="0"/>
    <xf numFmtId="0" fontId="108" fillId="0" borderId="0" applyNumberFormat="0" applyFill="0" applyBorder="0" applyAlignment="0" applyProtection="0"/>
    <xf numFmtId="0" fontId="92" fillId="0" borderId="108" applyNumberFormat="0" applyFill="0" applyAlignment="0" applyProtection="0"/>
    <xf numFmtId="0" fontId="109" fillId="0" borderId="2" applyNumberFormat="0" applyFill="0" applyAlignment="0" applyProtection="0"/>
    <xf numFmtId="0" fontId="93" fillId="0" borderId="109" applyNumberFormat="0" applyFill="0" applyAlignment="0" applyProtection="0"/>
    <xf numFmtId="0" fontId="105" fillId="0" borderId="113" applyNumberFormat="0" applyFill="0" applyAlignment="0" applyProtection="0"/>
    <xf numFmtId="0" fontId="94" fillId="0" borderId="110" applyNumberFormat="0" applyFill="0" applyAlignment="0" applyProtection="0"/>
    <xf numFmtId="0" fontId="99" fillId="0" borderId="0" applyNumberFormat="0" applyFill="0" applyBorder="0" applyAlignment="0" applyProtection="0"/>
    <xf numFmtId="0" fontId="100" fillId="0" borderId="114"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00" fillId="0" borderId="114" applyNumberFormat="0" applyFill="0" applyAlignment="0" applyProtection="0"/>
    <xf numFmtId="0" fontId="100" fillId="0" borderId="114"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100" fillId="0" borderId="114"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100" fillId="0" borderId="114"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21" fillId="0" borderId="116" applyNumberFormat="0" applyFill="0" applyAlignment="0" applyProtection="0"/>
    <xf numFmtId="0" fontId="100" fillId="0" borderId="114"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15" fillId="0" borderId="115" applyNumberFormat="0" applyFill="0" applyAlignment="0" applyProtection="0"/>
    <xf numFmtId="0" fontId="20" fillId="0" borderId="0" applyNumberFormat="0" applyFill="0" applyBorder="0" applyAlignment="0" applyProtection="0"/>
  </cellStyleXfs>
  <cellXfs count="814">
    <xf numFmtId="0" fontId="0" fillId="0" borderId="0" xfId="0"/>
    <xf numFmtId="0" fontId="17" fillId="33" borderId="0" xfId="0" applyFont="1" applyFill="1"/>
    <xf numFmtId="0" fontId="17" fillId="0" borderId="0" xfId="0" applyFont="1"/>
    <xf numFmtId="0" fontId="0" fillId="33" borderId="0" xfId="0" applyFill="1"/>
    <xf numFmtId="0" fontId="19" fillId="33" borderId="0" xfId="0" applyFont="1" applyFill="1"/>
    <xf numFmtId="0" fontId="17" fillId="33" borderId="0" xfId="0" applyFont="1" applyFill="1" applyAlignment="1">
      <alignment vertical="center"/>
    </xf>
    <xf numFmtId="0" fontId="17" fillId="0" borderId="0" xfId="0" applyFont="1" applyAlignment="1">
      <alignment vertical="center"/>
    </xf>
    <xf numFmtId="0" fontId="18" fillId="33" borderId="0" xfId="0" applyFont="1" applyFill="1"/>
    <xf numFmtId="0" fontId="36" fillId="33" borderId="0" xfId="0" applyFont="1" applyFill="1"/>
    <xf numFmtId="0" fontId="40" fillId="33" borderId="0" xfId="0" applyFont="1" applyFill="1"/>
    <xf numFmtId="0" fontId="42" fillId="33" borderId="0" xfId="0" applyFont="1" applyFill="1"/>
    <xf numFmtId="0" fontId="40" fillId="0" borderId="0" xfId="0" applyFont="1"/>
    <xf numFmtId="0" fontId="41" fillId="0" borderId="39" xfId="0" applyFont="1" applyBorder="1" applyAlignment="1">
      <alignment vertical="center"/>
    </xf>
    <xf numFmtId="0" fontId="43" fillId="33" borderId="0" xfId="0" applyFont="1" applyFill="1"/>
    <xf numFmtId="0" fontId="43" fillId="33" borderId="0" xfId="0" applyFont="1" applyFill="1" applyAlignment="1">
      <alignment horizontal="left"/>
    </xf>
    <xf numFmtId="0" fontId="44" fillId="33" borderId="0" xfId="0" applyFont="1" applyFill="1"/>
    <xf numFmtId="0" fontId="43" fillId="0" borderId="0" xfId="0" applyFont="1"/>
    <xf numFmtId="0" fontId="46" fillId="33" borderId="0" xfId="0" applyFont="1" applyFill="1"/>
    <xf numFmtId="0" fontId="50" fillId="33" borderId="0" xfId="0" applyFont="1" applyFill="1"/>
    <xf numFmtId="0" fontId="50" fillId="0" borderId="0" xfId="0" applyFont="1"/>
    <xf numFmtId="0" fontId="50" fillId="33" borderId="0" xfId="0" applyFont="1" applyFill="1" applyAlignment="1">
      <alignment horizontal="right" indent="1"/>
    </xf>
    <xf numFmtId="0" fontId="51" fillId="0" borderId="0" xfId="0" applyFont="1" applyAlignment="1">
      <alignment horizontal="right" indent="2"/>
    </xf>
    <xf numFmtId="0" fontId="53" fillId="33" borderId="0" xfId="0" applyFont="1" applyFill="1" applyAlignment="1">
      <alignment vertical="center"/>
    </xf>
    <xf numFmtId="0" fontId="54" fillId="34" borderId="25" xfId="0" applyFont="1" applyFill="1" applyBorder="1" applyAlignment="1">
      <alignment horizontal="center" vertical="center" wrapText="1"/>
    </xf>
    <xf numFmtId="0" fontId="54" fillId="34" borderId="19" xfId="0" applyFont="1" applyFill="1" applyBorder="1" applyAlignment="1">
      <alignment horizontal="center" vertical="center" wrapText="1"/>
    </xf>
    <xf numFmtId="0" fontId="54" fillId="34" borderId="29" xfId="0" applyFont="1" applyFill="1" applyBorder="1" applyAlignment="1">
      <alignment horizontal="center" vertical="center" wrapText="1"/>
    </xf>
    <xf numFmtId="0" fontId="54" fillId="34" borderId="32" xfId="0" applyFont="1" applyFill="1" applyBorder="1" applyAlignment="1">
      <alignment horizontal="center" vertical="center" wrapText="1"/>
    </xf>
    <xf numFmtId="0" fontId="45" fillId="34" borderId="26" xfId="0" applyFont="1" applyFill="1" applyBorder="1" applyAlignment="1">
      <alignment horizontal="center" vertical="center" wrapText="1"/>
    </xf>
    <xf numFmtId="164" fontId="55" fillId="34" borderId="20" xfId="0" applyNumberFormat="1" applyFont="1" applyFill="1" applyBorder="1" applyAlignment="1">
      <alignment horizontal="center" vertical="center" wrapText="1"/>
    </xf>
    <xf numFmtId="0" fontId="45" fillId="34" borderId="20" xfId="0" applyFont="1" applyFill="1" applyBorder="1" applyAlignment="1">
      <alignment horizontal="center" vertical="center" wrapText="1"/>
    </xf>
    <xf numFmtId="0" fontId="45" fillId="34" borderId="30" xfId="0" applyFont="1" applyFill="1" applyBorder="1" applyAlignment="1">
      <alignment horizontal="center" vertical="center" wrapText="1"/>
    </xf>
    <xf numFmtId="0" fontId="45" fillId="34" borderId="33" xfId="0" applyFont="1" applyFill="1" applyBorder="1" applyAlignment="1">
      <alignment horizontal="center" vertical="center" wrapText="1"/>
    </xf>
    <xf numFmtId="0" fontId="56" fillId="33" borderId="0" xfId="0" applyFont="1" applyFill="1"/>
    <xf numFmtId="165" fontId="56" fillId="0" borderId="27" xfId="0" applyNumberFormat="1" applyFont="1" applyBorder="1" applyAlignment="1">
      <alignment horizontal="right" vertical="center" indent="1"/>
    </xf>
    <xf numFmtId="165" fontId="56" fillId="0" borderId="28" xfId="0" applyNumberFormat="1" applyFont="1" applyBorder="1" applyAlignment="1">
      <alignment horizontal="right" vertical="center" indent="1"/>
    </xf>
    <xf numFmtId="165" fontId="57" fillId="36" borderId="31" xfId="0" applyNumberFormat="1" applyFont="1" applyFill="1" applyBorder="1" applyAlignment="1">
      <alignment horizontal="right" vertical="center" indent="1"/>
    </xf>
    <xf numFmtId="165" fontId="57" fillId="36" borderId="33" xfId="0" applyNumberFormat="1" applyFont="1" applyFill="1" applyBorder="1" applyAlignment="1">
      <alignment horizontal="right" vertical="center" indent="1"/>
    </xf>
    <xf numFmtId="165" fontId="43" fillId="33" borderId="0" xfId="0" applyNumberFormat="1" applyFont="1" applyFill="1"/>
    <xf numFmtId="0" fontId="58" fillId="33" borderId="0" xfId="0" applyFont="1" applyFill="1"/>
    <xf numFmtId="0" fontId="43" fillId="33" borderId="0" xfId="0" applyFont="1" applyFill="1" applyAlignment="1">
      <alignment vertical="top"/>
    </xf>
    <xf numFmtId="0" fontId="59" fillId="33" borderId="21" xfId="0" applyFont="1" applyFill="1" applyBorder="1" applyAlignment="1">
      <alignment horizontal="center" vertical="center" wrapText="1"/>
    </xf>
    <xf numFmtId="0" fontId="51" fillId="33" borderId="0" xfId="0" applyFont="1" applyFill="1" applyAlignment="1">
      <alignment horizontal="left" vertical="top" wrapText="1"/>
    </xf>
    <xf numFmtId="0" fontId="60" fillId="33" borderId="0" xfId="0" applyFont="1" applyFill="1" applyAlignment="1">
      <alignment horizontal="left"/>
    </xf>
    <xf numFmtId="0" fontId="60" fillId="0" borderId="0" xfId="0" applyFont="1" applyAlignment="1">
      <alignment horizontal="left"/>
    </xf>
    <xf numFmtId="0" fontId="61" fillId="34" borderId="40" xfId="0" applyFont="1" applyFill="1" applyBorder="1" applyAlignment="1">
      <alignment horizontal="left" wrapText="1"/>
    </xf>
    <xf numFmtId="0" fontId="61" fillId="34" borderId="41" xfId="0" applyFont="1" applyFill="1" applyBorder="1" applyAlignment="1">
      <alignment horizontal="left" wrapText="1"/>
    </xf>
    <xf numFmtId="0" fontId="61" fillId="34" borderId="41" xfId="0" applyFont="1" applyFill="1" applyBorder="1" applyAlignment="1">
      <alignment horizontal="center" wrapText="1"/>
    </xf>
    <xf numFmtId="0" fontId="61" fillId="34" borderId="43" xfId="0" applyFont="1" applyFill="1" applyBorder="1" applyAlignment="1">
      <alignment horizontal="center" wrapText="1"/>
    </xf>
    <xf numFmtId="0" fontId="52" fillId="36" borderId="45" xfId="0" applyFont="1" applyFill="1" applyBorder="1"/>
    <xf numFmtId="0" fontId="61" fillId="34" borderId="42" xfId="0" applyFont="1" applyFill="1" applyBorder="1" applyAlignment="1">
      <alignment horizontal="left" wrapText="1"/>
    </xf>
    <xf numFmtId="0" fontId="61" fillId="34" borderId="44" xfId="0" applyFont="1" applyFill="1" applyBorder="1" applyAlignment="1">
      <alignment wrapText="1"/>
    </xf>
    <xf numFmtId="0" fontId="61" fillId="34" borderId="41" xfId="0" applyFont="1" applyFill="1" applyBorder="1" applyAlignment="1">
      <alignment wrapText="1"/>
    </xf>
    <xf numFmtId="165" fontId="51" fillId="35" borderId="47" xfId="0" applyNumberFormat="1" applyFont="1" applyFill="1" applyBorder="1" applyAlignment="1">
      <alignment horizontal="right" vertical="center" indent="1"/>
    </xf>
    <xf numFmtId="0" fontId="50" fillId="33" borderId="0" xfId="0" applyFont="1" applyFill="1" applyAlignment="1">
      <alignment horizontal="left"/>
    </xf>
    <xf numFmtId="0" fontId="35" fillId="33" borderId="0" xfId="0" applyFont="1" applyFill="1" applyAlignment="1">
      <alignment vertical="top"/>
    </xf>
    <xf numFmtId="0" fontId="35" fillId="0" borderId="0" xfId="0" applyFont="1" applyAlignment="1">
      <alignment vertical="top"/>
    </xf>
    <xf numFmtId="0" fontId="61" fillId="34" borderId="42" xfId="0" applyFont="1" applyFill="1" applyBorder="1" applyAlignment="1">
      <alignment wrapText="1"/>
    </xf>
    <xf numFmtId="0" fontId="66" fillId="33" borderId="0" xfId="0" applyFont="1" applyFill="1" applyAlignment="1">
      <alignment vertical="center"/>
    </xf>
    <xf numFmtId="0" fontId="53" fillId="33" borderId="0" xfId="0" applyFont="1" applyFill="1" applyAlignment="1">
      <alignment vertical="center" wrapText="1"/>
    </xf>
    <xf numFmtId="0" fontId="71" fillId="33" borderId="0" xfId="0" applyFont="1" applyFill="1"/>
    <xf numFmtId="0" fontId="43" fillId="34" borderId="0" xfId="0" applyFont="1" applyFill="1"/>
    <xf numFmtId="0" fontId="72" fillId="37" borderId="32" xfId="0" applyFont="1" applyFill="1" applyBorder="1" applyAlignment="1">
      <alignment horizontal="center" vertical="center"/>
    </xf>
    <xf numFmtId="0" fontId="73" fillId="33" borderId="0" xfId="0" applyFont="1" applyFill="1" applyAlignment="1">
      <alignment vertical="center"/>
    </xf>
    <xf numFmtId="0" fontId="61" fillId="33" borderId="0" xfId="0" applyFont="1" applyFill="1" applyAlignment="1">
      <alignment wrapText="1"/>
    </xf>
    <xf numFmtId="0" fontId="74" fillId="33" borderId="0" xfId="0" applyFont="1" applyFill="1" applyAlignment="1">
      <alignment horizontal="center"/>
    </xf>
    <xf numFmtId="0" fontId="74" fillId="33" borderId="0" xfId="0" applyFont="1" applyFill="1"/>
    <xf numFmtId="0" fontId="61" fillId="34" borderId="35" xfId="0" applyFont="1" applyFill="1" applyBorder="1" applyAlignment="1">
      <alignment horizontal="center" wrapText="1"/>
    </xf>
    <xf numFmtId="0" fontId="61" fillId="34" borderId="36" xfId="0" applyFont="1" applyFill="1" applyBorder="1" applyAlignment="1">
      <alignment horizontal="left" wrapText="1"/>
    </xf>
    <xf numFmtId="0" fontId="43" fillId="34" borderId="52" xfId="0" applyFont="1" applyFill="1" applyBorder="1"/>
    <xf numFmtId="0" fontId="43" fillId="0" borderId="58" xfId="0" applyFont="1" applyBorder="1" applyAlignment="1">
      <alignment horizontal="left" vertical="center" indent="1"/>
    </xf>
    <xf numFmtId="0" fontId="43" fillId="34" borderId="53" xfId="0" applyFont="1" applyFill="1" applyBorder="1"/>
    <xf numFmtId="164" fontId="48" fillId="0" borderId="58" xfId="0" applyNumberFormat="1" applyFont="1" applyBorder="1" applyAlignment="1">
      <alignment horizontal="center" vertical="center"/>
    </xf>
    <xf numFmtId="0" fontId="48" fillId="0" borderId="59" xfId="0" applyFont="1" applyBorder="1" applyAlignment="1">
      <alignment horizontal="center" vertical="center"/>
    </xf>
    <xf numFmtId="0" fontId="43" fillId="34" borderId="60" xfId="0" applyFont="1" applyFill="1" applyBorder="1"/>
    <xf numFmtId="0" fontId="43" fillId="34" borderId="61" xfId="0" applyFont="1" applyFill="1" applyBorder="1"/>
    <xf numFmtId="0" fontId="49" fillId="34" borderId="62" xfId="0" applyFont="1" applyFill="1" applyBorder="1" applyAlignment="1">
      <alignment horizontal="right" vertical="center" indent="1"/>
    </xf>
    <xf numFmtId="0" fontId="48" fillId="34" borderId="63" xfId="0" applyFont="1" applyFill="1" applyBorder="1" applyAlignment="1">
      <alignment horizontal="right" vertical="center" indent="1"/>
    </xf>
    <xf numFmtId="0" fontId="43" fillId="34" borderId="65" xfId="0" applyFont="1" applyFill="1" applyBorder="1"/>
    <xf numFmtId="0" fontId="43" fillId="34" borderId="64" xfId="0" applyFont="1" applyFill="1" applyBorder="1"/>
    <xf numFmtId="0" fontId="60" fillId="0" borderId="67" xfId="0" applyFont="1" applyBorder="1" applyAlignment="1">
      <alignment horizontal="center" vertical="top"/>
    </xf>
    <xf numFmtId="0" fontId="60" fillId="0" borderId="68" xfId="0" applyFont="1" applyBorder="1" applyAlignment="1">
      <alignment horizontal="left" vertical="top"/>
    </xf>
    <xf numFmtId="0" fontId="60" fillId="0" borderId="68" xfId="0" applyFont="1" applyBorder="1" applyAlignment="1">
      <alignment vertical="top" wrapText="1"/>
    </xf>
    <xf numFmtId="0" fontId="60" fillId="0" borderId="68" xfId="0" applyFont="1" applyBorder="1" applyAlignment="1">
      <alignment horizontal="center" vertical="top"/>
    </xf>
    <xf numFmtId="0" fontId="63" fillId="36" borderId="68" xfId="0" applyFont="1" applyFill="1" applyBorder="1" applyAlignment="1">
      <alignment horizontal="left" vertical="top" wrapText="1"/>
    </xf>
    <xf numFmtId="0" fontId="63" fillId="36" borderId="68" xfId="0" applyFont="1" applyFill="1" applyBorder="1" applyAlignment="1">
      <alignment vertical="top" wrapText="1"/>
    </xf>
    <xf numFmtId="3" fontId="60" fillId="0" borderId="68" xfId="0" applyNumberFormat="1" applyFont="1" applyBorder="1" applyAlignment="1">
      <alignment horizontal="right" vertical="top"/>
    </xf>
    <xf numFmtId="167" fontId="60" fillId="0" borderId="68" xfId="1" applyNumberFormat="1" applyFont="1" applyBorder="1" applyAlignment="1">
      <alignment horizontal="right" vertical="top"/>
    </xf>
    <xf numFmtId="44" fontId="60" fillId="0" borderId="68" xfId="1" applyFont="1" applyFill="1" applyBorder="1" applyAlignment="1">
      <alignment horizontal="left" vertical="top"/>
    </xf>
    <xf numFmtId="0" fontId="60" fillId="0" borderId="69" xfId="0" applyFont="1" applyBorder="1" applyAlignment="1">
      <alignment horizontal="center" vertical="top"/>
    </xf>
    <xf numFmtId="0" fontId="60" fillId="0" borderId="70" xfId="0" applyFont="1" applyBorder="1" applyAlignment="1">
      <alignment horizontal="center" vertical="top"/>
    </xf>
    <xf numFmtId="0" fontId="60" fillId="0" borderId="50" xfId="0" applyFont="1" applyBorder="1" applyAlignment="1">
      <alignment horizontal="left" vertical="top"/>
    </xf>
    <xf numFmtId="0" fontId="60" fillId="0" borderId="50" xfId="0" applyFont="1" applyBorder="1" applyAlignment="1">
      <alignment vertical="top" wrapText="1"/>
    </xf>
    <xf numFmtId="0" fontId="60" fillId="0" borderId="50" xfId="0" applyFont="1" applyBorder="1" applyAlignment="1">
      <alignment horizontal="center" vertical="top"/>
    </xf>
    <xf numFmtId="0" fontId="63" fillId="36" borderId="50" xfId="0" applyFont="1" applyFill="1" applyBorder="1" applyAlignment="1">
      <alignment horizontal="left" vertical="top" wrapText="1"/>
    </xf>
    <xf numFmtId="0" fontId="63" fillId="36" borderId="50" xfId="0" applyFont="1" applyFill="1" applyBorder="1" applyAlignment="1">
      <alignment vertical="top" wrapText="1"/>
    </xf>
    <xf numFmtId="3" fontId="60" fillId="0" borderId="50" xfId="0" applyNumberFormat="1" applyFont="1" applyBorder="1" applyAlignment="1">
      <alignment horizontal="right" vertical="top"/>
    </xf>
    <xf numFmtId="167" fontId="60" fillId="0" borderId="50" xfId="1" applyNumberFormat="1" applyFont="1" applyBorder="1" applyAlignment="1">
      <alignment horizontal="right" vertical="top"/>
    </xf>
    <xf numFmtId="44" fontId="60" fillId="0" borderId="50" xfId="1" applyFont="1" applyFill="1" applyBorder="1" applyAlignment="1">
      <alignment horizontal="left" vertical="top"/>
    </xf>
    <xf numFmtId="0" fontId="60" fillId="0" borderId="71" xfId="0" applyFont="1" applyBorder="1" applyAlignment="1">
      <alignment horizontal="center" vertical="top"/>
    </xf>
    <xf numFmtId="0" fontId="63" fillId="36" borderId="50" xfId="0" applyFont="1" applyFill="1" applyBorder="1" applyAlignment="1">
      <alignment horizontal="center" vertical="top" wrapText="1"/>
    </xf>
    <xf numFmtId="0" fontId="60" fillId="0" borderId="72" xfId="0" applyFont="1" applyBorder="1" applyAlignment="1">
      <alignment horizontal="center" vertical="top"/>
    </xf>
    <xf numFmtId="0" fontId="60" fillId="0" borderId="73" xfId="0" applyFont="1" applyBorder="1" applyAlignment="1">
      <alignment horizontal="left" vertical="top"/>
    </xf>
    <xf numFmtId="0" fontId="60" fillId="0" borderId="73" xfId="0" applyFont="1" applyBorder="1" applyAlignment="1">
      <alignment vertical="top" wrapText="1"/>
    </xf>
    <xf numFmtId="0" fontId="60" fillId="0" borderId="73" xfId="0" applyFont="1" applyBorder="1" applyAlignment="1">
      <alignment horizontal="center" vertical="top"/>
    </xf>
    <xf numFmtId="0" fontId="63" fillId="36" borderId="73" xfId="0" applyFont="1" applyFill="1" applyBorder="1" applyAlignment="1">
      <alignment horizontal="left" vertical="top" wrapText="1"/>
    </xf>
    <xf numFmtId="0" fontId="63" fillId="36" borderId="73" xfId="0" applyFont="1" applyFill="1" applyBorder="1" applyAlignment="1">
      <alignment vertical="top" wrapText="1"/>
    </xf>
    <xf numFmtId="0" fontId="63" fillId="36" borderId="73" xfId="0" applyFont="1" applyFill="1" applyBorder="1" applyAlignment="1">
      <alignment horizontal="center" vertical="top" wrapText="1"/>
    </xf>
    <xf numFmtId="3" fontId="60" fillId="0" borderId="73" xfId="0" applyNumberFormat="1" applyFont="1" applyBorder="1" applyAlignment="1">
      <alignment horizontal="right" vertical="top"/>
    </xf>
    <xf numFmtId="167" fontId="60" fillId="0" borderId="73" xfId="1" applyNumberFormat="1" applyFont="1" applyBorder="1" applyAlignment="1">
      <alignment horizontal="right" vertical="top"/>
    </xf>
    <xf numFmtId="44" fontId="60" fillId="0" borderId="73" xfId="1" applyFont="1" applyFill="1" applyBorder="1" applyAlignment="1">
      <alignment horizontal="left" vertical="top"/>
    </xf>
    <xf numFmtId="0" fontId="60" fillId="0" borderId="74" xfId="0" applyFont="1" applyBorder="1" applyAlignment="1">
      <alignment horizontal="center" vertical="top"/>
    </xf>
    <xf numFmtId="0" fontId="43" fillId="0" borderId="75" xfId="0" applyFont="1" applyBorder="1" applyAlignment="1">
      <alignment horizontal="left" vertical="center" indent="1"/>
    </xf>
    <xf numFmtId="164" fontId="48" fillId="0" borderId="76" xfId="0" applyNumberFormat="1" applyFont="1" applyBorder="1" applyAlignment="1">
      <alignment horizontal="center" vertical="center"/>
    </xf>
    <xf numFmtId="0" fontId="48" fillId="34" borderId="77" xfId="0" applyFont="1" applyFill="1" applyBorder="1" applyAlignment="1">
      <alignment horizontal="right" vertical="center" indent="1"/>
    </xf>
    <xf numFmtId="0" fontId="43" fillId="34" borderId="78" xfId="0" applyFont="1" applyFill="1" applyBorder="1"/>
    <xf numFmtId="0" fontId="43" fillId="34" borderId="84" xfId="0" applyFont="1" applyFill="1" applyBorder="1"/>
    <xf numFmtId="0" fontId="43" fillId="34" borderId="85" xfId="0" applyFont="1" applyFill="1" applyBorder="1"/>
    <xf numFmtId="0" fontId="60" fillId="0" borderId="86" xfId="0" applyFont="1" applyBorder="1" applyAlignment="1">
      <alignment horizontal="center" vertical="top"/>
    </xf>
    <xf numFmtId="0" fontId="60" fillId="0" borderId="87" xfId="0" applyFont="1" applyBorder="1" applyAlignment="1">
      <alignment horizontal="left" vertical="top"/>
    </xf>
    <xf numFmtId="0" fontId="60" fillId="0" borderId="87" xfId="0" applyFont="1" applyBorder="1" applyAlignment="1">
      <alignment vertical="top" wrapText="1"/>
    </xf>
    <xf numFmtId="0" fontId="60" fillId="0" borderId="87" xfId="0" applyFont="1" applyBorder="1" applyAlignment="1">
      <alignment horizontal="center" vertical="top"/>
    </xf>
    <xf numFmtId="0" fontId="63" fillId="36" borderId="87" xfId="0" applyFont="1" applyFill="1" applyBorder="1" applyAlignment="1">
      <alignment horizontal="left" vertical="top" wrapText="1"/>
    </xf>
    <xf numFmtId="0" fontId="63" fillId="36" borderId="87" xfId="0" applyFont="1" applyFill="1" applyBorder="1" applyAlignment="1">
      <alignment vertical="top" wrapText="1"/>
    </xf>
    <xf numFmtId="0" fontId="63" fillId="36" borderId="87" xfId="0" applyFont="1" applyFill="1" applyBorder="1" applyAlignment="1">
      <alignment horizontal="center" vertical="top" wrapText="1"/>
    </xf>
    <xf numFmtId="3" fontId="60" fillId="0" borderId="87" xfId="0" applyNumberFormat="1" applyFont="1" applyBorder="1" applyAlignment="1">
      <alignment horizontal="right" vertical="top"/>
    </xf>
    <xf numFmtId="167" fontId="60" fillId="0" borderId="87" xfId="1" applyNumberFormat="1" applyFont="1" applyBorder="1" applyAlignment="1">
      <alignment horizontal="right" vertical="top"/>
    </xf>
    <xf numFmtId="44" fontId="60" fillId="0" borderId="87" xfId="1" applyFont="1" applyFill="1" applyBorder="1" applyAlignment="1">
      <alignment horizontal="left" vertical="top"/>
    </xf>
    <xf numFmtId="0" fontId="60" fillId="0" borderId="88" xfId="0" applyFont="1" applyBorder="1" applyAlignment="1">
      <alignment horizontal="center" vertical="top"/>
    </xf>
    <xf numFmtId="0" fontId="60" fillId="0" borderId="89" xfId="0" applyFont="1" applyBorder="1" applyAlignment="1">
      <alignment horizontal="center" vertical="top"/>
    </xf>
    <xf numFmtId="0" fontId="60" fillId="0" borderId="90" xfId="0" applyFont="1" applyBorder="1" applyAlignment="1">
      <alignment horizontal="left" vertical="top"/>
    </xf>
    <xf numFmtId="0" fontId="60" fillId="0" borderId="90" xfId="0" applyFont="1" applyBorder="1" applyAlignment="1">
      <alignment vertical="top" wrapText="1"/>
    </xf>
    <xf numFmtId="0" fontId="60" fillId="0" borderId="90" xfId="0" applyFont="1" applyBorder="1" applyAlignment="1">
      <alignment horizontal="center" vertical="top"/>
    </xf>
    <xf numFmtId="0" fontId="63" fillId="36" borderId="90" xfId="0" applyFont="1" applyFill="1" applyBorder="1" applyAlignment="1">
      <alignment horizontal="left" vertical="top" wrapText="1"/>
    </xf>
    <xf numFmtId="0" fontId="63" fillId="36" borderId="90" xfId="0" applyFont="1" applyFill="1" applyBorder="1" applyAlignment="1">
      <alignment vertical="top" wrapText="1"/>
    </xf>
    <xf numFmtId="0" fontId="63" fillId="36" borderId="90" xfId="0" applyFont="1" applyFill="1" applyBorder="1" applyAlignment="1">
      <alignment horizontal="center" vertical="top" wrapText="1"/>
    </xf>
    <xf numFmtId="3" fontId="60" fillId="0" borderId="90" xfId="0" applyNumberFormat="1" applyFont="1" applyBorder="1" applyAlignment="1">
      <alignment horizontal="right" vertical="top"/>
    </xf>
    <xf numFmtId="167" fontId="60" fillId="0" borderId="90" xfId="1" applyNumberFormat="1" applyFont="1" applyBorder="1" applyAlignment="1">
      <alignment horizontal="right" vertical="top"/>
    </xf>
    <xf numFmtId="44" fontId="60" fillId="0" borderId="90" xfId="1" applyFont="1" applyFill="1" applyBorder="1" applyAlignment="1">
      <alignment horizontal="left" vertical="top"/>
    </xf>
    <xf numFmtId="0" fontId="60" fillId="0" borderId="91" xfId="0" applyFont="1" applyBorder="1" applyAlignment="1">
      <alignment horizontal="center" vertical="top"/>
    </xf>
    <xf numFmtId="0" fontId="60" fillId="0" borderId="92" xfId="0" applyFont="1" applyBorder="1" applyAlignment="1">
      <alignment horizontal="center" vertical="top"/>
    </xf>
    <xf numFmtId="0" fontId="60" fillId="0" borderId="93" xfId="0" applyFont="1" applyBorder="1" applyAlignment="1">
      <alignment horizontal="left" vertical="top"/>
    </xf>
    <xf numFmtId="0" fontId="60" fillId="0" borderId="93" xfId="0" applyFont="1" applyBorder="1" applyAlignment="1">
      <alignment vertical="top" wrapText="1"/>
    </xf>
    <xf numFmtId="0" fontId="60" fillId="0" borderId="93" xfId="0" applyFont="1" applyBorder="1" applyAlignment="1">
      <alignment horizontal="center" vertical="top"/>
    </xf>
    <xf numFmtId="0" fontId="63" fillId="36" borderId="93" xfId="0" applyFont="1" applyFill="1" applyBorder="1" applyAlignment="1">
      <alignment horizontal="left" vertical="top" wrapText="1"/>
    </xf>
    <xf numFmtId="0" fontId="63" fillId="36" borderId="93" xfId="0" applyFont="1" applyFill="1" applyBorder="1" applyAlignment="1">
      <alignment vertical="top" wrapText="1"/>
    </xf>
    <xf numFmtId="3" fontId="60" fillId="0" borderId="93" xfId="0" applyNumberFormat="1" applyFont="1" applyBorder="1" applyAlignment="1">
      <alignment horizontal="right" vertical="top"/>
    </xf>
    <xf numFmtId="167" fontId="60" fillId="0" borderId="93" xfId="1" applyNumberFormat="1" applyFont="1" applyBorder="1" applyAlignment="1">
      <alignment horizontal="right" vertical="top"/>
    </xf>
    <xf numFmtId="44" fontId="60" fillId="0" borderId="93" xfId="1" applyFont="1" applyFill="1" applyBorder="1" applyAlignment="1">
      <alignment horizontal="left" vertical="top"/>
    </xf>
    <xf numFmtId="0" fontId="60" fillId="0" borderId="94" xfId="0" applyFont="1" applyBorder="1" applyAlignment="1">
      <alignment horizontal="center" vertical="top"/>
    </xf>
    <xf numFmtId="168" fontId="60" fillId="0" borderId="87" xfId="0" applyNumberFormat="1" applyFont="1" applyBorder="1" applyAlignment="1">
      <alignment horizontal="center" vertical="top"/>
    </xf>
    <xf numFmtId="168" fontId="60" fillId="0" borderId="90" xfId="0" applyNumberFormat="1" applyFont="1" applyBorder="1" applyAlignment="1">
      <alignment horizontal="center" vertical="top"/>
    </xf>
    <xf numFmtId="0" fontId="63" fillId="36" borderId="90" xfId="0" applyFont="1" applyFill="1" applyBorder="1" applyAlignment="1">
      <alignment horizontal="right" vertical="top" wrapText="1"/>
    </xf>
    <xf numFmtId="168" fontId="60" fillId="0" borderId="93" xfId="0" applyNumberFormat="1" applyFont="1" applyBorder="1" applyAlignment="1">
      <alignment horizontal="center" vertical="top"/>
    </xf>
    <xf numFmtId="0" fontId="43" fillId="34" borderId="95" xfId="0" applyFont="1" applyFill="1" applyBorder="1"/>
    <xf numFmtId="0" fontId="48" fillId="0" borderId="96" xfId="0" applyFont="1" applyBorder="1" applyAlignment="1">
      <alignment horizontal="center" vertical="center"/>
    </xf>
    <xf numFmtId="0" fontId="43" fillId="34" borderId="97" xfId="0" applyFont="1" applyFill="1" applyBorder="1"/>
    <xf numFmtId="0" fontId="48" fillId="0" borderId="98" xfId="0" applyFont="1" applyBorder="1" applyAlignment="1">
      <alignment horizontal="center" vertical="center"/>
    </xf>
    <xf numFmtId="44" fontId="53" fillId="33" borderId="0" xfId="1" applyFont="1" applyFill="1" applyAlignment="1">
      <alignment vertical="center"/>
    </xf>
    <xf numFmtId="0" fontId="79" fillId="33" borderId="0" xfId="0" applyFont="1" applyFill="1" applyAlignment="1">
      <alignment vertical="top"/>
    </xf>
    <xf numFmtId="0" fontId="79" fillId="0" borderId="0" xfId="0" applyFont="1" applyAlignment="1">
      <alignment vertical="top"/>
    </xf>
    <xf numFmtId="44" fontId="81" fillId="33" borderId="0" xfId="1" applyFont="1" applyFill="1" applyAlignment="1">
      <alignment vertical="center"/>
    </xf>
    <xf numFmtId="44" fontId="53" fillId="33" borderId="0" xfId="0" applyNumberFormat="1" applyFont="1" applyFill="1" applyAlignment="1">
      <alignment vertical="center"/>
    </xf>
    <xf numFmtId="0" fontId="60" fillId="0" borderId="100" xfId="0" applyFont="1" applyBorder="1" applyAlignment="1">
      <alignment horizontal="left" vertical="top"/>
    </xf>
    <xf numFmtId="0" fontId="60" fillId="0" borderId="99" xfId="0" applyFont="1" applyBorder="1" applyAlignment="1">
      <alignment horizontal="center" vertical="top"/>
    </xf>
    <xf numFmtId="0" fontId="60" fillId="0" borderId="104" xfId="0" applyFont="1" applyBorder="1" applyAlignment="1">
      <alignment horizontal="center" vertical="top"/>
    </xf>
    <xf numFmtId="44" fontId="60" fillId="0" borderId="103" xfId="1" applyFont="1" applyFill="1" applyBorder="1" applyAlignment="1">
      <alignment horizontal="left" vertical="top"/>
    </xf>
    <xf numFmtId="167" fontId="60" fillId="0" borderId="103" xfId="1" applyNumberFormat="1" applyFont="1" applyFill="1" applyBorder="1" applyAlignment="1">
      <alignment horizontal="right" vertical="top"/>
    </xf>
    <xf numFmtId="0" fontId="60" fillId="0" borderId="103" xfId="0" applyFont="1" applyBorder="1" applyAlignment="1">
      <alignment horizontal="center" vertical="top"/>
    </xf>
    <xf numFmtId="3" fontId="60" fillId="0" borderId="103" xfId="0" applyNumberFormat="1" applyFont="1" applyBorder="1" applyAlignment="1">
      <alignment horizontal="right" vertical="top"/>
    </xf>
    <xf numFmtId="0" fontId="63" fillId="36" borderId="103" xfId="0" applyFont="1" applyFill="1" applyBorder="1" applyAlignment="1">
      <alignment vertical="top" wrapText="1"/>
    </xf>
    <xf numFmtId="0" fontId="63" fillId="36" borderId="103" xfId="0" applyFont="1" applyFill="1" applyBorder="1" applyAlignment="1">
      <alignment horizontal="left" vertical="top" wrapText="1"/>
    </xf>
    <xf numFmtId="0" fontId="60" fillId="0" borderId="103" xfId="0" applyFont="1" applyBorder="1" applyAlignment="1">
      <alignment horizontal="left" vertical="top"/>
    </xf>
    <xf numFmtId="0" fontId="60" fillId="0" borderId="102" xfId="0" applyFont="1" applyBorder="1" applyAlignment="1">
      <alignment horizontal="center" vertical="top"/>
    </xf>
    <xf numFmtId="3" fontId="60" fillId="0" borderId="100" xfId="0" applyNumberFormat="1" applyFont="1" applyBorder="1" applyAlignment="1">
      <alignment horizontal="right" vertical="top"/>
    </xf>
    <xf numFmtId="0" fontId="63" fillId="36" borderId="100" xfId="0" applyFont="1" applyFill="1" applyBorder="1" applyAlignment="1">
      <alignment horizontal="center" vertical="top" wrapText="1"/>
    </xf>
    <xf numFmtId="0" fontId="63" fillId="36" borderId="100" xfId="0" applyFont="1" applyFill="1" applyBorder="1" applyAlignment="1">
      <alignment vertical="top" wrapText="1"/>
    </xf>
    <xf numFmtId="0" fontId="63" fillId="36" borderId="100" xfId="0" applyFont="1" applyFill="1" applyBorder="1" applyAlignment="1">
      <alignment horizontal="left" vertical="top" wrapText="1"/>
    </xf>
    <xf numFmtId="0" fontId="60" fillId="0" borderId="100" xfId="0" applyFont="1" applyBorder="1" applyAlignment="1">
      <alignment horizontal="center" vertical="top"/>
    </xf>
    <xf numFmtId="176" fontId="63" fillId="36" borderId="68" xfId="1" applyNumberFormat="1" applyFont="1" applyFill="1" applyBorder="1" applyAlignment="1">
      <alignment horizontal="right" vertical="top"/>
    </xf>
    <xf numFmtId="176" fontId="63" fillId="36" borderId="50" xfId="1" applyNumberFormat="1" applyFont="1" applyFill="1" applyBorder="1" applyAlignment="1">
      <alignment horizontal="right" vertical="top"/>
    </xf>
    <xf numFmtId="176" fontId="63" fillId="36" borderId="73" xfId="1" applyNumberFormat="1" applyFont="1" applyFill="1" applyBorder="1" applyAlignment="1">
      <alignment horizontal="right" vertical="top"/>
    </xf>
    <xf numFmtId="176" fontId="63" fillId="36" borderId="87" xfId="1" applyNumberFormat="1" applyFont="1" applyFill="1" applyBorder="1" applyAlignment="1">
      <alignment horizontal="right" vertical="top"/>
    </xf>
    <xf numFmtId="176" fontId="63" fillId="36" borderId="90" xfId="1" applyNumberFormat="1" applyFont="1" applyFill="1" applyBorder="1" applyAlignment="1">
      <alignment horizontal="right" vertical="top"/>
    </xf>
    <xf numFmtId="176" fontId="63" fillId="36" borderId="93" xfId="1" applyNumberFormat="1" applyFont="1" applyFill="1" applyBorder="1" applyAlignment="1">
      <alignment horizontal="right" vertical="top"/>
    </xf>
    <xf numFmtId="0" fontId="61" fillId="0" borderId="118" xfId="0" applyFont="1" applyBorder="1" applyAlignment="1">
      <alignment vertical="top" wrapText="1"/>
    </xf>
    <xf numFmtId="0" fontId="60" fillId="0" borderId="118" xfId="0" applyFont="1" applyBorder="1" applyAlignment="1">
      <alignment horizontal="left" vertical="top"/>
    </xf>
    <xf numFmtId="176" fontId="63" fillId="36" borderId="120" xfId="1" applyNumberFormat="1" applyFont="1" applyFill="1" applyBorder="1" applyAlignment="1">
      <alignment horizontal="right" vertical="top"/>
    </xf>
    <xf numFmtId="167" fontId="60" fillId="0" borderId="118" xfId="1" applyNumberFormat="1" applyFont="1" applyBorder="1" applyAlignment="1">
      <alignment horizontal="right" vertical="top"/>
    </xf>
    <xf numFmtId="0" fontId="60" fillId="0" borderId="118" xfId="0" applyFont="1" applyBorder="1" applyAlignment="1">
      <alignment vertical="top" wrapText="1"/>
    </xf>
    <xf numFmtId="0" fontId="60" fillId="0" borderId="120" xfId="0" applyFont="1" applyBorder="1" applyAlignment="1">
      <alignment horizontal="center" vertical="top"/>
    </xf>
    <xf numFmtId="0" fontId="60" fillId="0" borderId="118" xfId="0" applyFont="1" applyBorder="1" applyAlignment="1">
      <alignment horizontal="center" vertical="top"/>
    </xf>
    <xf numFmtId="0" fontId="63" fillId="36" borderId="120" xfId="0" applyFont="1" applyFill="1" applyBorder="1" applyAlignment="1">
      <alignment horizontal="left" vertical="top" wrapText="1"/>
    </xf>
    <xf numFmtId="0" fontId="63" fillId="36" borderId="118" xfId="0" applyFont="1" applyFill="1" applyBorder="1" applyAlignment="1">
      <alignment horizontal="left" vertical="top" wrapText="1"/>
    </xf>
    <xf numFmtId="0" fontId="63" fillId="36" borderId="120" xfId="0" applyFont="1" applyFill="1" applyBorder="1" applyAlignment="1">
      <alignment vertical="top" wrapText="1"/>
    </xf>
    <xf numFmtId="0" fontId="63" fillId="36" borderId="118" xfId="0" applyFont="1" applyFill="1" applyBorder="1" applyAlignment="1">
      <alignment vertical="top" wrapText="1"/>
    </xf>
    <xf numFmtId="3" fontId="60" fillId="0" borderId="120" xfId="0" applyNumberFormat="1" applyFont="1" applyBorder="1" applyAlignment="1">
      <alignment horizontal="right" vertical="top"/>
    </xf>
    <xf numFmtId="0" fontId="63" fillId="36" borderId="118" xfId="0" applyFont="1" applyFill="1" applyBorder="1" applyAlignment="1">
      <alignment horizontal="center" vertical="top" wrapText="1"/>
    </xf>
    <xf numFmtId="167" fontId="60" fillId="0" borderId="120" xfId="1" applyNumberFormat="1" applyFont="1" applyBorder="1" applyAlignment="1">
      <alignment horizontal="right" vertical="top"/>
    </xf>
    <xf numFmtId="3" fontId="60" fillId="0" borderId="118" xfId="0" applyNumberFormat="1" applyFont="1" applyBorder="1" applyAlignment="1">
      <alignment horizontal="right" vertical="top"/>
    </xf>
    <xf numFmtId="0" fontId="60" fillId="0" borderId="120" xfId="0" applyFont="1" applyBorder="1" applyAlignment="1">
      <alignment horizontal="left" vertical="top"/>
    </xf>
    <xf numFmtId="44" fontId="60" fillId="0" borderId="120" xfId="1" applyFont="1" applyFill="1" applyBorder="1" applyAlignment="1">
      <alignment horizontal="left" vertical="top"/>
    </xf>
    <xf numFmtId="176" fontId="63" fillId="36" borderId="118" xfId="1" applyNumberFormat="1" applyFont="1" applyFill="1" applyBorder="1" applyAlignment="1">
      <alignment horizontal="right" vertical="top"/>
    </xf>
    <xf numFmtId="0" fontId="60" fillId="0" borderId="120" xfId="0" applyFont="1" applyBorder="1" applyAlignment="1">
      <alignment vertical="top" wrapText="1"/>
    </xf>
    <xf numFmtId="44" fontId="60" fillId="0" borderId="118" xfId="1" applyFont="1" applyFill="1" applyBorder="1" applyAlignment="1">
      <alignment horizontal="left" vertical="top"/>
    </xf>
    <xf numFmtId="17" fontId="43" fillId="33" borderId="0" xfId="0" quotePrefix="1" applyNumberFormat="1" applyFont="1" applyFill="1"/>
    <xf numFmtId="0" fontId="110" fillId="33" borderId="0" xfId="0" applyFont="1" applyFill="1" applyAlignment="1">
      <alignment vertical="center"/>
    </xf>
    <xf numFmtId="0" fontId="43" fillId="33" borderId="0" xfId="0" applyFont="1" applyFill="1" applyAlignment="1">
      <alignment vertical="center"/>
    </xf>
    <xf numFmtId="0" fontId="60" fillId="0" borderId="126" xfId="0" applyFont="1" applyBorder="1" applyAlignment="1">
      <alignment horizontal="left" vertical="top"/>
    </xf>
    <xf numFmtId="0" fontId="61" fillId="0" borderId="126" xfId="0" applyFont="1" applyBorder="1" applyAlignment="1">
      <alignment vertical="top" wrapText="1"/>
    </xf>
    <xf numFmtId="0" fontId="60" fillId="0" borderId="126" xfId="0" applyFont="1" applyBorder="1" applyAlignment="1">
      <alignment horizontal="center" vertical="top"/>
    </xf>
    <xf numFmtId="0" fontId="63" fillId="36" borderId="126" xfId="0" applyFont="1" applyFill="1" applyBorder="1" applyAlignment="1">
      <alignment horizontal="left" vertical="top" wrapText="1"/>
    </xf>
    <xf numFmtId="0" fontId="63" fillId="36" borderId="126" xfId="0" applyFont="1" applyFill="1" applyBorder="1" applyAlignment="1">
      <alignment vertical="top" wrapText="1"/>
    </xf>
    <xf numFmtId="3" fontId="60" fillId="0" borderId="126" xfId="0" applyNumberFormat="1" applyFont="1" applyBorder="1" applyAlignment="1">
      <alignment horizontal="right" vertical="top"/>
    </xf>
    <xf numFmtId="0" fontId="60" fillId="36" borderId="126" xfId="0" applyFont="1" applyFill="1" applyBorder="1" applyAlignment="1">
      <alignment horizontal="center" vertical="top"/>
    </xf>
    <xf numFmtId="44" fontId="63" fillId="0" borderId="68" xfId="1" applyFont="1" applyFill="1" applyBorder="1" applyAlignment="1">
      <alignment horizontal="right" vertical="top"/>
    </xf>
    <xf numFmtId="44" fontId="63" fillId="0" borderId="50" xfId="1" applyFont="1" applyFill="1" applyBorder="1" applyAlignment="1">
      <alignment horizontal="right" vertical="top"/>
    </xf>
    <xf numFmtId="44" fontId="63" fillId="0" borderId="73" xfId="1" applyFont="1" applyFill="1" applyBorder="1" applyAlignment="1">
      <alignment horizontal="right" vertical="top"/>
    </xf>
    <xf numFmtId="0" fontId="61" fillId="33" borderId="0" xfId="0" applyFont="1" applyFill="1" applyAlignment="1">
      <alignment vertical="center" wrapText="1"/>
    </xf>
    <xf numFmtId="0" fontId="110" fillId="33" borderId="0" xfId="0" applyFont="1" applyFill="1"/>
    <xf numFmtId="44" fontId="63" fillId="0" borderId="87" xfId="1" applyFont="1" applyFill="1" applyBorder="1" applyAlignment="1">
      <alignment horizontal="right" vertical="top"/>
    </xf>
    <xf numFmtId="44" fontId="63" fillId="0" borderId="90" xfId="1" applyFont="1" applyFill="1" applyBorder="1" applyAlignment="1">
      <alignment horizontal="right" vertical="top"/>
    </xf>
    <xf numFmtId="44" fontId="63" fillId="0" borderId="93" xfId="1" applyFont="1" applyFill="1" applyBorder="1" applyAlignment="1">
      <alignment horizontal="right" vertical="top"/>
    </xf>
    <xf numFmtId="0" fontId="60" fillId="0" borderId="120" xfId="0" applyFont="1" applyBorder="1" applyAlignment="1">
      <alignment horizontal="center" vertical="top" wrapText="1"/>
    </xf>
    <xf numFmtId="44" fontId="63" fillId="0" borderId="120" xfId="1" applyFont="1" applyFill="1" applyBorder="1" applyAlignment="1">
      <alignment horizontal="right" vertical="top"/>
    </xf>
    <xf numFmtId="44" fontId="63" fillId="0" borderId="118" xfId="1" applyFont="1" applyFill="1" applyBorder="1" applyAlignment="1">
      <alignment horizontal="right" vertical="top"/>
    </xf>
    <xf numFmtId="0" fontId="60" fillId="0" borderId="139" xfId="0" applyFont="1" applyBorder="1" applyAlignment="1">
      <alignment horizontal="center" vertical="top"/>
    </xf>
    <xf numFmtId="0" fontId="60" fillId="0" borderId="140" xfId="0" applyFont="1" applyBorder="1" applyAlignment="1">
      <alignment horizontal="left" vertical="top"/>
    </xf>
    <xf numFmtId="0" fontId="60" fillId="0" borderId="140" xfId="0" applyFont="1" applyBorder="1" applyAlignment="1">
      <alignment vertical="top" wrapText="1"/>
    </xf>
    <xf numFmtId="0" fontId="60" fillId="0" borderId="140" xfId="0" applyFont="1" applyBorder="1" applyAlignment="1">
      <alignment horizontal="center" vertical="top"/>
    </xf>
    <xf numFmtId="0" fontId="63" fillId="36" borderId="140" xfId="0" applyFont="1" applyFill="1" applyBorder="1" applyAlignment="1">
      <alignment horizontal="left" vertical="top" wrapText="1"/>
    </xf>
    <xf numFmtId="0" fontId="63" fillId="36" borderId="140" xfId="0" applyFont="1" applyFill="1" applyBorder="1" applyAlignment="1">
      <alignment vertical="top" wrapText="1"/>
    </xf>
    <xf numFmtId="3" fontId="60" fillId="0" borderId="140" xfId="0" applyNumberFormat="1" applyFont="1" applyBorder="1" applyAlignment="1">
      <alignment horizontal="right" vertical="top"/>
    </xf>
    <xf numFmtId="167" fontId="60" fillId="0" borderId="140" xfId="1" applyNumberFormat="1" applyFont="1" applyBorder="1" applyAlignment="1">
      <alignment horizontal="right" vertical="top"/>
    </xf>
    <xf numFmtId="44" fontId="60" fillId="0" borderId="140" xfId="1" applyFont="1" applyFill="1" applyBorder="1" applyAlignment="1">
      <alignment horizontal="left" vertical="top"/>
    </xf>
    <xf numFmtId="176" fontId="63" fillId="36" borderId="140" xfId="1" applyNumberFormat="1" applyFont="1" applyFill="1" applyBorder="1" applyAlignment="1">
      <alignment horizontal="right" vertical="top"/>
    </xf>
    <xf numFmtId="44" fontId="63" fillId="0" borderId="140" xfId="1" applyFont="1" applyFill="1" applyBorder="1" applyAlignment="1">
      <alignment horizontal="right" vertical="top"/>
    </xf>
    <xf numFmtId="0" fontId="64" fillId="33" borderId="141" xfId="0" applyFont="1" applyFill="1" applyBorder="1" applyAlignment="1">
      <alignment horizontal="center" vertical="top"/>
    </xf>
    <xf numFmtId="0" fontId="60" fillId="0" borderId="142" xfId="0" applyFont="1" applyBorder="1" applyAlignment="1">
      <alignment horizontal="center" vertical="top"/>
    </xf>
    <xf numFmtId="0" fontId="64" fillId="33" borderId="143" xfId="0" applyFont="1" applyFill="1" applyBorder="1" applyAlignment="1">
      <alignment horizontal="center" vertical="top"/>
    </xf>
    <xf numFmtId="0" fontId="60" fillId="0" borderId="143" xfId="0" applyFont="1" applyBorder="1" applyAlignment="1">
      <alignment horizontal="center" vertical="top"/>
    </xf>
    <xf numFmtId="167" fontId="60" fillId="0" borderId="120" xfId="1" applyNumberFormat="1" applyFont="1" applyFill="1" applyBorder="1" applyAlignment="1">
      <alignment horizontal="right" vertical="top"/>
    </xf>
    <xf numFmtId="0" fontId="63" fillId="36" borderId="120" xfId="0" applyFont="1" applyFill="1" applyBorder="1" applyAlignment="1">
      <alignment horizontal="center" vertical="top" wrapText="1"/>
    </xf>
    <xf numFmtId="0" fontId="60" fillId="0" borderId="144" xfId="0" applyFont="1" applyBorder="1" applyAlignment="1">
      <alignment horizontal="center" vertical="top"/>
    </xf>
    <xf numFmtId="0" fontId="64" fillId="33" borderId="145" xfId="0" applyFont="1" applyFill="1" applyBorder="1" applyAlignment="1">
      <alignment horizontal="center" vertical="top"/>
    </xf>
    <xf numFmtId="0" fontId="115" fillId="33" borderId="0" xfId="0" applyFont="1" applyFill="1"/>
    <xf numFmtId="0" fontId="117" fillId="33" borderId="0" xfId="0" applyFont="1" applyFill="1"/>
    <xf numFmtId="0" fontId="115" fillId="0" borderId="0" xfId="0" applyFont="1"/>
    <xf numFmtId="0" fontId="43" fillId="34" borderId="147" xfId="0" applyFont="1" applyFill="1" applyBorder="1"/>
    <xf numFmtId="0" fontId="43" fillId="34" borderId="148" xfId="0" applyFont="1" applyFill="1" applyBorder="1"/>
    <xf numFmtId="164" fontId="48" fillId="0" borderId="150" xfId="0" applyNumberFormat="1" applyFont="1" applyBorder="1" applyAlignment="1">
      <alignment horizontal="center" vertical="center"/>
    </xf>
    <xf numFmtId="0" fontId="48" fillId="0" borderId="152" xfId="0" applyFont="1" applyBorder="1" applyAlignment="1">
      <alignment horizontal="center" vertical="center"/>
    </xf>
    <xf numFmtId="0" fontId="40" fillId="34" borderId="153" xfId="0" applyFont="1" applyFill="1" applyBorder="1"/>
    <xf numFmtId="0" fontId="40" fillId="34" borderId="151" xfId="0" applyFont="1" applyFill="1" applyBorder="1"/>
    <xf numFmtId="0" fontId="118" fillId="33" borderId="0" xfId="0" applyFont="1" applyFill="1" applyAlignment="1">
      <alignment vertical="center"/>
    </xf>
    <xf numFmtId="0" fontId="61" fillId="34" borderId="159" xfId="0" applyFont="1" applyFill="1" applyBorder="1" applyAlignment="1">
      <alignment horizontal="left" wrapText="1"/>
    </xf>
    <xf numFmtId="0" fontId="61" fillId="34" borderId="160" xfId="0" applyFont="1" applyFill="1" applyBorder="1" applyAlignment="1">
      <alignment horizontal="left" wrapText="1"/>
    </xf>
    <xf numFmtId="0" fontId="61" fillId="34" borderId="160" xfId="0" applyFont="1" applyFill="1" applyBorder="1" applyAlignment="1">
      <alignment wrapText="1"/>
    </xf>
    <xf numFmtId="0" fontId="60" fillId="0" borderId="162" xfId="0" applyFont="1" applyBorder="1" applyAlignment="1">
      <alignment horizontal="center" vertical="top"/>
    </xf>
    <xf numFmtId="0" fontId="60" fillId="0" borderId="163" xfId="0" applyFont="1" applyBorder="1" applyAlignment="1">
      <alignment horizontal="left" vertical="top"/>
    </xf>
    <xf numFmtId="0" fontId="61" fillId="0" borderId="163" xfId="0" applyFont="1" applyBorder="1" applyAlignment="1">
      <alignment vertical="top" wrapText="1"/>
    </xf>
    <xf numFmtId="0" fontId="63" fillId="36" borderId="163" xfId="0" applyFont="1" applyFill="1" applyBorder="1" applyAlignment="1">
      <alignment horizontal="left" vertical="top" wrapText="1"/>
    </xf>
    <xf numFmtId="0" fontId="63" fillId="36" borderId="163" xfId="0" applyFont="1" applyFill="1" applyBorder="1" applyAlignment="1">
      <alignment vertical="top" wrapText="1"/>
    </xf>
    <xf numFmtId="3" fontId="60" fillId="0" borderId="163" xfId="0" applyNumberFormat="1" applyFont="1" applyBorder="1" applyAlignment="1">
      <alignment horizontal="right" vertical="top"/>
    </xf>
    <xf numFmtId="0" fontId="60" fillId="0" borderId="163" xfId="0" applyFont="1" applyBorder="1" applyAlignment="1">
      <alignment horizontal="center" vertical="top"/>
    </xf>
    <xf numFmtId="176" fontId="63" fillId="36" borderId="164" xfId="1" applyNumberFormat="1" applyFont="1" applyFill="1" applyBorder="1" applyAlignment="1">
      <alignment horizontal="right" vertical="top"/>
    </xf>
    <xf numFmtId="0" fontId="60" fillId="0" borderId="165" xfId="0" applyFont="1" applyBorder="1" applyAlignment="1">
      <alignment horizontal="center" vertical="top"/>
    </xf>
    <xf numFmtId="176" fontId="63" fillId="36" borderId="166" xfId="1" applyNumberFormat="1" applyFont="1" applyFill="1" applyBorder="1" applyAlignment="1">
      <alignment horizontal="right" vertical="top"/>
    </xf>
    <xf numFmtId="0" fontId="60" fillId="0" borderId="167" xfId="0" applyFont="1" applyBorder="1" applyAlignment="1">
      <alignment horizontal="center" vertical="top"/>
    </xf>
    <xf numFmtId="0" fontId="60" fillId="0" borderId="168" xfId="0" applyFont="1" applyBorder="1" applyAlignment="1">
      <alignment horizontal="left" vertical="top"/>
    </xf>
    <xf numFmtId="0" fontId="61" fillId="0" borderId="168" xfId="0" applyFont="1" applyBorder="1" applyAlignment="1">
      <alignment vertical="top" wrapText="1"/>
    </xf>
    <xf numFmtId="0" fontId="63" fillId="36" borderId="168" xfId="0" applyFont="1" applyFill="1" applyBorder="1" applyAlignment="1">
      <alignment horizontal="left" vertical="top" wrapText="1"/>
    </xf>
    <xf numFmtId="0" fontId="63" fillId="36" borderId="168" xfId="0" applyFont="1" applyFill="1" applyBorder="1" applyAlignment="1">
      <alignment vertical="top" wrapText="1"/>
    </xf>
    <xf numFmtId="3" fontId="60" fillId="0" borderId="168" xfId="0" applyNumberFormat="1" applyFont="1" applyBorder="1" applyAlignment="1">
      <alignment horizontal="right" vertical="top"/>
    </xf>
    <xf numFmtId="0" fontId="60" fillId="0" borderId="168" xfId="0" applyFont="1" applyBorder="1" applyAlignment="1">
      <alignment horizontal="center" vertical="top"/>
    </xf>
    <xf numFmtId="0" fontId="60" fillId="36" borderId="168" xfId="0" applyFont="1" applyFill="1" applyBorder="1" applyAlignment="1">
      <alignment horizontal="center" vertical="top"/>
    </xf>
    <xf numFmtId="176" fontId="63" fillId="36" borderId="169" xfId="1" applyNumberFormat="1" applyFont="1" applyFill="1" applyBorder="1" applyAlignment="1">
      <alignment horizontal="right" vertical="top"/>
    </xf>
    <xf numFmtId="0" fontId="60" fillId="0" borderId="100" xfId="0" applyFont="1" applyBorder="1" applyAlignment="1">
      <alignment vertical="top" wrapText="1"/>
    </xf>
    <xf numFmtId="0" fontId="60" fillId="0" borderId="170" xfId="0" applyFont="1" applyBorder="1" applyAlignment="1">
      <alignment horizontal="center" vertical="top"/>
    </xf>
    <xf numFmtId="0" fontId="60" fillId="0" borderId="103" xfId="0" applyFont="1" applyBorder="1" applyAlignment="1">
      <alignment vertical="top" wrapText="1"/>
    </xf>
    <xf numFmtId="0" fontId="60" fillId="0" borderId="178" xfId="0" applyFont="1" applyBorder="1" applyAlignment="1">
      <alignment horizontal="center" vertical="top"/>
    </xf>
    <xf numFmtId="0" fontId="60" fillId="0" borderId="179" xfId="0" applyFont="1" applyBorder="1" applyAlignment="1">
      <alignment horizontal="left" vertical="top"/>
    </xf>
    <xf numFmtId="0" fontId="60" fillId="0" borderId="179" xfId="0" applyFont="1" applyBorder="1" applyAlignment="1">
      <alignment vertical="top" wrapText="1"/>
    </xf>
    <xf numFmtId="0" fontId="60" fillId="0" borderId="179" xfId="0" applyFont="1" applyBorder="1" applyAlignment="1">
      <alignment horizontal="center" vertical="top"/>
    </xf>
    <xf numFmtId="0" fontId="63" fillId="36" borderId="179" xfId="0" applyFont="1" applyFill="1" applyBorder="1" applyAlignment="1">
      <alignment horizontal="left" vertical="top" wrapText="1"/>
    </xf>
    <xf numFmtId="0" fontId="63" fillId="36" borderId="179" xfId="0" applyFont="1" applyFill="1" applyBorder="1" applyAlignment="1">
      <alignment vertical="top" wrapText="1"/>
    </xf>
    <xf numFmtId="0" fontId="63" fillId="36" borderId="179" xfId="0" applyFont="1" applyFill="1" applyBorder="1" applyAlignment="1">
      <alignment horizontal="center" vertical="top" wrapText="1"/>
    </xf>
    <xf numFmtId="3" fontId="60" fillId="0" borderId="179" xfId="0" applyNumberFormat="1" applyFont="1" applyBorder="1" applyAlignment="1">
      <alignment horizontal="right" vertical="top"/>
    </xf>
    <xf numFmtId="167" fontId="60" fillId="0" borderId="179" xfId="1" applyNumberFormat="1" applyFont="1" applyFill="1" applyBorder="1" applyAlignment="1">
      <alignment horizontal="right" vertical="top"/>
    </xf>
    <xf numFmtId="44" fontId="60" fillId="0" borderId="179" xfId="1" applyFont="1" applyFill="1" applyBorder="1" applyAlignment="1">
      <alignment horizontal="left" vertical="top"/>
    </xf>
    <xf numFmtId="176" fontId="63" fillId="36" borderId="179" xfId="1" applyNumberFormat="1" applyFont="1" applyFill="1" applyBorder="1" applyAlignment="1">
      <alignment horizontal="right" vertical="top"/>
    </xf>
    <xf numFmtId="44" fontId="63" fillId="36" borderId="179" xfId="1" applyFont="1" applyFill="1" applyBorder="1" applyAlignment="1">
      <alignment horizontal="right" vertical="top"/>
    </xf>
    <xf numFmtId="0" fontId="64" fillId="33" borderId="180" xfId="0" applyFont="1" applyFill="1" applyBorder="1" applyAlignment="1">
      <alignment horizontal="center" vertical="top"/>
    </xf>
    <xf numFmtId="0" fontId="60" fillId="0" borderId="181" xfId="0" applyFont="1" applyBorder="1" applyAlignment="1">
      <alignment horizontal="center" vertical="top"/>
    </xf>
    <xf numFmtId="0" fontId="60" fillId="0" borderId="182" xfId="0" applyFont="1" applyBorder="1" applyAlignment="1">
      <alignment horizontal="left" vertical="top"/>
    </xf>
    <xf numFmtId="0" fontId="60" fillId="0" borderId="182" xfId="0" applyFont="1" applyBorder="1" applyAlignment="1">
      <alignment vertical="top" wrapText="1"/>
    </xf>
    <xf numFmtId="0" fontId="60" fillId="0" borderId="182" xfId="0" applyFont="1" applyBorder="1" applyAlignment="1">
      <alignment horizontal="center" vertical="top"/>
    </xf>
    <xf numFmtId="0" fontId="63" fillId="36" borderId="182" xfId="0" applyFont="1" applyFill="1" applyBorder="1" applyAlignment="1">
      <alignment horizontal="left" vertical="top" wrapText="1"/>
    </xf>
    <xf numFmtId="0" fontId="63" fillId="36" borderId="182" xfId="0" applyFont="1" applyFill="1" applyBorder="1" applyAlignment="1">
      <alignment vertical="top" wrapText="1"/>
    </xf>
    <xf numFmtId="0" fontId="63" fillId="36" borderId="182" xfId="0" applyFont="1" applyFill="1" applyBorder="1" applyAlignment="1">
      <alignment horizontal="center" vertical="top" wrapText="1"/>
    </xf>
    <xf numFmtId="3" fontId="60" fillId="0" borderId="182" xfId="0" applyNumberFormat="1" applyFont="1" applyBorder="1" applyAlignment="1">
      <alignment horizontal="right" vertical="top"/>
    </xf>
    <xf numFmtId="167" fontId="60" fillId="0" borderId="182" xfId="1" applyNumberFormat="1" applyFont="1" applyFill="1" applyBorder="1" applyAlignment="1">
      <alignment horizontal="right" vertical="top"/>
    </xf>
    <xf numFmtId="44" fontId="60" fillId="0" borderId="182" xfId="1" applyFont="1" applyFill="1" applyBorder="1" applyAlignment="1">
      <alignment horizontal="left" vertical="top"/>
    </xf>
    <xf numFmtId="176" fontId="63" fillId="36" borderId="182" xfId="1" applyNumberFormat="1" applyFont="1" applyFill="1" applyBorder="1" applyAlignment="1">
      <alignment horizontal="right" vertical="top"/>
    </xf>
    <xf numFmtId="44" fontId="63" fillId="36" borderId="182" xfId="1" applyFont="1" applyFill="1" applyBorder="1" applyAlignment="1">
      <alignment horizontal="right" vertical="top"/>
    </xf>
    <xf numFmtId="0" fontId="60" fillId="0" borderId="183" xfId="0" applyFont="1" applyBorder="1" applyAlignment="1">
      <alignment horizontal="center" vertical="top"/>
    </xf>
    <xf numFmtId="167" fontId="60" fillId="0" borderId="182" xfId="1" applyNumberFormat="1" applyFont="1" applyBorder="1" applyAlignment="1">
      <alignment horizontal="right" vertical="top"/>
    </xf>
    <xf numFmtId="0" fontId="64" fillId="33" borderId="183" xfId="0" applyFont="1" applyFill="1" applyBorder="1" applyAlignment="1">
      <alignment horizontal="center" vertical="top"/>
    </xf>
    <xf numFmtId="0" fontId="60" fillId="33" borderId="182" xfId="0" applyFont="1" applyFill="1" applyBorder="1" applyAlignment="1">
      <alignment vertical="top" wrapText="1"/>
    </xf>
    <xf numFmtId="0" fontId="60" fillId="33" borderId="182" xfId="0" applyFont="1" applyFill="1" applyBorder="1" applyAlignment="1">
      <alignment horizontal="center" vertical="top"/>
    </xf>
    <xf numFmtId="176" fontId="82" fillId="36" borderId="182" xfId="1" applyNumberFormat="1" applyFont="1" applyFill="1" applyBorder="1" applyAlignment="1">
      <alignment horizontal="right" vertical="top"/>
    </xf>
    <xf numFmtId="176" fontId="80" fillId="36" borderId="182" xfId="1" applyNumberFormat="1" applyFont="1" applyFill="1" applyBorder="1" applyAlignment="1">
      <alignment horizontal="right" vertical="top"/>
    </xf>
    <xf numFmtId="0" fontId="60" fillId="0" borderId="182" xfId="0" applyFont="1" applyBorder="1" applyAlignment="1">
      <alignment horizontal="center" vertical="top" wrapText="1"/>
    </xf>
    <xf numFmtId="0" fontId="60" fillId="36" borderId="182" xfId="0" applyFont="1" applyFill="1" applyBorder="1" applyAlignment="1">
      <alignment horizontal="center" vertical="top"/>
    </xf>
    <xf numFmtId="0" fontId="60" fillId="0" borderId="184" xfId="0" applyFont="1" applyBorder="1" applyAlignment="1">
      <alignment horizontal="center" vertical="top"/>
    </xf>
    <xf numFmtId="0" fontId="60" fillId="0" borderId="185" xfId="0" applyFont="1" applyBorder="1" applyAlignment="1">
      <alignment horizontal="left" vertical="top"/>
    </xf>
    <xf numFmtId="0" fontId="60" fillId="0" borderId="185" xfId="0" applyFont="1" applyBorder="1" applyAlignment="1">
      <alignment vertical="top" wrapText="1"/>
    </xf>
    <xf numFmtId="0" fontId="60" fillId="0" borderId="185" xfId="0" applyFont="1" applyBorder="1" applyAlignment="1">
      <alignment horizontal="center" vertical="top"/>
    </xf>
    <xf numFmtId="0" fontId="63" fillId="36" borderId="185" xfId="0" applyFont="1" applyFill="1" applyBorder="1" applyAlignment="1">
      <alignment horizontal="left" vertical="top" wrapText="1"/>
    </xf>
    <xf numFmtId="0" fontId="63" fillId="36" borderId="185" xfId="0" applyFont="1" applyFill="1" applyBorder="1" applyAlignment="1">
      <alignment vertical="top" wrapText="1"/>
    </xf>
    <xf numFmtId="0" fontId="63" fillId="36" borderId="185" xfId="0" applyFont="1" applyFill="1" applyBorder="1" applyAlignment="1">
      <alignment horizontal="center" vertical="top" wrapText="1"/>
    </xf>
    <xf numFmtId="3" fontId="60" fillId="0" borderId="185" xfId="0" applyNumberFormat="1" applyFont="1" applyBorder="1" applyAlignment="1">
      <alignment horizontal="right" vertical="top"/>
    </xf>
    <xf numFmtId="167" fontId="60" fillId="0" borderId="185" xfId="1" applyNumberFormat="1" applyFont="1" applyBorder="1" applyAlignment="1">
      <alignment horizontal="right" vertical="top"/>
    </xf>
    <xf numFmtId="44" fontId="60" fillId="0" borderId="185" xfId="1" applyFont="1" applyFill="1" applyBorder="1" applyAlignment="1">
      <alignment horizontal="left" vertical="top"/>
    </xf>
    <xf numFmtId="176" fontId="63" fillId="36" borderId="185" xfId="1" applyNumberFormat="1" applyFont="1" applyFill="1" applyBorder="1" applyAlignment="1">
      <alignment horizontal="right" vertical="top"/>
    </xf>
    <xf numFmtId="44" fontId="63" fillId="36" borderId="185" xfId="1" applyFont="1" applyFill="1" applyBorder="1" applyAlignment="1">
      <alignment horizontal="right" vertical="top"/>
    </xf>
    <xf numFmtId="0" fontId="64" fillId="33" borderId="186" xfId="0" applyFont="1" applyFill="1" applyBorder="1" applyAlignment="1">
      <alignment horizontal="center" vertical="top"/>
    </xf>
    <xf numFmtId="0" fontId="43" fillId="33" borderId="187" xfId="0" applyFont="1" applyFill="1" applyBorder="1"/>
    <xf numFmtId="0" fontId="43" fillId="33" borderId="188" xfId="0" applyFont="1" applyFill="1" applyBorder="1"/>
    <xf numFmtId="0" fontId="61" fillId="33" borderId="188" xfId="0" applyFont="1" applyFill="1" applyBorder="1" applyAlignment="1">
      <alignment wrapText="1"/>
    </xf>
    <xf numFmtId="0" fontId="43" fillId="33" borderId="189" xfId="0" applyFont="1" applyFill="1" applyBorder="1"/>
    <xf numFmtId="0" fontId="43" fillId="33" borderId="191" xfId="0" applyFont="1" applyFill="1" applyBorder="1"/>
    <xf numFmtId="0" fontId="49" fillId="33" borderId="190" xfId="0" applyFont="1" applyFill="1" applyBorder="1"/>
    <xf numFmtId="0" fontId="43" fillId="33" borderId="191" xfId="0" applyFont="1" applyFill="1" applyBorder="1" applyAlignment="1">
      <alignment vertical="center"/>
    </xf>
    <xf numFmtId="0" fontId="43" fillId="33" borderId="192" xfId="0" applyFont="1" applyFill="1" applyBorder="1"/>
    <xf numFmtId="0" fontId="43" fillId="33" borderId="193" xfId="0" applyFont="1" applyFill="1" applyBorder="1"/>
    <xf numFmtId="0" fontId="61" fillId="33" borderId="193" xfId="0" applyFont="1" applyFill="1" applyBorder="1" applyAlignment="1">
      <alignment wrapText="1"/>
    </xf>
    <xf numFmtId="0" fontId="43" fillId="33" borderId="194" xfId="0" applyFont="1" applyFill="1" applyBorder="1"/>
    <xf numFmtId="0" fontId="61" fillId="0" borderId="190" xfId="0" applyFont="1" applyBorder="1" applyAlignment="1">
      <alignment horizontal="left" vertical="center" indent="2"/>
    </xf>
    <xf numFmtId="0" fontId="63" fillId="33" borderId="190" xfId="0" applyFont="1" applyFill="1" applyBorder="1" applyAlignment="1">
      <alignment horizontal="left" vertical="center" indent="2"/>
    </xf>
    <xf numFmtId="0" fontId="114" fillId="33" borderId="190" xfId="0" applyFont="1" applyFill="1" applyBorder="1" applyAlignment="1">
      <alignment horizontal="left" vertical="center" indent="2"/>
    </xf>
    <xf numFmtId="0" fontId="111" fillId="33" borderId="190" xfId="0" applyFont="1" applyFill="1" applyBorder="1" applyAlignment="1">
      <alignment horizontal="left" indent="2"/>
    </xf>
    <xf numFmtId="0" fontId="60" fillId="33" borderId="0" xfId="0" applyFont="1" applyFill="1"/>
    <xf numFmtId="0" fontId="37" fillId="33" borderId="0" xfId="0" applyFont="1" applyFill="1" applyAlignment="1">
      <alignment vertical="top"/>
    </xf>
    <xf numFmtId="0" fontId="60" fillId="36" borderId="100" xfId="0" applyFont="1" applyFill="1" applyBorder="1" applyAlignment="1">
      <alignment vertical="top" wrapText="1"/>
    </xf>
    <xf numFmtId="0" fontId="37" fillId="0" borderId="0" xfId="0" applyFont="1" applyAlignment="1">
      <alignment vertical="top"/>
    </xf>
    <xf numFmtId="0" fontId="60" fillId="36" borderId="103" xfId="0" applyFont="1" applyFill="1" applyBorder="1" applyAlignment="1">
      <alignment horizontal="left" vertical="top" wrapText="1"/>
    </xf>
    <xf numFmtId="0" fontId="60" fillId="36" borderId="103" xfId="0" applyFont="1" applyFill="1" applyBorder="1" applyAlignment="1">
      <alignment vertical="top" wrapText="1"/>
    </xf>
    <xf numFmtId="0" fontId="60" fillId="36" borderId="103" xfId="0" applyFont="1" applyFill="1" applyBorder="1" applyAlignment="1">
      <alignment horizontal="center" vertical="top" wrapText="1"/>
    </xf>
    <xf numFmtId="176" fontId="60" fillId="36" borderId="103" xfId="1" applyNumberFormat="1" applyFont="1" applyFill="1" applyBorder="1" applyAlignment="1">
      <alignment horizontal="right" vertical="top"/>
    </xf>
    <xf numFmtId="44" fontId="60" fillId="36" borderId="103" xfId="1" applyFont="1" applyFill="1" applyBorder="1" applyAlignment="1">
      <alignment horizontal="right" vertical="top"/>
    </xf>
    <xf numFmtId="0" fontId="61" fillId="34" borderId="161" xfId="0" applyFont="1" applyFill="1" applyBorder="1" applyAlignment="1">
      <alignment horizontal="center" wrapText="1"/>
    </xf>
    <xf numFmtId="176" fontId="63" fillId="36" borderId="88" xfId="1" applyNumberFormat="1" applyFont="1" applyFill="1" applyBorder="1" applyAlignment="1">
      <alignment horizontal="right" vertical="top"/>
    </xf>
    <xf numFmtId="176" fontId="63" fillId="36" borderId="91" xfId="1" applyNumberFormat="1" applyFont="1" applyFill="1" applyBorder="1" applyAlignment="1">
      <alignment horizontal="right" vertical="top"/>
    </xf>
    <xf numFmtId="176" fontId="63" fillId="36" borderId="94" xfId="1" applyNumberFormat="1" applyFont="1" applyFill="1" applyBorder="1" applyAlignment="1">
      <alignment horizontal="right" vertical="top"/>
    </xf>
    <xf numFmtId="0" fontId="60" fillId="36" borderId="90" xfId="0" applyFont="1" applyFill="1" applyBorder="1" applyAlignment="1">
      <alignment vertical="top" wrapText="1"/>
    </xf>
    <xf numFmtId="176" fontId="63" fillId="36" borderId="101" xfId="1" applyNumberFormat="1" applyFont="1" applyFill="1" applyBorder="1" applyAlignment="1">
      <alignment horizontal="right" vertical="top"/>
    </xf>
    <xf numFmtId="176" fontId="63" fillId="36" borderId="171" xfId="1" applyNumberFormat="1" applyFont="1" applyFill="1" applyBorder="1" applyAlignment="1">
      <alignment horizontal="right" vertical="top"/>
    </xf>
    <xf numFmtId="176" fontId="63" fillId="36" borderId="104" xfId="1" applyNumberFormat="1" applyFont="1" applyFill="1" applyBorder="1" applyAlignment="1">
      <alignment horizontal="right" vertical="top"/>
    </xf>
    <xf numFmtId="168" fontId="60" fillId="0" borderId="100" xfId="0" applyNumberFormat="1" applyFont="1" applyBorder="1" applyAlignment="1">
      <alignment horizontal="center" vertical="top"/>
    </xf>
    <xf numFmtId="168" fontId="60" fillId="0" borderId="103" xfId="0" applyNumberFormat="1" applyFont="1" applyBorder="1" applyAlignment="1">
      <alignment horizontal="center" vertical="top"/>
    </xf>
    <xf numFmtId="0" fontId="60" fillId="0" borderId="195" xfId="0" applyFont="1" applyBorder="1" applyAlignment="1">
      <alignment horizontal="center" vertical="top"/>
    </xf>
    <xf numFmtId="0" fontId="60" fillId="0" borderId="196" xfId="0" applyFont="1" applyBorder="1" applyAlignment="1">
      <alignment horizontal="left" vertical="top"/>
    </xf>
    <xf numFmtId="0" fontId="60" fillId="0" borderId="196" xfId="0" applyFont="1" applyBorder="1" applyAlignment="1">
      <alignment vertical="top" wrapText="1"/>
    </xf>
    <xf numFmtId="0" fontId="63" fillId="36" borderId="196" xfId="0" applyFont="1" applyFill="1" applyBorder="1" applyAlignment="1">
      <alignment horizontal="left" vertical="top" wrapText="1"/>
    </xf>
    <xf numFmtId="0" fontId="63" fillId="36" borderId="196" xfId="0" applyFont="1" applyFill="1" applyBorder="1" applyAlignment="1">
      <alignment vertical="top" wrapText="1"/>
    </xf>
    <xf numFmtId="3" fontId="60" fillId="0" borderId="196" xfId="0" applyNumberFormat="1" applyFont="1" applyBorder="1" applyAlignment="1">
      <alignment horizontal="right" vertical="top"/>
    </xf>
    <xf numFmtId="0" fontId="60" fillId="0" borderId="196" xfId="0" applyFont="1" applyBorder="1" applyAlignment="1">
      <alignment horizontal="center" vertical="top"/>
    </xf>
    <xf numFmtId="176" fontId="63" fillId="36" borderId="197" xfId="1" applyNumberFormat="1" applyFont="1" applyFill="1" applyBorder="1" applyAlignment="1">
      <alignment horizontal="right" vertical="top"/>
    </xf>
    <xf numFmtId="0" fontId="60" fillId="0" borderId="198" xfId="0" applyFont="1" applyBorder="1" applyAlignment="1">
      <alignment horizontal="center" vertical="top"/>
    </xf>
    <xf numFmtId="176" fontId="63" fillId="36" borderId="199" xfId="1" applyNumberFormat="1" applyFont="1" applyFill="1" applyBorder="1" applyAlignment="1">
      <alignment horizontal="right" vertical="top"/>
    </xf>
    <xf numFmtId="0" fontId="60" fillId="0" borderId="200" xfId="0" applyFont="1" applyBorder="1" applyAlignment="1">
      <alignment horizontal="center" vertical="top"/>
    </xf>
    <xf numFmtId="0" fontId="60" fillId="0" borderId="201" xfId="0" applyFont="1" applyBorder="1" applyAlignment="1">
      <alignment horizontal="left" vertical="top"/>
    </xf>
    <xf numFmtId="0" fontId="60" fillId="0" borderId="201" xfId="0" applyFont="1" applyBorder="1" applyAlignment="1">
      <alignment vertical="top" wrapText="1"/>
    </xf>
    <xf numFmtId="0" fontId="63" fillId="36" borderId="201" xfId="0" applyFont="1" applyFill="1" applyBorder="1" applyAlignment="1">
      <alignment horizontal="left" vertical="top" wrapText="1"/>
    </xf>
    <xf numFmtId="0" fontId="63" fillId="36" borderId="201" xfId="0" applyFont="1" applyFill="1" applyBorder="1" applyAlignment="1">
      <alignment vertical="top" wrapText="1"/>
    </xf>
    <xf numFmtId="3" fontId="60" fillId="0" borderId="201" xfId="0" applyNumberFormat="1" applyFont="1" applyBorder="1" applyAlignment="1">
      <alignment horizontal="right" vertical="top"/>
    </xf>
    <xf numFmtId="0" fontId="60" fillId="0" borderId="201" xfId="0" applyFont="1" applyBorder="1" applyAlignment="1">
      <alignment horizontal="center" vertical="top"/>
    </xf>
    <xf numFmtId="0" fontId="63" fillId="36" borderId="201" xfId="0" applyFont="1" applyFill="1" applyBorder="1" applyAlignment="1">
      <alignment horizontal="center" vertical="top" wrapText="1"/>
    </xf>
    <xf numFmtId="176" fontId="63" fillId="36" borderId="202" xfId="1" applyNumberFormat="1" applyFont="1" applyFill="1" applyBorder="1" applyAlignment="1">
      <alignment horizontal="right" vertical="top"/>
    </xf>
    <xf numFmtId="0" fontId="60" fillId="36" borderId="182" xfId="0" applyFont="1" applyFill="1" applyBorder="1" applyAlignment="1">
      <alignment vertical="top" wrapText="1"/>
    </xf>
    <xf numFmtId="0" fontId="60" fillId="36" borderId="185" xfId="0" applyFont="1" applyFill="1" applyBorder="1" applyAlignment="1">
      <alignment vertical="top" wrapText="1"/>
    </xf>
    <xf numFmtId="0" fontId="61" fillId="0" borderId="185" xfId="0" applyFont="1" applyBorder="1" applyAlignment="1">
      <alignment vertical="top" wrapText="1"/>
    </xf>
    <xf numFmtId="0" fontId="60" fillId="36" borderId="185" xfId="0" applyFont="1" applyFill="1" applyBorder="1" applyAlignment="1">
      <alignment horizontal="left" vertical="top" wrapText="1"/>
    </xf>
    <xf numFmtId="0" fontId="60" fillId="36" borderId="185" xfId="0" applyFont="1" applyFill="1" applyBorder="1" applyAlignment="1">
      <alignment horizontal="center" vertical="top" wrapText="1"/>
    </xf>
    <xf numFmtId="44" fontId="60" fillId="36" borderId="186" xfId="1" applyFont="1" applyFill="1" applyBorder="1" applyAlignment="1">
      <alignment horizontal="right" vertical="top"/>
    </xf>
    <xf numFmtId="0" fontId="60" fillId="0" borderId="203" xfId="0" applyFont="1" applyBorder="1" applyAlignment="1">
      <alignment horizontal="center" vertical="top"/>
    </xf>
    <xf numFmtId="0" fontId="60" fillId="0" borderId="204" xfId="0" applyFont="1" applyBorder="1" applyAlignment="1">
      <alignment horizontal="left" vertical="top"/>
    </xf>
    <xf numFmtId="0" fontId="60" fillId="0" borderId="204" xfId="0" applyFont="1" applyBorder="1" applyAlignment="1">
      <alignment vertical="top" wrapText="1"/>
    </xf>
    <xf numFmtId="0" fontId="63" fillId="36" borderId="204" xfId="0" applyFont="1" applyFill="1" applyBorder="1" applyAlignment="1">
      <alignment horizontal="left" vertical="top" wrapText="1"/>
    </xf>
    <xf numFmtId="0" fontId="63" fillId="36" borderId="204" xfId="0" applyFont="1" applyFill="1" applyBorder="1" applyAlignment="1">
      <alignment vertical="top" wrapText="1"/>
    </xf>
    <xf numFmtId="0" fontId="60" fillId="36" borderId="204" xfId="0" applyFont="1" applyFill="1" applyBorder="1" applyAlignment="1">
      <alignment vertical="top" wrapText="1"/>
    </xf>
    <xf numFmtId="3" fontId="60" fillId="0" borderId="204" xfId="0" applyNumberFormat="1" applyFont="1" applyBorder="1" applyAlignment="1">
      <alignment horizontal="right" vertical="top"/>
    </xf>
    <xf numFmtId="0" fontId="60" fillId="0" borderId="204" xfId="0" applyFont="1" applyBorder="1" applyAlignment="1">
      <alignment horizontal="center" vertical="top"/>
    </xf>
    <xf numFmtId="0" fontId="63" fillId="36" borderId="204" xfId="0" applyFont="1" applyFill="1" applyBorder="1" applyAlignment="1">
      <alignment horizontal="center" vertical="top" wrapText="1"/>
    </xf>
    <xf numFmtId="176" fontId="63" fillId="36" borderId="205" xfId="1" applyNumberFormat="1" applyFont="1" applyFill="1" applyBorder="1" applyAlignment="1">
      <alignment horizontal="right" vertical="top"/>
    </xf>
    <xf numFmtId="0" fontId="60" fillId="0" borderId="206" xfId="0" applyFont="1" applyBorder="1" applyAlignment="1">
      <alignment horizontal="center" vertical="top"/>
    </xf>
    <xf numFmtId="176" fontId="63" fillId="36" borderId="207" xfId="1" applyNumberFormat="1" applyFont="1" applyFill="1" applyBorder="1" applyAlignment="1">
      <alignment horizontal="right" vertical="top"/>
    </xf>
    <xf numFmtId="176" fontId="82" fillId="36" borderId="207" xfId="1" applyNumberFormat="1" applyFont="1" applyFill="1" applyBorder="1" applyAlignment="1">
      <alignment horizontal="right" vertical="top"/>
    </xf>
    <xf numFmtId="176" fontId="80" fillId="36" borderId="207" xfId="1" applyNumberFormat="1" applyFont="1" applyFill="1" applyBorder="1" applyAlignment="1">
      <alignment horizontal="right" vertical="top"/>
    </xf>
    <xf numFmtId="0" fontId="60" fillId="0" borderId="208" xfId="0" applyFont="1" applyBorder="1" applyAlignment="1">
      <alignment horizontal="center" vertical="top"/>
    </xf>
    <xf numFmtId="0" fontId="60" fillId="0" borderId="209" xfId="0" applyFont="1" applyBorder="1" applyAlignment="1">
      <alignment horizontal="left" vertical="top"/>
    </xf>
    <xf numFmtId="0" fontId="60" fillId="0" borderId="209" xfId="0" applyFont="1" applyBorder="1" applyAlignment="1">
      <alignment vertical="top" wrapText="1"/>
    </xf>
    <xf numFmtId="0" fontId="63" fillId="36" borderId="209" xfId="0" applyFont="1" applyFill="1" applyBorder="1" applyAlignment="1">
      <alignment horizontal="left" vertical="top" wrapText="1"/>
    </xf>
    <xf numFmtId="0" fontId="63" fillId="36" borderId="209" xfId="0" applyFont="1" applyFill="1" applyBorder="1" applyAlignment="1">
      <alignment vertical="top" wrapText="1"/>
    </xf>
    <xf numFmtId="0" fontId="60" fillId="36" borderId="209" xfId="0" applyFont="1" applyFill="1" applyBorder="1" applyAlignment="1">
      <alignment vertical="top" wrapText="1"/>
    </xf>
    <xf numFmtId="3" fontId="60" fillId="0" borderId="209" xfId="0" applyNumberFormat="1" applyFont="1" applyBorder="1" applyAlignment="1">
      <alignment horizontal="right" vertical="top"/>
    </xf>
    <xf numFmtId="0" fontId="60" fillId="0" borderId="209" xfId="0" applyFont="1" applyBorder="1" applyAlignment="1">
      <alignment horizontal="center" vertical="top"/>
    </xf>
    <xf numFmtId="0" fontId="63" fillId="36" borderId="209" xfId="0" applyFont="1" applyFill="1" applyBorder="1" applyAlignment="1">
      <alignment horizontal="center" vertical="top" wrapText="1"/>
    </xf>
    <xf numFmtId="176" fontId="63" fillId="36" borderId="210" xfId="1" applyNumberFormat="1" applyFont="1" applyFill="1" applyBorder="1" applyAlignment="1">
      <alignment horizontal="right" vertical="top"/>
    </xf>
    <xf numFmtId="0" fontId="37" fillId="33" borderId="212" xfId="0" applyFont="1" applyFill="1" applyBorder="1"/>
    <xf numFmtId="0" fontId="37" fillId="34" borderId="0" xfId="0" applyFont="1" applyFill="1"/>
    <xf numFmtId="0" fontId="37" fillId="34" borderId="213" xfId="0" applyFont="1" applyFill="1" applyBorder="1"/>
    <xf numFmtId="0" fontId="38" fillId="33" borderId="212" xfId="0" applyFont="1" applyFill="1" applyBorder="1" applyAlignment="1">
      <alignment vertical="center"/>
    </xf>
    <xf numFmtId="0" fontId="35" fillId="33" borderId="214" xfId="0" applyFont="1" applyFill="1" applyBorder="1" applyAlignment="1">
      <alignment vertical="center"/>
    </xf>
    <xf numFmtId="0" fontId="37" fillId="34" borderId="220" xfId="0" applyFont="1" applyFill="1" applyBorder="1"/>
    <xf numFmtId="0" fontId="47" fillId="34" borderId="222" xfId="0" applyFont="1" applyFill="1" applyBorder="1" applyAlignment="1">
      <alignment horizontal="center" vertical="center" wrapText="1"/>
    </xf>
    <xf numFmtId="0" fontId="37" fillId="34" borderId="220" xfId="0" applyFont="1" applyFill="1" applyBorder="1" applyAlignment="1">
      <alignment horizontal="left" vertical="center" wrapText="1" indent="1"/>
    </xf>
    <xf numFmtId="0" fontId="37" fillId="34" borderId="0" xfId="0" applyFont="1" applyFill="1" applyAlignment="1">
      <alignment horizontal="left" vertical="center" wrapText="1" indent="1"/>
    </xf>
    <xf numFmtId="0" fontId="37" fillId="34" borderId="213" xfId="0" applyFont="1" applyFill="1" applyBorder="1" applyAlignment="1">
      <alignment horizontal="left" vertical="center" wrapText="1" indent="1"/>
    </xf>
    <xf numFmtId="0" fontId="34" fillId="34" borderId="220" xfId="0" applyFont="1" applyFill="1" applyBorder="1" applyAlignment="1">
      <alignment horizontal="left" indent="1"/>
    </xf>
    <xf numFmtId="0" fontId="35" fillId="34" borderId="0" xfId="0" applyFont="1" applyFill="1" applyAlignment="1">
      <alignment horizontal="left" indent="1"/>
    </xf>
    <xf numFmtId="0" fontId="37" fillId="34" borderId="0" xfId="0" applyFont="1" applyFill="1" applyAlignment="1">
      <alignment horizontal="left" indent="1"/>
    </xf>
    <xf numFmtId="0" fontId="37" fillId="34" borderId="213" xfId="0" applyFont="1" applyFill="1" applyBorder="1" applyAlignment="1">
      <alignment horizontal="left" indent="1"/>
    </xf>
    <xf numFmtId="0" fontId="35" fillId="34" borderId="220" xfId="0" applyFont="1" applyFill="1" applyBorder="1" applyAlignment="1">
      <alignment horizontal="left" indent="1"/>
    </xf>
    <xf numFmtId="0" fontId="67" fillId="34" borderId="0" xfId="0" applyFont="1" applyFill="1" applyAlignment="1">
      <alignment horizontal="left" vertical="center" indent="1"/>
    </xf>
    <xf numFmtId="0" fontId="39" fillId="34" borderId="0" xfId="0" applyFont="1" applyFill="1" applyAlignment="1">
      <alignment horizontal="left" vertical="center" indent="1"/>
    </xf>
    <xf numFmtId="0" fontId="35" fillId="34" borderId="221" xfId="0" applyFont="1" applyFill="1" applyBorder="1" applyAlignment="1">
      <alignment horizontal="left" vertical="center" indent="1"/>
    </xf>
    <xf numFmtId="0" fontId="35" fillId="34" borderId="215" xfId="0" applyFont="1" applyFill="1" applyBorder="1" applyAlignment="1">
      <alignment horizontal="left" vertical="center" indent="1"/>
    </xf>
    <xf numFmtId="0" fontId="35" fillId="34" borderId="216" xfId="0" applyFont="1" applyFill="1" applyBorder="1" applyAlignment="1">
      <alignment horizontal="left" vertical="center" indent="1"/>
    </xf>
    <xf numFmtId="0" fontId="43" fillId="33" borderId="0" xfId="0" applyFont="1" applyFill="1" applyProtection="1">
      <protection locked="0"/>
    </xf>
    <xf numFmtId="0" fontId="44" fillId="33" borderId="0" xfId="0" applyFont="1" applyFill="1" applyProtection="1">
      <protection locked="0"/>
    </xf>
    <xf numFmtId="0" fontId="43" fillId="33" borderId="117" xfId="0" applyFont="1" applyFill="1" applyBorder="1" applyProtection="1">
      <protection locked="0"/>
    </xf>
    <xf numFmtId="0" fontId="43" fillId="0" borderId="117" xfId="0" applyFont="1" applyBorder="1" applyProtection="1">
      <protection locked="0"/>
    </xf>
    <xf numFmtId="0" fontId="43" fillId="0" borderId="0" xfId="0" applyFont="1" applyProtection="1">
      <protection locked="0"/>
    </xf>
    <xf numFmtId="0" fontId="17" fillId="33" borderId="0" xfId="0" applyFont="1" applyFill="1" applyAlignment="1" applyProtection="1">
      <alignment vertical="center"/>
      <protection locked="0"/>
    </xf>
    <xf numFmtId="0" fontId="17" fillId="33" borderId="117" xfId="0" applyFont="1" applyFill="1" applyBorder="1" applyAlignment="1" applyProtection="1">
      <alignment vertical="center"/>
      <protection locked="0"/>
    </xf>
    <xf numFmtId="0" fontId="17" fillId="0" borderId="117" xfId="0" applyFont="1" applyBorder="1" applyAlignment="1" applyProtection="1">
      <alignment vertical="center"/>
      <protection locked="0"/>
    </xf>
    <xf numFmtId="0" fontId="17" fillId="0" borderId="0" xfId="0" applyFont="1" applyAlignment="1" applyProtection="1">
      <alignment vertical="center"/>
      <protection locked="0"/>
    </xf>
    <xf numFmtId="0" fontId="43" fillId="34" borderId="60" xfId="0" applyFont="1" applyFill="1" applyBorder="1" applyProtection="1">
      <protection locked="0"/>
    </xf>
    <xf numFmtId="0" fontId="43" fillId="34" borderId="52" xfId="0" applyFont="1" applyFill="1" applyBorder="1" applyProtection="1">
      <protection locked="0"/>
    </xf>
    <xf numFmtId="0" fontId="43" fillId="34" borderId="65" xfId="0" applyFont="1" applyFill="1" applyBorder="1" applyProtection="1">
      <protection locked="0"/>
    </xf>
    <xf numFmtId="0" fontId="43" fillId="0" borderId="58" xfId="0" applyFont="1" applyBorder="1" applyAlignment="1" applyProtection="1">
      <alignment horizontal="left" vertical="center" indent="1"/>
      <protection locked="0"/>
    </xf>
    <xf numFmtId="0" fontId="43" fillId="34" borderId="53" xfId="0" applyFont="1" applyFill="1" applyBorder="1" applyProtection="1">
      <protection locked="0"/>
    </xf>
    <xf numFmtId="0" fontId="43" fillId="34" borderId="61" xfId="0" applyFont="1" applyFill="1" applyBorder="1" applyProtection="1">
      <protection locked="0"/>
    </xf>
    <xf numFmtId="0" fontId="49" fillId="34" borderId="62" xfId="0" applyFont="1" applyFill="1" applyBorder="1" applyAlignment="1" applyProtection="1">
      <alignment horizontal="right" vertical="center" indent="1"/>
      <protection locked="0"/>
    </xf>
    <xf numFmtId="164" fontId="48" fillId="0" borderId="58" xfId="0" applyNumberFormat="1" applyFont="1" applyBorder="1" applyAlignment="1" applyProtection="1">
      <alignment horizontal="center" vertical="center"/>
      <protection locked="0"/>
    </xf>
    <xf numFmtId="0" fontId="48" fillId="34" borderId="63" xfId="0" applyFont="1" applyFill="1" applyBorder="1" applyAlignment="1" applyProtection="1">
      <alignment horizontal="right" vertical="center" indent="1"/>
      <protection locked="0"/>
    </xf>
    <xf numFmtId="0" fontId="48" fillId="0" borderId="59" xfId="0" applyFont="1" applyBorder="1" applyAlignment="1" applyProtection="1">
      <alignment horizontal="center" vertical="center"/>
      <protection locked="0"/>
    </xf>
    <xf numFmtId="0" fontId="43" fillId="34" borderId="64" xfId="0" applyFont="1" applyFill="1" applyBorder="1" applyProtection="1">
      <protection locked="0"/>
    </xf>
    <xf numFmtId="0" fontId="18" fillId="33" borderId="0" xfId="0" applyFont="1" applyFill="1" applyProtection="1">
      <protection locked="0"/>
    </xf>
    <xf numFmtId="0" fontId="74" fillId="33" borderId="0" xfId="0" applyFont="1" applyFill="1" applyAlignment="1" applyProtection="1">
      <alignment horizontal="center"/>
      <protection locked="0"/>
    </xf>
    <xf numFmtId="0" fontId="74" fillId="33" borderId="0" xfId="0" applyFont="1" applyFill="1" applyProtection="1">
      <protection locked="0"/>
    </xf>
    <xf numFmtId="0" fontId="71" fillId="33" borderId="0" xfId="0" applyFont="1" applyFill="1" applyProtection="1">
      <protection locked="0"/>
    </xf>
    <xf numFmtId="0" fontId="60" fillId="33" borderId="0" xfId="0" applyFont="1" applyFill="1" applyAlignment="1" applyProtection="1">
      <alignment horizontal="left"/>
      <protection locked="0"/>
    </xf>
    <xf numFmtId="0" fontId="61" fillId="34" borderId="34" xfId="0" applyFont="1" applyFill="1" applyBorder="1" applyAlignment="1" applyProtection="1">
      <alignment horizontal="left" wrapText="1"/>
      <protection locked="0"/>
    </xf>
    <xf numFmtId="0" fontId="61" fillId="34" borderId="35" xfId="0" applyFont="1" applyFill="1" applyBorder="1" applyAlignment="1" applyProtection="1">
      <alignment horizontal="left" wrapText="1"/>
      <protection locked="0"/>
    </xf>
    <xf numFmtId="0" fontId="61" fillId="34" borderId="35" xfId="0" applyFont="1" applyFill="1" applyBorder="1" applyAlignment="1" applyProtection="1">
      <alignment wrapText="1"/>
      <protection locked="0"/>
    </xf>
    <xf numFmtId="0" fontId="61" fillId="34" borderId="42" xfId="0" applyFont="1" applyFill="1" applyBorder="1" applyAlignment="1" applyProtection="1">
      <alignment wrapText="1"/>
      <protection locked="0"/>
    </xf>
    <xf numFmtId="0" fontId="61" fillId="34" borderId="35" xfId="0" applyFont="1" applyFill="1" applyBorder="1" applyAlignment="1" applyProtection="1">
      <alignment horizontal="center" wrapText="1"/>
      <protection locked="0"/>
    </xf>
    <xf numFmtId="0" fontId="61" fillId="34" borderId="36" xfId="0" applyFont="1" applyFill="1" applyBorder="1" applyAlignment="1" applyProtection="1">
      <alignment horizontal="left" wrapText="1"/>
      <protection locked="0"/>
    </xf>
    <xf numFmtId="0" fontId="60" fillId="33" borderId="117" xfId="0" applyFont="1" applyFill="1" applyBorder="1" applyAlignment="1" applyProtection="1">
      <alignment horizontal="left"/>
      <protection locked="0"/>
    </xf>
    <xf numFmtId="0" fontId="60" fillId="0" borderId="117" xfId="0" applyFont="1" applyBorder="1" applyAlignment="1" applyProtection="1">
      <alignment horizontal="left"/>
      <protection locked="0"/>
    </xf>
    <xf numFmtId="0" fontId="60" fillId="0" borderId="0" xfId="0" applyFont="1" applyAlignment="1" applyProtection="1">
      <alignment horizontal="left"/>
      <protection locked="0"/>
    </xf>
    <xf numFmtId="0" fontId="43" fillId="33" borderId="0" xfId="0" applyFont="1" applyFill="1" applyAlignment="1" applyProtection="1">
      <alignment horizontal="left"/>
      <protection locked="0"/>
    </xf>
    <xf numFmtId="0" fontId="35" fillId="33" borderId="0" xfId="0" applyFont="1" applyFill="1" applyAlignment="1" applyProtection="1">
      <alignment vertical="top"/>
      <protection locked="0"/>
    </xf>
    <xf numFmtId="0" fontId="60" fillId="0" borderId="122" xfId="0" applyFont="1" applyBorder="1" applyAlignment="1" applyProtection="1">
      <alignment horizontal="center" vertical="top"/>
      <protection locked="0"/>
    </xf>
    <xf numFmtId="0" fontId="60" fillId="0" borderId="123" xfId="0" applyFont="1" applyBorder="1" applyAlignment="1" applyProtection="1">
      <alignment horizontal="left" vertical="top"/>
      <protection locked="0"/>
    </xf>
    <xf numFmtId="0" fontId="61" fillId="0" borderId="123" xfId="0" applyFont="1" applyBorder="1" applyAlignment="1" applyProtection="1">
      <alignment vertical="top" wrapText="1"/>
      <protection locked="0"/>
    </xf>
    <xf numFmtId="0" fontId="60" fillId="0" borderId="123" xfId="0" applyFont="1" applyBorder="1" applyAlignment="1" applyProtection="1">
      <alignment horizontal="center" vertical="top"/>
      <protection locked="0"/>
    </xf>
    <xf numFmtId="0" fontId="63" fillId="36" borderId="123" xfId="0" applyFont="1" applyFill="1" applyBorder="1" applyAlignment="1" applyProtection="1">
      <alignment horizontal="left" vertical="top" wrapText="1"/>
      <protection locked="0"/>
    </xf>
    <xf numFmtId="0" fontId="63" fillId="36" borderId="123" xfId="0" applyFont="1" applyFill="1" applyBorder="1" applyAlignment="1" applyProtection="1">
      <alignment vertical="top" wrapText="1"/>
      <protection locked="0"/>
    </xf>
    <xf numFmtId="44" fontId="60" fillId="0" borderId="123" xfId="1" applyFont="1" applyFill="1" applyBorder="1" applyAlignment="1" applyProtection="1">
      <alignment horizontal="left" vertical="top"/>
      <protection locked="0"/>
    </xf>
    <xf numFmtId="176" fontId="63" fillId="36" borderId="123" xfId="1" applyNumberFormat="1" applyFont="1" applyFill="1" applyBorder="1" applyAlignment="1" applyProtection="1">
      <alignment horizontal="right" vertical="top"/>
      <protection locked="0"/>
    </xf>
    <xf numFmtId="0" fontId="60" fillId="0" borderId="124" xfId="0" applyFont="1" applyBorder="1" applyAlignment="1" applyProtection="1">
      <alignment horizontal="center" vertical="top"/>
      <protection locked="0"/>
    </xf>
    <xf numFmtId="167" fontId="35" fillId="33" borderId="0" xfId="0" applyNumberFormat="1" applyFont="1" applyFill="1" applyAlignment="1" applyProtection="1">
      <alignment vertical="top"/>
      <protection locked="0"/>
    </xf>
    <xf numFmtId="0" fontId="35" fillId="33" borderId="117" xfId="0" applyFont="1" applyFill="1" applyBorder="1" applyAlignment="1" applyProtection="1">
      <alignment vertical="top"/>
      <protection locked="0"/>
    </xf>
    <xf numFmtId="0" fontId="35" fillId="0" borderId="117" xfId="0" applyFont="1" applyBorder="1" applyAlignment="1" applyProtection="1">
      <alignment vertical="top"/>
      <protection locked="0"/>
    </xf>
    <xf numFmtId="0" fontId="35" fillId="0" borderId="0" xfId="0" applyFont="1" applyAlignment="1" applyProtection="1">
      <alignment vertical="top"/>
      <protection locked="0"/>
    </xf>
    <xf numFmtId="0" fontId="60" fillId="0" borderId="125" xfId="0" applyFont="1" applyBorder="1" applyAlignment="1" applyProtection="1">
      <alignment horizontal="center" vertical="top"/>
      <protection locked="0"/>
    </xf>
    <xf numFmtId="0" fontId="60" fillId="0" borderId="126" xfId="0" applyFont="1" applyBorder="1" applyAlignment="1" applyProtection="1">
      <alignment horizontal="left" vertical="top"/>
      <protection locked="0"/>
    </xf>
    <xf numFmtId="0" fontId="61" fillId="0" borderId="126" xfId="0" applyFont="1" applyBorder="1" applyAlignment="1" applyProtection="1">
      <alignment vertical="top" wrapText="1"/>
      <protection locked="0"/>
    </xf>
    <xf numFmtId="0" fontId="60" fillId="0" borderId="126" xfId="0" applyFont="1" applyBorder="1" applyAlignment="1" applyProtection="1">
      <alignment horizontal="center" vertical="top"/>
      <protection locked="0"/>
    </xf>
    <xf numFmtId="0" fontId="63" fillId="36" borderId="126" xfId="0" applyFont="1" applyFill="1" applyBorder="1" applyAlignment="1" applyProtection="1">
      <alignment horizontal="left" vertical="top" wrapText="1"/>
      <protection locked="0"/>
    </xf>
    <xf numFmtId="0" fontId="63" fillId="36" borderId="126" xfId="0" applyFont="1" applyFill="1" applyBorder="1" applyAlignment="1" applyProtection="1">
      <alignment vertical="top" wrapText="1"/>
      <protection locked="0"/>
    </xf>
    <xf numFmtId="44" fontId="60" fillId="0" borderId="126" xfId="1" applyFont="1" applyFill="1" applyBorder="1" applyAlignment="1" applyProtection="1">
      <alignment horizontal="left" vertical="top"/>
      <protection locked="0"/>
    </xf>
    <xf numFmtId="176" fontId="63" fillId="36" borderId="126" xfId="1" applyNumberFormat="1" applyFont="1" applyFill="1" applyBorder="1" applyAlignment="1" applyProtection="1">
      <alignment horizontal="right" vertical="top"/>
      <protection locked="0"/>
    </xf>
    <xf numFmtId="0" fontId="60" fillId="0" borderId="127" xfId="0" applyFont="1" applyBorder="1" applyAlignment="1" applyProtection="1">
      <alignment horizontal="center" vertical="top"/>
      <protection locked="0"/>
    </xf>
    <xf numFmtId="0" fontId="60" fillId="36" borderId="126" xfId="0" applyFont="1" applyFill="1" applyBorder="1" applyAlignment="1" applyProtection="1">
      <alignment horizontal="center" vertical="top"/>
      <protection locked="0"/>
    </xf>
    <xf numFmtId="0" fontId="63" fillId="33" borderId="0" xfId="0" applyFont="1" applyFill="1" applyAlignment="1" applyProtection="1">
      <alignment vertical="top"/>
      <protection locked="0"/>
    </xf>
    <xf numFmtId="0" fontId="63" fillId="33" borderId="117" xfId="0" applyFont="1" applyFill="1" applyBorder="1" applyAlignment="1" applyProtection="1">
      <alignment vertical="top"/>
      <protection locked="0"/>
    </xf>
    <xf numFmtId="0" fontId="63" fillId="0" borderId="117" xfId="0" applyFont="1" applyBorder="1" applyAlignment="1" applyProtection="1">
      <alignment vertical="top"/>
      <protection locked="0"/>
    </xf>
    <xf numFmtId="0" fontId="63" fillId="0" borderId="0" xfId="0" applyFont="1" applyAlignment="1" applyProtection="1">
      <alignment vertical="top"/>
      <protection locked="0"/>
    </xf>
    <xf numFmtId="0" fontId="64" fillId="33" borderId="127" xfId="0" applyFont="1" applyFill="1" applyBorder="1" applyAlignment="1" applyProtection="1">
      <alignment horizontal="center" vertical="top"/>
      <protection locked="0"/>
    </xf>
    <xf numFmtId="0" fontId="60" fillId="0" borderId="128" xfId="0" applyFont="1" applyBorder="1" applyAlignment="1" applyProtection="1">
      <alignment horizontal="center" vertical="top"/>
      <protection locked="0"/>
    </xf>
    <xf numFmtId="0" fontId="60" fillId="0" borderId="129" xfId="0" applyFont="1" applyBorder="1" applyAlignment="1" applyProtection="1">
      <alignment horizontal="left" vertical="top"/>
      <protection locked="0"/>
    </xf>
    <xf numFmtId="0" fontId="61" fillId="0" borderId="129" xfId="0" applyFont="1" applyBorder="1" applyAlignment="1" applyProtection="1">
      <alignment vertical="top" wrapText="1"/>
      <protection locked="0"/>
    </xf>
    <xf numFmtId="0" fontId="60" fillId="0" borderId="129" xfId="0" applyFont="1" applyBorder="1" applyAlignment="1" applyProtection="1">
      <alignment horizontal="center" vertical="top"/>
      <protection locked="0"/>
    </xf>
    <xf numFmtId="0" fontId="63" fillId="36" borderId="129" xfId="0" applyFont="1" applyFill="1" applyBorder="1" applyAlignment="1" applyProtection="1">
      <alignment horizontal="left" vertical="top" wrapText="1"/>
      <protection locked="0"/>
    </xf>
    <xf numFmtId="0" fontId="63" fillId="36" borderId="129" xfId="0" applyFont="1" applyFill="1" applyBorder="1" applyAlignment="1" applyProtection="1">
      <alignment vertical="top" wrapText="1"/>
      <protection locked="0"/>
    </xf>
    <xf numFmtId="0" fontId="60" fillId="36" borderId="129" xfId="0" applyFont="1" applyFill="1" applyBorder="1" applyAlignment="1" applyProtection="1">
      <alignment horizontal="center" vertical="top"/>
      <protection locked="0"/>
    </xf>
    <xf numFmtId="44" fontId="60" fillId="0" borderId="129" xfId="1" applyFont="1" applyFill="1" applyBorder="1" applyAlignment="1" applyProtection="1">
      <alignment horizontal="left" vertical="top"/>
      <protection locked="0"/>
    </xf>
    <xf numFmtId="176" fontId="63" fillId="36" borderId="129" xfId="1" applyNumberFormat="1" applyFont="1" applyFill="1" applyBorder="1" applyAlignment="1" applyProtection="1">
      <alignment horizontal="right" vertical="top"/>
      <protection locked="0"/>
    </xf>
    <xf numFmtId="0" fontId="60" fillId="0" borderId="130" xfId="0" applyFont="1" applyBorder="1" applyAlignment="1" applyProtection="1">
      <alignment horizontal="center" vertical="top"/>
      <protection locked="0"/>
    </xf>
    <xf numFmtId="0" fontId="50" fillId="33" borderId="0" xfId="0" applyFont="1" applyFill="1" applyProtection="1">
      <protection locked="0"/>
    </xf>
    <xf numFmtId="0" fontId="50" fillId="33" borderId="0" xfId="0" applyFont="1" applyFill="1" applyAlignment="1" applyProtection="1">
      <alignment horizontal="left"/>
      <protection locked="0"/>
    </xf>
    <xf numFmtId="0" fontId="50" fillId="33" borderId="117" xfId="0" applyFont="1" applyFill="1" applyBorder="1" applyProtection="1">
      <protection locked="0"/>
    </xf>
    <xf numFmtId="0" fontId="50" fillId="0" borderId="117" xfId="0" applyFont="1" applyBorder="1" applyProtection="1">
      <protection locked="0"/>
    </xf>
    <xf numFmtId="0" fontId="50" fillId="0" borderId="0" xfId="0" applyFont="1" applyProtection="1">
      <protection locked="0"/>
    </xf>
    <xf numFmtId="0" fontId="52" fillId="36" borderId="45" xfId="0" applyFont="1" applyFill="1" applyBorder="1" applyProtection="1">
      <protection locked="0"/>
    </xf>
    <xf numFmtId="0" fontId="118" fillId="33" borderId="0" xfId="0" applyFont="1" applyFill="1" applyAlignment="1" applyProtection="1">
      <alignment vertical="center"/>
      <protection locked="0"/>
    </xf>
    <xf numFmtId="0" fontId="51" fillId="0" borderId="0" xfId="0" applyFont="1" applyAlignment="1" applyProtection="1">
      <alignment horizontal="right" indent="2"/>
      <protection locked="0"/>
    </xf>
    <xf numFmtId="165" fontId="51" fillId="35" borderId="47" xfId="0" applyNumberFormat="1" applyFont="1" applyFill="1" applyBorder="1" applyAlignment="1" applyProtection="1">
      <alignment horizontal="right" vertical="center" indent="1"/>
      <protection locked="0"/>
    </xf>
    <xf numFmtId="0" fontId="50" fillId="33" borderId="0" xfId="0" applyFont="1" applyFill="1" applyAlignment="1" applyProtection="1">
      <alignment horizontal="right" indent="1"/>
      <protection locked="0"/>
    </xf>
    <xf numFmtId="0" fontId="53" fillId="33" borderId="0" xfId="0" applyFont="1" applyFill="1" applyAlignment="1" applyProtection="1">
      <alignment vertical="center"/>
      <protection locked="0"/>
    </xf>
    <xf numFmtId="0" fontId="110" fillId="33" borderId="0" xfId="0" applyFont="1" applyFill="1" applyAlignment="1" applyProtection="1">
      <alignment vertical="center"/>
      <protection locked="0"/>
    </xf>
    <xf numFmtId="0" fontId="53" fillId="33" borderId="0" xfId="0" applyFont="1" applyFill="1" applyAlignment="1" applyProtection="1">
      <alignment vertical="center" wrapText="1"/>
      <protection locked="0"/>
    </xf>
    <xf numFmtId="0" fontId="73" fillId="33" borderId="0" xfId="0" applyFont="1" applyFill="1" applyAlignment="1" applyProtection="1">
      <alignment vertical="center"/>
      <protection locked="0"/>
    </xf>
    <xf numFmtId="0" fontId="66" fillId="33" borderId="0" xfId="0" applyFont="1" applyFill="1" applyAlignment="1" applyProtection="1">
      <alignment vertical="center"/>
      <protection locked="0"/>
    </xf>
    <xf numFmtId="0" fontId="43" fillId="33" borderId="131" xfId="0" applyFont="1" applyFill="1" applyBorder="1" applyProtection="1">
      <protection locked="0"/>
    </xf>
    <xf numFmtId="0" fontId="43" fillId="33" borderId="132" xfId="0" applyFont="1" applyFill="1" applyBorder="1" applyProtection="1">
      <protection locked="0"/>
    </xf>
    <xf numFmtId="0" fontId="61" fillId="33" borderId="132" xfId="0" applyFont="1" applyFill="1" applyBorder="1" applyAlignment="1" applyProtection="1">
      <alignment wrapText="1"/>
      <protection locked="0"/>
    </xf>
    <xf numFmtId="0" fontId="43" fillId="33" borderId="133" xfId="0" applyFont="1" applyFill="1" applyBorder="1" applyProtection="1">
      <protection locked="0"/>
    </xf>
    <xf numFmtId="0" fontId="43" fillId="33" borderId="134" xfId="0" applyFont="1" applyFill="1" applyBorder="1" applyProtection="1">
      <protection locked="0"/>
    </xf>
    <xf numFmtId="0" fontId="111" fillId="33" borderId="0" xfId="0" applyFont="1" applyFill="1" applyProtection="1">
      <protection locked="0"/>
    </xf>
    <xf numFmtId="0" fontId="61" fillId="33" borderId="0" xfId="0" applyFont="1" applyFill="1" applyAlignment="1" applyProtection="1">
      <alignment wrapText="1"/>
      <protection locked="0"/>
    </xf>
    <xf numFmtId="0" fontId="43" fillId="33" borderId="135" xfId="0" applyFont="1" applyFill="1" applyBorder="1" applyProtection="1">
      <protection locked="0"/>
    </xf>
    <xf numFmtId="0" fontId="49" fillId="33" borderId="0" xfId="0" applyFont="1" applyFill="1" applyProtection="1">
      <protection locked="0"/>
    </xf>
    <xf numFmtId="0" fontId="61" fillId="0" borderId="0" xfId="0" applyFont="1" applyAlignment="1" applyProtection="1">
      <alignment horizontal="left" vertical="center"/>
      <protection locked="0"/>
    </xf>
    <xf numFmtId="0" fontId="43" fillId="33" borderId="0" xfId="0" applyFont="1" applyFill="1" applyAlignment="1" applyProtection="1">
      <alignment vertical="center"/>
      <protection locked="0"/>
    </xf>
    <xf numFmtId="0" fontId="61" fillId="33" borderId="0" xfId="0" applyFont="1" applyFill="1" applyAlignment="1" applyProtection="1">
      <alignment vertical="center" wrapText="1"/>
      <protection locked="0"/>
    </xf>
    <xf numFmtId="0" fontId="63" fillId="33" borderId="0" xfId="0" applyFont="1" applyFill="1" applyAlignment="1" applyProtection="1">
      <alignment vertical="center"/>
      <protection locked="0"/>
    </xf>
    <xf numFmtId="0" fontId="114" fillId="33" borderId="0" xfId="0" applyFont="1" applyFill="1" applyAlignment="1" applyProtection="1">
      <alignment vertical="center"/>
      <protection locked="0"/>
    </xf>
    <xf numFmtId="0" fontId="43" fillId="33" borderId="136" xfId="0" applyFont="1" applyFill="1" applyBorder="1" applyProtection="1">
      <protection locked="0"/>
    </xf>
    <xf numFmtId="0" fontId="43" fillId="33" borderId="137" xfId="0" applyFont="1" applyFill="1" applyBorder="1" applyProtection="1">
      <protection locked="0"/>
    </xf>
    <xf numFmtId="0" fontId="61" fillId="33" borderId="137" xfId="0" applyFont="1" applyFill="1" applyBorder="1" applyAlignment="1" applyProtection="1">
      <alignment wrapText="1"/>
      <protection locked="0"/>
    </xf>
    <xf numFmtId="0" fontId="43" fillId="33" borderId="138" xfId="0" applyFont="1" applyFill="1" applyBorder="1" applyProtection="1">
      <protection locked="0"/>
    </xf>
    <xf numFmtId="0" fontId="43" fillId="33" borderId="117" xfId="0" applyFont="1" applyFill="1" applyBorder="1" applyAlignment="1" applyProtection="1">
      <alignment vertical="center"/>
      <protection locked="0"/>
    </xf>
    <xf numFmtId="0" fontId="40" fillId="33" borderId="0" xfId="0" applyFont="1" applyFill="1" applyProtection="1">
      <protection locked="0"/>
    </xf>
    <xf numFmtId="0" fontId="40" fillId="33" borderId="117" xfId="0" applyFont="1" applyFill="1" applyBorder="1" applyProtection="1">
      <protection locked="0"/>
    </xf>
    <xf numFmtId="0" fontId="17" fillId="33" borderId="117" xfId="0" applyFont="1" applyFill="1" applyBorder="1" applyProtection="1">
      <protection locked="0"/>
    </xf>
    <xf numFmtId="0" fontId="17" fillId="33" borderId="0" xfId="0" applyFont="1" applyFill="1" applyProtection="1">
      <protection locked="0"/>
    </xf>
    <xf numFmtId="0" fontId="17" fillId="0" borderId="0" xfId="0" applyFont="1" applyProtection="1">
      <protection locked="0"/>
    </xf>
    <xf numFmtId="0" fontId="17" fillId="0" borderId="117" xfId="0" applyFont="1" applyBorder="1" applyProtection="1">
      <protection locked="0"/>
    </xf>
    <xf numFmtId="44" fontId="63" fillId="0" borderId="123" xfId="1" applyFont="1" applyFill="1" applyBorder="1" applyAlignment="1" applyProtection="1">
      <alignment horizontal="right" vertical="top"/>
    </xf>
    <xf numFmtId="44" fontId="63" fillId="0" borderId="126" xfId="1" applyFont="1" applyFill="1" applyBorder="1" applyAlignment="1" applyProtection="1">
      <alignment horizontal="right" vertical="top"/>
    </xf>
    <xf numFmtId="44" fontId="63" fillId="0" borderId="129" xfId="1" applyFont="1" applyFill="1" applyBorder="1" applyAlignment="1" applyProtection="1">
      <alignment horizontal="right" vertical="top"/>
    </xf>
    <xf numFmtId="3" fontId="60" fillId="0" borderId="123" xfId="0" applyNumberFormat="1" applyFont="1" applyBorder="1" applyAlignment="1">
      <alignment horizontal="right" vertical="top"/>
    </xf>
    <xf numFmtId="0" fontId="60" fillId="0" borderId="123" xfId="0" applyFont="1" applyBorder="1" applyAlignment="1">
      <alignment horizontal="center" vertical="top"/>
    </xf>
    <xf numFmtId="167" fontId="60" fillId="0" borderId="123" xfId="1" applyNumberFormat="1" applyFont="1" applyFill="1" applyBorder="1" applyAlignment="1" applyProtection="1">
      <alignment horizontal="right" vertical="top"/>
    </xf>
    <xf numFmtId="167" fontId="60" fillId="0" borderId="126" xfId="1" applyNumberFormat="1" applyFont="1" applyFill="1" applyBorder="1" applyAlignment="1" applyProtection="1">
      <alignment horizontal="right" vertical="top"/>
    </xf>
    <xf numFmtId="167" fontId="60" fillId="0" borderId="126" xfId="1" applyNumberFormat="1" applyFont="1" applyBorder="1" applyAlignment="1" applyProtection="1">
      <alignment horizontal="right" vertical="top"/>
    </xf>
    <xf numFmtId="3" fontId="60" fillId="0" borderId="129" xfId="0" applyNumberFormat="1" applyFont="1" applyBorder="1" applyAlignment="1">
      <alignment horizontal="right" vertical="top"/>
    </xf>
    <xf numFmtId="0" fontId="60" fillId="0" borderId="129" xfId="0" applyFont="1" applyBorder="1" applyAlignment="1">
      <alignment horizontal="center" vertical="top"/>
    </xf>
    <xf numFmtId="167" fontId="60" fillId="0" borderId="129" xfId="1" applyNumberFormat="1" applyFont="1" applyBorder="1" applyAlignment="1" applyProtection="1">
      <alignment horizontal="right" vertical="top"/>
    </xf>
    <xf numFmtId="0" fontId="123" fillId="33" borderId="0" xfId="0" applyFont="1" applyFill="1"/>
    <xf numFmtId="0" fontId="124" fillId="33" borderId="0" xfId="0" applyFont="1" applyFill="1"/>
    <xf numFmtId="0" fontId="125" fillId="33" borderId="0" xfId="0" applyFont="1" applyFill="1" applyAlignment="1">
      <alignment vertical="top"/>
    </xf>
    <xf numFmtId="0" fontId="121" fillId="33" borderId="0" xfId="0" applyFont="1" applyFill="1"/>
    <xf numFmtId="0" fontId="125" fillId="0" borderId="0" xfId="0" applyFont="1" applyAlignment="1">
      <alignment vertical="top"/>
    </xf>
    <xf numFmtId="0" fontId="13" fillId="33" borderId="0" xfId="0" applyFont="1" applyFill="1"/>
    <xf numFmtId="0" fontId="80" fillId="36" borderId="126" xfId="0" applyFont="1" applyFill="1" applyBorder="1" applyAlignment="1">
      <alignment horizontal="left" vertical="top" wrapText="1"/>
    </xf>
    <xf numFmtId="0" fontId="80" fillId="36" borderId="126" xfId="0" applyFont="1" applyFill="1" applyBorder="1" applyAlignment="1">
      <alignment vertical="top" wrapText="1"/>
    </xf>
    <xf numFmtId="176" fontId="80" fillId="36" borderId="166" xfId="1" applyNumberFormat="1" applyFont="1" applyFill="1" applyBorder="1" applyAlignment="1">
      <alignment horizontal="right" vertical="top"/>
    </xf>
    <xf numFmtId="0" fontId="120" fillId="33" borderId="0" xfId="0" applyFont="1" applyFill="1" applyAlignment="1">
      <alignment vertical="top"/>
    </xf>
    <xf numFmtId="0" fontId="80" fillId="36" borderId="93" xfId="0" applyFont="1" applyFill="1" applyBorder="1" applyAlignment="1">
      <alignment horizontal="left" vertical="top" wrapText="1"/>
    </xf>
    <xf numFmtId="0" fontId="80" fillId="36" borderId="93" xfId="0" applyFont="1" applyFill="1" applyBorder="1" applyAlignment="1">
      <alignment vertical="top" wrapText="1"/>
    </xf>
    <xf numFmtId="0" fontId="80" fillId="36" borderId="93" xfId="0" applyFont="1" applyFill="1" applyBorder="1" applyAlignment="1">
      <alignment horizontal="center" vertical="top" wrapText="1"/>
    </xf>
    <xf numFmtId="0" fontId="120" fillId="0" borderId="0" xfId="0" applyFont="1" applyAlignment="1">
      <alignment vertical="top"/>
    </xf>
    <xf numFmtId="176" fontId="53" fillId="33" borderId="0" xfId="0" applyNumberFormat="1" applyFont="1" applyFill="1" applyAlignment="1">
      <alignment vertical="center"/>
    </xf>
    <xf numFmtId="44" fontId="126" fillId="33" borderId="0" xfId="1" applyFont="1" applyFill="1" applyAlignment="1">
      <alignment vertical="center"/>
    </xf>
    <xf numFmtId="0" fontId="80" fillId="36" borderId="103" xfId="0" applyFont="1" applyFill="1" applyBorder="1" applyAlignment="1">
      <alignment horizontal="left" vertical="top" wrapText="1"/>
    </xf>
    <xf numFmtId="0" fontId="80" fillId="36" borderId="103" xfId="0" applyFont="1" applyFill="1" applyBorder="1" applyAlignment="1">
      <alignment vertical="top" wrapText="1"/>
    </xf>
    <xf numFmtId="0" fontId="121" fillId="36" borderId="103" xfId="0" applyFont="1" applyFill="1" applyBorder="1" applyAlignment="1">
      <alignment vertical="top" wrapText="1"/>
    </xf>
    <xf numFmtId="0" fontId="80" fillId="36" borderId="103" xfId="0" applyFont="1" applyFill="1" applyBorder="1" applyAlignment="1">
      <alignment horizontal="center" vertical="top" wrapText="1"/>
    </xf>
    <xf numFmtId="176" fontId="80" fillId="36" borderId="104" xfId="1" applyNumberFormat="1" applyFont="1" applyFill="1" applyBorder="1" applyAlignment="1">
      <alignment horizontal="right" vertical="top"/>
    </xf>
    <xf numFmtId="0" fontId="80" fillId="36" borderId="120" xfId="0" applyFont="1" applyFill="1" applyBorder="1" applyAlignment="1">
      <alignment horizontal="left" vertical="top" wrapText="1"/>
    </xf>
    <xf numFmtId="0" fontId="80" fillId="36" borderId="120" xfId="0" applyFont="1" applyFill="1" applyBorder="1" applyAlignment="1">
      <alignment vertical="top" wrapText="1"/>
    </xf>
    <xf numFmtId="0" fontId="80" fillId="36" borderId="120" xfId="0" applyFont="1" applyFill="1" applyBorder="1" applyAlignment="1">
      <alignment horizontal="center" vertical="top" wrapText="1"/>
    </xf>
    <xf numFmtId="0" fontId="127" fillId="33" borderId="0" xfId="0" applyFont="1" applyFill="1"/>
    <xf numFmtId="176" fontId="80" fillId="36" borderId="199" xfId="1" applyNumberFormat="1" applyFont="1" applyFill="1" applyBorder="1" applyAlignment="1">
      <alignment horizontal="right" vertical="top"/>
    </xf>
    <xf numFmtId="176" fontId="122" fillId="36" borderId="199" xfId="1" applyNumberFormat="1" applyFont="1" applyFill="1" applyBorder="1" applyAlignment="1">
      <alignment horizontal="right" vertical="top"/>
    </xf>
    <xf numFmtId="0" fontId="128" fillId="33" borderId="0" xfId="0" applyFont="1" applyFill="1"/>
    <xf numFmtId="0" fontId="80" fillId="36" borderId="182" xfId="0" applyFont="1" applyFill="1" applyBorder="1" applyAlignment="1">
      <alignment horizontal="left" vertical="top" wrapText="1"/>
    </xf>
    <xf numFmtId="0" fontId="80" fillId="36" borderId="182" xfId="0" applyFont="1" applyFill="1" applyBorder="1" applyAlignment="1">
      <alignment vertical="top" wrapText="1"/>
    </xf>
    <xf numFmtId="0" fontId="121" fillId="36" borderId="182" xfId="0" applyFont="1" applyFill="1" applyBorder="1" applyAlignment="1">
      <alignment vertical="top" wrapText="1"/>
    </xf>
    <xf numFmtId="176" fontId="122" fillId="36" borderId="207" xfId="1" applyNumberFormat="1" applyFont="1" applyFill="1" applyBorder="1" applyAlignment="1">
      <alignment horizontal="right" vertical="top"/>
    </xf>
    <xf numFmtId="0" fontId="121" fillId="36" borderId="179" xfId="0" applyFont="1" applyFill="1" applyBorder="1" applyAlignment="1">
      <alignment horizontal="left" vertical="top" wrapText="1"/>
    </xf>
    <xf numFmtId="0" fontId="121" fillId="36" borderId="179" xfId="0" applyFont="1" applyFill="1" applyBorder="1" applyAlignment="1">
      <alignment vertical="top" wrapText="1"/>
    </xf>
    <xf numFmtId="0" fontId="121" fillId="0" borderId="179" xfId="0" applyFont="1" applyBorder="1" applyAlignment="1">
      <alignment horizontal="center" vertical="top"/>
    </xf>
    <xf numFmtId="44" fontId="43" fillId="33" borderId="0" xfId="1" applyFont="1" applyFill="1"/>
    <xf numFmtId="0" fontId="129" fillId="0" borderId="125" xfId="0" applyFont="1" applyBorder="1" applyAlignment="1" applyProtection="1">
      <alignment horizontal="center" vertical="top"/>
      <protection locked="0"/>
    </xf>
    <xf numFmtId="0" fontId="129" fillId="0" borderId="126" xfId="0" applyFont="1" applyBorder="1" applyAlignment="1" applyProtection="1">
      <alignment horizontal="left" vertical="top"/>
      <protection locked="0"/>
    </xf>
    <xf numFmtId="0" fontId="130" fillId="0" borderId="126" xfId="0" applyFont="1" applyBorder="1" applyAlignment="1" applyProtection="1">
      <alignment vertical="top" wrapText="1"/>
      <protection locked="0"/>
    </xf>
    <xf numFmtId="0" fontId="129" fillId="0" borderId="126" xfId="0" applyFont="1" applyBorder="1" applyAlignment="1" applyProtection="1">
      <alignment horizontal="center" vertical="top"/>
      <protection locked="0"/>
    </xf>
    <xf numFmtId="44" fontId="129" fillId="0" borderId="126" xfId="1" applyFont="1" applyFill="1" applyBorder="1" applyAlignment="1" applyProtection="1">
      <alignment horizontal="left" vertical="top"/>
      <protection locked="0"/>
    </xf>
    <xf numFmtId="176" fontId="131" fillId="36" borderId="126" xfId="1" applyNumberFormat="1" applyFont="1" applyFill="1" applyBorder="1" applyAlignment="1" applyProtection="1">
      <alignment horizontal="right" vertical="top"/>
      <protection locked="0"/>
    </xf>
    <xf numFmtId="44" fontId="131" fillId="0" borderId="126" xfId="1" applyFont="1" applyFill="1" applyBorder="1" applyAlignment="1" applyProtection="1">
      <alignment horizontal="right" vertical="top"/>
    </xf>
    <xf numFmtId="0" fontId="129" fillId="0" borderId="127" xfId="0" applyFont="1" applyBorder="1" applyAlignment="1" applyProtection="1">
      <alignment horizontal="center" vertical="top"/>
      <protection locked="0"/>
    </xf>
    <xf numFmtId="0" fontId="132" fillId="33" borderId="0" xfId="0" applyFont="1" applyFill="1" applyAlignment="1" applyProtection="1">
      <alignment vertical="top"/>
      <protection locked="0"/>
    </xf>
    <xf numFmtId="0" fontId="133" fillId="0" borderId="126" xfId="0" applyFont="1" applyBorder="1" applyAlignment="1" applyProtection="1">
      <alignment horizontal="center" vertical="top"/>
      <protection locked="0"/>
    </xf>
    <xf numFmtId="0" fontId="134" fillId="36" borderId="126" xfId="0" applyFont="1" applyFill="1" applyBorder="1" applyAlignment="1" applyProtection="1">
      <alignment horizontal="left" vertical="top" wrapText="1"/>
      <protection locked="0"/>
    </xf>
    <xf numFmtId="0" fontId="134" fillId="36" borderId="126" xfId="0" applyFont="1" applyFill="1" applyBorder="1" applyAlignment="1" applyProtection="1">
      <alignment vertical="top" wrapText="1"/>
      <protection locked="0"/>
    </xf>
    <xf numFmtId="0" fontId="133" fillId="36" borderId="126" xfId="0" applyFont="1" applyFill="1" applyBorder="1" applyAlignment="1" applyProtection="1">
      <alignment horizontal="center" vertical="top"/>
      <protection locked="0"/>
    </xf>
    <xf numFmtId="3" fontId="133" fillId="0" borderId="126" xfId="0" applyNumberFormat="1" applyFont="1" applyBorder="1" applyAlignment="1">
      <alignment horizontal="right" vertical="top"/>
    </xf>
    <xf numFmtId="0" fontId="133" fillId="0" borderId="126" xfId="0" applyFont="1" applyBorder="1" applyAlignment="1">
      <alignment horizontal="center" vertical="top"/>
    </xf>
    <xf numFmtId="167" fontId="133" fillId="0" borderId="126" xfId="1" applyNumberFormat="1" applyFont="1" applyFill="1" applyBorder="1" applyAlignment="1" applyProtection="1">
      <alignment horizontal="right" vertical="top"/>
    </xf>
    <xf numFmtId="0" fontId="132" fillId="33" borderId="117" xfId="0" applyFont="1" applyFill="1" applyBorder="1" applyAlignment="1" applyProtection="1">
      <alignment vertical="top"/>
      <protection locked="0"/>
    </xf>
    <xf numFmtId="0" fontId="132" fillId="0" borderId="117" xfId="0" applyFont="1" applyBorder="1" applyAlignment="1" applyProtection="1">
      <alignment vertical="top"/>
      <protection locked="0"/>
    </xf>
    <xf numFmtId="0" fontId="132" fillId="0" borderId="0" xfId="0" applyFont="1" applyAlignment="1" applyProtection="1">
      <alignment vertical="top"/>
      <protection locked="0"/>
    </xf>
    <xf numFmtId="0" fontId="129" fillId="0" borderId="165" xfId="0" applyFont="1" applyBorder="1" applyAlignment="1">
      <alignment horizontal="center" vertical="top"/>
    </xf>
    <xf numFmtId="0" fontId="129" fillId="0" borderId="126" xfId="0" applyFont="1" applyBorder="1" applyAlignment="1">
      <alignment horizontal="left" vertical="top"/>
    </xf>
    <xf numFmtId="0" fontId="130" fillId="0" borderId="126" xfId="0" applyFont="1" applyBorder="1" applyAlignment="1">
      <alignment vertical="top" wrapText="1"/>
    </xf>
    <xf numFmtId="0" fontId="129" fillId="0" borderId="92" xfId="0" applyFont="1" applyBorder="1" applyAlignment="1">
      <alignment horizontal="center" vertical="top"/>
    </xf>
    <xf numFmtId="0" fontId="129" fillId="0" borderId="93" xfId="0" applyFont="1" applyBorder="1" applyAlignment="1">
      <alignment horizontal="left" vertical="top"/>
    </xf>
    <xf numFmtId="0" fontId="129" fillId="0" borderId="93" xfId="0" applyFont="1" applyBorder="1" applyAlignment="1">
      <alignment vertical="top" wrapText="1"/>
    </xf>
    <xf numFmtId="0" fontId="129" fillId="0" borderId="93" xfId="0" applyFont="1" applyBorder="1" applyAlignment="1">
      <alignment horizontal="center" vertical="top"/>
    </xf>
    <xf numFmtId="3" fontId="133" fillId="0" borderId="93" xfId="0" applyNumberFormat="1" applyFont="1" applyBorder="1" applyAlignment="1">
      <alignment horizontal="right" vertical="top"/>
    </xf>
    <xf numFmtId="0" fontId="133" fillId="0" borderId="93" xfId="0" applyFont="1" applyBorder="1" applyAlignment="1">
      <alignment horizontal="center" vertical="top"/>
    </xf>
    <xf numFmtId="167" fontId="133" fillId="0" borderId="93" xfId="1" applyNumberFormat="1" applyFont="1" applyBorder="1" applyAlignment="1">
      <alignment horizontal="right" vertical="top"/>
    </xf>
    <xf numFmtId="44" fontId="129" fillId="0" borderId="93" xfId="1" applyFont="1" applyFill="1" applyBorder="1" applyAlignment="1">
      <alignment horizontal="left" vertical="top"/>
    </xf>
    <xf numFmtId="176" fontId="131" fillId="36" borderId="93" xfId="1" applyNumberFormat="1" applyFont="1" applyFill="1" applyBorder="1" applyAlignment="1">
      <alignment horizontal="right" vertical="top"/>
    </xf>
    <xf numFmtId="44" fontId="131" fillId="0" borderId="93" xfId="1" applyFont="1" applyFill="1" applyBorder="1" applyAlignment="1">
      <alignment horizontal="right" vertical="top"/>
    </xf>
    <xf numFmtId="0" fontId="129" fillId="0" borderId="94" xfId="0" applyFont="1" applyBorder="1" applyAlignment="1">
      <alignment horizontal="center" vertical="top"/>
    </xf>
    <xf numFmtId="0" fontId="129" fillId="0" borderId="102" xfId="0" applyFont="1" applyBorder="1" applyAlignment="1">
      <alignment horizontal="center" vertical="top"/>
    </xf>
    <xf numFmtId="0" fontId="129" fillId="0" borderId="103" xfId="0" applyFont="1" applyBorder="1" applyAlignment="1">
      <alignment horizontal="left" vertical="top"/>
    </xf>
    <xf numFmtId="0" fontId="129" fillId="0" borderId="103" xfId="0" applyFont="1" applyBorder="1" applyAlignment="1">
      <alignment vertical="top" wrapText="1"/>
    </xf>
    <xf numFmtId="0" fontId="129" fillId="0" borderId="103" xfId="0" applyFont="1" applyBorder="1" applyAlignment="1">
      <alignment horizontal="center" vertical="top"/>
    </xf>
    <xf numFmtId="3" fontId="133" fillId="0" borderId="103" xfId="0" applyNumberFormat="1" applyFont="1" applyBorder="1" applyAlignment="1">
      <alignment horizontal="right" vertical="top"/>
    </xf>
    <xf numFmtId="0" fontId="133" fillId="0" borderId="103" xfId="0" applyFont="1" applyBorder="1" applyAlignment="1">
      <alignment horizontal="center" vertical="top"/>
    </xf>
    <xf numFmtId="0" fontId="135" fillId="0" borderId="142" xfId="0" applyFont="1" applyBorder="1" applyAlignment="1">
      <alignment horizontal="center" vertical="top"/>
    </xf>
    <xf numFmtId="0" fontId="135" fillId="0" borderId="120" xfId="0" applyFont="1" applyBorder="1" applyAlignment="1">
      <alignment horizontal="left" vertical="top"/>
    </xf>
    <xf numFmtId="0" fontId="135" fillId="0" borderId="120" xfId="0" applyFont="1" applyBorder="1" applyAlignment="1">
      <alignment vertical="top" wrapText="1"/>
    </xf>
    <xf numFmtId="0" fontId="135" fillId="0" borderId="120" xfId="0" applyFont="1" applyBorder="1" applyAlignment="1">
      <alignment horizontal="center" vertical="top"/>
    </xf>
    <xf numFmtId="0" fontId="138" fillId="36" borderId="120" xfId="0" applyFont="1" applyFill="1" applyBorder="1" applyAlignment="1">
      <alignment horizontal="left" vertical="top" wrapText="1"/>
    </xf>
    <xf numFmtId="0" fontId="138" fillId="36" borderId="120" xfId="0" applyFont="1" applyFill="1" applyBorder="1" applyAlignment="1">
      <alignment vertical="top" wrapText="1"/>
    </xf>
    <xf numFmtId="3" fontId="135" fillId="0" borderId="120" xfId="0" applyNumberFormat="1" applyFont="1" applyBorder="1" applyAlignment="1">
      <alignment horizontal="right" vertical="top"/>
    </xf>
    <xf numFmtId="167" fontId="135" fillId="0" borderId="120" xfId="1" applyNumberFormat="1" applyFont="1" applyBorder="1" applyAlignment="1">
      <alignment horizontal="right" vertical="top"/>
    </xf>
    <xf numFmtId="44" fontId="135" fillId="0" borderId="120" xfId="1" applyFont="1" applyFill="1" applyBorder="1" applyAlignment="1">
      <alignment horizontal="left" vertical="top"/>
    </xf>
    <xf numFmtId="176" fontId="138" fillId="36" borderId="120" xfId="1" applyNumberFormat="1" applyFont="1" applyFill="1" applyBorder="1" applyAlignment="1">
      <alignment horizontal="right" vertical="top"/>
    </xf>
    <xf numFmtId="44" fontId="138" fillId="0" borderId="120" xfId="1" applyFont="1" applyFill="1" applyBorder="1" applyAlignment="1">
      <alignment horizontal="right" vertical="top"/>
    </xf>
    <xf numFmtId="0" fontId="135" fillId="0" borderId="143" xfId="0" applyFont="1" applyBorder="1" applyAlignment="1">
      <alignment horizontal="center" vertical="top"/>
    </xf>
    <xf numFmtId="0" fontId="134" fillId="36" borderId="120" xfId="0" applyFont="1" applyFill="1" applyBorder="1" applyAlignment="1">
      <alignment horizontal="left" vertical="top" wrapText="1"/>
    </xf>
    <xf numFmtId="0" fontId="134" fillId="36" borderId="120" xfId="0" applyFont="1" applyFill="1" applyBorder="1" applyAlignment="1">
      <alignment vertical="top" wrapText="1"/>
    </xf>
    <xf numFmtId="0" fontId="134" fillId="36" borderId="120" xfId="0" applyFont="1" applyFill="1" applyBorder="1" applyAlignment="1">
      <alignment horizontal="center" vertical="top" wrapText="1"/>
    </xf>
    <xf numFmtId="3" fontId="133" fillId="0" borderId="120" xfId="0" applyNumberFormat="1" applyFont="1" applyBorder="1" applyAlignment="1">
      <alignment horizontal="right" vertical="top"/>
    </xf>
    <xf numFmtId="167" fontId="133" fillId="0" borderId="120" xfId="1" applyNumberFormat="1" applyFont="1" applyBorder="1" applyAlignment="1">
      <alignment horizontal="right" vertical="top"/>
    </xf>
    <xf numFmtId="44" fontId="133" fillId="0" borderId="120" xfId="1" applyFont="1" applyFill="1" applyBorder="1" applyAlignment="1">
      <alignment horizontal="left" vertical="top"/>
    </xf>
    <xf numFmtId="176" fontId="134" fillId="36" borderId="120" xfId="1" applyNumberFormat="1" applyFont="1" applyFill="1" applyBorder="1" applyAlignment="1">
      <alignment horizontal="right" vertical="top"/>
    </xf>
    <xf numFmtId="44" fontId="131" fillId="0" borderId="120" xfId="1" applyFont="1" applyFill="1" applyBorder="1" applyAlignment="1">
      <alignment horizontal="right" vertical="top"/>
    </xf>
    <xf numFmtId="0" fontId="129" fillId="33" borderId="143" xfId="0" applyFont="1" applyFill="1" applyBorder="1" applyAlignment="1">
      <alignment horizontal="center" vertical="top"/>
    </xf>
    <xf numFmtId="0" fontId="129" fillId="0" borderId="142" xfId="0" applyFont="1" applyBorder="1" applyAlignment="1">
      <alignment horizontal="center" vertical="top"/>
    </xf>
    <xf numFmtId="0" fontId="129" fillId="0" borderId="120" xfId="0" applyFont="1" applyBorder="1" applyAlignment="1">
      <alignment horizontal="left" vertical="top"/>
    </xf>
    <xf numFmtId="0" fontId="129" fillId="0" borderId="120" xfId="0" applyFont="1" applyBorder="1" applyAlignment="1">
      <alignment vertical="top" wrapText="1"/>
    </xf>
    <xf numFmtId="0" fontId="129" fillId="0" borderId="120" xfId="0" applyFont="1" applyBorder="1" applyAlignment="1">
      <alignment horizontal="center" vertical="top"/>
    </xf>
    <xf numFmtId="0" fontId="135" fillId="0" borderId="198" xfId="0" applyFont="1" applyBorder="1" applyAlignment="1">
      <alignment horizontal="center" vertical="top"/>
    </xf>
    <xf numFmtId="0" fontId="129" fillId="0" borderId="198" xfId="0" applyFont="1" applyBorder="1" applyAlignment="1">
      <alignment horizontal="center" vertical="top"/>
    </xf>
    <xf numFmtId="0" fontId="135" fillId="0" borderId="181" xfId="0" applyFont="1" applyBorder="1" applyAlignment="1">
      <alignment horizontal="center" vertical="top"/>
    </xf>
    <xf numFmtId="0" fontId="135" fillId="0" borderId="182" xfId="0" applyFont="1" applyBorder="1" applyAlignment="1">
      <alignment horizontal="left" vertical="top"/>
    </xf>
    <xf numFmtId="0" fontId="135" fillId="0" borderId="182" xfId="0" applyFont="1" applyBorder="1" applyAlignment="1">
      <alignment vertical="top" wrapText="1"/>
    </xf>
    <xf numFmtId="0" fontId="135" fillId="0" borderId="182" xfId="0" applyFont="1" applyBorder="1" applyAlignment="1">
      <alignment horizontal="center" vertical="top"/>
    </xf>
    <xf numFmtId="0" fontId="138" fillId="36" borderId="182" xfId="0" applyFont="1" applyFill="1" applyBorder="1" applyAlignment="1">
      <alignment horizontal="left" vertical="top" wrapText="1"/>
    </xf>
    <xf numFmtId="0" fontId="138" fillId="36" borderId="182" xfId="0" applyFont="1" applyFill="1" applyBorder="1" applyAlignment="1">
      <alignment vertical="top" wrapText="1"/>
    </xf>
    <xf numFmtId="3" fontId="135" fillId="0" borderId="182" xfId="0" applyNumberFormat="1" applyFont="1" applyBorder="1" applyAlignment="1">
      <alignment horizontal="right" vertical="top"/>
    </xf>
    <xf numFmtId="167" fontId="135" fillId="0" borderId="182" xfId="1" applyNumberFormat="1" applyFont="1" applyBorder="1" applyAlignment="1">
      <alignment horizontal="right" vertical="top"/>
    </xf>
    <xf numFmtId="44" fontId="135" fillId="0" borderId="182" xfId="1" applyFont="1" applyFill="1" applyBorder="1" applyAlignment="1">
      <alignment horizontal="left" vertical="top"/>
    </xf>
    <xf numFmtId="176" fontId="138" fillId="36" borderId="182" xfId="1" applyNumberFormat="1" applyFont="1" applyFill="1" applyBorder="1" applyAlignment="1">
      <alignment horizontal="right" vertical="top"/>
    </xf>
    <xf numFmtId="44" fontId="138" fillId="36" borderId="182" xfId="1" applyFont="1" applyFill="1" applyBorder="1" applyAlignment="1">
      <alignment horizontal="right" vertical="top"/>
    </xf>
    <xf numFmtId="0" fontId="135" fillId="33" borderId="183" xfId="0" applyFont="1" applyFill="1" applyBorder="1" applyAlignment="1">
      <alignment horizontal="center" vertical="top"/>
    </xf>
    <xf numFmtId="176" fontId="131" fillId="36" borderId="182" xfId="1" applyNumberFormat="1" applyFont="1" applyFill="1" applyBorder="1" applyAlignment="1">
      <alignment horizontal="right" vertical="top"/>
    </xf>
    <xf numFmtId="44" fontId="131" fillId="36" borderId="182" xfId="1" applyFont="1" applyFill="1" applyBorder="1" applyAlignment="1">
      <alignment horizontal="right" vertical="top"/>
    </xf>
    <xf numFmtId="0" fontId="129" fillId="0" borderId="183" xfId="0" applyFont="1" applyBorder="1" applyAlignment="1">
      <alignment horizontal="center" vertical="top"/>
    </xf>
    <xf numFmtId="3" fontId="133" fillId="0" borderId="182" xfId="0" applyNumberFormat="1" applyFont="1" applyBorder="1" applyAlignment="1">
      <alignment horizontal="right" vertical="top"/>
    </xf>
    <xf numFmtId="0" fontId="133" fillId="0" borderId="182" xfId="0" applyFont="1" applyBorder="1" applyAlignment="1">
      <alignment horizontal="center" vertical="top"/>
    </xf>
    <xf numFmtId="167" fontId="133" fillId="0" borderId="182" xfId="1" applyNumberFormat="1" applyFont="1" applyBorder="1" applyAlignment="1">
      <alignment horizontal="right" vertical="top"/>
    </xf>
    <xf numFmtId="44" fontId="133" fillId="0" borderId="182" xfId="1" applyFont="1" applyFill="1" applyBorder="1" applyAlignment="1">
      <alignment horizontal="left" vertical="top"/>
    </xf>
    <xf numFmtId="0" fontId="129" fillId="0" borderId="181" xfId="0" applyFont="1" applyBorder="1" applyAlignment="1">
      <alignment horizontal="center" vertical="top"/>
    </xf>
    <xf numFmtId="0" fontId="129" fillId="0" borderId="182" xfId="0" applyFont="1" applyBorder="1" applyAlignment="1">
      <alignment horizontal="left" vertical="top"/>
    </xf>
    <xf numFmtId="0" fontId="129" fillId="0" borderId="182" xfId="0" applyFont="1" applyBorder="1" applyAlignment="1">
      <alignment vertical="top" wrapText="1"/>
    </xf>
    <xf numFmtId="0" fontId="129" fillId="0" borderId="182" xfId="0" applyFont="1" applyBorder="1" applyAlignment="1">
      <alignment horizontal="center" vertical="top"/>
    </xf>
    <xf numFmtId="0" fontId="131" fillId="36" borderId="182" xfId="0" applyFont="1" applyFill="1" applyBorder="1" applyAlignment="1">
      <alignment horizontal="left" vertical="top" wrapText="1"/>
    </xf>
    <xf numFmtId="0" fontId="131" fillId="36" borderId="182" xfId="0" applyFont="1" applyFill="1" applyBorder="1" applyAlignment="1">
      <alignment vertical="top" wrapText="1"/>
    </xf>
    <xf numFmtId="0" fontId="129" fillId="0" borderId="206" xfId="0" applyFont="1" applyBorder="1" applyAlignment="1">
      <alignment horizontal="center" vertical="top"/>
    </xf>
    <xf numFmtId="0" fontId="135" fillId="0" borderId="206" xfId="0" applyFont="1" applyBorder="1" applyAlignment="1">
      <alignment horizontal="center" vertical="top"/>
    </xf>
    <xf numFmtId="0" fontId="135" fillId="36" borderId="182" xfId="0" applyFont="1" applyFill="1" applyBorder="1" applyAlignment="1">
      <alignment vertical="top" wrapText="1"/>
    </xf>
    <xf numFmtId="0" fontId="129" fillId="0" borderId="99" xfId="0" applyFont="1" applyBorder="1" applyAlignment="1">
      <alignment horizontal="center" vertical="top"/>
    </xf>
    <xf numFmtId="0" fontId="129" fillId="0" borderId="100" xfId="0" applyFont="1" applyBorder="1" applyAlignment="1">
      <alignment horizontal="left" vertical="top"/>
    </xf>
    <xf numFmtId="0" fontId="129" fillId="0" borderId="119" xfId="0" applyFont="1" applyBorder="1" applyAlignment="1">
      <alignment vertical="top" wrapText="1"/>
    </xf>
    <xf numFmtId="0" fontId="129" fillId="0" borderId="100" xfId="0" applyFont="1" applyBorder="1" applyAlignment="1">
      <alignment horizontal="center" vertical="top"/>
    </xf>
    <xf numFmtId="0" fontId="129" fillId="36" borderId="100" xfId="0" applyFont="1" applyFill="1" applyBorder="1" applyAlignment="1">
      <alignment horizontal="left" vertical="top" wrapText="1"/>
    </xf>
    <xf numFmtId="0" fontId="129" fillId="36" borderId="100" xfId="0" applyFont="1" applyFill="1" applyBorder="1" applyAlignment="1">
      <alignment vertical="top" wrapText="1"/>
    </xf>
    <xf numFmtId="44" fontId="129" fillId="0" borderId="100" xfId="1" applyFont="1" applyFill="1" applyBorder="1" applyAlignment="1">
      <alignment horizontal="left" vertical="top"/>
    </xf>
    <xf numFmtId="176" fontId="129" fillId="36" borderId="100" xfId="1" applyNumberFormat="1" applyFont="1" applyFill="1" applyBorder="1" applyAlignment="1">
      <alignment horizontal="right" vertical="top"/>
    </xf>
    <xf numFmtId="44" fontId="129" fillId="36" borderId="100" xfId="1" applyFont="1" applyFill="1" applyBorder="1" applyAlignment="1">
      <alignment horizontal="right" vertical="top"/>
    </xf>
    <xf numFmtId="0" fontId="129" fillId="0" borderId="101" xfId="0" applyFont="1" applyBorder="1" applyAlignment="1">
      <alignment horizontal="center" vertical="top"/>
    </xf>
    <xf numFmtId="3" fontId="133" fillId="0" borderId="100" xfId="0" applyNumberFormat="1" applyFont="1" applyBorder="1" applyAlignment="1">
      <alignment horizontal="right" vertical="top"/>
    </xf>
    <xf numFmtId="167" fontId="133" fillId="0" borderId="100" xfId="1" applyNumberFormat="1" applyFont="1" applyBorder="1" applyAlignment="1">
      <alignment horizontal="right" vertical="top"/>
    </xf>
    <xf numFmtId="3" fontId="133" fillId="0" borderId="179" xfId="0" applyNumberFormat="1" applyFont="1" applyBorder="1" applyAlignment="1">
      <alignment horizontal="right" vertical="top"/>
    </xf>
    <xf numFmtId="0" fontId="129" fillId="0" borderId="179" xfId="0" applyFont="1" applyBorder="1" applyAlignment="1">
      <alignment horizontal="center" vertical="top"/>
    </xf>
    <xf numFmtId="44" fontId="129" fillId="36" borderId="180" xfId="1" applyFont="1" applyFill="1" applyBorder="1" applyAlignment="1">
      <alignment horizontal="right" vertical="top"/>
    </xf>
    <xf numFmtId="0" fontId="129" fillId="0" borderId="178" xfId="0" applyFont="1" applyBorder="1" applyAlignment="1">
      <alignment horizontal="center" vertical="top"/>
    </xf>
    <xf numFmtId="0" fontId="129" fillId="0" borderId="179" xfId="0" applyFont="1" applyBorder="1" applyAlignment="1">
      <alignment horizontal="left" vertical="top"/>
    </xf>
    <xf numFmtId="0" fontId="129" fillId="0" borderId="179" xfId="0" applyFont="1" applyBorder="1" applyAlignment="1">
      <alignment vertical="top" wrapText="1"/>
    </xf>
    <xf numFmtId="0" fontId="140" fillId="33" borderId="0" xfId="0" applyFont="1" applyFill="1"/>
    <xf numFmtId="3" fontId="121" fillId="33" borderId="0" xfId="0" applyNumberFormat="1" applyFont="1" applyFill="1" applyBorder="1" applyAlignment="1">
      <alignment horizontal="right" vertical="top"/>
    </xf>
    <xf numFmtId="0" fontId="121" fillId="33" borderId="0" xfId="0" applyFont="1" applyFill="1" applyBorder="1" applyAlignment="1">
      <alignment horizontal="center" vertical="top"/>
    </xf>
    <xf numFmtId="167" fontId="121" fillId="33" borderId="0" xfId="1" applyNumberFormat="1" applyFont="1" applyFill="1" applyBorder="1" applyAlignment="1">
      <alignment horizontal="right" vertical="top"/>
    </xf>
    <xf numFmtId="44" fontId="121" fillId="33" borderId="0" xfId="1" applyFont="1" applyFill="1" applyBorder="1" applyAlignment="1">
      <alignment horizontal="left" vertical="top"/>
    </xf>
    <xf numFmtId="0" fontId="129" fillId="33" borderId="142" xfId="0" applyFont="1" applyFill="1" applyBorder="1" applyAlignment="1">
      <alignment horizontal="center" vertical="top"/>
    </xf>
    <xf numFmtId="0" fontId="129" fillId="33" borderId="120" xfId="0" applyFont="1" applyFill="1" applyBorder="1" applyAlignment="1">
      <alignment horizontal="left" vertical="top"/>
    </xf>
    <xf numFmtId="0" fontId="129" fillId="33" borderId="120" xfId="0" applyFont="1" applyFill="1" applyBorder="1" applyAlignment="1">
      <alignment vertical="top" wrapText="1"/>
    </xf>
    <xf numFmtId="0" fontId="129" fillId="33" borderId="120" xfId="0" applyFont="1" applyFill="1" applyBorder="1" applyAlignment="1">
      <alignment horizontal="center" vertical="top"/>
    </xf>
    <xf numFmtId="44" fontId="131" fillId="33" borderId="120" xfId="1" applyFont="1" applyFill="1" applyBorder="1" applyAlignment="1">
      <alignment horizontal="right" vertical="top"/>
    </xf>
    <xf numFmtId="165" fontId="141" fillId="35" borderId="47" xfId="0" applyNumberFormat="1" applyFont="1" applyFill="1" applyBorder="1" applyAlignment="1">
      <alignment horizontal="right" vertical="center" indent="1"/>
    </xf>
    <xf numFmtId="0" fontId="129" fillId="33" borderId="181" xfId="0" applyFont="1" applyFill="1" applyBorder="1" applyAlignment="1">
      <alignment horizontal="center" vertical="top"/>
    </xf>
    <xf numFmtId="0" fontId="129" fillId="33" borderId="182" xfId="0" applyFont="1" applyFill="1" applyBorder="1" applyAlignment="1">
      <alignment horizontal="left" vertical="top"/>
    </xf>
    <xf numFmtId="0" fontId="129" fillId="33" borderId="182" xfId="0" applyFont="1" applyFill="1" applyBorder="1" applyAlignment="1">
      <alignment vertical="top" wrapText="1"/>
    </xf>
    <xf numFmtId="0" fontId="129" fillId="33" borderId="182" xfId="0" applyFont="1" applyFill="1" applyBorder="1" applyAlignment="1">
      <alignment horizontal="center" vertical="top"/>
    </xf>
    <xf numFmtId="3" fontId="60" fillId="33" borderId="0" xfId="0" applyNumberFormat="1" applyFont="1" applyFill="1" applyBorder="1" applyAlignment="1">
      <alignment horizontal="right" vertical="top"/>
    </xf>
    <xf numFmtId="0" fontId="60" fillId="33" borderId="0" xfId="0" applyFont="1" applyFill="1" applyBorder="1" applyAlignment="1">
      <alignment horizontal="center" vertical="top"/>
    </xf>
    <xf numFmtId="167" fontId="60" fillId="33" borderId="0" xfId="1" applyNumberFormat="1" applyFont="1" applyFill="1" applyBorder="1" applyAlignment="1">
      <alignment horizontal="right" vertical="top"/>
    </xf>
    <xf numFmtId="44" fontId="60" fillId="33" borderId="0" xfId="1" applyFont="1" applyFill="1" applyBorder="1" applyAlignment="1">
      <alignment horizontal="left" vertical="top"/>
    </xf>
    <xf numFmtId="0" fontId="35" fillId="33" borderId="0" xfId="0" applyFont="1" applyFill="1" applyBorder="1" applyAlignment="1">
      <alignment vertical="top"/>
    </xf>
    <xf numFmtId="0" fontId="43" fillId="33" borderId="0" xfId="0" applyFont="1" applyFill="1" applyBorder="1"/>
    <xf numFmtId="3" fontId="139" fillId="33" borderId="0" xfId="0" applyNumberFormat="1" applyFont="1" applyFill="1" applyBorder="1" applyAlignment="1">
      <alignment horizontal="right" vertical="top"/>
    </xf>
    <xf numFmtId="0" fontId="139" fillId="33" borderId="0" xfId="0" applyFont="1" applyFill="1" applyBorder="1" applyAlignment="1">
      <alignment horizontal="center" vertical="top"/>
    </xf>
    <xf numFmtId="167" fontId="139" fillId="33" borderId="0" xfId="1" applyNumberFormat="1" applyFont="1" applyFill="1" applyBorder="1" applyAlignment="1">
      <alignment horizontal="right" vertical="top"/>
    </xf>
    <xf numFmtId="44" fontId="139" fillId="33" borderId="0" xfId="1" applyFont="1" applyFill="1" applyBorder="1" applyAlignment="1">
      <alignment horizontal="left" vertical="top"/>
    </xf>
    <xf numFmtId="3" fontId="133" fillId="33" borderId="0" xfId="0" applyNumberFormat="1" applyFont="1" applyFill="1" applyBorder="1" applyAlignment="1">
      <alignment horizontal="right" vertical="top"/>
    </xf>
    <xf numFmtId="0" fontId="133" fillId="33" borderId="0" xfId="0" applyFont="1" applyFill="1" applyBorder="1" applyAlignment="1">
      <alignment horizontal="center" vertical="top"/>
    </xf>
    <xf numFmtId="167" fontId="133" fillId="33" borderId="0" xfId="1" applyNumberFormat="1" applyFont="1" applyFill="1" applyBorder="1" applyAlignment="1">
      <alignment horizontal="right" vertical="top"/>
    </xf>
    <xf numFmtId="44" fontId="133" fillId="33" borderId="0" xfId="1" applyFont="1" applyFill="1" applyBorder="1" applyAlignment="1">
      <alignment horizontal="left" vertical="top"/>
    </xf>
    <xf numFmtId="0" fontId="142" fillId="33" borderId="0" xfId="0" applyFont="1" applyFill="1" applyBorder="1" applyAlignment="1">
      <alignment vertical="top"/>
    </xf>
    <xf numFmtId="0" fontId="79" fillId="33" borderId="0" xfId="0" applyFont="1" applyFill="1" applyBorder="1" applyAlignment="1">
      <alignment vertical="top"/>
    </xf>
    <xf numFmtId="3" fontId="143" fillId="33" borderId="182" xfId="0" applyNumberFormat="1" applyFont="1" applyFill="1" applyBorder="1" applyAlignment="1">
      <alignment horizontal="right" vertical="top"/>
    </xf>
    <xf numFmtId="167" fontId="143" fillId="33" borderId="182" xfId="1" applyNumberFormat="1" applyFont="1" applyFill="1" applyBorder="1" applyAlignment="1">
      <alignment horizontal="right" vertical="top"/>
    </xf>
    <xf numFmtId="44" fontId="143" fillId="33" borderId="182" xfId="1" applyFont="1" applyFill="1" applyBorder="1" applyAlignment="1">
      <alignment horizontal="left" vertical="top"/>
    </xf>
    <xf numFmtId="0" fontId="68" fillId="34" borderId="217" xfId="0" applyFont="1" applyFill="1" applyBorder="1" applyAlignment="1">
      <alignment horizontal="left" vertical="center" wrapText="1" indent="1"/>
    </xf>
    <xf numFmtId="0" fontId="68" fillId="34" borderId="218" xfId="0" applyFont="1" applyFill="1" applyBorder="1" applyAlignment="1">
      <alignment horizontal="left" vertical="center" wrapText="1" indent="1"/>
    </xf>
    <xf numFmtId="0" fontId="68" fillId="34" borderId="219" xfId="0" applyFont="1" applyFill="1" applyBorder="1" applyAlignment="1">
      <alignment horizontal="left" vertical="center" wrapText="1" indent="1"/>
    </xf>
    <xf numFmtId="0" fontId="34" fillId="34" borderId="220" xfId="0" applyFont="1" applyFill="1" applyBorder="1" applyAlignment="1">
      <alignment horizontal="center" vertical="center"/>
    </xf>
    <xf numFmtId="0" fontId="34" fillId="34" borderId="0" xfId="0" applyFont="1" applyFill="1" applyAlignment="1">
      <alignment horizontal="center" vertical="center"/>
    </xf>
    <xf numFmtId="0" fontId="34" fillId="34" borderId="213" xfId="0" applyFont="1" applyFill="1" applyBorder="1" applyAlignment="1">
      <alignment horizontal="center" vertical="center"/>
    </xf>
    <xf numFmtId="0" fontId="35" fillId="34" borderId="220" xfId="0" applyFont="1" applyFill="1" applyBorder="1" applyAlignment="1">
      <alignment horizontal="left" vertical="center" wrapText="1" indent="1"/>
    </xf>
    <xf numFmtId="0" fontId="35" fillId="34" borderId="0" xfId="0" applyFont="1" applyFill="1" applyAlignment="1">
      <alignment horizontal="left" vertical="center" wrapText="1" indent="1"/>
    </xf>
    <xf numFmtId="0" fontId="35" fillId="34" borderId="213" xfId="0" applyFont="1" applyFill="1" applyBorder="1" applyAlignment="1">
      <alignment horizontal="left" vertical="center" wrapText="1" indent="1"/>
    </xf>
    <xf numFmtId="0" fontId="70" fillId="37" borderId="54" xfId="0" applyFont="1" applyFill="1" applyBorder="1" applyAlignment="1" applyProtection="1">
      <alignment horizontal="center" vertical="center"/>
      <protection locked="0"/>
    </xf>
    <xf numFmtId="0" fontId="70" fillId="37" borderId="51" xfId="0" applyFont="1" applyFill="1" applyBorder="1" applyAlignment="1" applyProtection="1">
      <alignment horizontal="center" vertical="center"/>
      <protection locked="0"/>
    </xf>
    <xf numFmtId="0" fontId="70" fillId="37" borderId="55" xfId="0" applyFont="1" applyFill="1" applyBorder="1" applyAlignment="1" applyProtection="1">
      <alignment horizontal="center" vertical="center"/>
      <protection locked="0"/>
    </xf>
    <xf numFmtId="0" fontId="67" fillId="33" borderId="0" xfId="0" applyFont="1" applyFill="1" applyAlignment="1" applyProtection="1">
      <alignment horizontal="left" vertical="center" wrapText="1"/>
      <protection locked="0"/>
    </xf>
    <xf numFmtId="0" fontId="69" fillId="34" borderId="35" xfId="0" applyFont="1" applyFill="1" applyBorder="1" applyAlignment="1" applyProtection="1">
      <alignment horizontal="left" vertical="center" wrapText="1" indent="2"/>
      <protection locked="0"/>
    </xf>
    <xf numFmtId="0" fontId="69" fillId="34" borderId="36" xfId="0" applyFont="1" applyFill="1" applyBorder="1" applyAlignment="1" applyProtection="1">
      <alignment horizontal="left" vertical="center" wrapText="1" indent="2"/>
      <protection locked="0"/>
    </xf>
    <xf numFmtId="0" fontId="59" fillId="33" borderId="34" xfId="0" applyFont="1" applyFill="1" applyBorder="1" applyAlignment="1" applyProtection="1">
      <alignment horizontal="center" vertical="center" wrapText="1"/>
      <protection locked="0"/>
    </xf>
    <xf numFmtId="0" fontId="59" fillId="33" borderId="35" xfId="0" applyFont="1" applyFill="1" applyBorder="1" applyAlignment="1" applyProtection="1">
      <alignment horizontal="center" vertical="center" wrapText="1"/>
      <protection locked="0"/>
    </xf>
    <xf numFmtId="0" fontId="49" fillId="34" borderId="154" xfId="0" applyFont="1" applyFill="1" applyBorder="1" applyAlignment="1" applyProtection="1">
      <alignment horizontal="left" vertical="center" indent="3"/>
      <protection locked="0"/>
    </xf>
    <xf numFmtId="0" fontId="49" fillId="34" borderId="211" xfId="0" applyFont="1" applyFill="1" applyBorder="1" applyAlignment="1" applyProtection="1">
      <alignment horizontal="left" vertical="center" indent="3"/>
      <protection locked="0"/>
    </xf>
    <xf numFmtId="0" fontId="49" fillId="34" borderId="146" xfId="0" applyFont="1" applyFill="1" applyBorder="1" applyAlignment="1" applyProtection="1">
      <alignment horizontal="left" vertical="center" indent="3"/>
      <protection locked="0"/>
    </xf>
    <xf numFmtId="0" fontId="49" fillId="34" borderId="62" xfId="0" applyFont="1" applyFill="1" applyBorder="1" applyAlignment="1" applyProtection="1">
      <alignment horizontal="left" vertical="center" indent="3"/>
      <protection locked="0"/>
    </xf>
    <xf numFmtId="0" fontId="43" fillId="0" borderId="56" xfId="0" applyFont="1" applyBorder="1" applyAlignment="1" applyProtection="1">
      <alignment horizontal="left" vertical="center" indent="1"/>
      <protection locked="0"/>
    </xf>
    <xf numFmtId="0" fontId="43" fillId="0" borderId="52" xfId="0" applyFont="1" applyBorder="1" applyAlignment="1" applyProtection="1">
      <alignment horizontal="left" vertical="center" indent="1"/>
      <protection locked="0"/>
    </xf>
    <xf numFmtId="0" fontId="43" fillId="0" borderId="57" xfId="0" applyFont="1" applyBorder="1" applyAlignment="1" applyProtection="1">
      <alignment horizontal="left" vertical="center" indent="1"/>
      <protection locked="0"/>
    </xf>
    <xf numFmtId="0" fontId="67" fillId="33" borderId="190" xfId="0" applyFont="1" applyFill="1" applyBorder="1" applyAlignment="1">
      <alignment horizontal="left" vertical="center" wrapText="1" indent="2"/>
    </xf>
    <xf numFmtId="0" fontId="67" fillId="33" borderId="0" xfId="0" applyFont="1" applyFill="1" applyAlignment="1">
      <alignment horizontal="left" vertical="center" wrapText="1" indent="2"/>
    </xf>
    <xf numFmtId="0" fontId="67" fillId="33" borderId="191" xfId="0" applyFont="1" applyFill="1" applyBorder="1" applyAlignment="1">
      <alignment horizontal="left" vertical="center" wrapText="1" indent="2"/>
    </xf>
    <xf numFmtId="0" fontId="59" fillId="33" borderId="34" xfId="0" applyFont="1" applyFill="1" applyBorder="1" applyAlignment="1">
      <alignment horizontal="center" vertical="center" wrapText="1"/>
    </xf>
    <xf numFmtId="0" fontId="59" fillId="33" borderId="35" xfId="0" applyFont="1" applyFill="1" applyBorder="1" applyAlignment="1">
      <alignment horizontal="center" vertical="center" wrapText="1"/>
    </xf>
    <xf numFmtId="0" fontId="116" fillId="34" borderId="121" xfId="0" applyFont="1" applyFill="1" applyBorder="1" applyAlignment="1">
      <alignment horizontal="left" vertical="center" wrapText="1" indent="2"/>
    </xf>
    <xf numFmtId="0" fontId="116" fillId="34" borderId="37" xfId="0" applyFont="1" applyFill="1" applyBorder="1" applyAlignment="1">
      <alignment horizontal="left" vertical="center" wrapText="1" indent="2"/>
    </xf>
    <xf numFmtId="0" fontId="116" fillId="34" borderId="38" xfId="0" applyFont="1" applyFill="1" applyBorder="1" applyAlignment="1">
      <alignment horizontal="left" vertical="center" wrapText="1" indent="2"/>
    </xf>
    <xf numFmtId="0" fontId="33" fillId="37" borderId="172" xfId="0" applyFont="1" applyFill="1" applyBorder="1" applyAlignment="1">
      <alignment horizontal="center" vertical="center"/>
    </xf>
    <xf numFmtId="0" fontId="33" fillId="37" borderId="173" xfId="0" applyFont="1" applyFill="1" applyBorder="1" applyAlignment="1">
      <alignment horizontal="center" vertical="center"/>
    </xf>
    <xf numFmtId="0" fontId="33" fillId="37" borderId="174" xfId="0" applyFont="1" applyFill="1" applyBorder="1" applyAlignment="1">
      <alignment horizontal="center" vertical="center"/>
    </xf>
    <xf numFmtId="0" fontId="41" fillId="34" borderId="155" xfId="0" applyFont="1" applyFill="1" applyBorder="1" applyAlignment="1">
      <alignment horizontal="center" vertical="center"/>
    </xf>
    <xf numFmtId="0" fontId="41" fillId="34" borderId="156" xfId="0" applyFont="1" applyFill="1" applyBorder="1" applyAlignment="1">
      <alignment horizontal="center" vertical="center"/>
    </xf>
    <xf numFmtId="0" fontId="41" fillId="34" borderId="157" xfId="0" applyFont="1" applyFill="1" applyBorder="1" applyAlignment="1">
      <alignment horizontal="center" vertical="center"/>
    </xf>
    <xf numFmtId="0" fontId="41" fillId="34" borderId="158" xfId="0" applyFont="1" applyFill="1" applyBorder="1" applyAlignment="1">
      <alignment horizontal="center" vertical="center"/>
    </xf>
    <xf numFmtId="0" fontId="40" fillId="0" borderId="147" xfId="0" applyFont="1" applyBorder="1" applyAlignment="1">
      <alignment horizontal="center"/>
    </xf>
    <xf numFmtId="0" fontId="40" fillId="0" borderId="148" xfId="0" applyFont="1" applyBorder="1" applyAlignment="1">
      <alignment horizontal="center"/>
    </xf>
    <xf numFmtId="0" fontId="40" fillId="0" borderId="149" xfId="0" applyFont="1" applyBorder="1" applyAlignment="1">
      <alignment horizontal="center"/>
    </xf>
    <xf numFmtId="0" fontId="33" fillId="71" borderId="175" xfId="0" applyFont="1" applyFill="1" applyBorder="1" applyAlignment="1">
      <alignment horizontal="center" vertical="center"/>
    </xf>
    <xf numFmtId="0" fontId="33" fillId="71" borderId="176" xfId="0" applyFont="1" applyFill="1" applyBorder="1" applyAlignment="1">
      <alignment horizontal="center" vertical="center"/>
    </xf>
    <xf numFmtId="0" fontId="33" fillId="71" borderId="177" xfId="0" applyFont="1" applyFill="1" applyBorder="1" applyAlignment="1">
      <alignment horizontal="center" vertical="center"/>
    </xf>
    <xf numFmtId="0" fontId="51" fillId="33" borderId="0" xfId="0" applyFont="1" applyFill="1" applyAlignment="1">
      <alignment horizontal="left" vertical="top" wrapText="1"/>
    </xf>
    <xf numFmtId="0" fontId="49" fillId="34" borderId="154" xfId="0" applyFont="1" applyFill="1" applyBorder="1" applyAlignment="1">
      <alignment horizontal="left" vertical="center" indent="3"/>
    </xf>
    <xf numFmtId="0" fontId="49" fillId="34" borderId="60" xfId="0" applyFont="1" applyFill="1" applyBorder="1" applyAlignment="1">
      <alignment horizontal="left" vertical="center" indent="3"/>
    </xf>
    <xf numFmtId="0" fontId="43" fillId="0" borderId="56" xfId="0" applyFont="1" applyBorder="1" applyAlignment="1">
      <alignment horizontal="left" vertical="center" indent="1"/>
    </xf>
    <xf numFmtId="0" fontId="43" fillId="0" borderId="52" xfId="0" applyFont="1" applyBorder="1" applyAlignment="1">
      <alignment horizontal="left" vertical="center" indent="1"/>
    </xf>
    <xf numFmtId="0" fontId="43" fillId="0" borderId="57" xfId="0" applyFont="1" applyBorder="1" applyAlignment="1">
      <alignment horizontal="left" vertical="center" indent="1"/>
    </xf>
    <xf numFmtId="0" fontId="49" fillId="34" borderId="146" xfId="0" applyFont="1" applyFill="1" applyBorder="1" applyAlignment="1">
      <alignment horizontal="left" vertical="center" indent="3"/>
    </xf>
    <xf numFmtId="0" fontId="49" fillId="34" borderId="62" xfId="0" applyFont="1" applyFill="1" applyBorder="1" applyAlignment="1">
      <alignment horizontal="left" vertical="center" indent="3"/>
    </xf>
    <xf numFmtId="0" fontId="69" fillId="34" borderId="35" xfId="0" applyFont="1" applyFill="1" applyBorder="1" applyAlignment="1">
      <alignment horizontal="left" vertical="center" wrapText="1" indent="2"/>
    </xf>
    <xf numFmtId="0" fontId="69" fillId="34" borderId="36" xfId="0" applyFont="1" applyFill="1" applyBorder="1" applyAlignment="1">
      <alignment horizontal="left" vertical="center" wrapText="1" indent="2"/>
    </xf>
    <xf numFmtId="0" fontId="70" fillId="37" borderId="66" xfId="0" applyFont="1" applyFill="1" applyBorder="1" applyAlignment="1">
      <alignment horizontal="center" vertical="center"/>
    </xf>
    <xf numFmtId="0" fontId="70" fillId="37" borderId="51" xfId="0" applyFont="1" applyFill="1" applyBorder="1" applyAlignment="1">
      <alignment horizontal="center" vertical="center"/>
    </xf>
    <xf numFmtId="0" fontId="70" fillId="37" borderId="55" xfId="0" applyFont="1" applyFill="1" applyBorder="1" applyAlignment="1">
      <alignment horizontal="center" vertical="center"/>
    </xf>
    <xf numFmtId="0" fontId="59" fillId="33" borderId="48" xfId="0" applyFont="1" applyFill="1" applyBorder="1" applyAlignment="1">
      <alignment horizontal="center" vertical="center" wrapText="1"/>
    </xf>
    <xf numFmtId="0" fontId="59" fillId="33" borderId="49" xfId="0" applyFont="1" applyFill="1" applyBorder="1" applyAlignment="1">
      <alignment horizontal="center" vertical="center" wrapText="1"/>
    </xf>
    <xf numFmtId="0" fontId="43" fillId="0" borderId="79" xfId="0" applyFont="1" applyBorder="1" applyAlignment="1">
      <alignment horizontal="left" vertical="center" indent="1"/>
    </xf>
    <xf numFmtId="0" fontId="43" fillId="0" borderId="46" xfId="0" applyFont="1" applyBorder="1" applyAlignment="1">
      <alignment horizontal="left" vertical="center" indent="1"/>
    </xf>
    <xf numFmtId="0" fontId="43" fillId="0" borderId="80" xfId="0" applyFont="1" applyBorder="1" applyAlignment="1">
      <alignment horizontal="left" vertical="center" indent="1"/>
    </xf>
    <xf numFmtId="0" fontId="70" fillId="37" borderId="81" xfId="0" applyFont="1" applyFill="1" applyBorder="1" applyAlignment="1">
      <alignment horizontal="center" vertical="center"/>
    </xf>
    <xf numFmtId="0" fontId="70" fillId="37" borderId="82" xfId="0" applyFont="1" applyFill="1" applyBorder="1" applyAlignment="1">
      <alignment horizontal="center" vertical="center"/>
    </xf>
    <xf numFmtId="0" fontId="70" fillId="37" borderId="83" xfId="0" applyFont="1" applyFill="1" applyBorder="1" applyAlignment="1">
      <alignment horizontal="center" vertical="center"/>
    </xf>
    <xf numFmtId="0" fontId="48" fillId="34" borderId="22" xfId="0" applyFont="1" applyFill="1" applyBorder="1" applyAlignment="1">
      <alignment horizontal="left" vertical="center" wrapText="1" indent="1"/>
    </xf>
    <xf numFmtId="0" fontId="48" fillId="34" borderId="23" xfId="0" applyFont="1" applyFill="1" applyBorder="1" applyAlignment="1">
      <alignment horizontal="left" vertical="center" wrapText="1" indent="1"/>
    </xf>
    <xf numFmtId="0" fontId="48" fillId="34" borderId="24" xfId="0" applyFont="1" applyFill="1" applyBorder="1" applyAlignment="1">
      <alignment horizontal="left" vertical="center" wrapText="1" indent="1"/>
    </xf>
    <xf numFmtId="0" fontId="72" fillId="37" borderId="18" xfId="0" applyFont="1" applyFill="1" applyBorder="1" applyAlignment="1">
      <alignment horizontal="center" vertical="center"/>
    </xf>
    <xf numFmtId="0" fontId="72" fillId="37" borderId="17" xfId="0" applyFont="1" applyFill="1" applyBorder="1" applyAlignment="1">
      <alignment horizontal="center" vertical="center"/>
    </xf>
    <xf numFmtId="0" fontId="140" fillId="33" borderId="223" xfId="0" applyFont="1" applyFill="1" applyBorder="1" applyAlignment="1">
      <alignment horizontal="center" wrapText="1"/>
    </xf>
    <xf numFmtId="0" fontId="140" fillId="33" borderId="0" xfId="0" applyFont="1" applyFill="1" applyBorder="1" applyAlignment="1">
      <alignment horizontal="center" wrapText="1"/>
    </xf>
    <xf numFmtId="3" fontId="143" fillId="33" borderId="120" xfId="0" applyNumberFormat="1" applyFont="1" applyFill="1" applyBorder="1" applyAlignment="1">
      <alignment horizontal="right" vertical="top"/>
    </xf>
    <xf numFmtId="167" fontId="143" fillId="33" borderId="120" xfId="1" applyNumberFormat="1" applyFont="1" applyFill="1" applyBorder="1" applyAlignment="1">
      <alignment horizontal="right" vertical="top"/>
    </xf>
    <xf numFmtId="44" fontId="143" fillId="33" borderId="120" xfId="1" applyFont="1" applyFill="1" applyBorder="1" applyAlignment="1">
      <alignment horizontal="left" vertical="top"/>
    </xf>
    <xf numFmtId="3" fontId="143" fillId="0" borderId="120" xfId="0" applyNumberFormat="1" applyFont="1" applyBorder="1" applyAlignment="1">
      <alignment horizontal="right" vertical="top"/>
    </xf>
    <xf numFmtId="3" fontId="143" fillId="0" borderId="182" xfId="0" applyNumberFormat="1" applyFont="1" applyBorder="1" applyAlignment="1">
      <alignment horizontal="right" vertical="top"/>
    </xf>
  </cellXfs>
  <cellStyles count="1361">
    <cellStyle name="=C:\WINDOWS\SYSTEM32\COMMAND.COM" xfId="427"/>
    <cellStyle name="=C:\WINDOWS\SYSTEM32\COMMAND.COM 2" xfId="426"/>
    <cellStyle name="=C:\WINDOWS\SYSTEM32\COMMAND.COM 2 2" xfId="425"/>
    <cellStyle name="=C:\WINDOWS\SYSTEM32\COMMAND.COM 2 3" xfId="424"/>
    <cellStyle name="=C:\WINDOWS\SYSTEM32\COMMAND.COM 2 4" xfId="423"/>
    <cellStyle name="=C:\WINDOWS\SYSTEM32\COMMAND.COM 2 5" xfId="422"/>
    <cellStyle name="=C:\WINDOWS\SYSTEM32\COMMAND.COM 3" xfId="421"/>
    <cellStyle name="=C:\WINDOWS\SYSTEM32\COMMAND.COM 3 2" xfId="420"/>
    <cellStyle name="=C:\WINDOWS\SYSTEM32\COMMAND.COM 3 3" xfId="419"/>
    <cellStyle name="=C:\WINDOWS\SYSTEM32\COMMAND.COM 4" xfId="418"/>
    <cellStyle name="=C:\WINDOWS\SYSTEM32\COMMAND.COM 5" xfId="417"/>
    <cellStyle name="=C:\WINDOWS\SYSTEM32\COMMAND.COM 6" xfId="416"/>
    <cellStyle name="=C:\WINDOWS\SYSTEM32\COMMAND.COM 6 2" xfId="415"/>
    <cellStyle name="=C:\WINDOWS\SYSTEM32\COMMAND.COM 7" xfId="414"/>
    <cellStyle name="=C:\WINDOWS\SYSTEM32\COMMAND.COM 8" xfId="413"/>
    <cellStyle name="20% - Accent1" xfId="412"/>
    <cellStyle name="20% - Accent2" xfId="411"/>
    <cellStyle name="20% - Accent3" xfId="410"/>
    <cellStyle name="20% - Accent4" xfId="409"/>
    <cellStyle name="20% - Accent5" xfId="408"/>
    <cellStyle name="20% - Accent6" xfId="407"/>
    <cellStyle name="20% - Énfasis1" xfId="19" builtinId="30" customBuiltin="1"/>
    <cellStyle name="20% - Énfasis1 2" xfId="54"/>
    <cellStyle name="20% - Énfasis1 2 2" xfId="405"/>
    <cellStyle name="20% - Énfasis1 3" xfId="406"/>
    <cellStyle name="20% - Énfasis2" xfId="23" builtinId="34" customBuiltin="1"/>
    <cellStyle name="20% - Énfasis2 2" xfId="55"/>
    <cellStyle name="20% - Énfasis2 2 2" xfId="403"/>
    <cellStyle name="20% - Énfasis2 3" xfId="404"/>
    <cellStyle name="20% - Énfasis3" xfId="27" builtinId="38" customBuiltin="1"/>
    <cellStyle name="20% - Énfasis3 2" xfId="56"/>
    <cellStyle name="20% - Énfasis3 2 2" xfId="401"/>
    <cellStyle name="20% - Énfasis3 3" xfId="402"/>
    <cellStyle name="20% - Énfasis4" xfId="31" builtinId="42" customBuiltin="1"/>
    <cellStyle name="20% - Énfasis4 2" xfId="57"/>
    <cellStyle name="20% - Énfasis4 2 2" xfId="399"/>
    <cellStyle name="20% - Énfasis4 3" xfId="400"/>
    <cellStyle name="20% - Énfasis5" xfId="35" builtinId="46" customBuiltin="1"/>
    <cellStyle name="20% - Énfasis5 2" xfId="58"/>
    <cellStyle name="20% - Énfasis5 2 2" xfId="246"/>
    <cellStyle name="20% - Énfasis6" xfId="39" builtinId="50" customBuiltin="1"/>
    <cellStyle name="20% - Énfasis6 2" xfId="59"/>
    <cellStyle name="20% - Énfasis6 2 2" xfId="250"/>
    <cellStyle name="20% - Énfasis6 3" xfId="282"/>
    <cellStyle name="40% - Accent1" xfId="283"/>
    <cellStyle name="40% - Accent2" xfId="254"/>
    <cellStyle name="40% - Accent3" xfId="284"/>
    <cellStyle name="40% - Accent4" xfId="258"/>
    <cellStyle name="40% - Accent5" xfId="285"/>
    <cellStyle name="40% - Accent6" xfId="262"/>
    <cellStyle name="40% - Énfasis1" xfId="20" builtinId="31" customBuiltin="1"/>
    <cellStyle name="40% - Énfasis1 2" xfId="60"/>
    <cellStyle name="40% - Énfasis1 2 2" xfId="266"/>
    <cellStyle name="40% - Énfasis1 3" xfId="286"/>
    <cellStyle name="40% - Énfasis2" xfId="24" builtinId="35" customBuiltin="1"/>
    <cellStyle name="40% - Énfasis2 2" xfId="61"/>
    <cellStyle name="40% - Énfasis2 2 2" xfId="247"/>
    <cellStyle name="40% - Énfasis3" xfId="28" builtinId="39" customBuiltin="1"/>
    <cellStyle name="40% - Énfasis3 2" xfId="62"/>
    <cellStyle name="40% - Énfasis3 2 2" xfId="251"/>
    <cellStyle name="40% - Énfasis3 3" xfId="287"/>
    <cellStyle name="40% - Énfasis4" xfId="32" builtinId="43" customBuiltin="1"/>
    <cellStyle name="40% - Énfasis4 2" xfId="63"/>
    <cellStyle name="40% - Énfasis4 2 2" xfId="255"/>
    <cellStyle name="40% - Énfasis4 3" xfId="288"/>
    <cellStyle name="40% - Énfasis5" xfId="36" builtinId="47" customBuiltin="1"/>
    <cellStyle name="40% - Énfasis5 2" xfId="64"/>
    <cellStyle name="40% - Énfasis5 2 2" xfId="259"/>
    <cellStyle name="40% - Énfasis6" xfId="40" builtinId="51" customBuiltin="1"/>
    <cellStyle name="40% - Énfasis6 2" xfId="65"/>
    <cellStyle name="40% - Énfasis6 2 2" xfId="263"/>
    <cellStyle name="40% - Énfasis6 3" xfId="289"/>
    <cellStyle name="60% - Accent1" xfId="290"/>
    <cellStyle name="60% - Accent2" xfId="267"/>
    <cellStyle name="60% - Accent3" xfId="291"/>
    <cellStyle name="60% - Accent4" xfId="248"/>
    <cellStyle name="60% - Accent5" xfId="252"/>
    <cellStyle name="60% - Accent6" xfId="256"/>
    <cellStyle name="60% - Énfasis1" xfId="21" builtinId="32" customBuiltin="1"/>
    <cellStyle name="60% - Énfasis1 2" xfId="264"/>
    <cellStyle name="60% - Énfasis1 3" xfId="260"/>
    <cellStyle name="60% - Énfasis2" xfId="25" builtinId="36" customBuiltin="1"/>
    <cellStyle name="60% - Énfasis2 2" xfId="236"/>
    <cellStyle name="60% - Énfasis2 3" xfId="268"/>
    <cellStyle name="60% - Énfasis3" xfId="29" builtinId="40" customBuiltin="1"/>
    <cellStyle name="60% - Énfasis3 2" xfId="243"/>
    <cellStyle name="60% - Énfasis3 3" xfId="241"/>
    <cellStyle name="60% - Énfasis4" xfId="33" builtinId="44" customBuiltin="1"/>
    <cellStyle name="60% - Énfasis4 2" xfId="234"/>
    <cellStyle name="60% - Énfasis4 3" xfId="242"/>
    <cellStyle name="60% - Énfasis5" xfId="37" builtinId="48" customBuiltin="1"/>
    <cellStyle name="60% - Énfasis5 2" xfId="245"/>
    <cellStyle name="60% - Énfasis5 3" xfId="235"/>
    <cellStyle name="60% - Énfasis6" xfId="41" builtinId="52" customBuiltin="1"/>
    <cellStyle name="60% - Énfasis6 2" xfId="253"/>
    <cellStyle name="60% - Énfasis6 3" xfId="249"/>
    <cellStyle name="7" xfId="257"/>
    <cellStyle name="Accent1" xfId="261"/>
    <cellStyle name="Accent2" xfId="265"/>
    <cellStyle name="Accent3" xfId="239"/>
    <cellStyle name="Accent4" xfId="292"/>
    <cellStyle name="Accent5" xfId="271"/>
    <cellStyle name="Accent6" xfId="237"/>
    <cellStyle name="Bad" xfId="238"/>
    <cellStyle name="Buena 2" xfId="232"/>
    <cellStyle name="Bueno" xfId="6" builtinId="26" customBuiltin="1"/>
    <cellStyle name="Cabecera 1" xfId="296"/>
    <cellStyle name="Cabecera 1 2" xfId="389"/>
    <cellStyle name="Cabecera 2" xfId="390"/>
    <cellStyle name="Cabecera 2 2" xfId="391"/>
    <cellStyle name="Calculation" xfId="392"/>
    <cellStyle name="Cálculo" xfId="11" builtinId="22" customBuiltin="1"/>
    <cellStyle name="Cálculo 2" xfId="394"/>
    <cellStyle name="Cálculo 3" xfId="393"/>
    <cellStyle name="Celda de comprobación" xfId="13" builtinId="23" customBuiltin="1"/>
    <cellStyle name="Celda de comprobación 2" xfId="395"/>
    <cellStyle name="Celda vinculada" xfId="12" builtinId="24" customBuiltin="1"/>
    <cellStyle name="Celda vinculada 2" xfId="396"/>
    <cellStyle name="Encabezado 1" xfId="2" builtinId="16" customBuiltin="1"/>
    <cellStyle name="Encabezado 4" xfId="5" builtinId="19" customBuiltin="1"/>
    <cellStyle name="Encabezado 4 2" xfId="397"/>
    <cellStyle name="Énfasis1" xfId="18" builtinId="29" customBuiltin="1"/>
    <cellStyle name="Énfasis1 2" xfId="276"/>
    <cellStyle name="Énfasis1 3" xfId="269"/>
    <cellStyle name="Énfasis2" xfId="22" builtinId="33" customBuiltin="1"/>
    <cellStyle name="Énfasis2 2" xfId="277"/>
    <cellStyle name="Énfasis2 3" xfId="298"/>
    <cellStyle name="Énfasis3" xfId="26" builtinId="37" customBuiltin="1"/>
    <cellStyle name="Énfasis3 2" xfId="274"/>
    <cellStyle name="Énfasis3 3" xfId="297"/>
    <cellStyle name="Énfasis4" xfId="30" builtinId="41" customBuiltin="1"/>
    <cellStyle name="Énfasis4 2" xfId="299"/>
    <cellStyle name="Énfasis4 3" xfId="278"/>
    <cellStyle name="Énfasis5" xfId="34" builtinId="45" customBuiltin="1"/>
    <cellStyle name="Énfasis5 2" xfId="300"/>
    <cellStyle name="Énfasis5 3" xfId="275"/>
    <cellStyle name="Énfasis6" xfId="38" builtinId="49" customBuiltin="1"/>
    <cellStyle name="Énfasis6 2" xfId="301"/>
    <cellStyle name="Énfasis6 3" xfId="279"/>
    <cellStyle name="Entrada" xfId="9" builtinId="20" customBuiltin="1"/>
    <cellStyle name="Entrada 2" xfId="280"/>
    <cellStyle name="Euro" xfId="66"/>
    <cellStyle name="Euro 10" xfId="302"/>
    <cellStyle name="Euro 11" xfId="303"/>
    <cellStyle name="Euro 12" xfId="244"/>
    <cellStyle name="Euro 13" xfId="304"/>
    <cellStyle name="Euro 14" xfId="305"/>
    <cellStyle name="Euro 15" xfId="306"/>
    <cellStyle name="Euro 16" xfId="240"/>
    <cellStyle name="Euro 17" xfId="307"/>
    <cellStyle name="Euro 18" xfId="308"/>
    <cellStyle name="Euro 19" xfId="309"/>
    <cellStyle name="Euro 2" xfId="310"/>
    <cellStyle name="Euro 2 10" xfId="380"/>
    <cellStyle name="Euro 2 10 2" xfId="311"/>
    <cellStyle name="Euro 2 10 2 2" xfId="312"/>
    <cellStyle name="Euro 2 11" xfId="438"/>
    <cellStyle name="Euro 2 12" xfId="313"/>
    <cellStyle name="Euro 2 2" xfId="376"/>
    <cellStyle name="Euro 2 2 2" xfId="314"/>
    <cellStyle name="Euro 2 2 2 2" xfId="315"/>
    <cellStyle name="Euro 2 2 2 2 2" xfId="339"/>
    <cellStyle name="Euro 2 2 2 2 3" xfId="340"/>
    <cellStyle name="Euro 2 2 2 3" xfId="316"/>
    <cellStyle name="Euro 2 2 2 4" xfId="341"/>
    <cellStyle name="Euro 2 2 3" xfId="317"/>
    <cellStyle name="Euro 2 2 4" xfId="345"/>
    <cellStyle name="Euro 2 2 4 2" xfId="318"/>
    <cellStyle name="Euro 2 2 4 3" xfId="342"/>
    <cellStyle name="Euro 2 2 4 4" xfId="346"/>
    <cellStyle name="Euro 2 2 5" xfId="437"/>
    <cellStyle name="Euro 2 3" xfId="350"/>
    <cellStyle name="Euro 2 4" xfId="320"/>
    <cellStyle name="Euro 2 5" xfId="343"/>
    <cellStyle name="Euro 2 6" xfId="319"/>
    <cellStyle name="Euro 2 7" xfId="344"/>
    <cellStyle name="Euro 2 8" xfId="351"/>
    <cellStyle name="Euro 2 9" xfId="436"/>
    <cellStyle name="Euro 20" xfId="435"/>
    <cellStyle name="Euro 21" xfId="434"/>
    <cellStyle name="Euro 22" xfId="433"/>
    <cellStyle name="Euro 23" xfId="432"/>
    <cellStyle name="Euro 24" xfId="431"/>
    <cellStyle name="Euro 25" xfId="430"/>
    <cellStyle name="Euro 26" xfId="429"/>
    <cellStyle name="Euro 27" xfId="428"/>
    <cellStyle name="Euro 28" xfId="321"/>
    <cellStyle name="Euro 29" xfId="388"/>
    <cellStyle name="Euro 3" xfId="382"/>
    <cellStyle name="Euro 3 2" xfId="439"/>
    <cellStyle name="Euro 3 2 2" xfId="348"/>
    <cellStyle name="Euro 3 2 3" xfId="322"/>
    <cellStyle name="Euro 3 2 4" xfId="323"/>
    <cellStyle name="Euro 3 3" xfId="347"/>
    <cellStyle name="Euro 30" xfId="338"/>
    <cellStyle name="Euro 31" xfId="324"/>
    <cellStyle name="Euro 32" xfId="387"/>
    <cellStyle name="Euro 33" xfId="383"/>
    <cellStyle name="Euro 34" xfId="349"/>
    <cellStyle name="Euro 35" xfId="325"/>
    <cellStyle name="Euro 36" xfId="381"/>
    <cellStyle name="Euro 37" xfId="355"/>
    <cellStyle name="Euro 38" xfId="359"/>
    <cellStyle name="Euro 39" xfId="363"/>
    <cellStyle name="Euro 4" xfId="367"/>
    <cellStyle name="Euro 4 2" xfId="371"/>
    <cellStyle name="Euro 4 3" xfId="375"/>
    <cellStyle name="Euro 4 4" xfId="385"/>
    <cellStyle name="Euro 4 5" xfId="386"/>
    <cellStyle name="Euro 40" xfId="378"/>
    <cellStyle name="Euro 41" xfId="377"/>
    <cellStyle name="Euro 42" xfId="379"/>
    <cellStyle name="Euro 42 2" xfId="384"/>
    <cellStyle name="Euro 42 3" xfId="352"/>
    <cellStyle name="Euro 43" xfId="356"/>
    <cellStyle name="Euro 44" xfId="360"/>
    <cellStyle name="Euro 45" xfId="364"/>
    <cellStyle name="Euro 45 2" xfId="368"/>
    <cellStyle name="Euro 45 3" xfId="372"/>
    <cellStyle name="Euro 46" xfId="326"/>
    <cellStyle name="Euro 46 2" xfId="353"/>
    <cellStyle name="Euro 46 3" xfId="327"/>
    <cellStyle name="Euro 47" xfId="357"/>
    <cellStyle name="Euro 47 2" xfId="328"/>
    <cellStyle name="Euro 47 3" xfId="361"/>
    <cellStyle name="Euro 48" xfId="329"/>
    <cellStyle name="Euro 48 2" xfId="365"/>
    <cellStyle name="Euro 48 3" xfId="330"/>
    <cellStyle name="Euro 49" xfId="369"/>
    <cellStyle name="Euro 49 2" xfId="331"/>
    <cellStyle name="Euro 49 3" xfId="373"/>
    <cellStyle name="Euro 5" xfId="332"/>
    <cellStyle name="Euro 5 2" xfId="354"/>
    <cellStyle name="Euro 5 3" xfId="333"/>
    <cellStyle name="Euro 5 4" xfId="358"/>
    <cellStyle name="Euro 5 5" xfId="334"/>
    <cellStyle name="Euro 50" xfId="362"/>
    <cellStyle name="Euro 50 2" xfId="335"/>
    <cellStyle name="Euro 50 3" xfId="366"/>
    <cellStyle name="Euro 51" xfId="336"/>
    <cellStyle name="Euro 51 2" xfId="370"/>
    <cellStyle name="Euro 51 3" xfId="337"/>
    <cellStyle name="Euro 52" xfId="374"/>
    <cellStyle name="Euro 53" xfId="445"/>
    <cellStyle name="Euro 6" xfId="446"/>
    <cellStyle name="Euro 6 2" xfId="447"/>
    <cellStyle name="Euro 6 3" xfId="448"/>
    <cellStyle name="Euro 6 4" xfId="449"/>
    <cellStyle name="Euro 6 5" xfId="450"/>
    <cellStyle name="Euro 7" xfId="451"/>
    <cellStyle name="Euro 8" xfId="452"/>
    <cellStyle name="Euro 9" xfId="453"/>
    <cellStyle name="Explanatory Text" xfId="454"/>
    <cellStyle name="Fecha" xfId="455"/>
    <cellStyle name="Fecha 2" xfId="456"/>
    <cellStyle name="Fijo" xfId="457"/>
    <cellStyle name="Fijo 2" xfId="458"/>
    <cellStyle name="Heading 2" xfId="459"/>
    <cellStyle name="Heading 3" xfId="460"/>
    <cellStyle name="Hipervínculo 16" xfId="461"/>
    <cellStyle name="Incorrecto" xfId="7" builtinId="27" customBuiltin="1"/>
    <cellStyle name="Incorrecto 2" xfId="463"/>
    <cellStyle name="Incorrecto 3" xfId="462"/>
    <cellStyle name="Millares 2" xfId="464"/>
    <cellStyle name="Millares 2 2" xfId="465"/>
    <cellStyle name="Millares 2 3" xfId="466"/>
    <cellStyle name="Millares 91" xfId="467"/>
    <cellStyle name="Millares 92" xfId="468"/>
    <cellStyle name="Millares 93" xfId="469"/>
    <cellStyle name="Millares 93 2" xfId="470"/>
    <cellStyle name="Millares 93 3" xfId="471"/>
    <cellStyle name="Millares 94" xfId="472"/>
    <cellStyle name="Millares 94 2" xfId="473"/>
    <cellStyle name="Moneda" xfId="1" builtinId="4"/>
    <cellStyle name="Moneda 2" xfId="67"/>
    <cellStyle name="Moneda 2 2" xfId="229"/>
    <cellStyle name="Moneda 2 2 2" xfId="442"/>
    <cellStyle name="Moneda 2 3" xfId="293"/>
    <cellStyle name="Moneda 3" xfId="53"/>
    <cellStyle name="Moneda 3 2" xfId="228"/>
    <cellStyle name="Moneda 3 2 2" xfId="441"/>
    <cellStyle name="Moneda 3 3" xfId="281"/>
    <cellStyle name="Moneda 4" xfId="42"/>
    <cellStyle name="Moneda 4 2" xfId="227"/>
    <cellStyle name="Moneda 4 2 2" xfId="440"/>
    <cellStyle name="Moneda 4 3" xfId="273"/>
    <cellStyle name="Moneda 5" xfId="68"/>
    <cellStyle name="Moneda 5 2" xfId="230"/>
    <cellStyle name="Moneda 5 2 2" xfId="443"/>
    <cellStyle name="Moneda 5 3" xfId="294"/>
    <cellStyle name="Moneda 6" xfId="69"/>
    <cellStyle name="Moneda 6 2" xfId="231"/>
    <cellStyle name="Moneda 6 2 2" xfId="444"/>
    <cellStyle name="Moneda 6 3" xfId="295"/>
    <cellStyle name="Moneda 7" xfId="226"/>
    <cellStyle name="Moneda 7 2" xfId="272"/>
    <cellStyle name="Moneda 8" xfId="233"/>
    <cellStyle name="Monetario" xfId="474"/>
    <cellStyle name="Monetario 2" xfId="475"/>
    <cellStyle name="Monetario0" xfId="476"/>
    <cellStyle name="Monetario0 2" xfId="477"/>
    <cellStyle name="Neutral" xfId="8" builtinId="28" customBuiltin="1"/>
    <cellStyle name="Neutral 10" xfId="479"/>
    <cellStyle name="Neutral 10 2" xfId="480"/>
    <cellStyle name="Neutral 11" xfId="478"/>
    <cellStyle name="Neutral 2" xfId="481"/>
    <cellStyle name="Neutral 2 2" xfId="482"/>
    <cellStyle name="Neutral 2 3" xfId="483"/>
    <cellStyle name="Neutral 3" xfId="484"/>
    <cellStyle name="Neutral 3 2" xfId="485"/>
    <cellStyle name="Neutral 3 3" xfId="486"/>
    <cellStyle name="Neutral 3 4" xfId="487"/>
    <cellStyle name="Neutral 4" xfId="488"/>
    <cellStyle name="Neutral 4 2" xfId="489"/>
    <cellStyle name="Neutral 4 3" xfId="490"/>
    <cellStyle name="Neutral 4 4" xfId="491"/>
    <cellStyle name="Neutral 5" xfId="492"/>
    <cellStyle name="Neutral 5 2" xfId="493"/>
    <cellStyle name="Neutral 5 3" xfId="494"/>
    <cellStyle name="Neutral 5 4" xfId="495"/>
    <cellStyle name="Neutral 6" xfId="496"/>
    <cellStyle name="Neutral 6 2" xfId="497"/>
    <cellStyle name="Neutral 6 3" xfId="498"/>
    <cellStyle name="Neutral 6 4" xfId="499"/>
    <cellStyle name="Neutral 7" xfId="500"/>
    <cellStyle name="Neutral 7 2" xfId="501"/>
    <cellStyle name="Neutral 7 3" xfId="502"/>
    <cellStyle name="Neutral 7 4" xfId="503"/>
    <cellStyle name="Neutral 8" xfId="504"/>
    <cellStyle name="Neutral 8 2" xfId="505"/>
    <cellStyle name="Neutral 8 3" xfId="506"/>
    <cellStyle name="Neutral 8 4" xfId="507"/>
    <cellStyle name="Neutral 9" xfId="508"/>
    <cellStyle name="Neutral 9 2" xfId="509"/>
    <cellStyle name="Neutral 9 3" xfId="510"/>
    <cellStyle name="Neutral 9 4" xfId="511"/>
    <cellStyle name="No-definido" xfId="512"/>
    <cellStyle name="Normal" xfId="0" builtinId="0"/>
    <cellStyle name="Normal 10" xfId="70"/>
    <cellStyle name="Normal 100" xfId="513"/>
    <cellStyle name="Normal 100 2" xfId="514"/>
    <cellStyle name="Normal 100 3" xfId="515"/>
    <cellStyle name="Normal 11" xfId="217"/>
    <cellStyle name="Normal 12" xfId="218"/>
    <cellStyle name="Normal 12 10" xfId="516"/>
    <cellStyle name="Normal 12 11" xfId="517"/>
    <cellStyle name="Normal 12 12" xfId="518"/>
    <cellStyle name="Normal 12 13" xfId="519"/>
    <cellStyle name="Normal 12 14" xfId="520"/>
    <cellStyle name="Normal 12 15" xfId="521"/>
    <cellStyle name="Normal 12 16" xfId="522"/>
    <cellStyle name="Normal 12 17" xfId="523"/>
    <cellStyle name="Normal 12 18" xfId="524"/>
    <cellStyle name="Normal 12 19" xfId="525"/>
    <cellStyle name="Normal 12 2" xfId="526"/>
    <cellStyle name="Normal 12 20" xfId="527"/>
    <cellStyle name="Normal 12 21" xfId="528"/>
    <cellStyle name="Normal 12 22" xfId="529"/>
    <cellStyle name="Normal 12 23" xfId="530"/>
    <cellStyle name="Normal 12 24" xfId="531"/>
    <cellStyle name="Normal 12 25" xfId="532"/>
    <cellStyle name="Normal 12 26" xfId="533"/>
    <cellStyle name="Normal 12 27" xfId="534"/>
    <cellStyle name="Normal 12 28" xfId="535"/>
    <cellStyle name="Normal 12 29" xfId="536"/>
    <cellStyle name="Normal 12 3" xfId="537"/>
    <cellStyle name="Normal 12 30" xfId="538"/>
    <cellStyle name="Normal 12 31" xfId="539"/>
    <cellStyle name="Normal 12 32" xfId="540"/>
    <cellStyle name="Normal 12 33" xfId="541"/>
    <cellStyle name="Normal 12 34" xfId="542"/>
    <cellStyle name="Normal 12 35" xfId="543"/>
    <cellStyle name="Normal 12 36" xfId="544"/>
    <cellStyle name="Normal 12 37" xfId="545"/>
    <cellStyle name="Normal 12 38" xfId="546"/>
    <cellStyle name="Normal 12 39" xfId="547"/>
    <cellStyle name="Normal 12 4" xfId="548"/>
    <cellStyle name="Normal 12 40" xfId="549"/>
    <cellStyle name="Normal 12 5" xfId="550"/>
    <cellStyle name="Normal 12 6" xfId="551"/>
    <cellStyle name="Normal 12 7" xfId="552"/>
    <cellStyle name="Normal 12 8" xfId="553"/>
    <cellStyle name="Normal 12 9" xfId="554"/>
    <cellStyle name="Normal 13" xfId="219"/>
    <cellStyle name="Normal 13 10" xfId="555"/>
    <cellStyle name="Normal 13 11" xfId="556"/>
    <cellStyle name="Normal 13 12" xfId="557"/>
    <cellStyle name="Normal 13 13" xfId="558"/>
    <cellStyle name="Normal 13 14" xfId="559"/>
    <cellStyle name="Normal 13 15" xfId="560"/>
    <cellStyle name="Normal 13 16" xfId="561"/>
    <cellStyle name="Normal 13 17" xfId="562"/>
    <cellStyle name="Normal 13 18" xfId="563"/>
    <cellStyle name="Normal 13 19" xfId="564"/>
    <cellStyle name="Normal 13 2" xfId="565"/>
    <cellStyle name="Normal 13 20" xfId="566"/>
    <cellStyle name="Normal 13 21" xfId="567"/>
    <cellStyle name="Normal 13 22" xfId="568"/>
    <cellStyle name="Normal 13 23" xfId="569"/>
    <cellStyle name="Normal 13 24" xfId="570"/>
    <cellStyle name="Normal 13 25" xfId="571"/>
    <cellStyle name="Normal 13 26" xfId="572"/>
    <cellStyle name="Normal 13 27" xfId="573"/>
    <cellStyle name="Normal 13 28" xfId="574"/>
    <cellStyle name="Normal 13 29" xfId="575"/>
    <cellStyle name="Normal 13 3" xfId="576"/>
    <cellStyle name="Normal 13 30" xfId="577"/>
    <cellStyle name="Normal 13 31" xfId="578"/>
    <cellStyle name="Normal 13 32" xfId="579"/>
    <cellStyle name="Normal 13 33" xfId="580"/>
    <cellStyle name="Normal 13 34" xfId="581"/>
    <cellStyle name="Normal 13 35" xfId="582"/>
    <cellStyle name="Normal 13 36" xfId="583"/>
    <cellStyle name="Normal 13 37" xfId="584"/>
    <cellStyle name="Normal 13 38" xfId="585"/>
    <cellStyle name="Normal 13 39" xfId="586"/>
    <cellStyle name="Normal 13 4" xfId="587"/>
    <cellStyle name="Normal 13 40" xfId="588"/>
    <cellStyle name="Normal 13 5" xfId="589"/>
    <cellStyle name="Normal 13 6" xfId="590"/>
    <cellStyle name="Normal 13 7" xfId="591"/>
    <cellStyle name="Normal 13 8" xfId="592"/>
    <cellStyle name="Normal 13 9" xfId="593"/>
    <cellStyle name="Normal 14" xfId="220"/>
    <cellStyle name="Normal 14 10" xfId="594"/>
    <cellStyle name="Normal 14 11" xfId="595"/>
    <cellStyle name="Normal 14 12" xfId="596"/>
    <cellStyle name="Normal 14 13" xfId="597"/>
    <cellStyle name="Normal 14 14" xfId="598"/>
    <cellStyle name="Normal 14 15" xfId="599"/>
    <cellStyle name="Normal 14 16" xfId="600"/>
    <cellStyle name="Normal 14 17" xfId="601"/>
    <cellStyle name="Normal 14 18" xfId="602"/>
    <cellStyle name="Normal 14 19" xfId="603"/>
    <cellStyle name="Normal 14 2" xfId="604"/>
    <cellStyle name="Normal 14 20" xfId="605"/>
    <cellStyle name="Normal 14 21" xfId="606"/>
    <cellStyle name="Normal 14 22" xfId="607"/>
    <cellStyle name="Normal 14 23" xfId="608"/>
    <cellStyle name="Normal 14 24" xfId="609"/>
    <cellStyle name="Normal 14 25" xfId="610"/>
    <cellStyle name="Normal 14 26" xfId="611"/>
    <cellStyle name="Normal 14 27" xfId="612"/>
    <cellStyle name="Normal 14 28" xfId="613"/>
    <cellStyle name="Normal 14 29" xfId="614"/>
    <cellStyle name="Normal 14 3" xfId="615"/>
    <cellStyle name="Normal 14 30" xfId="616"/>
    <cellStyle name="Normal 14 31" xfId="617"/>
    <cellStyle name="Normal 14 32" xfId="618"/>
    <cellStyle name="Normal 14 33" xfId="619"/>
    <cellStyle name="Normal 14 34" xfId="620"/>
    <cellStyle name="Normal 14 35" xfId="621"/>
    <cellStyle name="Normal 14 36" xfId="622"/>
    <cellStyle name="Normal 14 37" xfId="623"/>
    <cellStyle name="Normal 14 38" xfId="624"/>
    <cellStyle name="Normal 14 39" xfId="625"/>
    <cellStyle name="Normal 14 4" xfId="626"/>
    <cellStyle name="Normal 14 40" xfId="627"/>
    <cellStyle name="Normal 14 5" xfId="628"/>
    <cellStyle name="Normal 14 6" xfId="629"/>
    <cellStyle name="Normal 14 7" xfId="630"/>
    <cellStyle name="Normal 14 8" xfId="631"/>
    <cellStyle name="Normal 14 9" xfId="632"/>
    <cellStyle name="Normal 15" xfId="221"/>
    <cellStyle name="Normal 16" xfId="222"/>
    <cellStyle name="Normal 16 10" xfId="633"/>
    <cellStyle name="Normal 16 11" xfId="634"/>
    <cellStyle name="Normal 16 12" xfId="635"/>
    <cellStyle name="Normal 16 13" xfId="636"/>
    <cellStyle name="Normal 16 14" xfId="637"/>
    <cellStyle name="Normal 16 15" xfId="638"/>
    <cellStyle name="Normal 16 16" xfId="639"/>
    <cellStyle name="Normal 16 17" xfId="640"/>
    <cellStyle name="Normal 16 18" xfId="641"/>
    <cellStyle name="Normal 16 19" xfId="642"/>
    <cellStyle name="Normal 16 2" xfId="643"/>
    <cellStyle name="Normal 16 20" xfId="644"/>
    <cellStyle name="Normal 16 21" xfId="645"/>
    <cellStyle name="Normal 16 22" xfId="646"/>
    <cellStyle name="Normal 16 23" xfId="647"/>
    <cellStyle name="Normal 16 24" xfId="648"/>
    <cellStyle name="Normal 16 25" xfId="649"/>
    <cellStyle name="Normal 16 26" xfId="650"/>
    <cellStyle name="Normal 16 27" xfId="651"/>
    <cellStyle name="Normal 16 28" xfId="652"/>
    <cellStyle name="Normal 16 29" xfId="653"/>
    <cellStyle name="Normal 16 3" xfId="654"/>
    <cellStyle name="Normal 16 30" xfId="655"/>
    <cellStyle name="Normal 16 31" xfId="656"/>
    <cellStyle name="Normal 16 32" xfId="657"/>
    <cellStyle name="Normal 16 33" xfId="658"/>
    <cellStyle name="Normal 16 34" xfId="659"/>
    <cellStyle name="Normal 16 35" xfId="660"/>
    <cellStyle name="Normal 16 36" xfId="661"/>
    <cellStyle name="Normal 16 37" xfId="662"/>
    <cellStyle name="Normal 16 38" xfId="663"/>
    <cellStyle name="Normal 16 39" xfId="664"/>
    <cellStyle name="Normal 16 4" xfId="665"/>
    <cellStyle name="Normal 16 40" xfId="666"/>
    <cellStyle name="Normal 16 5" xfId="667"/>
    <cellStyle name="Normal 16 6" xfId="668"/>
    <cellStyle name="Normal 16 7" xfId="669"/>
    <cellStyle name="Normal 16 8" xfId="670"/>
    <cellStyle name="Normal 16 9" xfId="671"/>
    <cellStyle name="Normal 17" xfId="223"/>
    <cellStyle name="Normal 17 10" xfId="672"/>
    <cellStyle name="Normal 17 11" xfId="673"/>
    <cellStyle name="Normal 17 12" xfId="674"/>
    <cellStyle name="Normal 17 13" xfId="675"/>
    <cellStyle name="Normal 17 14" xfId="676"/>
    <cellStyle name="Normal 17 15" xfId="677"/>
    <cellStyle name="Normal 17 16" xfId="678"/>
    <cellStyle name="Normal 17 17" xfId="679"/>
    <cellStyle name="Normal 17 18" xfId="680"/>
    <cellStyle name="Normal 17 19" xfId="681"/>
    <cellStyle name="Normal 17 2" xfId="682"/>
    <cellStyle name="Normal 17 20" xfId="683"/>
    <cellStyle name="Normal 17 21" xfId="684"/>
    <cellStyle name="Normal 17 22" xfId="685"/>
    <cellStyle name="Normal 17 23" xfId="686"/>
    <cellStyle name="Normal 17 24" xfId="687"/>
    <cellStyle name="Normal 17 25" xfId="688"/>
    <cellStyle name="Normal 17 26" xfId="689"/>
    <cellStyle name="Normal 17 27" xfId="690"/>
    <cellStyle name="Normal 17 28" xfId="691"/>
    <cellStyle name="Normal 17 29" xfId="692"/>
    <cellStyle name="Normal 17 3" xfId="693"/>
    <cellStyle name="Normal 17 30" xfId="694"/>
    <cellStyle name="Normal 17 31" xfId="695"/>
    <cellStyle name="Normal 17 32" xfId="696"/>
    <cellStyle name="Normal 17 33" xfId="697"/>
    <cellStyle name="Normal 17 34" xfId="698"/>
    <cellStyle name="Normal 17 35" xfId="699"/>
    <cellStyle name="Normal 17 36" xfId="700"/>
    <cellStyle name="Normal 17 37" xfId="701"/>
    <cellStyle name="Normal 17 38" xfId="702"/>
    <cellStyle name="Normal 17 39" xfId="703"/>
    <cellStyle name="Normal 17 4" xfId="704"/>
    <cellStyle name="Normal 17 40" xfId="705"/>
    <cellStyle name="Normal 17 5" xfId="706"/>
    <cellStyle name="Normal 17 6" xfId="707"/>
    <cellStyle name="Normal 17 7" xfId="708"/>
    <cellStyle name="Normal 17 8" xfId="709"/>
    <cellStyle name="Normal 17 9" xfId="710"/>
    <cellStyle name="Normal 18" xfId="224"/>
    <cellStyle name="Normal 18 10" xfId="711"/>
    <cellStyle name="Normal 18 11" xfId="712"/>
    <cellStyle name="Normal 18 12" xfId="713"/>
    <cellStyle name="Normal 18 13" xfId="714"/>
    <cellStyle name="Normal 18 14" xfId="715"/>
    <cellStyle name="Normal 18 15" xfId="716"/>
    <cellStyle name="Normal 18 16" xfId="717"/>
    <cellStyle name="Normal 18 17" xfId="718"/>
    <cellStyle name="Normal 18 18" xfId="719"/>
    <cellStyle name="Normal 18 19" xfId="720"/>
    <cellStyle name="Normal 18 2" xfId="721"/>
    <cellStyle name="Normal 18 20" xfId="722"/>
    <cellStyle name="Normal 18 21" xfId="723"/>
    <cellStyle name="Normal 18 22" xfId="724"/>
    <cellStyle name="Normal 18 23" xfId="725"/>
    <cellStyle name="Normal 18 24" xfId="726"/>
    <cellStyle name="Normal 18 25" xfId="727"/>
    <cellStyle name="Normal 18 26" xfId="728"/>
    <cellStyle name="Normal 18 27" xfId="729"/>
    <cellStyle name="Normal 18 28" xfId="730"/>
    <cellStyle name="Normal 18 29" xfId="731"/>
    <cellStyle name="Normal 18 3" xfId="732"/>
    <cellStyle name="Normal 18 30" xfId="733"/>
    <cellStyle name="Normal 18 31" xfId="734"/>
    <cellStyle name="Normal 18 32" xfId="735"/>
    <cellStyle name="Normal 18 33" xfId="736"/>
    <cellStyle name="Normal 18 34" xfId="737"/>
    <cellStyle name="Normal 18 35" xfId="738"/>
    <cellStyle name="Normal 18 36" xfId="739"/>
    <cellStyle name="Normal 18 37" xfId="740"/>
    <cellStyle name="Normal 18 38" xfId="741"/>
    <cellStyle name="Normal 18 39" xfId="742"/>
    <cellStyle name="Normal 18 4" xfId="743"/>
    <cellStyle name="Normal 18 40" xfId="744"/>
    <cellStyle name="Normal 18 5" xfId="745"/>
    <cellStyle name="Normal 18 6" xfId="746"/>
    <cellStyle name="Normal 18 7" xfId="747"/>
    <cellStyle name="Normal 18 8" xfId="748"/>
    <cellStyle name="Normal 18 9" xfId="749"/>
    <cellStyle name="Normal 19" xfId="225"/>
    <cellStyle name="Normal 19 10" xfId="750"/>
    <cellStyle name="Normal 19 11" xfId="751"/>
    <cellStyle name="Normal 19 12" xfId="752"/>
    <cellStyle name="Normal 19 13" xfId="753"/>
    <cellStyle name="Normal 19 14" xfId="754"/>
    <cellStyle name="Normal 19 15" xfId="755"/>
    <cellStyle name="Normal 19 16" xfId="756"/>
    <cellStyle name="Normal 19 17" xfId="757"/>
    <cellStyle name="Normal 19 18" xfId="758"/>
    <cellStyle name="Normal 19 19" xfId="759"/>
    <cellStyle name="Normal 19 2" xfId="760"/>
    <cellStyle name="Normal 19 20" xfId="761"/>
    <cellStyle name="Normal 19 21" xfId="762"/>
    <cellStyle name="Normal 19 22" xfId="763"/>
    <cellStyle name="Normal 19 23" xfId="764"/>
    <cellStyle name="Normal 19 24" xfId="765"/>
    <cellStyle name="Normal 19 25" xfId="766"/>
    <cellStyle name="Normal 19 26" xfId="767"/>
    <cellStyle name="Normal 19 27" xfId="768"/>
    <cellStyle name="Normal 19 28" xfId="769"/>
    <cellStyle name="Normal 19 29" xfId="770"/>
    <cellStyle name="Normal 19 3" xfId="771"/>
    <cellStyle name="Normal 19 30" xfId="772"/>
    <cellStyle name="Normal 19 31" xfId="773"/>
    <cellStyle name="Normal 19 32" xfId="774"/>
    <cellStyle name="Normal 19 33" xfId="775"/>
    <cellStyle name="Normal 19 34" xfId="776"/>
    <cellStyle name="Normal 19 35" xfId="777"/>
    <cellStyle name="Normal 19 36" xfId="778"/>
    <cellStyle name="Normal 19 37" xfId="779"/>
    <cellStyle name="Normal 19 38" xfId="780"/>
    <cellStyle name="Normal 19 39" xfId="781"/>
    <cellStyle name="Normal 19 4" xfId="782"/>
    <cellStyle name="Normal 19 40" xfId="783"/>
    <cellStyle name="Normal 19 5" xfId="784"/>
    <cellStyle name="Normal 19 6" xfId="785"/>
    <cellStyle name="Normal 19 7" xfId="786"/>
    <cellStyle name="Normal 19 8" xfId="787"/>
    <cellStyle name="Normal 19 9" xfId="788"/>
    <cellStyle name="Normal 2" xfId="44"/>
    <cellStyle name="Normal 2 10" xfId="789"/>
    <cellStyle name="Normal 2 11" xfId="790"/>
    <cellStyle name="Normal 2 12" xfId="791"/>
    <cellStyle name="Normal 2 13" xfId="792"/>
    <cellStyle name="Normal 2 14" xfId="793"/>
    <cellStyle name="Normal 2 15" xfId="794"/>
    <cellStyle name="Normal 2 16" xfId="795"/>
    <cellStyle name="Normal 2 17" xfId="796"/>
    <cellStyle name="Normal 2 18" xfId="797"/>
    <cellStyle name="Normal 2 19" xfId="798"/>
    <cellStyle name="Normal 2 2" xfId="47"/>
    <cellStyle name="Normal 2 2 10" xfId="800"/>
    <cellStyle name="Normal 2 2 11" xfId="801"/>
    <cellStyle name="Normal 2 2 12" xfId="802"/>
    <cellStyle name="Normal 2 2 13" xfId="803"/>
    <cellStyle name="Normal 2 2 14" xfId="804"/>
    <cellStyle name="Normal 2 2 15" xfId="805"/>
    <cellStyle name="Normal 2 2 16" xfId="806"/>
    <cellStyle name="Normal 2 2 17" xfId="807"/>
    <cellStyle name="Normal 2 2 18" xfId="808"/>
    <cellStyle name="Normal 2 2 19" xfId="809"/>
    <cellStyle name="Normal 2 2 2" xfId="72"/>
    <cellStyle name="Normal 2 2 2 2" xfId="810"/>
    <cellStyle name="Normal 2 2 2 2 2" xfId="811"/>
    <cellStyle name="Normal 2 2 2 2 2 2" xfId="812"/>
    <cellStyle name="Normal 2 2 2 2 2 2 2" xfId="813"/>
    <cellStyle name="Normal 2 2 2 2 2 2 3" xfId="814"/>
    <cellStyle name="Normal 2 2 2 2 2 3" xfId="815"/>
    <cellStyle name="Normal 2 2 2 2 2 4" xfId="816"/>
    <cellStyle name="Normal 2 2 2 2 3" xfId="817"/>
    <cellStyle name="Normal 2 2 2 2 4" xfId="818"/>
    <cellStyle name="Normal 2 2 2 2 4 2" xfId="819"/>
    <cellStyle name="Normal 2 2 2 2 4 3" xfId="820"/>
    <cellStyle name="Normal 2 2 2 2 5" xfId="821"/>
    <cellStyle name="Normal 2 2 2 3" xfId="822"/>
    <cellStyle name="Normal 2 2 2 4" xfId="823"/>
    <cellStyle name="Normal 2 2 2 4 2" xfId="824"/>
    <cellStyle name="Normal 2 2 2 4 3" xfId="825"/>
    <cellStyle name="Normal 2 2 2 5" xfId="826"/>
    <cellStyle name="Normal 2 2 20" xfId="827"/>
    <cellStyle name="Normal 2 2 21" xfId="828"/>
    <cellStyle name="Normal 2 2 22" xfId="829"/>
    <cellStyle name="Normal 2 2 23" xfId="830"/>
    <cellStyle name="Normal 2 2 24" xfId="831"/>
    <cellStyle name="Normal 2 2 25" xfId="832"/>
    <cellStyle name="Normal 2 2 26" xfId="833"/>
    <cellStyle name="Normal 2 2 27" xfId="834"/>
    <cellStyle name="Normal 2 2 28" xfId="835"/>
    <cellStyle name="Normal 2 2 29" xfId="836"/>
    <cellStyle name="Normal 2 2 3" xfId="837"/>
    <cellStyle name="Normal 2 2 30" xfId="838"/>
    <cellStyle name="Normal 2 2 31" xfId="839"/>
    <cellStyle name="Normal 2 2 32" xfId="840"/>
    <cellStyle name="Normal 2 2 33" xfId="841"/>
    <cellStyle name="Normal 2 2 34" xfId="842"/>
    <cellStyle name="Normal 2 2 35" xfId="843"/>
    <cellStyle name="Normal 2 2 36" xfId="844"/>
    <cellStyle name="Normal 2 2 37" xfId="845"/>
    <cellStyle name="Normal 2 2 38" xfId="846"/>
    <cellStyle name="Normal 2 2 39" xfId="847"/>
    <cellStyle name="Normal 2 2 4" xfId="848"/>
    <cellStyle name="Normal 2 2 40" xfId="849"/>
    <cellStyle name="Normal 2 2 41" xfId="850"/>
    <cellStyle name="Normal 2 2 42" xfId="851"/>
    <cellStyle name="Normal 2 2 43" xfId="852"/>
    <cellStyle name="Normal 2 2 44" xfId="853"/>
    <cellStyle name="Normal 2 2 45" xfId="854"/>
    <cellStyle name="Normal 2 2 46" xfId="855"/>
    <cellStyle name="Normal 2 2 47" xfId="856"/>
    <cellStyle name="Normal 2 2 48" xfId="857"/>
    <cellStyle name="Normal 2 2 48 2" xfId="858"/>
    <cellStyle name="Normal 2 2 48 3" xfId="859"/>
    <cellStyle name="Normal 2 2 49" xfId="860"/>
    <cellStyle name="Normal 2 2 5" xfId="861"/>
    <cellStyle name="Normal 2 2 50" xfId="799"/>
    <cellStyle name="Normal 2 2 6" xfId="862"/>
    <cellStyle name="Normal 2 2 7" xfId="863"/>
    <cellStyle name="Normal 2 2 8" xfId="864"/>
    <cellStyle name="Normal 2 2 9" xfId="865"/>
    <cellStyle name="Normal 2 20" xfId="866"/>
    <cellStyle name="Normal 2 21" xfId="867"/>
    <cellStyle name="Normal 2 22" xfId="868"/>
    <cellStyle name="Normal 2 23" xfId="869"/>
    <cellStyle name="Normal 2 24" xfId="870"/>
    <cellStyle name="Normal 2 25" xfId="871"/>
    <cellStyle name="Normal 2 26" xfId="872"/>
    <cellStyle name="Normal 2 27" xfId="873"/>
    <cellStyle name="Normal 2 28" xfId="874"/>
    <cellStyle name="Normal 2 29" xfId="875"/>
    <cellStyle name="Normal 2 3" xfId="48"/>
    <cellStyle name="Normal 2 3 2" xfId="71"/>
    <cellStyle name="Normal 2 3 2 2" xfId="877"/>
    <cellStyle name="Normal 2 3 2 3" xfId="878"/>
    <cellStyle name="Normal 2 3 3" xfId="879"/>
    <cellStyle name="Normal 2 3 4" xfId="880"/>
    <cellStyle name="Normal 2 3 5" xfId="876"/>
    <cellStyle name="Normal 2 30" xfId="881"/>
    <cellStyle name="Normal 2 31" xfId="882"/>
    <cellStyle name="Normal 2 32" xfId="883"/>
    <cellStyle name="Normal 2 33" xfId="884"/>
    <cellStyle name="Normal 2 34" xfId="885"/>
    <cellStyle name="Normal 2 35" xfId="886"/>
    <cellStyle name="Normal 2 36" xfId="887"/>
    <cellStyle name="Normal 2 37" xfId="888"/>
    <cellStyle name="Normal 2 38" xfId="889"/>
    <cellStyle name="Normal 2 39" xfId="890"/>
    <cellStyle name="normal 2 4" xfId="891"/>
    <cellStyle name="normal 2 4 2" xfId="892"/>
    <cellStyle name="Normal 2 40" xfId="893"/>
    <cellStyle name="Normal 2 41" xfId="894"/>
    <cellStyle name="Normal 2 42" xfId="895"/>
    <cellStyle name="Normal 2 43" xfId="896"/>
    <cellStyle name="Normal 2 44" xfId="897"/>
    <cellStyle name="Normal 2 45" xfId="898"/>
    <cellStyle name="Normal 2 46" xfId="899"/>
    <cellStyle name="Normal 2 47" xfId="900"/>
    <cellStyle name="Normal 2 48" xfId="901"/>
    <cellStyle name="normal 2 5" xfId="902"/>
    <cellStyle name="normal 2 5 2" xfId="903"/>
    <cellStyle name="normal 2 6" xfId="904"/>
    <cellStyle name="normal 2 6 2" xfId="905"/>
    <cellStyle name="normal 2 7" xfId="906"/>
    <cellStyle name="normal 2 7 2" xfId="907"/>
    <cellStyle name="normal 2 8" xfId="908"/>
    <cellStyle name="normal 2 8 2" xfId="909"/>
    <cellStyle name="Normal 2 9" xfId="910"/>
    <cellStyle name="Normal 2 9 2" xfId="911"/>
    <cellStyle name="Normal 20" xfId="270"/>
    <cellStyle name="Normal 20 2" xfId="398"/>
    <cellStyle name="Normal 21 10" xfId="912"/>
    <cellStyle name="Normal 21 11" xfId="913"/>
    <cellStyle name="Normal 21 12" xfId="914"/>
    <cellStyle name="Normal 21 13" xfId="915"/>
    <cellStyle name="Normal 21 14" xfId="916"/>
    <cellStyle name="Normal 21 15" xfId="917"/>
    <cellStyle name="Normal 21 16" xfId="918"/>
    <cellStyle name="Normal 21 17" xfId="919"/>
    <cellStyle name="Normal 21 18" xfId="920"/>
    <cellStyle name="Normal 21 19" xfId="921"/>
    <cellStyle name="Normal 21 2" xfId="922"/>
    <cellStyle name="Normal 21 20" xfId="923"/>
    <cellStyle name="Normal 21 21" xfId="924"/>
    <cellStyle name="Normal 21 22" xfId="925"/>
    <cellStyle name="Normal 21 23" xfId="926"/>
    <cellStyle name="Normal 21 24" xfId="927"/>
    <cellStyle name="Normal 21 25" xfId="928"/>
    <cellStyle name="Normal 21 26" xfId="929"/>
    <cellStyle name="Normal 21 27" xfId="930"/>
    <cellStyle name="Normal 21 28" xfId="931"/>
    <cellStyle name="Normal 21 29" xfId="932"/>
    <cellStyle name="Normal 21 3" xfId="933"/>
    <cellStyle name="Normal 21 30" xfId="934"/>
    <cellStyle name="Normal 21 31" xfId="935"/>
    <cellStyle name="Normal 21 32" xfId="936"/>
    <cellStyle name="Normal 21 33" xfId="937"/>
    <cellStyle name="Normal 21 34" xfId="938"/>
    <cellStyle name="Normal 21 35" xfId="939"/>
    <cellStyle name="Normal 21 36" xfId="940"/>
    <cellStyle name="Normal 21 37" xfId="941"/>
    <cellStyle name="Normal 21 38" xfId="942"/>
    <cellStyle name="Normal 21 39" xfId="943"/>
    <cellStyle name="Normal 21 4" xfId="944"/>
    <cellStyle name="Normal 21 40" xfId="945"/>
    <cellStyle name="Normal 21 5" xfId="946"/>
    <cellStyle name="Normal 21 6" xfId="947"/>
    <cellStyle name="Normal 21 7" xfId="948"/>
    <cellStyle name="Normal 21 8" xfId="949"/>
    <cellStyle name="Normal 21 9" xfId="950"/>
    <cellStyle name="Normal 22 10" xfId="951"/>
    <cellStyle name="Normal 22 11" xfId="952"/>
    <cellStyle name="Normal 22 12" xfId="953"/>
    <cellStyle name="Normal 22 13" xfId="954"/>
    <cellStyle name="Normal 22 14" xfId="955"/>
    <cellStyle name="Normal 22 15" xfId="956"/>
    <cellStyle name="Normal 22 16" xfId="957"/>
    <cellStyle name="Normal 22 17" xfId="958"/>
    <cellStyle name="Normal 22 18" xfId="959"/>
    <cellStyle name="Normal 22 19" xfId="960"/>
    <cellStyle name="Normal 22 2" xfId="961"/>
    <cellStyle name="Normal 22 20" xfId="962"/>
    <cellStyle name="Normal 22 21" xfId="963"/>
    <cellStyle name="Normal 22 22" xfId="964"/>
    <cellStyle name="Normal 22 23" xfId="965"/>
    <cellStyle name="Normal 22 24" xfId="966"/>
    <cellStyle name="Normal 22 25" xfId="967"/>
    <cellStyle name="Normal 22 26" xfId="968"/>
    <cellStyle name="Normal 22 27" xfId="969"/>
    <cellStyle name="Normal 22 28" xfId="970"/>
    <cellStyle name="Normal 22 29" xfId="971"/>
    <cellStyle name="Normal 22 3" xfId="972"/>
    <cellStyle name="Normal 22 30" xfId="973"/>
    <cellStyle name="Normal 22 31" xfId="974"/>
    <cellStyle name="Normal 22 32" xfId="975"/>
    <cellStyle name="Normal 22 33" xfId="976"/>
    <cellStyle name="Normal 22 34" xfId="977"/>
    <cellStyle name="Normal 22 35" xfId="978"/>
    <cellStyle name="Normal 22 36" xfId="979"/>
    <cellStyle name="Normal 22 37" xfId="980"/>
    <cellStyle name="Normal 22 38" xfId="981"/>
    <cellStyle name="Normal 22 39" xfId="982"/>
    <cellStyle name="Normal 22 4" xfId="983"/>
    <cellStyle name="Normal 22 40" xfId="984"/>
    <cellStyle name="Normal 22 5" xfId="985"/>
    <cellStyle name="Normal 22 6" xfId="986"/>
    <cellStyle name="Normal 22 7" xfId="987"/>
    <cellStyle name="Normal 22 8" xfId="988"/>
    <cellStyle name="Normal 22 9" xfId="989"/>
    <cellStyle name="Normal 24 2" xfId="990"/>
    <cellStyle name="Normal 25 2" xfId="991"/>
    <cellStyle name="Normal 26 2" xfId="992"/>
    <cellStyle name="Normal 27 2" xfId="993"/>
    <cellStyle name="Normal 28 2" xfId="994"/>
    <cellStyle name="Normal 29 2" xfId="995"/>
    <cellStyle name="Normal 3" xfId="45"/>
    <cellStyle name="Normal 3 2" xfId="49"/>
    <cellStyle name="Normal 3 2 2" xfId="73"/>
    <cellStyle name="Normal 3 3" xfId="996"/>
    <cellStyle name="Normal 3 4" xfId="997"/>
    <cellStyle name="Normal 3 5" xfId="998"/>
    <cellStyle name="Normal 3 6" xfId="999"/>
    <cellStyle name="Normal 3 7" xfId="1000"/>
    <cellStyle name="Normal 3 8" xfId="1001"/>
    <cellStyle name="Normal 3 9" xfId="1002"/>
    <cellStyle name="Normal 30 2" xfId="1003"/>
    <cellStyle name="Normal 31 2" xfId="1004"/>
    <cellStyle name="Normal 32 2" xfId="1005"/>
    <cellStyle name="Normal 33 2" xfId="1006"/>
    <cellStyle name="Normal 34 2" xfId="1007"/>
    <cellStyle name="Normal 35 2" xfId="1008"/>
    <cellStyle name="Normal 36 2" xfId="1009"/>
    <cellStyle name="Normal 37 2" xfId="1010"/>
    <cellStyle name="Normal 38 2" xfId="1011"/>
    <cellStyle name="Normal 39 2" xfId="1012"/>
    <cellStyle name="Normal 4" xfId="46"/>
    <cellStyle name="Normal 4 10" xfId="1013"/>
    <cellStyle name="Normal 4 11" xfId="1014"/>
    <cellStyle name="Normal 4 12" xfId="1015"/>
    <cellStyle name="Normal 4 13" xfId="1016"/>
    <cellStyle name="Normal 4 14" xfId="1017"/>
    <cellStyle name="Normal 4 15" xfId="1018"/>
    <cellStyle name="Normal 4 16" xfId="1019"/>
    <cellStyle name="Normal 4 17" xfId="1020"/>
    <cellStyle name="Normal 4 18" xfId="1021"/>
    <cellStyle name="Normal 4 19" xfId="1022"/>
    <cellStyle name="Normal 4 2" xfId="74"/>
    <cellStyle name="Normal 4 2 2" xfId="1023"/>
    <cellStyle name="Normal 4 20" xfId="1024"/>
    <cellStyle name="Normal 4 21" xfId="1025"/>
    <cellStyle name="Normal 4 22" xfId="1026"/>
    <cellStyle name="Normal 4 23" xfId="1027"/>
    <cellStyle name="Normal 4 24" xfId="1028"/>
    <cellStyle name="Normal 4 25" xfId="1029"/>
    <cellStyle name="Normal 4 26" xfId="1030"/>
    <cellStyle name="Normal 4 27" xfId="1031"/>
    <cellStyle name="Normal 4 28" xfId="1032"/>
    <cellStyle name="Normal 4 29" xfId="1033"/>
    <cellStyle name="Normal 4 3" xfId="1034"/>
    <cellStyle name="Normal 4 30" xfId="1035"/>
    <cellStyle name="Normal 4 31" xfId="1036"/>
    <cellStyle name="Normal 4 32" xfId="1037"/>
    <cellStyle name="Normal 4 33" xfId="1038"/>
    <cellStyle name="Normal 4 34" xfId="1039"/>
    <cellStyle name="Normal 4 35" xfId="1040"/>
    <cellStyle name="Normal 4 36" xfId="1041"/>
    <cellStyle name="Normal 4 37" xfId="1042"/>
    <cellStyle name="Normal 4 38" xfId="1043"/>
    <cellStyle name="Normal 4 39" xfId="1044"/>
    <cellStyle name="Normal 4 4" xfId="1045"/>
    <cellStyle name="Normal 4 40" xfId="1046"/>
    <cellStyle name="Normal 4 5" xfId="1047"/>
    <cellStyle name="Normal 4 6" xfId="1048"/>
    <cellStyle name="Normal 4 7" xfId="1049"/>
    <cellStyle name="Normal 4 8" xfId="1050"/>
    <cellStyle name="Normal 4 9" xfId="1051"/>
    <cellStyle name="Normal 40 2" xfId="1052"/>
    <cellStyle name="Normal 41 2" xfId="1053"/>
    <cellStyle name="Normal 42 2" xfId="1054"/>
    <cellStyle name="Normal 43 2" xfId="1055"/>
    <cellStyle name="Normal 44 2" xfId="1056"/>
    <cellStyle name="Normal 45 2" xfId="1057"/>
    <cellStyle name="Normal 46 2" xfId="1058"/>
    <cellStyle name="Normal 47 2" xfId="1059"/>
    <cellStyle name="Normal 48 2" xfId="1060"/>
    <cellStyle name="Normal 49" xfId="1061"/>
    <cellStyle name="Normal 49 2" xfId="1062"/>
    <cellStyle name="Normal 5" xfId="50"/>
    <cellStyle name="Normal 5 10" xfId="1063"/>
    <cellStyle name="Normal 5 11" xfId="1064"/>
    <cellStyle name="Normal 5 12" xfId="1065"/>
    <cellStyle name="Normal 5 13" xfId="1066"/>
    <cellStyle name="Normal 5 14" xfId="1067"/>
    <cellStyle name="Normal 5 15" xfId="1068"/>
    <cellStyle name="Normal 5 16" xfId="1069"/>
    <cellStyle name="Normal 5 17" xfId="1070"/>
    <cellStyle name="Normal 5 18" xfId="1071"/>
    <cellStyle name="Normal 5 19" xfId="1072"/>
    <cellStyle name="Normal 5 2" xfId="75"/>
    <cellStyle name="Normal 5 2 2" xfId="1073"/>
    <cellStyle name="Normal 5 20" xfId="1074"/>
    <cellStyle name="Normal 5 21" xfId="1075"/>
    <cellStyle name="Normal 5 22" xfId="1076"/>
    <cellStyle name="Normal 5 23" xfId="1077"/>
    <cellStyle name="Normal 5 24" xfId="1078"/>
    <cellStyle name="Normal 5 25" xfId="1079"/>
    <cellStyle name="Normal 5 26" xfId="1080"/>
    <cellStyle name="Normal 5 27" xfId="1081"/>
    <cellStyle name="Normal 5 28" xfId="1082"/>
    <cellStyle name="Normal 5 29" xfId="1083"/>
    <cellStyle name="Normal 5 3" xfId="1084"/>
    <cellStyle name="Normal 5 30" xfId="1085"/>
    <cellStyle name="Normal 5 31" xfId="1086"/>
    <cellStyle name="Normal 5 32" xfId="1087"/>
    <cellStyle name="Normal 5 33" xfId="1088"/>
    <cellStyle name="Normal 5 34" xfId="1089"/>
    <cellStyle name="Normal 5 35" xfId="1090"/>
    <cellStyle name="Normal 5 36" xfId="1091"/>
    <cellStyle name="Normal 5 37" xfId="1092"/>
    <cellStyle name="Normal 5 38" xfId="1093"/>
    <cellStyle name="Normal 5 39" xfId="1094"/>
    <cellStyle name="Normal 5 4" xfId="1095"/>
    <cellStyle name="Normal 5 40" xfId="1096"/>
    <cellStyle name="Normal 5 5" xfId="1097"/>
    <cellStyle name="Normal 5 6" xfId="1098"/>
    <cellStyle name="Normal 5 7" xfId="1099"/>
    <cellStyle name="Normal 5 8" xfId="1100"/>
    <cellStyle name="Normal 5 9" xfId="1101"/>
    <cellStyle name="Normal 50 2" xfId="1102"/>
    <cellStyle name="Normal 51 2" xfId="1103"/>
    <cellStyle name="Normal 52 2" xfId="1104"/>
    <cellStyle name="Normal 53" xfId="1105"/>
    <cellStyle name="Normal 53 2" xfId="1106"/>
    <cellStyle name="Normal 54" xfId="1107"/>
    <cellStyle name="Normal 54 2" xfId="1108"/>
    <cellStyle name="Normal 55 2" xfId="1109"/>
    <cellStyle name="Normal 56 2" xfId="1110"/>
    <cellStyle name="Normal 57 2" xfId="1111"/>
    <cellStyle name="Normal 58 2" xfId="1112"/>
    <cellStyle name="Normal 59 2" xfId="1113"/>
    <cellStyle name="Normal 6" xfId="51"/>
    <cellStyle name="Normal 6 10" xfId="1114"/>
    <cellStyle name="Normal 6 11" xfId="1115"/>
    <cellStyle name="Normal 6 12" xfId="1116"/>
    <cellStyle name="Normal 6 13" xfId="1117"/>
    <cellStyle name="Normal 6 14" xfId="1118"/>
    <cellStyle name="Normal 6 15" xfId="1119"/>
    <cellStyle name="Normal 6 16" xfId="1120"/>
    <cellStyle name="Normal 6 17" xfId="1121"/>
    <cellStyle name="Normal 6 18" xfId="1122"/>
    <cellStyle name="Normal 6 19" xfId="1123"/>
    <cellStyle name="Normal 6 2" xfId="1124"/>
    <cellStyle name="Normal 6 20" xfId="1125"/>
    <cellStyle name="Normal 6 21" xfId="1126"/>
    <cellStyle name="Normal 6 22" xfId="1127"/>
    <cellStyle name="Normal 6 23" xfId="1128"/>
    <cellStyle name="Normal 6 24" xfId="1129"/>
    <cellStyle name="Normal 6 25" xfId="1130"/>
    <cellStyle name="Normal 6 26" xfId="1131"/>
    <cellStyle name="Normal 6 27" xfId="1132"/>
    <cellStyle name="Normal 6 28" xfId="1133"/>
    <cellStyle name="Normal 6 29" xfId="1134"/>
    <cellStyle name="Normal 6 3" xfId="1135"/>
    <cellStyle name="Normal 6 30" xfId="1136"/>
    <cellStyle name="Normal 6 31" xfId="1137"/>
    <cellStyle name="Normal 6 32" xfId="1138"/>
    <cellStyle name="Normal 6 33" xfId="1139"/>
    <cellStyle name="Normal 6 34" xfId="1140"/>
    <cellStyle name="Normal 6 35" xfId="1141"/>
    <cellStyle name="Normal 6 36" xfId="1142"/>
    <cellStyle name="Normal 6 37" xfId="1143"/>
    <cellStyle name="Normal 6 38" xfId="1144"/>
    <cellStyle name="Normal 6 39" xfId="1145"/>
    <cellStyle name="Normal 6 4" xfId="1146"/>
    <cellStyle name="Normal 6 40" xfId="1147"/>
    <cellStyle name="Normal 6 5" xfId="1148"/>
    <cellStyle name="Normal 6 6" xfId="1149"/>
    <cellStyle name="Normal 6 7" xfId="1150"/>
    <cellStyle name="Normal 6 8" xfId="1151"/>
    <cellStyle name="Normal 6 9" xfId="1152"/>
    <cellStyle name="Normal 60 2" xfId="1153"/>
    <cellStyle name="Normal 61 2" xfId="1154"/>
    <cellStyle name="Normal 62 2" xfId="1155"/>
    <cellStyle name="Normal 63 2" xfId="1156"/>
    <cellStyle name="Normal 64 2" xfId="1157"/>
    <cellStyle name="Normal 65 2" xfId="1158"/>
    <cellStyle name="Normal 66 2" xfId="1159"/>
    <cellStyle name="Normal 67 2" xfId="1160"/>
    <cellStyle name="Normal 68 2" xfId="1161"/>
    <cellStyle name="Normal 69 2" xfId="1162"/>
    <cellStyle name="Normal 7" xfId="52"/>
    <cellStyle name="Normal 7 10" xfId="1163"/>
    <cellStyle name="Normal 7 11" xfId="1164"/>
    <cellStyle name="Normal 7 12" xfId="1165"/>
    <cellStyle name="Normal 7 13" xfId="1166"/>
    <cellStyle name="Normal 7 14" xfId="1167"/>
    <cellStyle name="Normal 7 15" xfId="1168"/>
    <cellStyle name="Normal 7 16" xfId="1169"/>
    <cellStyle name="Normal 7 17" xfId="1170"/>
    <cellStyle name="Normal 7 18" xfId="1171"/>
    <cellStyle name="Normal 7 19" xfId="1172"/>
    <cellStyle name="Normal 7 2" xfId="1173"/>
    <cellStyle name="Normal 7 20" xfId="1174"/>
    <cellStyle name="Normal 7 21" xfId="1175"/>
    <cellStyle name="Normal 7 22" xfId="1176"/>
    <cellStyle name="Normal 7 23" xfId="1177"/>
    <cellStyle name="Normal 7 24" xfId="1178"/>
    <cellStyle name="Normal 7 25" xfId="1179"/>
    <cellStyle name="Normal 7 26" xfId="1180"/>
    <cellStyle name="Normal 7 27" xfId="1181"/>
    <cellStyle name="Normal 7 28" xfId="1182"/>
    <cellStyle name="Normal 7 29" xfId="1183"/>
    <cellStyle name="Normal 7 3" xfId="1184"/>
    <cellStyle name="Normal 7 30" xfId="1185"/>
    <cellStyle name="Normal 7 31" xfId="1186"/>
    <cellStyle name="Normal 7 32" xfId="1187"/>
    <cellStyle name="Normal 7 33" xfId="1188"/>
    <cellStyle name="Normal 7 34" xfId="1189"/>
    <cellStyle name="Normal 7 35" xfId="1190"/>
    <cellStyle name="Normal 7 36" xfId="1191"/>
    <cellStyle name="Normal 7 37" xfId="1192"/>
    <cellStyle name="Normal 7 38" xfId="1193"/>
    <cellStyle name="Normal 7 39" xfId="1194"/>
    <cellStyle name="Normal 7 4" xfId="1195"/>
    <cellStyle name="Normal 7 40" xfId="1196"/>
    <cellStyle name="Normal 7 5" xfId="1197"/>
    <cellStyle name="Normal 7 6" xfId="1198"/>
    <cellStyle name="Normal 7 7" xfId="1199"/>
    <cellStyle name="Normal 7 8" xfId="1200"/>
    <cellStyle name="Normal 7 9" xfId="1201"/>
    <cellStyle name="Normal 70 2" xfId="1202"/>
    <cellStyle name="Normal 71 2" xfId="1203"/>
    <cellStyle name="Normal 72 2" xfId="1204"/>
    <cellStyle name="Normal 73 2" xfId="1205"/>
    <cellStyle name="Normal 74 2" xfId="1206"/>
    <cellStyle name="Normal 75 2" xfId="1207"/>
    <cellStyle name="Normal 76 2" xfId="1208"/>
    <cellStyle name="Normal 77 2" xfId="1209"/>
    <cellStyle name="Normal 78 2" xfId="1210"/>
    <cellStyle name="Normal 79 2" xfId="1211"/>
    <cellStyle name="Normal 8" xfId="76"/>
    <cellStyle name="Normal 80 2" xfId="1212"/>
    <cellStyle name="Normal 82 2" xfId="1213"/>
    <cellStyle name="Normal 83 2" xfId="1214"/>
    <cellStyle name="Normal 84 2" xfId="1215"/>
    <cellStyle name="Normal 85 2" xfId="1216"/>
    <cellStyle name="Normal 87" xfId="1217"/>
    <cellStyle name="Normal 88" xfId="1218"/>
    <cellStyle name="Normal 89" xfId="1219"/>
    <cellStyle name="Normal 9" xfId="77"/>
    <cellStyle name="Normal 9 10" xfId="1220"/>
    <cellStyle name="Normal 9 11" xfId="1221"/>
    <cellStyle name="Normal 9 12" xfId="1222"/>
    <cellStyle name="Normal 9 13" xfId="1223"/>
    <cellStyle name="Normal 9 14" xfId="1224"/>
    <cellStyle name="Normal 9 15" xfId="1225"/>
    <cellStyle name="Normal 9 16" xfId="1226"/>
    <cellStyle name="Normal 9 17" xfId="1227"/>
    <cellStyle name="Normal 9 18" xfId="1228"/>
    <cellStyle name="Normal 9 19" xfId="1229"/>
    <cellStyle name="Normal 9 2" xfId="1230"/>
    <cellStyle name="Normal 9 20" xfId="1231"/>
    <cellStyle name="Normal 9 21" xfId="1232"/>
    <cellStyle name="Normal 9 22" xfId="1233"/>
    <cellStyle name="Normal 9 23" xfId="1234"/>
    <cellStyle name="Normal 9 24" xfId="1235"/>
    <cellStyle name="Normal 9 25" xfId="1236"/>
    <cellStyle name="Normal 9 26" xfId="1237"/>
    <cellStyle name="Normal 9 27" xfId="1238"/>
    <cellStyle name="Normal 9 28" xfId="1239"/>
    <cellStyle name="Normal 9 29" xfId="1240"/>
    <cellStyle name="Normal 9 3" xfId="1241"/>
    <cellStyle name="Normal 9 30" xfId="1242"/>
    <cellStyle name="Normal 9 31" xfId="1243"/>
    <cellStyle name="Normal 9 32" xfId="1244"/>
    <cellStyle name="Normal 9 33" xfId="1245"/>
    <cellStyle name="Normal 9 34" xfId="1246"/>
    <cellStyle name="Normal 9 35" xfId="1247"/>
    <cellStyle name="Normal 9 36" xfId="1248"/>
    <cellStyle name="Normal 9 37" xfId="1249"/>
    <cellStyle name="Normal 9 38" xfId="1250"/>
    <cellStyle name="Normal 9 39" xfId="1251"/>
    <cellStyle name="Normal 9 4" xfId="1252"/>
    <cellStyle name="Normal 9 40" xfId="1253"/>
    <cellStyle name="Normal 9 5" xfId="1254"/>
    <cellStyle name="Normal 9 6" xfId="1255"/>
    <cellStyle name="Normal 9 7" xfId="1256"/>
    <cellStyle name="Normal 9 8" xfId="1257"/>
    <cellStyle name="Normal 9 9" xfId="1258"/>
    <cellStyle name="Normal 90" xfId="1259"/>
    <cellStyle name="Normal 91" xfId="1260"/>
    <cellStyle name="Normal 92" xfId="1261"/>
    <cellStyle name="Normal 93" xfId="1262"/>
    <cellStyle name="Normal 94" xfId="1263"/>
    <cellStyle name="Normal 95" xfId="1264"/>
    <cellStyle name="Normal 95 2" xfId="1265"/>
    <cellStyle name="Normal 95 3" xfId="1266"/>
    <cellStyle name="Normal 96" xfId="1267"/>
    <cellStyle name="Normal 96 2" xfId="1268"/>
    <cellStyle name="Normal 96 3" xfId="1269"/>
    <cellStyle name="Normal 97" xfId="1270"/>
    <cellStyle name="Normal 97 2" xfId="1271"/>
    <cellStyle name="Normal 97 3" xfId="1272"/>
    <cellStyle name="Normal 98" xfId="1273"/>
    <cellStyle name="Normal 98 2" xfId="1274"/>
    <cellStyle name="Normal 98 3" xfId="1275"/>
    <cellStyle name="Normal 99" xfId="1276"/>
    <cellStyle name="Normal 99 2" xfId="1277"/>
    <cellStyle name="Normal 99 3" xfId="1278"/>
    <cellStyle name="Notas" xfId="15" builtinId="10" customBuiltin="1"/>
    <cellStyle name="Notas 2" xfId="78"/>
    <cellStyle name="Notas 2 10" xfId="1279"/>
    <cellStyle name="Notas 2 2" xfId="1280"/>
    <cellStyle name="Notas 2 2 2" xfId="1281"/>
    <cellStyle name="Notas 2 2 2 2" xfId="1282"/>
    <cellStyle name="Notas 2 2 2 3" xfId="1283"/>
    <cellStyle name="Notas 2 2 3" xfId="1284"/>
    <cellStyle name="Notas 2 2 4" xfId="1285"/>
    <cellStyle name="Notas 2 3" xfId="1286"/>
    <cellStyle name="Notas 2 4" xfId="1287"/>
    <cellStyle name="Notas 2 5" xfId="1288"/>
    <cellStyle name="Notas 2 6" xfId="1289"/>
    <cellStyle name="Notas 2 7" xfId="1290"/>
    <cellStyle name="Notas 2 8" xfId="1291"/>
    <cellStyle name="Notas 2 8 2" xfId="1292"/>
    <cellStyle name="Notas 2 8 3" xfId="1293"/>
    <cellStyle name="Notas 2 9" xfId="1294"/>
    <cellStyle name="Output" xfId="1295"/>
    <cellStyle name="Porcentaje 2" xfId="79"/>
    <cellStyle name="Porcentaje 2 2" xfId="1296"/>
    <cellStyle name="Porcentaje 3" xfId="80"/>
    <cellStyle name="Punto" xfId="1297"/>
    <cellStyle name="Punto 2" xfId="1298"/>
    <cellStyle name="Punto0" xfId="1299"/>
    <cellStyle name="Punto0 2" xfId="1300"/>
    <cellStyle name="Salida" xfId="10" builtinId="21" customBuiltin="1"/>
    <cellStyle name="Salida 2" xfId="1302"/>
    <cellStyle name="Salida 3" xfId="1301"/>
    <cellStyle name="SAPBEXaggData" xfId="81"/>
    <cellStyle name="SAPBEXaggData 2" xfId="82"/>
    <cellStyle name="SAPBEXaggDataEmph" xfId="83"/>
    <cellStyle name="SAPBEXaggDataEmph 2" xfId="84"/>
    <cellStyle name="SAPBEXaggItem" xfId="85"/>
    <cellStyle name="SAPBEXaggItem 2" xfId="86"/>
    <cellStyle name="SAPBEXaggItemX" xfId="87"/>
    <cellStyle name="SAPBEXaggItemX 2" xfId="88"/>
    <cellStyle name="SAPBEXchaText" xfId="89"/>
    <cellStyle name="SAPBEXexcBad7" xfId="90"/>
    <cellStyle name="SAPBEXexcBad7 2" xfId="91"/>
    <cellStyle name="SAPBEXexcBad8" xfId="92"/>
    <cellStyle name="SAPBEXexcBad8 2" xfId="93"/>
    <cellStyle name="SAPBEXexcBad9" xfId="94"/>
    <cellStyle name="SAPBEXexcBad9 2" xfId="95"/>
    <cellStyle name="SAPBEXexcCritical4" xfId="96"/>
    <cellStyle name="SAPBEXexcCritical4 2" xfId="97"/>
    <cellStyle name="SAPBEXexcCritical5" xfId="98"/>
    <cellStyle name="SAPBEXexcCritical5 2" xfId="99"/>
    <cellStyle name="SAPBEXexcCritical6" xfId="100"/>
    <cellStyle name="SAPBEXexcCritical6 2" xfId="101"/>
    <cellStyle name="SAPBEXexcGood1" xfId="102"/>
    <cellStyle name="SAPBEXexcGood1 2" xfId="103"/>
    <cellStyle name="SAPBEXexcGood2" xfId="104"/>
    <cellStyle name="SAPBEXexcGood2 2" xfId="105"/>
    <cellStyle name="SAPBEXexcGood3" xfId="106"/>
    <cellStyle name="SAPBEXexcGood3 2" xfId="107"/>
    <cellStyle name="SAPBEXfilterDrill" xfId="108"/>
    <cellStyle name="SAPBEXfilterDrill 2" xfId="109"/>
    <cellStyle name="SAPBEXfilterItem" xfId="110"/>
    <cellStyle name="SAPBEXfilterItem 2" xfId="111"/>
    <cellStyle name="SAPBEXfilterText" xfId="112"/>
    <cellStyle name="SAPBEXfilterText 2" xfId="113"/>
    <cellStyle name="SAPBEXfilterText 3" xfId="114"/>
    <cellStyle name="SAPBEXfilterText 4" xfId="115"/>
    <cellStyle name="SAPBEXfilterText 5" xfId="116"/>
    <cellStyle name="SAPBEXfilterText 6" xfId="117"/>
    <cellStyle name="SAPBEXfilterText 7" xfId="118"/>
    <cellStyle name="SAPBEXformats" xfId="119"/>
    <cellStyle name="SAPBEXformats 2" xfId="120"/>
    <cellStyle name="SAPBEXheaderItem" xfId="121"/>
    <cellStyle name="SAPBEXheaderItem 2" xfId="122"/>
    <cellStyle name="SAPBEXheaderItem 3" xfId="123"/>
    <cellStyle name="SAPBEXheaderItem 4" xfId="124"/>
    <cellStyle name="SAPBEXheaderItem 5" xfId="125"/>
    <cellStyle name="SAPBEXheaderItem 6" xfId="126"/>
    <cellStyle name="SAPBEXheaderItem 7" xfId="127"/>
    <cellStyle name="SAPBEXheaderItem 8" xfId="128"/>
    <cellStyle name="SAPBEXheaderText" xfId="129"/>
    <cellStyle name="SAPBEXheaderText 2" xfId="130"/>
    <cellStyle name="SAPBEXHLevel0" xfId="131"/>
    <cellStyle name="SAPBEXHLevel0 2" xfId="132"/>
    <cellStyle name="SAPBEXHLevel0 3" xfId="133"/>
    <cellStyle name="SAPBEXHLevel0 4" xfId="134"/>
    <cellStyle name="SAPBEXHLevel0 5" xfId="135"/>
    <cellStyle name="SAPBEXHLevel0 6" xfId="136"/>
    <cellStyle name="SAPBEXHLevel0 7" xfId="137"/>
    <cellStyle name="SAPBEXHLevel0 8" xfId="138"/>
    <cellStyle name="SAPBEXHLevel0X" xfId="139"/>
    <cellStyle name="SAPBEXHLevel0X 2" xfId="140"/>
    <cellStyle name="SAPBEXHLevel0X 3" xfId="141"/>
    <cellStyle name="SAPBEXHLevel0X 4" xfId="142"/>
    <cellStyle name="SAPBEXHLevel0X 5" xfId="143"/>
    <cellStyle name="SAPBEXHLevel0X 6" xfId="144"/>
    <cellStyle name="SAPBEXHLevel0X 7" xfId="145"/>
    <cellStyle name="SAPBEXHLevel0X 8" xfId="146"/>
    <cellStyle name="SAPBEXHLevel1" xfId="147"/>
    <cellStyle name="SAPBEXHLevel1 2" xfId="148"/>
    <cellStyle name="SAPBEXHLevel1 3" xfId="149"/>
    <cellStyle name="SAPBEXHLevel1 4" xfId="150"/>
    <cellStyle name="SAPBEXHLevel1 5" xfId="151"/>
    <cellStyle name="SAPBEXHLevel1 6" xfId="152"/>
    <cellStyle name="SAPBEXHLevel1 7" xfId="153"/>
    <cellStyle name="SAPBEXHLevel1X" xfId="154"/>
    <cellStyle name="SAPBEXHLevel1X 2" xfId="155"/>
    <cellStyle name="SAPBEXHLevel1X 3" xfId="156"/>
    <cellStyle name="SAPBEXHLevel1X 4" xfId="157"/>
    <cellStyle name="SAPBEXHLevel1X 5" xfId="158"/>
    <cellStyle name="SAPBEXHLevel1X 6" xfId="159"/>
    <cellStyle name="SAPBEXHLevel1X 7" xfId="160"/>
    <cellStyle name="SAPBEXHLevel1X 8" xfId="161"/>
    <cellStyle name="SAPBEXHLevel2" xfId="162"/>
    <cellStyle name="SAPBEXHLevel2 2" xfId="163"/>
    <cellStyle name="SAPBEXHLevel2 3" xfId="164"/>
    <cellStyle name="SAPBEXHLevel2 4" xfId="165"/>
    <cellStyle name="SAPBEXHLevel2 5" xfId="166"/>
    <cellStyle name="SAPBEXHLevel2 6" xfId="167"/>
    <cellStyle name="SAPBEXHLevel2 7" xfId="168"/>
    <cellStyle name="SAPBEXHLevel2X" xfId="169"/>
    <cellStyle name="SAPBEXHLevel2X 2" xfId="170"/>
    <cellStyle name="SAPBEXHLevel2X 3" xfId="171"/>
    <cellStyle name="SAPBEXHLevel2X 4" xfId="172"/>
    <cellStyle name="SAPBEXHLevel2X 5" xfId="173"/>
    <cellStyle name="SAPBEXHLevel2X 6" xfId="174"/>
    <cellStyle name="SAPBEXHLevel2X 7" xfId="175"/>
    <cellStyle name="SAPBEXHLevel2X 8" xfId="176"/>
    <cellStyle name="SAPBEXHLevel3" xfId="177"/>
    <cellStyle name="SAPBEXHLevel3 2" xfId="178"/>
    <cellStyle name="SAPBEXHLevel3 3" xfId="179"/>
    <cellStyle name="SAPBEXHLevel3 4" xfId="180"/>
    <cellStyle name="SAPBEXHLevel3 5" xfId="181"/>
    <cellStyle name="SAPBEXHLevel3 6" xfId="182"/>
    <cellStyle name="SAPBEXHLevel3 7" xfId="183"/>
    <cellStyle name="SAPBEXHLevel3X" xfId="184"/>
    <cellStyle name="SAPBEXHLevel3X 2" xfId="185"/>
    <cellStyle name="SAPBEXHLevel3X 3" xfId="186"/>
    <cellStyle name="SAPBEXHLevel3X 4" xfId="187"/>
    <cellStyle name="SAPBEXHLevel3X 5" xfId="188"/>
    <cellStyle name="SAPBEXHLevel3X 6" xfId="189"/>
    <cellStyle name="SAPBEXHLevel3X 7" xfId="190"/>
    <cellStyle name="SAPBEXHLevel3X 8" xfId="191"/>
    <cellStyle name="SAPBEXinputData" xfId="192"/>
    <cellStyle name="SAPBEXinputData 2" xfId="193"/>
    <cellStyle name="SAPBEXinputData 3" xfId="194"/>
    <cellStyle name="SAPBEXinputData 4" xfId="195"/>
    <cellStyle name="SAPBEXinputData 5" xfId="196"/>
    <cellStyle name="SAPBEXinputData 6" xfId="197"/>
    <cellStyle name="SAPBEXinputData 7" xfId="198"/>
    <cellStyle name="SAPBEXinputData 8" xfId="199"/>
    <cellStyle name="SAPBEXresData" xfId="200"/>
    <cellStyle name="SAPBEXresData 2" xfId="201"/>
    <cellStyle name="SAPBEXresDataEmph" xfId="202"/>
    <cellStyle name="SAPBEXresDataEmph 2" xfId="203"/>
    <cellStyle name="SAPBEXresItem" xfId="204"/>
    <cellStyle name="SAPBEXresItemX" xfId="205"/>
    <cellStyle name="SAPBEXresItemX 2" xfId="206"/>
    <cellStyle name="SAPBEXstdData" xfId="207"/>
    <cellStyle name="SAPBEXstdDataEmph" xfId="208"/>
    <cellStyle name="SAPBEXstdDataEmph 2" xfId="209"/>
    <cellStyle name="SAPBEXstdItem" xfId="210"/>
    <cellStyle name="SAPBEXstdItem 2" xfId="211"/>
    <cellStyle name="SAPBEXstdItemX" xfId="212"/>
    <cellStyle name="SAPBEXtitle" xfId="213"/>
    <cellStyle name="SAPBEXtitle 2" xfId="214"/>
    <cellStyle name="SAPBEXundefined" xfId="215"/>
    <cellStyle name="SAPBEXundefined 2" xfId="216"/>
    <cellStyle name="Texto de advertencia" xfId="14" builtinId="11" customBuiltin="1"/>
    <cellStyle name="Texto de advertencia 2" xfId="1303"/>
    <cellStyle name="Texto explicativo" xfId="16" builtinId="53" customBuiltin="1"/>
    <cellStyle name="Texto explicativo 2" xfId="1305"/>
    <cellStyle name="Texto explicativo 3" xfId="1304"/>
    <cellStyle name="Title" xfId="1306"/>
    <cellStyle name="Título" xfId="1360" builtinId="15" customBuiltin="1"/>
    <cellStyle name="Título 1 2" xfId="1308"/>
    <cellStyle name="Título 2" xfId="3" builtinId="17" customBuiltin="1"/>
    <cellStyle name="Título 2 2" xfId="1310"/>
    <cellStyle name="Título 2 3" xfId="1309"/>
    <cellStyle name="Título 3" xfId="4" builtinId="18" customBuiltin="1"/>
    <cellStyle name="Título 3 2" xfId="1312"/>
    <cellStyle name="Título 3 3" xfId="1311"/>
    <cellStyle name="Título 4" xfId="43"/>
    <cellStyle name="Título 4 2" xfId="1313"/>
    <cellStyle name="Título 5" xfId="1307"/>
    <cellStyle name="Total" xfId="17" builtinId="25" customBuiltin="1"/>
    <cellStyle name="Total 10" xfId="1315"/>
    <cellStyle name="Total 10 2" xfId="1316"/>
    <cellStyle name="Total 10 3" xfId="1317"/>
    <cellStyle name="Total 10 4" xfId="1318"/>
    <cellStyle name="Total 11" xfId="1319"/>
    <cellStyle name="Total 11 2" xfId="1320"/>
    <cellStyle name="Total 11 3" xfId="1321"/>
    <cellStyle name="Total 11 4" xfId="1322"/>
    <cellStyle name="Total 12" xfId="1323"/>
    <cellStyle name="Total 12 2" xfId="1324"/>
    <cellStyle name="Total 12 3" xfId="1325"/>
    <cellStyle name="Total 12 4" xfId="1326"/>
    <cellStyle name="Total 13" xfId="1327"/>
    <cellStyle name="Total 13 2" xfId="1328"/>
    <cellStyle name="Total 13 3" xfId="1329"/>
    <cellStyle name="Total 13 4" xfId="1330"/>
    <cellStyle name="Total 14" xfId="1331"/>
    <cellStyle name="Total 14 2" xfId="1332"/>
    <cellStyle name="Total 14 3" xfId="1333"/>
    <cellStyle name="Total 14 4" xfId="1334"/>
    <cellStyle name="Total 15" xfId="1335"/>
    <cellStyle name="Total 15 2" xfId="1336"/>
    <cellStyle name="Total 16" xfId="1314"/>
    <cellStyle name="Total 2" xfId="1337"/>
    <cellStyle name="Total 2 2" xfId="1338"/>
    <cellStyle name="Total 2 3" xfId="1339"/>
    <cellStyle name="Total 2 3 2" xfId="1340"/>
    <cellStyle name="Total 2 3 3" xfId="1341"/>
    <cellStyle name="Total 2 4" xfId="1342"/>
    <cellStyle name="Total 3" xfId="1343"/>
    <cellStyle name="Total 3 2" xfId="1344"/>
    <cellStyle name="Total 4" xfId="1345"/>
    <cellStyle name="Total 4 2" xfId="1346"/>
    <cellStyle name="Total 5" xfId="1347"/>
    <cellStyle name="Total 5 2" xfId="1348"/>
    <cellStyle name="Total 6" xfId="1349"/>
    <cellStyle name="Total 6 2" xfId="1350"/>
    <cellStyle name="Total 7" xfId="1351"/>
    <cellStyle name="Total 8" xfId="1352"/>
    <cellStyle name="Total 8 2" xfId="1353"/>
    <cellStyle name="Total 8 3" xfId="1354"/>
    <cellStyle name="Total 8 4" xfId="1355"/>
    <cellStyle name="Total 9" xfId="1356"/>
    <cellStyle name="Total 9 2" xfId="1357"/>
    <cellStyle name="Total 9 3" xfId="1358"/>
    <cellStyle name="Total 9 4" xfId="1359"/>
  </cellStyles>
  <dxfs count="0"/>
  <tableStyles count="0" defaultTableStyle="TableStyleMedium2" defaultPivotStyle="PivotStyleLight16"/>
  <colors>
    <mruColors>
      <color rgb="FFEFF2F5"/>
      <color rgb="FFCDACE6"/>
      <color rgb="FFFFFF99"/>
      <color rgb="FFF8C2DE"/>
      <color rgb="FF66FF99"/>
      <color rgb="FFEDF0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31749</xdr:colOff>
      <xdr:row>84</xdr:row>
      <xdr:rowOff>10583</xdr:rowOff>
    </xdr:from>
    <xdr:to>
      <xdr:col>3</xdr:col>
      <xdr:colOff>249161</xdr:colOff>
      <xdr:row>88</xdr:row>
      <xdr:rowOff>217636</xdr:rowOff>
    </xdr:to>
    <xdr:pic>
      <xdr:nvPicPr>
        <xdr:cNvPr id="2" name="Imagen 1">
          <a:extLst>
            <a:ext uri="{FF2B5EF4-FFF2-40B4-BE49-F238E27FC236}">
              <a16:creationId xmlns:a16="http://schemas.microsoft.com/office/drawing/2014/main" id="{DA34ECA2-F943-99E5-91B6-E8172F251AE2}"/>
            </a:ext>
          </a:extLst>
        </xdr:cNvPr>
        <xdr:cNvPicPr>
          <a:picLocks noChangeAspect="1"/>
        </xdr:cNvPicPr>
      </xdr:nvPicPr>
      <xdr:blipFill>
        <a:blip xmlns:r="http://schemas.openxmlformats.org/officeDocument/2006/relationships" r:embed="rId1"/>
        <a:stretch>
          <a:fillRect/>
        </a:stretch>
      </xdr:blipFill>
      <xdr:spPr>
        <a:xfrm>
          <a:off x="317499" y="17145000"/>
          <a:ext cx="1733792" cy="181952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10001</xdr:colOff>
      <xdr:row>36</xdr:row>
      <xdr:rowOff>56200</xdr:rowOff>
    </xdr:from>
    <xdr:to>
      <xdr:col>3</xdr:col>
      <xdr:colOff>451727</xdr:colOff>
      <xdr:row>42</xdr:row>
      <xdr:rowOff>12162</xdr:rowOff>
    </xdr:to>
    <xdr:pic>
      <xdr:nvPicPr>
        <xdr:cNvPr id="2" name="Imagen 1">
          <a:extLst>
            <a:ext uri="{FF2B5EF4-FFF2-40B4-BE49-F238E27FC236}">
              <a16:creationId xmlns:a16="http://schemas.microsoft.com/office/drawing/2014/main" id="{A04743BE-78DD-4801-83E3-B9DFF8076D53}"/>
            </a:ext>
          </a:extLst>
        </xdr:cNvPr>
        <xdr:cNvPicPr>
          <a:picLocks noChangeAspect="1"/>
        </xdr:cNvPicPr>
      </xdr:nvPicPr>
      <xdr:blipFill>
        <a:blip xmlns:r="http://schemas.openxmlformats.org/officeDocument/2006/relationships" r:embed="rId1"/>
        <a:stretch>
          <a:fillRect/>
        </a:stretch>
      </xdr:blipFill>
      <xdr:spPr>
        <a:xfrm>
          <a:off x="307657" y="7723825"/>
          <a:ext cx="1775226" cy="18109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13811</xdr:colOff>
      <xdr:row>33</xdr:row>
      <xdr:rowOff>136686</xdr:rowOff>
    </xdr:from>
    <xdr:to>
      <xdr:col>3</xdr:col>
      <xdr:colOff>427914</xdr:colOff>
      <xdr:row>39</xdr:row>
      <xdr:rowOff>14067</xdr:rowOff>
    </xdr:to>
    <xdr:pic>
      <xdr:nvPicPr>
        <xdr:cNvPr id="2" name="Imagen 1">
          <a:extLst>
            <a:ext uri="{FF2B5EF4-FFF2-40B4-BE49-F238E27FC236}">
              <a16:creationId xmlns:a16="http://schemas.microsoft.com/office/drawing/2014/main" id="{E27F5128-A252-400B-B323-19CF0C7935F7}"/>
            </a:ext>
          </a:extLst>
        </xdr:cNvPr>
        <xdr:cNvPicPr>
          <a:picLocks noChangeAspect="1"/>
        </xdr:cNvPicPr>
      </xdr:nvPicPr>
      <xdr:blipFill>
        <a:blip xmlns:r="http://schemas.openxmlformats.org/officeDocument/2006/relationships" r:embed="rId1"/>
        <a:stretch>
          <a:fillRect/>
        </a:stretch>
      </xdr:blipFill>
      <xdr:spPr>
        <a:xfrm>
          <a:off x="311467" y="7232811"/>
          <a:ext cx="1759510" cy="178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11906</xdr:colOff>
      <xdr:row>32</xdr:row>
      <xdr:rowOff>119065</xdr:rowOff>
    </xdr:from>
    <xdr:to>
      <xdr:col>3</xdr:col>
      <xdr:colOff>374574</xdr:colOff>
      <xdr:row>45</xdr:row>
      <xdr:rowOff>5971</xdr:rowOff>
    </xdr:to>
    <xdr:pic>
      <xdr:nvPicPr>
        <xdr:cNvPr id="2" name="Imagen 1">
          <a:extLst>
            <a:ext uri="{FF2B5EF4-FFF2-40B4-BE49-F238E27FC236}">
              <a16:creationId xmlns:a16="http://schemas.microsoft.com/office/drawing/2014/main" id="{EA93FFF5-C846-456F-BD28-85117C74F5A4}"/>
            </a:ext>
          </a:extLst>
        </xdr:cNvPr>
        <xdr:cNvPicPr>
          <a:picLocks noChangeAspect="1"/>
        </xdr:cNvPicPr>
      </xdr:nvPicPr>
      <xdr:blipFill>
        <a:blip xmlns:r="http://schemas.openxmlformats.org/officeDocument/2006/relationships" r:embed="rId1"/>
        <a:stretch>
          <a:fillRect/>
        </a:stretch>
      </xdr:blipFill>
      <xdr:spPr>
        <a:xfrm>
          <a:off x="297656" y="7322346"/>
          <a:ext cx="1733792" cy="181952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31</xdr:col>
      <xdr:colOff>266700</xdr:colOff>
      <xdr:row>49</xdr:row>
      <xdr:rowOff>510540</xdr:rowOff>
    </xdr:from>
    <xdr:to>
      <xdr:col>31</xdr:col>
      <xdr:colOff>3352800</xdr:colOff>
      <xdr:row>49</xdr:row>
      <xdr:rowOff>2057400</xdr:rowOff>
    </xdr:to>
    <xdr:sp macro="" textlink="">
      <xdr:nvSpPr>
        <xdr:cNvPr id="2" name="2 CuadroTexto">
          <a:extLst>
            <a:ext uri="{FF2B5EF4-FFF2-40B4-BE49-F238E27FC236}">
              <a16:creationId xmlns:a16="http://schemas.microsoft.com/office/drawing/2014/main" id="{A535A1A8-8776-4F03-91D4-37EEC68F7516}"/>
            </a:ext>
          </a:extLst>
        </xdr:cNvPr>
        <xdr:cNvSpPr txBox="1"/>
      </xdr:nvSpPr>
      <xdr:spPr>
        <a:xfrm>
          <a:off x="11020425" y="82015965"/>
          <a:ext cx="3086100" cy="15468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Index de refracció (n 20/D):</a:t>
          </a:r>
          <a:r>
            <a:rPr lang="es-ES" sz="1100" baseline="0"/>
            <a:t> 1.515-1.517 </a:t>
          </a:r>
        </a:p>
        <a:p>
          <a:r>
            <a:rPr lang="es-ES" sz="1100" baseline="0"/>
            <a:t>- Densitat (d 20ºC/4ºC): 1.0245 - 1.0265</a:t>
          </a:r>
        </a:p>
        <a:p>
          <a:r>
            <a:rPr lang="es-ES" sz="1100" baseline="0"/>
            <a:t>- Transmissió (380nm; 1cm): </a:t>
          </a:r>
          <a:r>
            <a:rPr lang="es-ES" sz="1100" u="sng" baseline="0"/>
            <a:t>&gt;</a:t>
          </a:r>
          <a:r>
            <a:rPr lang="es-ES" sz="1100" baseline="0"/>
            <a:t> 65%</a:t>
          </a: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 Transmissió (400nm; 1cm): </a:t>
          </a:r>
          <a:r>
            <a:rPr lang="es-ES" sz="1100" u="sng" baseline="0">
              <a:solidFill>
                <a:schemeClr val="dk1"/>
              </a:solidFill>
              <a:effectLst/>
              <a:latin typeface="+mn-lt"/>
              <a:ea typeface="+mn-ea"/>
              <a:cs typeface="+mn-cs"/>
            </a:rPr>
            <a:t>&gt;</a:t>
          </a:r>
          <a:r>
            <a:rPr lang="es-ES" sz="1100" baseline="0">
              <a:solidFill>
                <a:schemeClr val="dk1"/>
              </a:solidFill>
              <a:effectLst/>
              <a:latin typeface="+mn-lt"/>
              <a:ea typeface="+mn-ea"/>
              <a:cs typeface="+mn-cs"/>
            </a:rPr>
            <a:t> 78%</a:t>
          </a:r>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 Transmissió (450nm; 1cm): </a:t>
          </a:r>
          <a:r>
            <a:rPr lang="es-ES" sz="1100" u="sng" baseline="0">
              <a:solidFill>
                <a:schemeClr val="dk1"/>
              </a:solidFill>
              <a:effectLst/>
              <a:latin typeface="+mn-lt"/>
              <a:ea typeface="+mn-ea"/>
              <a:cs typeface="+mn-cs"/>
            </a:rPr>
            <a:t>&gt;</a:t>
          </a:r>
          <a:r>
            <a:rPr lang="es-ES" sz="1100" baseline="0">
              <a:solidFill>
                <a:schemeClr val="dk1"/>
              </a:solidFill>
              <a:effectLst/>
              <a:latin typeface="+mn-lt"/>
              <a:ea typeface="+mn-ea"/>
              <a:cs typeface="+mn-cs"/>
            </a:rPr>
            <a:t> 90%</a:t>
          </a:r>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 Fluorescencia (com a quinina a 365nm): </a:t>
          </a:r>
          <a:r>
            <a:rPr lang="es-ES" sz="1100" u="sng" baseline="0">
              <a:solidFill>
                <a:schemeClr val="dk1"/>
              </a:solidFill>
              <a:effectLst/>
              <a:latin typeface="+mn-lt"/>
              <a:ea typeface="+mn-ea"/>
              <a:cs typeface="+mn-cs"/>
            </a:rPr>
            <a:t>&gt;</a:t>
          </a:r>
          <a:r>
            <a:rPr lang="es-ES" sz="1100" baseline="0">
              <a:solidFill>
                <a:schemeClr val="dk1"/>
              </a:solidFill>
              <a:effectLst/>
              <a:latin typeface="+mn-lt"/>
              <a:ea typeface="+mn-ea"/>
              <a:cs typeface="+mn-cs"/>
            </a:rPr>
            <a:t> 1500ppb</a:t>
          </a: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 Viscositat (20ºC): 100-120mPa*s</a:t>
          </a:r>
          <a:endParaRPr lang="es-ES">
            <a:effectLst/>
          </a:endParaRPr>
        </a:p>
        <a:p>
          <a:endParaRPr lang="es-ES" sz="1100"/>
        </a:p>
      </xdr:txBody>
    </xdr:sp>
    <xdr:clientData/>
  </xdr:twoCellAnchor>
  <xdr:twoCellAnchor>
    <xdr:from>
      <xdr:col>31</xdr:col>
      <xdr:colOff>289560</xdr:colOff>
      <xdr:row>53</xdr:row>
      <xdr:rowOff>441960</xdr:rowOff>
    </xdr:from>
    <xdr:to>
      <xdr:col>31</xdr:col>
      <xdr:colOff>3413760</xdr:colOff>
      <xdr:row>53</xdr:row>
      <xdr:rowOff>1310640</xdr:rowOff>
    </xdr:to>
    <xdr:sp macro="" textlink="">
      <xdr:nvSpPr>
        <xdr:cNvPr id="3" name="1 CuadroTexto">
          <a:extLst>
            <a:ext uri="{FF2B5EF4-FFF2-40B4-BE49-F238E27FC236}">
              <a16:creationId xmlns:a16="http://schemas.microsoft.com/office/drawing/2014/main" id="{E74DAA8B-1B83-48F7-8479-138EF93CCAF5}"/>
            </a:ext>
          </a:extLst>
        </xdr:cNvPr>
        <xdr:cNvSpPr txBox="1"/>
      </xdr:nvSpPr>
      <xdr:spPr>
        <a:xfrm>
          <a:off x="11043285" y="89710260"/>
          <a:ext cx="3124200" cy="8686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solidFill>
                <a:schemeClr val="dk1"/>
              </a:solidFill>
              <a:effectLst/>
              <a:latin typeface="+mn-lt"/>
              <a:ea typeface="+mn-ea"/>
              <a:cs typeface="+mn-cs"/>
            </a:rPr>
            <a:t>- Index de refracció (n 20/D):</a:t>
          </a:r>
          <a:r>
            <a:rPr lang="es-ES" sz="1100" baseline="0">
              <a:solidFill>
                <a:schemeClr val="dk1"/>
              </a:solidFill>
              <a:effectLst/>
              <a:latin typeface="+mn-lt"/>
              <a:ea typeface="+mn-ea"/>
              <a:cs typeface="+mn-cs"/>
            </a:rPr>
            <a:t> 1.490-1.500 </a:t>
          </a:r>
          <a:endParaRPr lang="es-ES">
            <a:effectLst/>
          </a:endParaRPr>
        </a:p>
        <a:p>
          <a:r>
            <a:rPr lang="es-ES" sz="1100" baseline="0">
              <a:solidFill>
                <a:schemeClr val="dk1"/>
              </a:solidFill>
              <a:effectLst/>
              <a:latin typeface="+mn-lt"/>
              <a:ea typeface="+mn-ea"/>
              <a:cs typeface="+mn-cs"/>
            </a:rPr>
            <a:t>- Densitat (d 20ºC/4ºC): 0.94 - 0.96</a:t>
          </a:r>
          <a:endParaRPr lang="es-ES">
            <a:effectLst/>
          </a:endParaRPr>
        </a:p>
        <a:p>
          <a:pPr eaLnBrk="1" fontAlgn="auto" latinLnBrk="0" hangingPunct="1"/>
          <a:r>
            <a:rPr lang="es-ES" sz="1100" baseline="0">
              <a:solidFill>
                <a:schemeClr val="dk1"/>
              </a:solidFill>
              <a:effectLst/>
              <a:latin typeface="+mn-lt"/>
              <a:ea typeface="+mn-ea"/>
              <a:cs typeface="+mn-cs"/>
            </a:rPr>
            <a:t>- Fluorescencia (com a quinina a 365nm): </a:t>
          </a:r>
          <a:r>
            <a:rPr lang="es-ES" sz="1100" u="sng" baseline="0">
              <a:solidFill>
                <a:schemeClr val="dk1"/>
              </a:solidFill>
              <a:effectLst/>
              <a:latin typeface="+mn-lt"/>
              <a:ea typeface="+mn-ea"/>
              <a:cs typeface="+mn-cs"/>
            </a:rPr>
            <a:t>&gt;</a:t>
          </a:r>
          <a:r>
            <a:rPr lang="es-ES" sz="1100" baseline="0">
              <a:solidFill>
                <a:schemeClr val="dk1"/>
              </a:solidFill>
              <a:effectLst/>
              <a:latin typeface="+mn-lt"/>
              <a:ea typeface="+mn-ea"/>
              <a:cs typeface="+mn-cs"/>
            </a:rPr>
            <a:t> 250ppb</a:t>
          </a:r>
          <a:endParaRPr lang="es-ES">
            <a:effectLst/>
          </a:endParaRPr>
        </a:p>
        <a:p>
          <a:pPr eaLnBrk="1" fontAlgn="auto" latinLnBrk="0" hangingPunct="1"/>
          <a:r>
            <a:rPr lang="es-ES" sz="1100" baseline="0">
              <a:solidFill>
                <a:schemeClr val="dk1"/>
              </a:solidFill>
              <a:effectLst/>
              <a:latin typeface="+mn-lt"/>
              <a:ea typeface="+mn-ea"/>
              <a:cs typeface="+mn-cs"/>
            </a:rPr>
            <a:t>- Viscositat (20ºC): 250-600mPa*s</a:t>
          </a:r>
          <a:endParaRPr lang="es-ES">
            <a:effectLst/>
          </a:endParaRPr>
        </a:p>
        <a:p>
          <a:endParaRPr lang="es-ES" sz="1100"/>
        </a:p>
      </xdr:txBody>
    </xdr:sp>
    <xdr:clientData/>
  </xdr:twoCellAnchor>
  <xdr:twoCellAnchor>
    <xdr:from>
      <xdr:col>31</xdr:col>
      <xdr:colOff>175260</xdr:colOff>
      <xdr:row>54</xdr:row>
      <xdr:rowOff>403860</xdr:rowOff>
    </xdr:from>
    <xdr:to>
      <xdr:col>31</xdr:col>
      <xdr:colOff>3924300</xdr:colOff>
      <xdr:row>54</xdr:row>
      <xdr:rowOff>4107180</xdr:rowOff>
    </xdr:to>
    <xdr:sp macro="" textlink="">
      <xdr:nvSpPr>
        <xdr:cNvPr id="4" name="3 CuadroTexto">
          <a:extLst>
            <a:ext uri="{FF2B5EF4-FFF2-40B4-BE49-F238E27FC236}">
              <a16:creationId xmlns:a16="http://schemas.microsoft.com/office/drawing/2014/main" id="{4253BFCE-C100-494B-B84B-D541E819B935}"/>
            </a:ext>
          </a:extLst>
        </xdr:cNvPr>
        <xdr:cNvSpPr txBox="1"/>
      </xdr:nvSpPr>
      <xdr:spPr>
        <a:xfrm>
          <a:off x="10928985" y="91158060"/>
          <a:ext cx="3749040" cy="37033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u="sng"/>
            <a:t>Tinció Hematològica:</a:t>
          </a:r>
          <a:r>
            <a:rPr lang="es-ES" sz="1100" u="sng" baseline="0"/>
            <a:t>                            Especificació:</a:t>
          </a:r>
        </a:p>
        <a:p>
          <a:r>
            <a:rPr lang="es-ES" sz="1100" u="none" baseline="0"/>
            <a:t>Eritròcits                                                       marró vermellós</a:t>
          </a:r>
        </a:p>
        <a:p>
          <a:r>
            <a:rPr lang="es-ES" sz="1100" u="none" baseline="0"/>
            <a:t>Nuclis                                                             violeta</a:t>
          </a:r>
        </a:p>
        <a:p>
          <a:r>
            <a:rPr lang="es-ES" sz="1100" u="none" baseline="0"/>
            <a:t>Grànuls Eosinofílics                          vermellós a marró vermellós</a:t>
          </a:r>
        </a:p>
        <a:p>
          <a:r>
            <a:rPr lang="es-ES" sz="1100" u="none" baseline="0"/>
            <a:t>Grànuls Neutrofílics                                     violeta clar</a:t>
          </a:r>
        </a:p>
        <a:p>
          <a:r>
            <a:rPr lang="es-ES" sz="1100" u="none" baseline="0"/>
            <a:t>Citoplasma de linfocits                                blau</a:t>
          </a:r>
        </a:p>
        <a:p>
          <a:r>
            <a:rPr lang="es-ES" sz="1100" u="none" baseline="0"/>
            <a:t>Plasma de monocits                                     gris blau</a:t>
          </a:r>
        </a:p>
        <a:p>
          <a:r>
            <a:rPr lang="es-ES" sz="1100" u="none" baseline="0"/>
            <a:t>Trombòcits                                                    violeta</a:t>
          </a:r>
        </a:p>
        <a:p>
          <a:r>
            <a:rPr lang="es-ES" sz="1100" u="none" baseline="0"/>
            <a:t>Grànuls basòfils                                            violeta fosc</a:t>
          </a:r>
        </a:p>
        <a:p>
          <a:r>
            <a:rPr lang="es-ES" sz="1100" u="none" baseline="0"/>
            <a:t>Nuclis de paràssits sanguinis                      llum vermella</a:t>
          </a:r>
        </a:p>
        <a:p>
          <a:pPr marL="0" marR="0" indent="0" defTabSz="914400" eaLnBrk="1" fontAlgn="auto" latinLnBrk="0" hangingPunct="1">
            <a:lnSpc>
              <a:spcPct val="100000"/>
            </a:lnSpc>
            <a:spcBef>
              <a:spcPts val="0"/>
            </a:spcBef>
            <a:spcAft>
              <a:spcPts val="0"/>
            </a:spcAft>
            <a:buClrTx/>
            <a:buSzTx/>
            <a:buFontTx/>
            <a:buNone/>
            <a:tabLst/>
            <a:defRPr/>
          </a:pPr>
          <a:r>
            <a:rPr lang="es-ES" sz="1100" u="sng">
              <a:solidFill>
                <a:schemeClr val="dk1"/>
              </a:solidFill>
              <a:effectLst/>
              <a:latin typeface="+mn-lt"/>
              <a:ea typeface="+mn-ea"/>
              <a:cs typeface="+mn-cs"/>
            </a:rPr>
            <a:t>Tinció Histològica:</a:t>
          </a:r>
          <a:r>
            <a:rPr lang="es-ES" sz="1100" u="sng" baseline="0">
              <a:solidFill>
                <a:schemeClr val="dk1"/>
              </a:solidFill>
              <a:effectLst/>
              <a:latin typeface="+mn-lt"/>
              <a:ea typeface="+mn-ea"/>
              <a:cs typeface="+mn-cs"/>
            </a:rPr>
            <a:t>                                      Especificació:</a:t>
          </a:r>
        </a:p>
        <a:p>
          <a:pPr marL="0" marR="0" indent="0" defTabSz="914400" eaLnBrk="1" fontAlgn="auto" latinLnBrk="0" hangingPunct="1">
            <a:lnSpc>
              <a:spcPct val="100000"/>
            </a:lnSpc>
            <a:spcBef>
              <a:spcPts val="0"/>
            </a:spcBef>
            <a:spcAft>
              <a:spcPts val="0"/>
            </a:spcAft>
            <a:buClrTx/>
            <a:buSzTx/>
            <a:buFontTx/>
            <a:buNone/>
            <a:tabLst/>
            <a:defRPr/>
          </a:pPr>
          <a:r>
            <a:rPr lang="es-ES" u="none">
              <a:effectLst/>
            </a:rPr>
            <a:t>Nuclis (secció de teixit)</a:t>
          </a:r>
          <a:r>
            <a:rPr lang="es-ES" u="none" baseline="0">
              <a:effectLst/>
            </a:rPr>
            <a:t>                             blau a blau fosc</a:t>
          </a:r>
        </a:p>
        <a:p>
          <a:pPr marL="0" marR="0" indent="0" defTabSz="914400" eaLnBrk="1" fontAlgn="auto" latinLnBrk="0" hangingPunct="1">
            <a:lnSpc>
              <a:spcPct val="100000"/>
            </a:lnSpc>
            <a:spcBef>
              <a:spcPts val="0"/>
            </a:spcBef>
            <a:spcAft>
              <a:spcPts val="0"/>
            </a:spcAft>
            <a:buClrTx/>
            <a:buSzTx/>
            <a:buFontTx/>
            <a:buNone/>
            <a:tabLst/>
            <a:defRPr/>
          </a:pPr>
          <a:r>
            <a:rPr lang="es-ES" u="none" baseline="0">
              <a:effectLst/>
            </a:rPr>
            <a:t>Cèl.lules                                                       blau a blau fosc</a:t>
          </a:r>
        </a:p>
        <a:p>
          <a:pPr marL="0" marR="0" indent="0" defTabSz="914400" eaLnBrk="1" fontAlgn="auto" latinLnBrk="0" hangingPunct="1">
            <a:lnSpc>
              <a:spcPct val="100000"/>
            </a:lnSpc>
            <a:spcBef>
              <a:spcPts val="0"/>
            </a:spcBef>
            <a:spcAft>
              <a:spcPts val="0"/>
            </a:spcAft>
            <a:buClrTx/>
            <a:buSzTx/>
            <a:buFontTx/>
            <a:buNone/>
            <a:tabLst/>
            <a:defRPr/>
          </a:pPr>
          <a:r>
            <a:rPr lang="es-ES" u="none" baseline="0">
              <a:effectLst/>
            </a:rPr>
            <a:t>Colàgen                                                        blau clar</a:t>
          </a:r>
        </a:p>
        <a:p>
          <a:pPr marL="0" marR="0" indent="0" defTabSz="914400" eaLnBrk="1" fontAlgn="auto" latinLnBrk="0" hangingPunct="1">
            <a:lnSpc>
              <a:spcPct val="100000"/>
            </a:lnSpc>
            <a:spcBef>
              <a:spcPts val="0"/>
            </a:spcBef>
            <a:spcAft>
              <a:spcPts val="0"/>
            </a:spcAft>
            <a:buClrTx/>
            <a:buSzTx/>
            <a:buFontTx/>
            <a:buNone/>
            <a:tabLst/>
            <a:defRPr/>
          </a:pPr>
          <a:r>
            <a:rPr lang="es-ES" u="none" baseline="0">
              <a:effectLst/>
            </a:rPr>
            <a:t>Osteoide                                                      blau clar</a:t>
          </a:r>
        </a:p>
        <a:p>
          <a:pPr marL="0" marR="0" indent="0" defTabSz="914400" eaLnBrk="1" fontAlgn="auto" latinLnBrk="0" hangingPunct="1">
            <a:lnSpc>
              <a:spcPct val="100000"/>
            </a:lnSpc>
            <a:spcBef>
              <a:spcPts val="0"/>
            </a:spcBef>
            <a:spcAft>
              <a:spcPts val="0"/>
            </a:spcAft>
            <a:buClrTx/>
            <a:buSzTx/>
            <a:buFontTx/>
            <a:buNone/>
            <a:tabLst/>
            <a:defRPr/>
          </a:pPr>
          <a:r>
            <a:rPr lang="es-ES" u="none" baseline="0">
              <a:effectLst/>
            </a:rPr>
            <a:t>Grànuls eosinòfils (secció de teixit)        vermell</a:t>
          </a:r>
        </a:p>
        <a:p>
          <a:pPr marL="0" marR="0" indent="0" defTabSz="914400" eaLnBrk="1" fontAlgn="auto" latinLnBrk="0" hangingPunct="1">
            <a:lnSpc>
              <a:spcPct val="100000"/>
            </a:lnSpc>
            <a:spcBef>
              <a:spcPts val="0"/>
            </a:spcBef>
            <a:spcAft>
              <a:spcPts val="0"/>
            </a:spcAft>
            <a:buClrTx/>
            <a:buSzTx/>
            <a:buFontTx/>
            <a:buNone/>
            <a:tabLst/>
            <a:defRPr/>
          </a:pPr>
          <a:r>
            <a:rPr lang="es-ES" u="none" baseline="0">
              <a:effectLst/>
            </a:rPr>
            <a:t>Mucopolisacàrids àcids                             violeta vermellós</a:t>
          </a:r>
        </a:p>
        <a:p>
          <a:pPr marL="0" marR="0" indent="0" defTabSz="914400" eaLnBrk="1" fontAlgn="auto" latinLnBrk="0" hangingPunct="1">
            <a:lnSpc>
              <a:spcPct val="100000"/>
            </a:lnSpc>
            <a:spcBef>
              <a:spcPts val="0"/>
            </a:spcBef>
            <a:spcAft>
              <a:spcPts val="0"/>
            </a:spcAft>
            <a:buClrTx/>
            <a:buSzTx/>
            <a:buFontTx/>
            <a:buNone/>
            <a:tabLst/>
            <a:defRPr/>
          </a:pPr>
          <a:r>
            <a:rPr lang="es-ES" u="none" baseline="0">
              <a:effectLst/>
            </a:rPr>
            <a:t>Grànuls de mastòcits                                 violeta vermellós</a:t>
          </a:r>
          <a:endParaRPr lang="es-ES" u="none">
            <a:effectLst/>
          </a:endParaRPr>
        </a:p>
        <a:p>
          <a:r>
            <a:rPr lang="es-ES" sz="1100" u="none"/>
            <a:t>Matriu de cartílag                                       violeta</a:t>
          </a:r>
          <a:r>
            <a:rPr lang="es-ES" sz="1100" u="none" baseline="0"/>
            <a:t> vermellós</a:t>
          </a:r>
        </a:p>
        <a:p>
          <a:r>
            <a:rPr lang="es-ES" sz="1100" u="none" baseline="0"/>
            <a:t>Materials acidòfils                                      blau vermell</a:t>
          </a:r>
        </a:p>
        <a:p>
          <a:r>
            <a:rPr lang="es-ES" sz="1100" u="none" baseline="0"/>
            <a:t>Helicobacter pylori                                     ataronjat a blau fosc</a:t>
          </a:r>
          <a:endParaRPr lang="es-ES" sz="1100" u="none"/>
        </a:p>
      </xdr:txBody>
    </xdr:sp>
    <xdr:clientData/>
  </xdr:twoCellAnchor>
  <xdr:twoCellAnchor>
    <xdr:from>
      <xdr:col>31</xdr:col>
      <xdr:colOff>129540</xdr:colOff>
      <xdr:row>55</xdr:row>
      <xdr:rowOff>434340</xdr:rowOff>
    </xdr:from>
    <xdr:to>
      <xdr:col>31</xdr:col>
      <xdr:colOff>3695700</xdr:colOff>
      <xdr:row>55</xdr:row>
      <xdr:rowOff>1623060</xdr:rowOff>
    </xdr:to>
    <xdr:sp macro="" textlink="">
      <xdr:nvSpPr>
        <xdr:cNvPr id="5" name="4 CuadroTexto">
          <a:extLst>
            <a:ext uri="{FF2B5EF4-FFF2-40B4-BE49-F238E27FC236}">
              <a16:creationId xmlns:a16="http://schemas.microsoft.com/office/drawing/2014/main" id="{5D6DD9E5-3858-4301-8409-2CCB3C7B7713}"/>
            </a:ext>
          </a:extLst>
        </xdr:cNvPr>
        <xdr:cNvSpPr txBox="1"/>
      </xdr:nvSpPr>
      <xdr:spPr>
        <a:xfrm>
          <a:off x="10883265" y="95493840"/>
          <a:ext cx="3566160" cy="11887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Hexacianoferrat de potassi II (Reactiu 1): 4,5-5,5%</a:t>
          </a:r>
        </a:p>
        <a:p>
          <a:r>
            <a:rPr lang="es-ES" sz="1100"/>
            <a:t>- Àcid</a:t>
          </a:r>
          <a:r>
            <a:rPr lang="es-ES" sz="1100" baseline="0"/>
            <a:t> clorhídric (Reactiu 2): 4,5-5,5%</a:t>
          </a:r>
        </a:p>
        <a:p>
          <a:r>
            <a:rPr lang="es-ES" sz="1100" baseline="0"/>
            <a:t>- Densitat (Reactiu 3 d 20ºC/4ºC): 1,040-1,060</a:t>
          </a:r>
        </a:p>
        <a:p>
          <a:r>
            <a:rPr lang="es-ES" sz="1100" baseline="0"/>
            <a:t>- Ferro lliure (Fe): blau intens</a:t>
          </a:r>
        </a:p>
        <a:p>
          <a:r>
            <a:rPr lang="es-ES" sz="1100" baseline="0"/>
            <a:t>- Nuclis: vermell pàlid</a:t>
          </a:r>
        </a:p>
        <a:p>
          <a:r>
            <a:rPr lang="es-ES" sz="1100" baseline="0"/>
            <a:t>- Citoplasma: rosa </a:t>
          </a:r>
        </a:p>
        <a:p>
          <a:endParaRPr lang="es-ES" sz="1100"/>
        </a:p>
      </xdr:txBody>
    </xdr:sp>
    <xdr:clientData/>
  </xdr:twoCellAnchor>
  <xdr:twoCellAnchor>
    <xdr:from>
      <xdr:col>31</xdr:col>
      <xdr:colOff>281940</xdr:colOff>
      <xdr:row>58</xdr:row>
      <xdr:rowOff>693420</xdr:rowOff>
    </xdr:from>
    <xdr:to>
      <xdr:col>31</xdr:col>
      <xdr:colOff>3505200</xdr:colOff>
      <xdr:row>58</xdr:row>
      <xdr:rowOff>1562100</xdr:rowOff>
    </xdr:to>
    <xdr:sp macro="" textlink="">
      <xdr:nvSpPr>
        <xdr:cNvPr id="6" name="5 CuadroTexto">
          <a:extLst>
            <a:ext uri="{FF2B5EF4-FFF2-40B4-BE49-F238E27FC236}">
              <a16:creationId xmlns:a16="http://schemas.microsoft.com/office/drawing/2014/main" id="{FF535C29-2F26-4D1D-8D79-5C40C02A9550}"/>
            </a:ext>
          </a:extLst>
        </xdr:cNvPr>
        <xdr:cNvSpPr txBox="1"/>
      </xdr:nvSpPr>
      <xdr:spPr>
        <a:xfrm>
          <a:off x="11035665" y="101058345"/>
          <a:ext cx="3223260" cy="8686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Blau de metilè</a:t>
          </a:r>
          <a:r>
            <a:rPr lang="es-ES" sz="1100" baseline="0"/>
            <a:t> (C.I. 52015): 0,5%</a:t>
          </a:r>
        </a:p>
        <a:p>
          <a:r>
            <a:rPr lang="es-ES" sz="1100" baseline="0"/>
            <a:t>- Fenol: 1%</a:t>
          </a:r>
        </a:p>
        <a:p>
          <a:r>
            <a:rPr lang="es-ES" sz="1100" baseline="0"/>
            <a:t>- Etanol: 30%</a:t>
          </a:r>
          <a:endParaRPr lang="es-ES" sz="1100"/>
        </a:p>
      </xdr:txBody>
    </xdr:sp>
    <xdr:clientData/>
  </xdr:twoCellAnchor>
  <xdr:twoCellAnchor>
    <xdr:from>
      <xdr:col>31</xdr:col>
      <xdr:colOff>144780</xdr:colOff>
      <xdr:row>56</xdr:row>
      <xdr:rowOff>472440</xdr:rowOff>
    </xdr:from>
    <xdr:to>
      <xdr:col>31</xdr:col>
      <xdr:colOff>3634740</xdr:colOff>
      <xdr:row>56</xdr:row>
      <xdr:rowOff>1516380</xdr:rowOff>
    </xdr:to>
    <xdr:sp macro="" textlink="">
      <xdr:nvSpPr>
        <xdr:cNvPr id="7" name="6 CuadroTexto">
          <a:extLst>
            <a:ext uri="{FF2B5EF4-FFF2-40B4-BE49-F238E27FC236}">
              <a16:creationId xmlns:a16="http://schemas.microsoft.com/office/drawing/2014/main" id="{84D08164-A1AF-49B2-98A9-A6559F2D6ED6}"/>
            </a:ext>
          </a:extLst>
        </xdr:cNvPr>
        <xdr:cNvSpPr txBox="1"/>
      </xdr:nvSpPr>
      <xdr:spPr>
        <a:xfrm>
          <a:off x="10898505" y="97341690"/>
          <a:ext cx="3489960" cy="10439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Eritròcits:</a:t>
          </a:r>
          <a:r>
            <a:rPr lang="es-ES" sz="1100" baseline="0"/>
            <a:t> rosa a marró</a:t>
          </a:r>
        </a:p>
        <a:p>
          <a:r>
            <a:rPr lang="es-ES" sz="1100" baseline="0"/>
            <a:t>- Nucli: violeta</a:t>
          </a:r>
        </a:p>
        <a:p>
          <a:r>
            <a:rPr lang="es-ES" sz="1100" baseline="0"/>
            <a:t>- Grànuls eosiofílics: vermell marró</a:t>
          </a:r>
        </a:p>
        <a:p>
          <a:r>
            <a:rPr lang="es-ES" sz="1100" baseline="0"/>
            <a:t>- Grànuls neutrofílics: violeta clar</a:t>
          </a:r>
        </a:p>
        <a:p>
          <a:r>
            <a:rPr lang="es-ES" sz="1100" baseline="0"/>
            <a:t>- Citoplasma de linfòcits: blau</a:t>
          </a:r>
          <a:endParaRPr lang="es-ES" sz="1100"/>
        </a:p>
      </xdr:txBody>
    </xdr:sp>
    <xdr:clientData/>
  </xdr:twoCellAnchor>
  <xdr:twoCellAnchor>
    <xdr:from>
      <xdr:col>31</xdr:col>
      <xdr:colOff>60960</xdr:colOff>
      <xdr:row>59</xdr:row>
      <xdr:rowOff>480060</xdr:rowOff>
    </xdr:from>
    <xdr:to>
      <xdr:col>31</xdr:col>
      <xdr:colOff>5234940</xdr:colOff>
      <xdr:row>59</xdr:row>
      <xdr:rowOff>3253740</xdr:rowOff>
    </xdr:to>
    <xdr:sp macro="" textlink="">
      <xdr:nvSpPr>
        <xdr:cNvPr id="8" name="7 CuadroTexto">
          <a:extLst>
            <a:ext uri="{FF2B5EF4-FFF2-40B4-BE49-F238E27FC236}">
              <a16:creationId xmlns:a16="http://schemas.microsoft.com/office/drawing/2014/main" id="{AE28C369-027C-4BFF-AFAF-D4B3D307E1DE}"/>
            </a:ext>
          </a:extLst>
        </xdr:cNvPr>
        <xdr:cNvSpPr txBox="1"/>
      </xdr:nvSpPr>
      <xdr:spPr>
        <a:xfrm>
          <a:off x="10814685" y="102540435"/>
          <a:ext cx="5173980" cy="27736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Assaig (titulació d'àcid</a:t>
          </a:r>
          <a:r>
            <a:rPr lang="es-ES" sz="1100" baseline="0"/>
            <a:t> perclòric): 99,0-101,0%</a:t>
          </a:r>
        </a:p>
        <a:p>
          <a:r>
            <a:rPr lang="es-ES" sz="1100" baseline="0"/>
            <a:t>- Assaig (titulació d'àcid perclòric, càlcul sobre substancia anhidra): 99,0-101,0%</a:t>
          </a:r>
        </a:p>
        <a:p>
          <a:r>
            <a:rPr lang="es-ES" sz="1100" baseline="0"/>
            <a:t>- Materia insoluble: </a:t>
          </a:r>
          <a:r>
            <a:rPr lang="es-ES" sz="1100" u="sng" baseline="0"/>
            <a:t>&lt; </a:t>
          </a:r>
          <a:r>
            <a:rPr lang="es-ES" sz="1100" u="none" baseline="0"/>
            <a:t>0,005%</a:t>
          </a:r>
        </a:p>
        <a:p>
          <a:r>
            <a:rPr lang="es-ES" sz="1100" u="none" baseline="0"/>
            <a:t>- Valor de Ph (5%; aigua; 25ºC): 7,5-9,0</a:t>
          </a:r>
        </a:p>
        <a:p>
          <a:r>
            <a:rPr lang="es-ES" sz="1100" u="none" baseline="0"/>
            <a:t>- Clorur (Cl): &lt; 0,001%</a:t>
          </a:r>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Oxalat (C</a:t>
          </a:r>
          <a:r>
            <a:rPr lang="es-ES" sz="600" u="none" baseline="0"/>
            <a:t>2</a:t>
          </a:r>
          <a:r>
            <a:rPr lang="es-ES" sz="1100" u="none" baseline="0"/>
            <a:t>O</a:t>
          </a:r>
          <a:r>
            <a:rPr lang="es-ES" sz="600" u="none" baseline="0"/>
            <a:t>4</a:t>
          </a:r>
          <a:r>
            <a:rPr lang="es-ES" sz="1100" u="none" baseline="0"/>
            <a:t>): </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0,0300%</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Fosfat (PO</a:t>
          </a:r>
          <a:r>
            <a:rPr lang="es-ES" sz="600" b="0" u="none" baseline="0"/>
            <a:t>4</a:t>
          </a:r>
          <a:r>
            <a:rPr lang="es-ES" sz="1100" u="none" baseline="0"/>
            <a:t>): </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0,002%</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Sulfat (SO</a:t>
          </a:r>
          <a:r>
            <a:rPr lang="es-ES" sz="600" u="none" baseline="0"/>
            <a:t>4</a:t>
          </a:r>
          <a:r>
            <a:rPr lang="es-ES" sz="1100" u="none" baseline="0"/>
            <a:t>):</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0,004%</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Nitrògen total: </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0,001%</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Metalls pesats (ACS):</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0,0005%</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Metalls pesats (com Pb): </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0,0005%</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Ca (Calci): </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0,005%</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Fe (Ferro):</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0,0005%</a:t>
          </a:r>
          <a:endParaRPr lang="es-ES" sz="1100" u="none" baseline="0"/>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NH</a:t>
          </a:r>
          <a:r>
            <a:rPr lang="es-ES" sz="600" u="none" baseline="0"/>
            <a:t>3</a:t>
          </a:r>
          <a:r>
            <a:rPr lang="es-ES" sz="1100" u="none" baseline="0"/>
            <a:t> (Amoni): </a:t>
          </a:r>
          <a:r>
            <a:rPr lang="es-ES" sz="1100" u="sng" baseline="0">
              <a:solidFill>
                <a:schemeClr val="dk1"/>
              </a:solidFill>
              <a:effectLst/>
              <a:latin typeface="+mn-lt"/>
              <a:ea typeface="+mn-ea"/>
              <a:cs typeface="+mn-cs"/>
            </a:rPr>
            <a:t>&lt; </a:t>
          </a:r>
          <a:r>
            <a:rPr lang="es-ES" sz="1100" baseline="0">
              <a:solidFill>
                <a:schemeClr val="dk1"/>
              </a:solidFill>
              <a:effectLst/>
              <a:latin typeface="+mn-lt"/>
              <a:ea typeface="+mn-ea"/>
              <a:cs typeface="+mn-cs"/>
            </a:rPr>
            <a:t>0,003%</a:t>
          </a:r>
          <a:endParaRPr lang="es-ES" sz="1100" u="none" baseline="0"/>
        </a:p>
        <a:p>
          <a:r>
            <a:rPr lang="es-ES" sz="1100" u="none" baseline="0"/>
            <a:t>- Substancia fàcilment carbonitzable</a:t>
          </a:r>
        </a:p>
        <a:p>
          <a:pPr marL="0" marR="0" indent="0" defTabSz="914400" eaLnBrk="1" fontAlgn="auto" latinLnBrk="0" hangingPunct="1">
            <a:lnSpc>
              <a:spcPct val="100000"/>
            </a:lnSpc>
            <a:spcBef>
              <a:spcPts val="0"/>
            </a:spcBef>
            <a:spcAft>
              <a:spcPts val="0"/>
            </a:spcAft>
            <a:buClrTx/>
            <a:buSzTx/>
            <a:buFontTx/>
            <a:buNone/>
            <a:tabLst/>
            <a:defRPr/>
          </a:pPr>
          <a:r>
            <a:rPr lang="es-ES" sz="1100" u="none" baseline="0"/>
            <a:t>- Aigua: </a:t>
          </a:r>
          <a:r>
            <a:rPr lang="es-ES" sz="1100" u="none" baseline="0">
              <a:solidFill>
                <a:schemeClr val="dk1"/>
              </a:solidFill>
              <a:effectLst/>
              <a:latin typeface="+mn-lt"/>
              <a:ea typeface="+mn-ea"/>
              <a:cs typeface="+mn-cs"/>
            </a:rPr>
            <a:t>11,0-13,0</a:t>
          </a:r>
          <a:r>
            <a:rPr lang="es-ES" sz="1100" baseline="0">
              <a:solidFill>
                <a:schemeClr val="dk1"/>
              </a:solidFill>
              <a:effectLst/>
              <a:latin typeface="+mn-lt"/>
              <a:ea typeface="+mn-ea"/>
              <a:cs typeface="+mn-cs"/>
            </a:rPr>
            <a:t>%</a:t>
          </a:r>
          <a:endParaRPr lang="es-ES">
            <a:effectLst/>
          </a:endParaRPr>
        </a:p>
        <a:p>
          <a:endParaRPr lang="es-ES" sz="1100" u="sng"/>
        </a:p>
      </xdr:txBody>
    </xdr:sp>
    <xdr:clientData/>
  </xdr:twoCellAnchor>
  <xdr:twoCellAnchor>
    <xdr:from>
      <xdr:col>31</xdr:col>
      <xdr:colOff>9313</xdr:colOff>
      <xdr:row>61</xdr:row>
      <xdr:rowOff>593513</xdr:rowOff>
    </xdr:from>
    <xdr:to>
      <xdr:col>31</xdr:col>
      <xdr:colOff>4306993</xdr:colOff>
      <xdr:row>61</xdr:row>
      <xdr:rowOff>2216573</xdr:rowOff>
    </xdr:to>
    <xdr:sp macro="" textlink="">
      <xdr:nvSpPr>
        <xdr:cNvPr id="9" name="8 CuadroTexto">
          <a:extLst>
            <a:ext uri="{FF2B5EF4-FFF2-40B4-BE49-F238E27FC236}">
              <a16:creationId xmlns:a16="http://schemas.microsoft.com/office/drawing/2014/main" id="{5E8A6DF1-B114-4FFD-B2A1-988B809F1002}"/>
            </a:ext>
          </a:extLst>
        </xdr:cNvPr>
        <xdr:cNvSpPr txBox="1"/>
      </xdr:nvSpPr>
      <xdr:spPr>
        <a:xfrm>
          <a:off x="10763038" y="107159213"/>
          <a:ext cx="4297680" cy="16230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Assaig (iodomètric): 299,0%</a:t>
          </a:r>
        </a:p>
        <a:p>
          <a:r>
            <a:rPr lang="es-ES" sz="1100"/>
            <a:t>- Aparença: blanc</a:t>
          </a:r>
          <a:r>
            <a:rPr lang="es-ES" sz="1100" baseline="0"/>
            <a:t> a quasi pols blanca o cristal.lina o cristalls incolors</a:t>
          </a:r>
        </a:p>
        <a:p>
          <a:r>
            <a:rPr lang="es-ES" sz="1100" baseline="0"/>
            <a:t>- Aspecte de la solució (1mol/l aigua): clar i incolor</a:t>
          </a:r>
        </a:p>
        <a:p>
          <a:r>
            <a:rPr lang="es-ES" sz="1100" baseline="0"/>
            <a:t>- Especificacions de rotació (a 20/D, 50 g/l, tampó pH 7,0): +21,0 a +27,0º</a:t>
          </a:r>
        </a:p>
        <a:p>
          <a:r>
            <a:rPr lang="es-ES" sz="1100" baseline="0"/>
            <a:t>- Metalls pesats (com Pb): </a:t>
          </a:r>
          <a:r>
            <a:rPr lang="es-ES" sz="1100" u="sng" baseline="0"/>
            <a:t>&lt;</a:t>
          </a:r>
          <a:r>
            <a:rPr lang="es-ES" sz="1100" baseline="0"/>
            <a:t> 0,001%</a:t>
          </a:r>
        </a:p>
        <a:p>
          <a:pPr marL="0" marR="0" indent="0" defTabSz="914400" eaLnBrk="1" fontAlgn="auto" latinLnBrk="0" hangingPunct="1">
            <a:lnSpc>
              <a:spcPct val="100000"/>
            </a:lnSpc>
            <a:spcBef>
              <a:spcPts val="0"/>
            </a:spcBef>
            <a:spcAft>
              <a:spcPts val="0"/>
            </a:spcAft>
            <a:buClrTx/>
            <a:buSzTx/>
            <a:buFontTx/>
            <a:buNone/>
            <a:tabLst/>
            <a:defRPr/>
          </a:pPr>
          <a:r>
            <a:rPr lang="es-ES" sz="1100" baseline="0"/>
            <a:t>- NH4 (Amoni): </a:t>
          </a:r>
          <a:r>
            <a:rPr lang="es-ES" sz="1100" u="sng" baseline="0">
              <a:solidFill>
                <a:schemeClr val="dk1"/>
              </a:solidFill>
              <a:effectLst/>
              <a:latin typeface="+mn-lt"/>
              <a:ea typeface="+mn-ea"/>
              <a:cs typeface="+mn-cs"/>
            </a:rPr>
            <a:t>&lt;</a:t>
          </a:r>
          <a:r>
            <a:rPr lang="es-ES" sz="1100" baseline="0">
              <a:solidFill>
                <a:schemeClr val="dk1"/>
              </a:solidFill>
              <a:effectLst/>
              <a:latin typeface="+mn-lt"/>
              <a:ea typeface="+mn-ea"/>
              <a:cs typeface="+mn-cs"/>
            </a:rPr>
            <a:t> 0,01%</a:t>
          </a:r>
          <a:endParaRPr lang="es-ES" sz="1100" baseline="0"/>
        </a:p>
        <a:p>
          <a:pPr marL="0" marR="0" indent="0" defTabSz="914400" eaLnBrk="1" fontAlgn="auto" latinLnBrk="0" hangingPunct="1">
            <a:lnSpc>
              <a:spcPct val="100000"/>
            </a:lnSpc>
            <a:spcBef>
              <a:spcPts val="0"/>
            </a:spcBef>
            <a:spcAft>
              <a:spcPts val="0"/>
            </a:spcAft>
            <a:buClrTx/>
            <a:buSzTx/>
            <a:buFontTx/>
            <a:buNone/>
            <a:tabLst/>
            <a:defRPr/>
          </a:pPr>
          <a:r>
            <a:rPr lang="es-ES" sz="1100" baseline="0"/>
            <a:t>- L-cisteïna (HPLC): </a:t>
          </a:r>
          <a:r>
            <a:rPr lang="es-ES" sz="1100" u="sng" baseline="0">
              <a:solidFill>
                <a:schemeClr val="dk1"/>
              </a:solidFill>
              <a:effectLst/>
              <a:latin typeface="+mn-lt"/>
              <a:ea typeface="+mn-ea"/>
              <a:cs typeface="+mn-cs"/>
            </a:rPr>
            <a:t>&lt;</a:t>
          </a:r>
          <a:r>
            <a:rPr lang="es-ES" sz="1100" baseline="0">
              <a:solidFill>
                <a:schemeClr val="dk1"/>
              </a:solidFill>
              <a:effectLst/>
              <a:latin typeface="+mn-lt"/>
              <a:ea typeface="+mn-ea"/>
              <a:cs typeface="+mn-cs"/>
            </a:rPr>
            <a:t> 0,02%</a:t>
          </a:r>
          <a:endParaRPr lang="es-ES" sz="1100" baseline="0"/>
        </a:p>
        <a:p>
          <a:pPr marL="0" marR="0" indent="0" defTabSz="914400" eaLnBrk="1" fontAlgn="auto" latinLnBrk="0" hangingPunct="1">
            <a:lnSpc>
              <a:spcPct val="100000"/>
            </a:lnSpc>
            <a:spcBef>
              <a:spcPts val="0"/>
            </a:spcBef>
            <a:spcAft>
              <a:spcPts val="0"/>
            </a:spcAft>
            <a:buClrTx/>
            <a:buSzTx/>
            <a:buFontTx/>
            <a:buNone/>
            <a:tabLst/>
            <a:defRPr/>
          </a:pPr>
          <a:r>
            <a:rPr lang="es-ES" sz="1100" baseline="0"/>
            <a:t>- Altres substàncies positives a la ninhidrina: </a:t>
          </a:r>
          <a:r>
            <a:rPr lang="es-ES" sz="1100" u="sng" baseline="0">
              <a:solidFill>
                <a:schemeClr val="dk1"/>
              </a:solidFill>
              <a:effectLst/>
              <a:latin typeface="+mn-lt"/>
              <a:ea typeface="+mn-ea"/>
              <a:cs typeface="+mn-cs"/>
            </a:rPr>
            <a:t>&lt;</a:t>
          </a:r>
          <a:r>
            <a:rPr lang="es-ES" sz="1100" baseline="0">
              <a:solidFill>
                <a:schemeClr val="dk1"/>
              </a:solidFill>
              <a:effectLst/>
              <a:latin typeface="+mn-lt"/>
              <a:ea typeface="+mn-ea"/>
              <a:cs typeface="+mn-cs"/>
            </a:rPr>
            <a:t> 0,1%</a:t>
          </a:r>
          <a:endParaRPr lang="es-ES" sz="1100" baseline="0"/>
        </a:p>
        <a:p>
          <a:endParaRPr lang="es-ES" sz="1100"/>
        </a:p>
      </xdr:txBody>
    </xdr:sp>
    <xdr:clientData/>
  </xdr:twoCellAnchor>
  <xdr:twoCellAnchor>
    <xdr:from>
      <xdr:col>31</xdr:col>
      <xdr:colOff>144780</xdr:colOff>
      <xdr:row>62</xdr:row>
      <xdr:rowOff>868680</xdr:rowOff>
    </xdr:from>
    <xdr:to>
      <xdr:col>31</xdr:col>
      <xdr:colOff>5105400</xdr:colOff>
      <xdr:row>62</xdr:row>
      <xdr:rowOff>2080260</xdr:rowOff>
    </xdr:to>
    <xdr:sp macro="" textlink="">
      <xdr:nvSpPr>
        <xdr:cNvPr id="10" name="10 CuadroTexto">
          <a:extLst>
            <a:ext uri="{FF2B5EF4-FFF2-40B4-BE49-F238E27FC236}">
              <a16:creationId xmlns:a16="http://schemas.microsoft.com/office/drawing/2014/main" id="{E9ABBC2A-4D57-4AC6-A02F-C03B27A8ABBE}"/>
            </a:ext>
          </a:extLst>
        </xdr:cNvPr>
        <xdr:cNvSpPr txBox="1"/>
      </xdr:nvSpPr>
      <xdr:spPr>
        <a:xfrm>
          <a:off x="10898505" y="109825155"/>
          <a:ext cx="4960620" cy="12115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 Reactiu A: Disolució fixadora (formol + Etanol)</a:t>
          </a:r>
        </a:p>
        <a:p>
          <a:r>
            <a:rPr lang="es-ES" sz="1100"/>
            <a:t>- Reactiu B. Alfa-Naftol (dissolució</a:t>
          </a:r>
          <a:r>
            <a:rPr lang="es-ES" sz="1100" baseline="0"/>
            <a:t> alcohòlica)</a:t>
          </a:r>
        </a:p>
        <a:p>
          <a:r>
            <a:rPr lang="es-ES" sz="1100" baseline="0"/>
            <a:t>- Reactiu C: Pironina Y (Tampó Tris pH 7,5, Na Cl i Pironina Y)</a:t>
          </a:r>
        </a:p>
        <a:p>
          <a:r>
            <a:rPr lang="es-ES" sz="1100" baseline="0"/>
            <a:t>- Reactiu D: Peròxid d'Hidrogen</a:t>
          </a:r>
        </a:p>
        <a:p>
          <a:r>
            <a:rPr lang="es-ES" sz="1100" baseline="0"/>
            <a:t>- Reactiu E: Hematoxilina de Mayer (Hematoxilina Cl, Sulfat Alumini i Amoni, Iodat sòdic i glicerina).</a:t>
          </a:r>
        </a:p>
      </xdr:txBody>
    </xdr:sp>
    <xdr:clientData/>
  </xdr:twoCellAnchor>
  <xdr:twoCellAnchor>
    <xdr:from>
      <xdr:col>31</xdr:col>
      <xdr:colOff>35560</xdr:colOff>
      <xdr:row>63</xdr:row>
      <xdr:rowOff>1827107</xdr:rowOff>
    </xdr:from>
    <xdr:to>
      <xdr:col>31</xdr:col>
      <xdr:colOff>2710180</xdr:colOff>
      <xdr:row>63</xdr:row>
      <xdr:rowOff>2307167</xdr:rowOff>
    </xdr:to>
    <xdr:sp macro="" textlink="">
      <xdr:nvSpPr>
        <xdr:cNvPr id="11" name="11 CuadroTexto">
          <a:extLst>
            <a:ext uri="{FF2B5EF4-FFF2-40B4-BE49-F238E27FC236}">
              <a16:creationId xmlns:a16="http://schemas.microsoft.com/office/drawing/2014/main" id="{193C53F0-7EB7-459B-A0BE-654CA923F50A}"/>
            </a:ext>
          </a:extLst>
        </xdr:cNvPr>
        <xdr:cNvSpPr txBox="1"/>
      </xdr:nvSpPr>
      <xdr:spPr>
        <a:xfrm>
          <a:off x="10789285" y="113117207"/>
          <a:ext cx="2674620" cy="4800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a:t>
          </a:r>
          <a:r>
            <a:rPr lang="es-ES" sz="1100" baseline="0"/>
            <a:t> Reactiu A: Negre Sudan</a:t>
          </a:r>
        </a:p>
        <a:p>
          <a:r>
            <a:rPr lang="es-ES" sz="1100" baseline="0"/>
            <a:t>- Reactiu B: Fenol tamponat</a:t>
          </a:r>
          <a:endParaRPr lang="es-ES" sz="1100"/>
        </a:p>
      </xdr:txBody>
    </xdr:sp>
    <xdr:clientData/>
  </xdr:twoCellAnchor>
  <xdr:twoCellAnchor editAs="oneCell">
    <xdr:from>
      <xdr:col>1</xdr:col>
      <xdr:colOff>0</xdr:colOff>
      <xdr:row>94</xdr:row>
      <xdr:rowOff>0</xdr:rowOff>
    </xdr:from>
    <xdr:to>
      <xdr:col>3</xdr:col>
      <xdr:colOff>219793</xdr:colOff>
      <xdr:row>99</xdr:row>
      <xdr:rowOff>103124</xdr:rowOff>
    </xdr:to>
    <xdr:pic>
      <xdr:nvPicPr>
        <xdr:cNvPr id="12" name="Imagen 11">
          <a:extLst>
            <a:ext uri="{FF2B5EF4-FFF2-40B4-BE49-F238E27FC236}">
              <a16:creationId xmlns:a16="http://schemas.microsoft.com/office/drawing/2014/main" id="{9E4AAE45-1E14-4399-90AA-F298E1A68B76}"/>
            </a:ext>
          </a:extLst>
        </xdr:cNvPr>
        <xdr:cNvPicPr>
          <a:picLocks noChangeAspect="1"/>
        </xdr:cNvPicPr>
      </xdr:nvPicPr>
      <xdr:blipFill>
        <a:blip xmlns:r="http://schemas.openxmlformats.org/officeDocument/2006/relationships" r:embed="rId1"/>
        <a:stretch>
          <a:fillRect/>
        </a:stretch>
      </xdr:blipFill>
      <xdr:spPr>
        <a:xfrm>
          <a:off x="285750" y="19050000"/>
          <a:ext cx="1733792" cy="181952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128</xdr:row>
      <xdr:rowOff>0</xdr:rowOff>
    </xdr:from>
    <xdr:to>
      <xdr:col>3</xdr:col>
      <xdr:colOff>439821</xdr:colOff>
      <xdr:row>133</xdr:row>
      <xdr:rowOff>103124</xdr:rowOff>
    </xdr:to>
    <xdr:pic>
      <xdr:nvPicPr>
        <xdr:cNvPr id="2" name="Imagen 1">
          <a:extLst>
            <a:ext uri="{FF2B5EF4-FFF2-40B4-BE49-F238E27FC236}">
              <a16:creationId xmlns:a16="http://schemas.microsoft.com/office/drawing/2014/main" id="{DE20EA7C-7DC2-4306-8ACA-7ECB22C0A7D6}"/>
            </a:ext>
          </a:extLst>
        </xdr:cNvPr>
        <xdr:cNvPicPr>
          <a:picLocks noChangeAspect="1"/>
        </xdr:cNvPicPr>
      </xdr:nvPicPr>
      <xdr:blipFill>
        <a:blip xmlns:r="http://schemas.openxmlformats.org/officeDocument/2006/relationships" r:embed="rId1"/>
        <a:stretch>
          <a:fillRect/>
        </a:stretch>
      </xdr:blipFill>
      <xdr:spPr>
        <a:xfrm>
          <a:off x="285750" y="25527000"/>
          <a:ext cx="1733792" cy="181952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11906</xdr:colOff>
      <xdr:row>28</xdr:row>
      <xdr:rowOff>119065</xdr:rowOff>
    </xdr:from>
    <xdr:to>
      <xdr:col>3</xdr:col>
      <xdr:colOff>374574</xdr:colOff>
      <xdr:row>34</xdr:row>
      <xdr:rowOff>5972</xdr:rowOff>
    </xdr:to>
    <xdr:pic>
      <xdr:nvPicPr>
        <xdr:cNvPr id="2" name="Imagen 1">
          <a:extLst>
            <a:ext uri="{FF2B5EF4-FFF2-40B4-BE49-F238E27FC236}">
              <a16:creationId xmlns:a16="http://schemas.microsoft.com/office/drawing/2014/main" id="{2E5D723A-C6BD-4FF1-A776-0D99F59112AF}"/>
            </a:ext>
          </a:extLst>
        </xdr:cNvPr>
        <xdr:cNvPicPr>
          <a:picLocks noChangeAspect="1"/>
        </xdr:cNvPicPr>
      </xdr:nvPicPr>
      <xdr:blipFill>
        <a:blip xmlns:r="http://schemas.openxmlformats.org/officeDocument/2006/relationships" r:embed="rId1"/>
        <a:stretch>
          <a:fillRect/>
        </a:stretch>
      </xdr:blipFill>
      <xdr:spPr>
        <a:xfrm>
          <a:off x="297656" y="6691315"/>
          <a:ext cx="1733792" cy="1819529"/>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Judith Esplugas Conesa" id="{E9295346-4CC5-417F-B9CA-5A401FE13D17}" userId="S::jesplugas@cli.cat::50aa1ef4-ad22-4fe7-8e26-956ff38c515c"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N142" dT="2024-07-18T07:24:13.91" personId="{E9295346-4CC5-417F-B9CA-5A401FE13D17}" id="{147AA249-DCD0-4486-9524-AA2699898FE4}">
    <text>KIT = 2 HOJAS</text>
  </threadedComment>
  <threadedComment ref="R142" dT="2024-07-18T07:26:46.32" personId="{E9295346-4CC5-417F-B9CA-5A401FE13D17}" id="{42FBD685-DE50-43AB-825C-C6D35CE9AC3F}">
    <text>PRECIO POR KIT (2 HOJAS)</text>
  </threadedComment>
</ThreadedComments>
</file>

<file path=xl/threadedComments/threadedComment2.xml><?xml version="1.0" encoding="utf-8"?>
<ThreadedComments xmlns="http://schemas.microsoft.com/office/spreadsheetml/2018/threadedcomments" xmlns:x="http://schemas.openxmlformats.org/spreadsheetml/2006/main">
  <threadedComment ref="N43" dT="2024-07-18T07:24:13.91" personId="{E9295346-4CC5-417F-B9CA-5A401FE13D17}" id="{BEB2DCC3-8B3F-40C1-BC8C-047617F43369}">
    <text>KIT = 2 HOJAS</text>
  </threadedComment>
  <threadedComment ref="R43" dT="2024-07-18T07:26:46.32" personId="{E9295346-4CC5-417F-B9CA-5A401FE13D17}" id="{E30A3C60-4B94-4ADD-9C6D-48950510E36E}">
    <text>PRECIO POR KIT (2 HOJAS)</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3.bin"/><Relationship Id="rId4" Type="http://schemas.microsoft.com/office/2017/10/relationships/threadedComment" Target="../threadedComments/threadedComment1.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5.bin"/><Relationship Id="rId4" Type="http://schemas.microsoft.com/office/2017/10/relationships/threadedComment" Target="../threadedComments/threadedComment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L26"/>
  <sheetViews>
    <sheetView tabSelected="1" zoomScaleNormal="100" workbookViewId="0">
      <selection activeCell="B2" sqref="B2"/>
    </sheetView>
  </sheetViews>
  <sheetFormatPr baseColWidth="10" defaultColWidth="11.28515625" defaultRowHeight="15"/>
  <cols>
    <col min="1" max="1" width="3.42578125" style="3" customWidth="1"/>
    <col min="2" max="2" width="15.5703125" style="3" customWidth="1"/>
    <col min="3" max="16384" width="11.28515625" style="3"/>
  </cols>
  <sheetData>
    <row r="1" spans="2:12" ht="15.75" thickBot="1"/>
    <row r="2" spans="2:12" s="8" customFormat="1" ht="51" customHeight="1">
      <c r="B2" s="415" t="s">
        <v>621</v>
      </c>
      <c r="C2" s="736" t="s">
        <v>673</v>
      </c>
      <c r="D2" s="737"/>
      <c r="E2" s="737"/>
      <c r="F2" s="737"/>
      <c r="G2" s="737"/>
      <c r="H2" s="737"/>
      <c r="I2" s="737"/>
      <c r="J2" s="737"/>
      <c r="K2" s="737"/>
      <c r="L2" s="738"/>
    </row>
    <row r="3" spans="2:12" s="8" customFormat="1">
      <c r="B3" s="409"/>
      <c r="C3" s="414"/>
      <c r="D3" s="410"/>
      <c r="E3" s="410"/>
      <c r="F3" s="410"/>
      <c r="G3" s="410"/>
      <c r="H3" s="410"/>
      <c r="I3" s="410"/>
      <c r="J3" s="410"/>
      <c r="K3" s="410"/>
      <c r="L3" s="411"/>
    </row>
    <row r="4" spans="2:12" s="8" customFormat="1">
      <c r="B4" s="412"/>
      <c r="C4" s="739" t="s">
        <v>7</v>
      </c>
      <c r="D4" s="740"/>
      <c r="E4" s="740"/>
      <c r="F4" s="740"/>
      <c r="G4" s="740"/>
      <c r="H4" s="740"/>
      <c r="I4" s="740"/>
      <c r="J4" s="740"/>
      <c r="K4" s="740"/>
      <c r="L4" s="741"/>
    </row>
    <row r="5" spans="2:12" s="8" customFormat="1">
      <c r="B5" s="409"/>
      <c r="C5" s="414"/>
      <c r="D5" s="410"/>
      <c r="E5" s="410"/>
      <c r="F5" s="410"/>
      <c r="G5" s="410"/>
      <c r="H5" s="410"/>
      <c r="I5" s="410"/>
      <c r="J5" s="410"/>
      <c r="K5" s="410"/>
      <c r="L5" s="411"/>
    </row>
    <row r="6" spans="2:12" s="8" customFormat="1" ht="51.6" customHeight="1">
      <c r="B6" s="409"/>
      <c r="C6" s="742" t="s">
        <v>674</v>
      </c>
      <c r="D6" s="743"/>
      <c r="E6" s="743"/>
      <c r="F6" s="743"/>
      <c r="G6" s="743"/>
      <c r="H6" s="743"/>
      <c r="I6" s="743"/>
      <c r="J6" s="743"/>
      <c r="K6" s="743"/>
      <c r="L6" s="744"/>
    </row>
    <row r="7" spans="2:12" s="8" customFormat="1">
      <c r="B7" s="409"/>
      <c r="C7" s="416"/>
      <c r="D7" s="417"/>
      <c r="E7" s="417"/>
      <c r="F7" s="417"/>
      <c r="G7" s="417"/>
      <c r="H7" s="417"/>
      <c r="I7" s="417"/>
      <c r="J7" s="417"/>
      <c r="K7" s="417"/>
      <c r="L7" s="418"/>
    </row>
    <row r="8" spans="2:12" s="8" customFormat="1">
      <c r="B8" s="409"/>
      <c r="C8" s="419" t="s">
        <v>8</v>
      </c>
      <c r="D8" s="420"/>
      <c r="E8" s="420"/>
      <c r="F8" s="420"/>
      <c r="G8" s="420"/>
      <c r="H8" s="420"/>
      <c r="I8" s="420"/>
      <c r="J8" s="421"/>
      <c r="K8" s="421"/>
      <c r="L8" s="422"/>
    </row>
    <row r="9" spans="2:12" s="8" customFormat="1">
      <c r="B9" s="409"/>
      <c r="C9" s="423"/>
      <c r="D9" s="420"/>
      <c r="E9" s="420"/>
      <c r="F9" s="420"/>
      <c r="G9" s="420"/>
      <c r="H9" s="420"/>
      <c r="I9" s="420"/>
      <c r="J9" s="421"/>
      <c r="K9" s="421"/>
      <c r="L9" s="422"/>
    </row>
    <row r="10" spans="2:12" s="8" customFormat="1">
      <c r="B10" s="409"/>
      <c r="C10" s="423"/>
      <c r="D10" s="424" t="s">
        <v>597</v>
      </c>
      <c r="E10" s="425"/>
      <c r="F10" s="420"/>
      <c r="G10" s="420"/>
      <c r="H10" s="420"/>
      <c r="I10" s="420"/>
      <c r="J10" s="421"/>
      <c r="K10" s="421"/>
      <c r="L10" s="422"/>
    </row>
    <row r="11" spans="2:12" s="8" customFormat="1">
      <c r="B11" s="409"/>
      <c r="C11" s="423"/>
      <c r="D11" s="424" t="s">
        <v>598</v>
      </c>
      <c r="E11" s="425"/>
      <c r="F11" s="420"/>
      <c r="G11" s="420"/>
      <c r="H11" s="420"/>
      <c r="I11" s="420"/>
      <c r="J11" s="421"/>
      <c r="K11" s="421"/>
      <c r="L11" s="422"/>
    </row>
    <row r="12" spans="2:12" s="8" customFormat="1">
      <c r="B12" s="409"/>
      <c r="C12" s="423"/>
      <c r="D12" s="424" t="s">
        <v>675</v>
      </c>
      <c r="E12" s="425"/>
      <c r="F12" s="420"/>
      <c r="G12" s="420"/>
      <c r="H12" s="420"/>
      <c r="I12" s="420"/>
      <c r="J12" s="421"/>
      <c r="K12" s="421"/>
      <c r="L12" s="422"/>
    </row>
    <row r="13" spans="2:12" s="8" customFormat="1">
      <c r="B13" s="409"/>
      <c r="C13" s="423"/>
      <c r="D13" s="424" t="s">
        <v>599</v>
      </c>
      <c r="E13" s="425"/>
      <c r="F13" s="420"/>
      <c r="G13" s="420"/>
      <c r="H13" s="420"/>
      <c r="I13" s="420"/>
      <c r="J13" s="421"/>
      <c r="K13" s="421"/>
      <c r="L13" s="422"/>
    </row>
    <row r="14" spans="2:12" s="8" customFormat="1">
      <c r="B14" s="409"/>
      <c r="C14" s="423"/>
      <c r="D14" s="421"/>
      <c r="E14" s="421"/>
      <c r="F14" s="421"/>
      <c r="G14" s="421"/>
      <c r="H14" s="421"/>
      <c r="I14" s="421"/>
      <c r="J14" s="421"/>
      <c r="K14" s="421"/>
      <c r="L14" s="422"/>
    </row>
    <row r="15" spans="2:12" s="8" customFormat="1" ht="28.5" customHeight="1" thickBot="1">
      <c r="B15" s="413"/>
      <c r="C15" s="426" t="s">
        <v>58</v>
      </c>
      <c r="D15" s="427"/>
      <c r="E15" s="427"/>
      <c r="F15" s="427"/>
      <c r="G15" s="427"/>
      <c r="H15" s="427"/>
      <c r="I15" s="427"/>
      <c r="J15" s="427"/>
      <c r="K15" s="427"/>
      <c r="L15" s="428"/>
    </row>
    <row r="20" ht="6.95" customHeight="1"/>
    <row r="26" ht="6.95" customHeight="1"/>
  </sheetData>
  <sortState ref="B27:C32">
    <sortCondition ref="B27:B32"/>
  </sortState>
  <mergeCells count="3">
    <mergeCell ref="C2:L2"/>
    <mergeCell ref="C4:L4"/>
    <mergeCell ref="C6:L6"/>
  </mergeCells>
  <printOptions horizontalCentered="1"/>
  <pageMargins left="0.70866141732283472" right="0.70866141732283472" top="0.74803149606299213" bottom="0.74803149606299213" header="0.31496062992125984" footer="0.31496062992125984"/>
  <pageSetup paperSize="9" orientation="landscape" r:id="rId1"/>
  <headerFooter>
    <oddFooter>&amp;R&amp;P /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AO825"/>
  <sheetViews>
    <sheetView zoomScale="80" zoomScaleNormal="80" workbookViewId="0">
      <pane ySplit="11" topLeftCell="A12" activePane="bottomLeft" state="frozen"/>
      <selection activeCell="F39" sqref="F39"/>
      <selection pane="bottomLeft" activeCell="B2" sqref="B2:C2"/>
    </sheetView>
  </sheetViews>
  <sheetFormatPr baseColWidth="10" defaultColWidth="11" defaultRowHeight="16.5"/>
  <cols>
    <col min="1" max="1" width="4.28515625" style="541" customWidth="1"/>
    <col min="2" max="2" width="6.5703125" style="541" customWidth="1"/>
    <col min="3" max="3" width="16.28515625" style="541" customWidth="1"/>
    <col min="4" max="4" width="40.7109375" style="541" customWidth="1"/>
    <col min="5" max="5" width="11.28515625" style="541" customWidth="1"/>
    <col min="6" max="6" width="17.42578125" style="541" customWidth="1"/>
    <col min="7" max="7" width="14.42578125" style="541" customWidth="1"/>
    <col min="8" max="8" width="39.28515625" style="541" customWidth="1"/>
    <col min="9" max="9" width="11" style="541" customWidth="1"/>
    <col min="10" max="10" width="9.42578125" style="541" customWidth="1"/>
    <col min="11" max="11" width="7.5703125" style="541" customWidth="1"/>
    <col min="12" max="16" width="16.140625" style="541" customWidth="1"/>
    <col min="17" max="17" width="16.7109375" style="541" customWidth="1"/>
    <col min="18" max="18" width="7.85546875" style="541" customWidth="1"/>
    <col min="19" max="19" width="11" style="540"/>
    <col min="20" max="26" width="11" style="539"/>
    <col min="27" max="41" width="11" style="542"/>
    <col min="42" max="16384" width="11" style="541"/>
  </cols>
  <sheetData>
    <row r="1" spans="1:41" s="433" customFormat="1" ht="17.25" thickBot="1">
      <c r="A1" s="429"/>
      <c r="B1" s="429"/>
      <c r="C1" s="429"/>
      <c r="D1" s="429"/>
      <c r="E1" s="429"/>
      <c r="F1" s="429"/>
      <c r="G1" s="429"/>
      <c r="H1" s="429"/>
      <c r="I1" s="429"/>
      <c r="J1" s="429"/>
      <c r="K1" s="429"/>
      <c r="L1" s="429"/>
      <c r="M1" s="429"/>
      <c r="N1" s="429"/>
      <c r="O1" s="429"/>
      <c r="P1" s="429"/>
      <c r="Q1" s="430"/>
      <c r="R1" s="430"/>
      <c r="S1" s="429"/>
      <c r="T1" s="431"/>
      <c r="U1" s="431"/>
      <c r="V1" s="431"/>
      <c r="W1" s="431"/>
      <c r="X1" s="431"/>
      <c r="Y1" s="431"/>
      <c r="Z1" s="431"/>
      <c r="AA1" s="432"/>
      <c r="AB1" s="432"/>
      <c r="AC1" s="432"/>
      <c r="AD1" s="432"/>
      <c r="AE1" s="432"/>
      <c r="AF1" s="432"/>
      <c r="AG1" s="432"/>
      <c r="AH1" s="432"/>
      <c r="AI1" s="432"/>
      <c r="AJ1" s="432"/>
      <c r="AK1" s="432"/>
      <c r="AL1" s="432"/>
      <c r="AM1" s="432"/>
      <c r="AN1" s="432"/>
      <c r="AO1" s="432"/>
    </row>
    <row r="2" spans="1:41" s="433" customFormat="1" ht="44.85" customHeight="1" thickBot="1">
      <c r="A2" s="429"/>
      <c r="B2" s="751" t="str">
        <f>+'Indicacions prèvies'!B2</f>
        <v>EXPD. CLILAB
2024/06</v>
      </c>
      <c r="C2" s="752"/>
      <c r="D2" s="749" t="str">
        <f>+'Indicacions prèvies'!C2</f>
        <v>SUBMINISTRAMENT DE MATERIAL GENERAL i ESPECÍFIC D'ANATOMIA PATOLOGICA PER PODER FER L’ACTIVITAT ANALÍTICA ALS LABORATORIS DEL CONSORCI DEL LABORATORI INTERCOMARCAL DE L’ALT PENEDÈS, L’ANOIA I EL GARRAF (CLILAB Diagnòstics)</v>
      </c>
      <c r="E2" s="749"/>
      <c r="F2" s="749"/>
      <c r="G2" s="749"/>
      <c r="H2" s="749"/>
      <c r="I2" s="749"/>
      <c r="J2" s="749"/>
      <c r="K2" s="749"/>
      <c r="L2" s="749"/>
      <c r="M2" s="749"/>
      <c r="N2" s="749"/>
      <c r="O2" s="749"/>
      <c r="P2" s="749"/>
      <c r="Q2" s="749"/>
      <c r="R2" s="750"/>
      <c r="S2" s="429"/>
      <c r="T2" s="431"/>
      <c r="U2" s="431"/>
      <c r="V2" s="431"/>
      <c r="W2" s="431"/>
      <c r="X2" s="431"/>
      <c r="Y2" s="431"/>
      <c r="Z2" s="431"/>
      <c r="AA2" s="432"/>
      <c r="AB2" s="432"/>
      <c r="AC2" s="432"/>
      <c r="AD2" s="432"/>
      <c r="AE2" s="432"/>
      <c r="AF2" s="432"/>
      <c r="AG2" s="432"/>
      <c r="AH2" s="432"/>
      <c r="AI2" s="432"/>
      <c r="AJ2" s="432"/>
      <c r="AK2" s="432"/>
      <c r="AL2" s="432"/>
      <c r="AM2" s="432"/>
      <c r="AN2" s="432"/>
      <c r="AO2" s="432"/>
    </row>
    <row r="3" spans="1:41" s="433" customFormat="1" ht="16.350000000000001" customHeight="1" thickBot="1">
      <c r="A3" s="429"/>
      <c r="B3" s="429"/>
      <c r="C3" s="429"/>
      <c r="D3" s="429"/>
      <c r="E3" s="429"/>
      <c r="F3" s="429"/>
      <c r="G3" s="429"/>
      <c r="H3" s="429"/>
      <c r="I3" s="429"/>
      <c r="J3" s="429"/>
      <c r="K3" s="429"/>
      <c r="L3" s="429"/>
      <c r="M3" s="429"/>
      <c r="N3" s="429"/>
      <c r="O3" s="429"/>
      <c r="P3" s="429"/>
      <c r="Q3" s="430"/>
      <c r="R3" s="430"/>
      <c r="S3" s="429"/>
      <c r="T3" s="431"/>
      <c r="U3" s="431"/>
      <c r="V3" s="431"/>
      <c r="W3" s="431"/>
      <c r="X3" s="431"/>
      <c r="Y3" s="431"/>
      <c r="Z3" s="431"/>
      <c r="AA3" s="432"/>
      <c r="AB3" s="432"/>
      <c r="AC3" s="432"/>
      <c r="AD3" s="432"/>
      <c r="AE3" s="432"/>
      <c r="AF3" s="432"/>
      <c r="AG3" s="432"/>
      <c r="AH3" s="432"/>
      <c r="AI3" s="432"/>
      <c r="AJ3" s="432"/>
      <c r="AK3" s="432"/>
      <c r="AL3" s="432"/>
      <c r="AM3" s="432"/>
      <c r="AN3" s="432"/>
      <c r="AO3" s="432"/>
    </row>
    <row r="4" spans="1:41" s="437" customFormat="1" ht="30">
      <c r="A4" s="434"/>
      <c r="B4" s="745" t="s">
        <v>596</v>
      </c>
      <c r="C4" s="746"/>
      <c r="D4" s="746"/>
      <c r="E4" s="746"/>
      <c r="F4" s="746"/>
      <c r="G4" s="746"/>
      <c r="H4" s="746"/>
      <c r="I4" s="746"/>
      <c r="J4" s="746"/>
      <c r="K4" s="746"/>
      <c r="L4" s="746"/>
      <c r="M4" s="746"/>
      <c r="N4" s="746"/>
      <c r="O4" s="746"/>
      <c r="P4" s="746"/>
      <c r="Q4" s="746"/>
      <c r="R4" s="747"/>
      <c r="S4" s="434"/>
      <c r="T4" s="435"/>
      <c r="U4" s="435"/>
      <c r="V4" s="435"/>
      <c r="W4" s="435"/>
      <c r="X4" s="435"/>
      <c r="Y4" s="435"/>
      <c r="Z4" s="435"/>
      <c r="AA4" s="435"/>
      <c r="AB4" s="435"/>
      <c r="AC4" s="435"/>
      <c r="AD4" s="436"/>
      <c r="AE4" s="436"/>
      <c r="AF4" s="436"/>
      <c r="AG4" s="436"/>
      <c r="AH4" s="436"/>
      <c r="AI4" s="436"/>
      <c r="AJ4" s="436"/>
      <c r="AK4" s="436"/>
      <c r="AL4" s="436"/>
      <c r="AM4" s="436"/>
      <c r="AN4" s="436"/>
      <c r="AO4" s="436"/>
    </row>
    <row r="5" spans="1:41" s="433" customFormat="1" ht="20.100000000000001" customHeight="1">
      <c r="A5" s="429"/>
      <c r="B5" s="753" t="s">
        <v>0</v>
      </c>
      <c r="C5" s="754"/>
      <c r="D5" s="757"/>
      <c r="E5" s="758"/>
      <c r="F5" s="758"/>
      <c r="G5" s="759"/>
      <c r="H5" s="438"/>
      <c r="I5" s="438"/>
      <c r="J5" s="438"/>
      <c r="K5" s="438"/>
      <c r="L5" s="438"/>
      <c r="M5" s="438"/>
      <c r="N5" s="438"/>
      <c r="O5" s="439"/>
      <c r="P5" s="438"/>
      <c r="Q5" s="439"/>
      <c r="R5" s="440"/>
      <c r="S5" s="429"/>
      <c r="T5" s="431"/>
      <c r="U5" s="431"/>
      <c r="V5" s="431"/>
      <c r="W5" s="431"/>
      <c r="X5" s="431"/>
      <c r="Y5" s="431"/>
      <c r="Z5" s="431"/>
      <c r="AA5" s="431"/>
      <c r="AB5" s="431"/>
      <c r="AC5" s="431"/>
      <c r="AD5" s="432"/>
      <c r="AE5" s="432"/>
      <c r="AF5" s="432"/>
      <c r="AG5" s="432"/>
      <c r="AH5" s="432"/>
      <c r="AI5" s="432"/>
      <c r="AJ5" s="432"/>
      <c r="AK5" s="432"/>
      <c r="AL5" s="432"/>
      <c r="AM5" s="432"/>
      <c r="AN5" s="432"/>
      <c r="AO5" s="432"/>
    </row>
    <row r="6" spans="1:41" s="433" customFormat="1" ht="20.100000000000001" customHeight="1" thickBot="1">
      <c r="A6" s="429"/>
      <c r="B6" s="755" t="s">
        <v>1</v>
      </c>
      <c r="C6" s="756"/>
      <c r="D6" s="441"/>
      <c r="E6" s="442"/>
      <c r="F6" s="442"/>
      <c r="G6" s="442"/>
      <c r="H6" s="443"/>
      <c r="I6" s="443"/>
      <c r="J6" s="443"/>
      <c r="K6" s="443"/>
      <c r="L6" s="443"/>
      <c r="M6" s="443"/>
      <c r="N6" s="444" t="s">
        <v>2</v>
      </c>
      <c r="O6" s="445">
        <v>3</v>
      </c>
      <c r="P6" s="446" t="s">
        <v>3</v>
      </c>
      <c r="Q6" s="447" t="s">
        <v>15</v>
      </c>
      <c r="R6" s="448"/>
      <c r="S6" s="429"/>
      <c r="T6" s="431"/>
      <c r="U6" s="431"/>
      <c r="V6" s="431"/>
      <c r="W6" s="431"/>
      <c r="X6" s="431"/>
      <c r="Y6" s="431"/>
      <c r="Z6" s="431"/>
      <c r="AA6" s="431"/>
      <c r="AB6" s="432"/>
      <c r="AC6" s="432"/>
      <c r="AD6" s="432"/>
      <c r="AE6" s="432"/>
      <c r="AF6" s="432"/>
      <c r="AG6" s="432"/>
      <c r="AH6" s="432"/>
      <c r="AI6" s="432"/>
      <c r="AJ6" s="432"/>
      <c r="AK6" s="432"/>
      <c r="AL6" s="432"/>
      <c r="AM6" s="432"/>
      <c r="AN6" s="432"/>
      <c r="AO6" s="432"/>
    </row>
    <row r="7" spans="1:41" s="433" customFormat="1" ht="4.9000000000000004" customHeight="1">
      <c r="A7" s="429"/>
      <c r="B7" s="429"/>
      <c r="C7" s="429"/>
      <c r="D7" s="429"/>
      <c r="E7" s="429"/>
      <c r="F7" s="429"/>
      <c r="G7" s="429"/>
      <c r="H7" s="429"/>
      <c r="I7" s="429"/>
      <c r="J7" s="429"/>
      <c r="K7" s="429"/>
      <c r="L7" s="429"/>
      <c r="M7" s="429"/>
      <c r="N7" s="429"/>
      <c r="O7" s="429"/>
      <c r="P7" s="429"/>
      <c r="Q7" s="430"/>
      <c r="R7" s="449"/>
      <c r="S7" s="429"/>
      <c r="T7" s="431"/>
      <c r="U7" s="431"/>
      <c r="V7" s="431"/>
      <c r="W7" s="431"/>
      <c r="X7" s="431"/>
      <c r="Y7" s="431"/>
      <c r="Z7" s="431"/>
      <c r="AA7" s="431"/>
      <c r="AB7" s="431"/>
      <c r="AC7" s="431"/>
      <c r="AD7" s="431"/>
      <c r="AE7" s="431"/>
      <c r="AF7" s="432"/>
      <c r="AG7" s="432"/>
      <c r="AH7" s="432"/>
      <c r="AI7" s="432"/>
      <c r="AJ7" s="432"/>
      <c r="AK7" s="432"/>
      <c r="AL7" s="432"/>
      <c r="AM7" s="432"/>
      <c r="AN7" s="432"/>
      <c r="AO7" s="432"/>
    </row>
    <row r="8" spans="1:41" s="433" customFormat="1">
      <c r="A8" s="429"/>
      <c r="B8" s="429"/>
      <c r="C8" s="429"/>
      <c r="D8" s="429"/>
      <c r="E8" s="429"/>
      <c r="F8" s="429"/>
      <c r="G8" s="429"/>
      <c r="H8" s="429"/>
      <c r="I8" s="429"/>
      <c r="J8" s="429"/>
      <c r="K8" s="429"/>
      <c r="L8" s="450"/>
      <c r="M8" s="451"/>
      <c r="N8" s="452"/>
      <c r="O8" s="450"/>
      <c r="P8" s="450"/>
      <c r="Q8" s="450"/>
      <c r="R8" s="449"/>
      <c r="S8" s="429"/>
      <c r="T8" s="431"/>
      <c r="U8" s="431"/>
      <c r="V8" s="431"/>
      <c r="W8" s="431"/>
      <c r="X8" s="431"/>
      <c r="Y8" s="431"/>
      <c r="Z8" s="431"/>
      <c r="AA8" s="431"/>
      <c r="AB8" s="431"/>
      <c r="AC8" s="431"/>
      <c r="AD8" s="431"/>
      <c r="AE8" s="431"/>
      <c r="AF8" s="432"/>
      <c r="AG8" s="432"/>
      <c r="AH8" s="432"/>
      <c r="AI8" s="432"/>
      <c r="AJ8" s="432"/>
      <c r="AK8" s="432"/>
      <c r="AL8" s="432"/>
      <c r="AM8" s="432"/>
      <c r="AN8" s="432"/>
      <c r="AO8" s="432"/>
    </row>
    <row r="9" spans="1:41" s="433" customFormat="1" ht="5.0999999999999996" customHeight="1" thickBot="1">
      <c r="A9" s="429"/>
      <c r="B9" s="429"/>
      <c r="C9" s="429"/>
      <c r="D9" s="429"/>
      <c r="E9" s="429"/>
      <c r="F9" s="429"/>
      <c r="G9" s="429"/>
      <c r="H9" s="429"/>
      <c r="I9" s="429"/>
      <c r="J9" s="429"/>
      <c r="K9" s="429"/>
      <c r="L9" s="429"/>
      <c r="M9" s="429"/>
      <c r="N9" s="429"/>
      <c r="O9" s="429"/>
      <c r="P9" s="429"/>
      <c r="Q9" s="430"/>
      <c r="R9" s="449"/>
      <c r="S9" s="429"/>
      <c r="T9" s="431"/>
      <c r="U9" s="431"/>
      <c r="V9" s="431"/>
      <c r="W9" s="431"/>
      <c r="X9" s="431"/>
      <c r="Y9" s="431"/>
      <c r="Z9" s="431"/>
      <c r="AA9" s="431"/>
      <c r="AB9" s="431"/>
      <c r="AC9" s="431"/>
      <c r="AD9" s="431"/>
      <c r="AE9" s="431"/>
      <c r="AF9" s="432"/>
      <c r="AG9" s="432"/>
      <c r="AH9" s="432"/>
      <c r="AI9" s="432"/>
      <c r="AJ9" s="432"/>
      <c r="AK9" s="432"/>
      <c r="AL9" s="432"/>
      <c r="AM9" s="432"/>
      <c r="AN9" s="432"/>
      <c r="AO9" s="432"/>
    </row>
    <row r="10" spans="1:41" s="462" customFormat="1" ht="48.75" customHeight="1" thickBot="1">
      <c r="A10" s="453"/>
      <c r="B10" s="454" t="s">
        <v>4</v>
      </c>
      <c r="C10" s="455" t="s">
        <v>21</v>
      </c>
      <c r="D10" s="455" t="s">
        <v>23</v>
      </c>
      <c r="E10" s="456" t="s">
        <v>26</v>
      </c>
      <c r="F10" s="457" t="s">
        <v>573</v>
      </c>
      <c r="G10" s="456" t="s">
        <v>86</v>
      </c>
      <c r="H10" s="456" t="s">
        <v>22</v>
      </c>
      <c r="I10" s="456" t="s">
        <v>27</v>
      </c>
      <c r="J10" s="456" t="s">
        <v>74</v>
      </c>
      <c r="K10" s="455" t="s">
        <v>59</v>
      </c>
      <c r="L10" s="458" t="s">
        <v>87</v>
      </c>
      <c r="M10" s="458" t="s">
        <v>17</v>
      </c>
      <c r="N10" s="458" t="s">
        <v>18</v>
      </c>
      <c r="O10" s="458" t="s">
        <v>548</v>
      </c>
      <c r="P10" s="458" t="s">
        <v>19</v>
      </c>
      <c r="Q10" s="458" t="s">
        <v>20</v>
      </c>
      <c r="R10" s="459" t="s">
        <v>149</v>
      </c>
      <c r="S10" s="453"/>
      <c r="T10" s="460"/>
      <c r="U10" s="460"/>
      <c r="V10" s="460"/>
      <c r="W10" s="460"/>
      <c r="X10" s="460"/>
      <c r="Y10" s="460"/>
      <c r="Z10" s="460"/>
      <c r="AA10" s="460"/>
      <c r="AB10" s="460"/>
      <c r="AC10" s="461"/>
      <c r="AD10" s="461"/>
      <c r="AE10" s="461"/>
      <c r="AF10" s="461"/>
      <c r="AG10" s="461"/>
      <c r="AH10" s="461"/>
      <c r="AI10" s="461"/>
      <c r="AJ10" s="461"/>
      <c r="AK10" s="461"/>
      <c r="AL10" s="461"/>
      <c r="AM10" s="461"/>
      <c r="AN10" s="461"/>
      <c r="AO10" s="461"/>
    </row>
    <row r="11" spans="1:41" s="433" customFormat="1" ht="4.9000000000000004" customHeight="1" thickBot="1">
      <c r="A11" s="429"/>
      <c r="B11" s="429"/>
      <c r="C11" s="429"/>
      <c r="D11" s="429"/>
      <c r="E11" s="429"/>
      <c r="F11" s="429"/>
      <c r="G11" s="429"/>
      <c r="H11" s="429"/>
      <c r="I11" s="429"/>
      <c r="J11" s="452"/>
      <c r="K11" s="463"/>
      <c r="L11" s="429"/>
      <c r="M11" s="429"/>
      <c r="N11" s="429"/>
      <c r="O11" s="429"/>
      <c r="P11" s="429"/>
      <c r="Q11" s="429"/>
      <c r="R11" s="463"/>
      <c r="S11" s="429"/>
      <c r="T11" s="431"/>
      <c r="U11" s="431"/>
      <c r="V11" s="431"/>
      <c r="W11" s="431"/>
      <c r="X11" s="431"/>
      <c r="Y11" s="431"/>
      <c r="Z11" s="431"/>
      <c r="AA11" s="431"/>
      <c r="AB11" s="431"/>
      <c r="AC11" s="432"/>
      <c r="AD11" s="432"/>
      <c r="AE11" s="432"/>
      <c r="AF11" s="432"/>
      <c r="AG11" s="432"/>
      <c r="AH11" s="432"/>
      <c r="AI11" s="432"/>
      <c r="AJ11" s="432"/>
      <c r="AK11" s="432"/>
      <c r="AL11" s="432"/>
      <c r="AM11" s="432"/>
      <c r="AN11" s="432"/>
      <c r="AO11" s="432"/>
    </row>
    <row r="12" spans="1:41" s="477" customFormat="1" ht="15" customHeight="1">
      <c r="A12" s="464"/>
      <c r="B12" s="465">
        <v>1</v>
      </c>
      <c r="C12" s="466" t="s">
        <v>169</v>
      </c>
      <c r="D12" s="467" t="s">
        <v>202</v>
      </c>
      <c r="E12" s="468" t="s">
        <v>55</v>
      </c>
      <c r="F12" s="468" t="s">
        <v>55</v>
      </c>
      <c r="G12" s="469"/>
      <c r="H12" s="470"/>
      <c r="I12" s="468" t="s">
        <v>55</v>
      </c>
      <c r="J12" s="546">
        <v>53</v>
      </c>
      <c r="K12" s="547" t="s">
        <v>544</v>
      </c>
      <c r="L12" s="548">
        <v>9.69</v>
      </c>
      <c r="M12" s="471">
        <f t="shared" ref="M12:M43" si="0">+ROUND(J12*L12,2)</f>
        <v>513.57000000000005</v>
      </c>
      <c r="N12" s="471">
        <f t="shared" ref="N12:N43" si="1">+ROUND(M12*$O$6,2)</f>
        <v>1540.71</v>
      </c>
      <c r="O12" s="472"/>
      <c r="P12" s="543">
        <f>+ROUND(J12*O12,2)</f>
        <v>0</v>
      </c>
      <c r="Q12" s="543">
        <f>+P12*$O$6</f>
        <v>0</v>
      </c>
      <c r="R12" s="473" t="s">
        <v>150</v>
      </c>
      <c r="S12" s="474"/>
      <c r="T12" s="475"/>
      <c r="U12" s="475"/>
      <c r="V12" s="475"/>
      <c r="W12" s="475"/>
      <c r="X12" s="475"/>
      <c r="Y12" s="475"/>
      <c r="Z12" s="475"/>
      <c r="AA12" s="475"/>
      <c r="AB12" s="475"/>
      <c r="AC12" s="476"/>
      <c r="AD12" s="476"/>
      <c r="AE12" s="476"/>
      <c r="AF12" s="476"/>
      <c r="AG12" s="476"/>
      <c r="AH12" s="476"/>
      <c r="AI12" s="476"/>
      <c r="AJ12" s="476"/>
      <c r="AK12" s="476"/>
      <c r="AL12" s="476"/>
      <c r="AM12" s="476"/>
      <c r="AN12" s="476"/>
      <c r="AO12" s="476"/>
    </row>
    <row r="13" spans="1:41" s="477" customFormat="1" ht="15" customHeight="1">
      <c r="A13" s="464"/>
      <c r="B13" s="478">
        <v>2</v>
      </c>
      <c r="C13" s="479" t="s">
        <v>169</v>
      </c>
      <c r="D13" s="480" t="s">
        <v>201</v>
      </c>
      <c r="E13" s="481" t="s">
        <v>55</v>
      </c>
      <c r="F13" s="481" t="s">
        <v>55</v>
      </c>
      <c r="G13" s="482"/>
      <c r="H13" s="483"/>
      <c r="I13" s="481" t="s">
        <v>55</v>
      </c>
      <c r="J13" s="212">
        <v>53</v>
      </c>
      <c r="K13" s="209" t="s">
        <v>544</v>
      </c>
      <c r="L13" s="549">
        <v>9.69</v>
      </c>
      <c r="M13" s="484">
        <f t="shared" si="0"/>
        <v>513.57000000000005</v>
      </c>
      <c r="N13" s="484">
        <f t="shared" si="1"/>
        <v>1540.71</v>
      </c>
      <c r="O13" s="485"/>
      <c r="P13" s="544">
        <f t="shared" ref="P13:P43" si="2">+ROUND(J13*O13,2)</f>
        <v>0</v>
      </c>
      <c r="Q13" s="544">
        <f t="shared" ref="Q13:Q43" si="3">+P13*$O$6</f>
        <v>0</v>
      </c>
      <c r="R13" s="486" t="s">
        <v>150</v>
      </c>
      <c r="S13" s="464"/>
      <c r="T13" s="475"/>
      <c r="U13" s="475"/>
      <c r="V13" s="475"/>
      <c r="W13" s="475"/>
      <c r="X13" s="475"/>
      <c r="Y13" s="475"/>
      <c r="Z13" s="475"/>
      <c r="AA13" s="475"/>
      <c r="AB13" s="475"/>
      <c r="AC13" s="476"/>
      <c r="AD13" s="476"/>
      <c r="AE13" s="476"/>
      <c r="AF13" s="476"/>
      <c r="AG13" s="476"/>
      <c r="AH13" s="476"/>
      <c r="AI13" s="476"/>
      <c r="AJ13" s="476"/>
      <c r="AK13" s="476"/>
      <c r="AL13" s="476"/>
      <c r="AM13" s="476"/>
      <c r="AN13" s="476"/>
      <c r="AO13" s="476"/>
    </row>
    <row r="14" spans="1:41" s="477" customFormat="1" ht="15" customHeight="1">
      <c r="A14" s="464"/>
      <c r="B14" s="478">
        <v>3</v>
      </c>
      <c r="C14" s="479" t="s">
        <v>169</v>
      </c>
      <c r="D14" s="480" t="s">
        <v>200</v>
      </c>
      <c r="E14" s="481" t="s">
        <v>55</v>
      </c>
      <c r="F14" s="481" t="s">
        <v>55</v>
      </c>
      <c r="G14" s="482"/>
      <c r="H14" s="483"/>
      <c r="I14" s="481" t="s">
        <v>55</v>
      </c>
      <c r="J14" s="212">
        <v>53</v>
      </c>
      <c r="K14" s="209" t="s">
        <v>544</v>
      </c>
      <c r="L14" s="549">
        <v>9.69</v>
      </c>
      <c r="M14" s="484">
        <f t="shared" si="0"/>
        <v>513.57000000000005</v>
      </c>
      <c r="N14" s="484">
        <f t="shared" si="1"/>
        <v>1540.71</v>
      </c>
      <c r="O14" s="485"/>
      <c r="P14" s="544">
        <f t="shared" si="2"/>
        <v>0</v>
      </c>
      <c r="Q14" s="544">
        <f t="shared" si="3"/>
        <v>0</v>
      </c>
      <c r="R14" s="486" t="s">
        <v>150</v>
      </c>
      <c r="S14" s="464"/>
      <c r="T14" s="475"/>
      <c r="U14" s="475"/>
      <c r="V14" s="475"/>
      <c r="W14" s="475"/>
      <c r="X14" s="475"/>
      <c r="Y14" s="475"/>
      <c r="Z14" s="475"/>
      <c r="AA14" s="475"/>
      <c r="AB14" s="475"/>
      <c r="AC14" s="476"/>
      <c r="AD14" s="476"/>
      <c r="AE14" s="476"/>
      <c r="AF14" s="476"/>
      <c r="AG14" s="476"/>
      <c r="AH14" s="476"/>
      <c r="AI14" s="476"/>
      <c r="AJ14" s="476"/>
      <c r="AK14" s="476"/>
      <c r="AL14" s="476"/>
      <c r="AM14" s="476"/>
      <c r="AN14" s="476"/>
      <c r="AO14" s="476"/>
    </row>
    <row r="15" spans="1:41" s="477" customFormat="1" ht="15" customHeight="1">
      <c r="A15" s="464"/>
      <c r="B15" s="478">
        <v>4</v>
      </c>
      <c r="C15" s="479" t="s">
        <v>167</v>
      </c>
      <c r="D15" s="480" t="s">
        <v>198</v>
      </c>
      <c r="E15" s="481" t="s">
        <v>55</v>
      </c>
      <c r="F15" s="481" t="s">
        <v>55</v>
      </c>
      <c r="G15" s="482"/>
      <c r="H15" s="483"/>
      <c r="I15" s="481" t="s">
        <v>55</v>
      </c>
      <c r="J15" s="212">
        <v>84</v>
      </c>
      <c r="K15" s="209" t="s">
        <v>544</v>
      </c>
      <c r="L15" s="549">
        <v>32.2014</v>
      </c>
      <c r="M15" s="484">
        <f t="shared" si="0"/>
        <v>2704.92</v>
      </c>
      <c r="N15" s="484">
        <f t="shared" si="1"/>
        <v>8114.76</v>
      </c>
      <c r="O15" s="485"/>
      <c r="P15" s="544">
        <f t="shared" si="2"/>
        <v>0</v>
      </c>
      <c r="Q15" s="544">
        <f t="shared" si="3"/>
        <v>0</v>
      </c>
      <c r="R15" s="486" t="s">
        <v>150</v>
      </c>
      <c r="S15" s="464"/>
      <c r="T15" s="475"/>
      <c r="U15" s="475"/>
      <c r="V15" s="475"/>
      <c r="W15" s="475"/>
      <c r="X15" s="475"/>
      <c r="Y15" s="475"/>
      <c r="Z15" s="475"/>
      <c r="AA15" s="475"/>
      <c r="AB15" s="475"/>
      <c r="AC15" s="476"/>
      <c r="AD15" s="476"/>
      <c r="AE15" s="476"/>
      <c r="AF15" s="476"/>
      <c r="AG15" s="476"/>
      <c r="AH15" s="476"/>
      <c r="AI15" s="476"/>
      <c r="AJ15" s="476"/>
      <c r="AK15" s="476"/>
      <c r="AL15" s="476"/>
      <c r="AM15" s="476"/>
      <c r="AN15" s="476"/>
      <c r="AO15" s="476"/>
    </row>
    <row r="16" spans="1:41" s="477" customFormat="1" ht="15" customHeight="1">
      <c r="A16" s="464"/>
      <c r="B16" s="478">
        <v>5</v>
      </c>
      <c r="C16" s="479" t="s">
        <v>168</v>
      </c>
      <c r="D16" s="480" t="s">
        <v>199</v>
      </c>
      <c r="E16" s="481" t="s">
        <v>55</v>
      </c>
      <c r="F16" s="481" t="s">
        <v>55</v>
      </c>
      <c r="G16" s="482"/>
      <c r="H16" s="483"/>
      <c r="I16" s="481" t="s">
        <v>55</v>
      </c>
      <c r="J16" s="212">
        <v>63</v>
      </c>
      <c r="K16" s="209" t="s">
        <v>544</v>
      </c>
      <c r="L16" s="549">
        <v>32.2014</v>
      </c>
      <c r="M16" s="484">
        <f t="shared" si="0"/>
        <v>2028.69</v>
      </c>
      <c r="N16" s="484">
        <f t="shared" si="1"/>
        <v>6086.07</v>
      </c>
      <c r="O16" s="485"/>
      <c r="P16" s="544">
        <f t="shared" si="2"/>
        <v>0</v>
      </c>
      <c r="Q16" s="544">
        <f t="shared" si="3"/>
        <v>0</v>
      </c>
      <c r="R16" s="486" t="s">
        <v>150</v>
      </c>
      <c r="S16" s="464"/>
      <c r="T16" s="475"/>
      <c r="U16" s="475"/>
      <c r="V16" s="475"/>
      <c r="W16" s="475"/>
      <c r="X16" s="475"/>
      <c r="Y16" s="475"/>
      <c r="Z16" s="475"/>
      <c r="AA16" s="475"/>
      <c r="AB16" s="475"/>
      <c r="AC16" s="476"/>
      <c r="AD16" s="476"/>
      <c r="AE16" s="476"/>
      <c r="AF16" s="476"/>
      <c r="AG16" s="476"/>
      <c r="AH16" s="476"/>
      <c r="AI16" s="476"/>
      <c r="AJ16" s="476"/>
      <c r="AK16" s="476"/>
      <c r="AL16" s="476"/>
      <c r="AM16" s="476"/>
      <c r="AN16" s="476"/>
      <c r="AO16" s="476"/>
    </row>
    <row r="17" spans="1:41" s="608" customFormat="1" ht="15" customHeight="1">
      <c r="A17" s="598"/>
      <c r="B17" s="590">
        <v>6</v>
      </c>
      <c r="C17" s="591" t="s">
        <v>162</v>
      </c>
      <c r="D17" s="592" t="s">
        <v>678</v>
      </c>
      <c r="E17" s="593" t="s">
        <v>55</v>
      </c>
      <c r="F17" s="599" t="s">
        <v>677</v>
      </c>
      <c r="G17" s="600"/>
      <c r="H17" s="601"/>
      <c r="I17" s="602"/>
      <c r="J17" s="603">
        <v>26300</v>
      </c>
      <c r="K17" s="604" t="s">
        <v>89</v>
      </c>
      <c r="L17" s="605">
        <v>2.5499999999999998E-2</v>
      </c>
      <c r="M17" s="594">
        <f t="shared" si="0"/>
        <v>670.65</v>
      </c>
      <c r="N17" s="594">
        <f t="shared" si="1"/>
        <v>2011.95</v>
      </c>
      <c r="O17" s="595"/>
      <c r="P17" s="596">
        <f t="shared" si="2"/>
        <v>0</v>
      </c>
      <c r="Q17" s="596">
        <f t="shared" si="3"/>
        <v>0</v>
      </c>
      <c r="R17" s="597" t="s">
        <v>150</v>
      </c>
      <c r="S17" s="598"/>
      <c r="T17" s="606"/>
      <c r="U17" s="606"/>
      <c r="V17" s="606"/>
      <c r="W17" s="606"/>
      <c r="X17" s="606"/>
      <c r="Y17" s="606"/>
      <c r="Z17" s="606"/>
      <c r="AA17" s="606"/>
      <c r="AB17" s="606"/>
      <c r="AC17" s="607"/>
      <c r="AD17" s="607"/>
      <c r="AE17" s="607"/>
      <c r="AF17" s="607"/>
      <c r="AG17" s="607"/>
      <c r="AH17" s="607"/>
      <c r="AI17" s="607"/>
      <c r="AJ17" s="607"/>
      <c r="AK17" s="607"/>
      <c r="AL17" s="607"/>
      <c r="AM17" s="607"/>
      <c r="AN17" s="607"/>
      <c r="AO17" s="607"/>
    </row>
    <row r="18" spans="1:41" s="608" customFormat="1" ht="15" customHeight="1">
      <c r="A18" s="598"/>
      <c r="B18" s="590">
        <v>7</v>
      </c>
      <c r="C18" s="591" t="s">
        <v>163</v>
      </c>
      <c r="D18" s="592" t="s">
        <v>679</v>
      </c>
      <c r="E18" s="593" t="s">
        <v>55</v>
      </c>
      <c r="F18" s="599" t="s">
        <v>677</v>
      </c>
      <c r="G18" s="600"/>
      <c r="H18" s="601"/>
      <c r="I18" s="602"/>
      <c r="J18" s="603">
        <v>21000</v>
      </c>
      <c r="K18" s="604" t="s">
        <v>89</v>
      </c>
      <c r="L18" s="605">
        <v>2.5499999999999998E-2</v>
      </c>
      <c r="M18" s="594">
        <f t="shared" si="0"/>
        <v>535.5</v>
      </c>
      <c r="N18" s="594">
        <f t="shared" si="1"/>
        <v>1606.5</v>
      </c>
      <c r="O18" s="595"/>
      <c r="P18" s="596">
        <f t="shared" si="2"/>
        <v>0</v>
      </c>
      <c r="Q18" s="596">
        <f t="shared" si="3"/>
        <v>0</v>
      </c>
      <c r="R18" s="597" t="s">
        <v>150</v>
      </c>
      <c r="S18" s="598"/>
      <c r="T18" s="606"/>
      <c r="U18" s="606"/>
      <c r="V18" s="606"/>
      <c r="W18" s="606"/>
      <c r="X18" s="606"/>
      <c r="Y18" s="606"/>
      <c r="Z18" s="606"/>
      <c r="AA18" s="606"/>
      <c r="AB18" s="606"/>
      <c r="AC18" s="607"/>
      <c r="AD18" s="607"/>
      <c r="AE18" s="607"/>
      <c r="AF18" s="607"/>
      <c r="AG18" s="607"/>
      <c r="AH18" s="607"/>
      <c r="AI18" s="607"/>
      <c r="AJ18" s="607"/>
      <c r="AK18" s="607"/>
      <c r="AL18" s="607"/>
      <c r="AM18" s="607"/>
      <c r="AN18" s="607"/>
      <c r="AO18" s="607"/>
    </row>
    <row r="19" spans="1:41" s="608" customFormat="1" ht="15" customHeight="1">
      <c r="A19" s="598"/>
      <c r="B19" s="590">
        <v>8</v>
      </c>
      <c r="C19" s="591" t="s">
        <v>164</v>
      </c>
      <c r="D19" s="592" t="s">
        <v>680</v>
      </c>
      <c r="E19" s="593" t="s">
        <v>55</v>
      </c>
      <c r="F19" s="599" t="s">
        <v>677</v>
      </c>
      <c r="G19" s="600"/>
      <c r="H19" s="601"/>
      <c r="I19" s="602"/>
      <c r="J19" s="603">
        <v>178500</v>
      </c>
      <c r="K19" s="604" t="s">
        <v>89</v>
      </c>
      <c r="L19" s="605">
        <v>2.5499999999999998E-2</v>
      </c>
      <c r="M19" s="594">
        <f t="shared" si="0"/>
        <v>4551.75</v>
      </c>
      <c r="N19" s="594">
        <f t="shared" si="1"/>
        <v>13655.25</v>
      </c>
      <c r="O19" s="595"/>
      <c r="P19" s="596">
        <f t="shared" si="2"/>
        <v>0</v>
      </c>
      <c r="Q19" s="596">
        <f t="shared" si="3"/>
        <v>0</v>
      </c>
      <c r="R19" s="597" t="s">
        <v>150</v>
      </c>
      <c r="S19" s="598"/>
      <c r="T19" s="606"/>
      <c r="U19" s="606"/>
      <c r="V19" s="606"/>
      <c r="W19" s="606"/>
      <c r="X19" s="606"/>
      <c r="Y19" s="606"/>
      <c r="Z19" s="606"/>
      <c r="AA19" s="606"/>
      <c r="AB19" s="606"/>
      <c r="AC19" s="607"/>
      <c r="AD19" s="607"/>
      <c r="AE19" s="607"/>
      <c r="AF19" s="607"/>
      <c r="AG19" s="607"/>
      <c r="AH19" s="607"/>
      <c r="AI19" s="607"/>
      <c r="AJ19" s="607"/>
      <c r="AK19" s="607"/>
      <c r="AL19" s="607"/>
      <c r="AM19" s="607"/>
      <c r="AN19" s="607"/>
      <c r="AO19" s="607"/>
    </row>
    <row r="20" spans="1:41" s="608" customFormat="1" ht="15" customHeight="1">
      <c r="A20" s="598"/>
      <c r="B20" s="590">
        <v>9</v>
      </c>
      <c r="C20" s="591" t="s">
        <v>165</v>
      </c>
      <c r="D20" s="592" t="s">
        <v>681</v>
      </c>
      <c r="E20" s="593" t="s">
        <v>55</v>
      </c>
      <c r="F20" s="599" t="s">
        <v>677</v>
      </c>
      <c r="G20" s="600"/>
      <c r="H20" s="601"/>
      <c r="I20" s="602"/>
      <c r="J20" s="603">
        <v>294000</v>
      </c>
      <c r="K20" s="604" t="s">
        <v>89</v>
      </c>
      <c r="L20" s="605">
        <v>2.5499999999999998E-2</v>
      </c>
      <c r="M20" s="594">
        <f t="shared" si="0"/>
        <v>7497</v>
      </c>
      <c r="N20" s="594">
        <f t="shared" si="1"/>
        <v>22491</v>
      </c>
      <c r="O20" s="595"/>
      <c r="P20" s="596">
        <f t="shared" si="2"/>
        <v>0</v>
      </c>
      <c r="Q20" s="596">
        <f t="shared" si="3"/>
        <v>0</v>
      </c>
      <c r="R20" s="597" t="s">
        <v>150</v>
      </c>
      <c r="S20" s="598"/>
      <c r="T20" s="606"/>
      <c r="U20" s="606"/>
      <c r="V20" s="606"/>
      <c r="W20" s="606"/>
      <c r="X20" s="606"/>
      <c r="Y20" s="606"/>
      <c r="Z20" s="606"/>
      <c r="AA20" s="606"/>
      <c r="AB20" s="606"/>
      <c r="AC20" s="607"/>
      <c r="AD20" s="607"/>
      <c r="AE20" s="607"/>
      <c r="AF20" s="607"/>
      <c r="AG20" s="607"/>
      <c r="AH20" s="607"/>
      <c r="AI20" s="607"/>
      <c r="AJ20" s="607"/>
      <c r="AK20" s="607"/>
      <c r="AL20" s="607"/>
      <c r="AM20" s="607"/>
      <c r="AN20" s="607"/>
      <c r="AO20" s="607"/>
    </row>
    <row r="21" spans="1:41" s="608" customFormat="1" ht="15" customHeight="1">
      <c r="A21" s="598"/>
      <c r="B21" s="590">
        <v>10</v>
      </c>
      <c r="C21" s="591" t="s">
        <v>166</v>
      </c>
      <c r="D21" s="592" t="s">
        <v>682</v>
      </c>
      <c r="E21" s="593" t="s">
        <v>55</v>
      </c>
      <c r="F21" s="599" t="s">
        <v>677</v>
      </c>
      <c r="G21" s="600"/>
      <c r="H21" s="601"/>
      <c r="I21" s="602"/>
      <c r="J21" s="603">
        <v>7400</v>
      </c>
      <c r="K21" s="604" t="s">
        <v>89</v>
      </c>
      <c r="L21" s="605">
        <v>2.5499999999999998E-2</v>
      </c>
      <c r="M21" s="594">
        <f t="shared" si="0"/>
        <v>188.7</v>
      </c>
      <c r="N21" s="594">
        <f t="shared" si="1"/>
        <v>566.1</v>
      </c>
      <c r="O21" s="595"/>
      <c r="P21" s="596">
        <f t="shared" si="2"/>
        <v>0</v>
      </c>
      <c r="Q21" s="596">
        <f t="shared" si="3"/>
        <v>0</v>
      </c>
      <c r="R21" s="597" t="s">
        <v>150</v>
      </c>
      <c r="S21" s="598"/>
      <c r="T21" s="606"/>
      <c r="U21" s="606"/>
      <c r="V21" s="606"/>
      <c r="W21" s="606"/>
      <c r="X21" s="606"/>
      <c r="Y21" s="606"/>
      <c r="Z21" s="606"/>
      <c r="AA21" s="606"/>
      <c r="AB21" s="606"/>
      <c r="AC21" s="607"/>
      <c r="AD21" s="607"/>
      <c r="AE21" s="607"/>
      <c r="AF21" s="607"/>
      <c r="AG21" s="607"/>
      <c r="AH21" s="607"/>
      <c r="AI21" s="607"/>
      <c r="AJ21" s="607"/>
      <c r="AK21" s="607"/>
      <c r="AL21" s="607"/>
      <c r="AM21" s="607"/>
      <c r="AN21" s="607"/>
      <c r="AO21" s="607"/>
    </row>
    <row r="22" spans="1:41" s="477" customFormat="1" ht="15" customHeight="1">
      <c r="A22" s="464"/>
      <c r="B22" s="478">
        <v>11</v>
      </c>
      <c r="C22" s="479" t="s">
        <v>131</v>
      </c>
      <c r="D22" s="480" t="s">
        <v>191</v>
      </c>
      <c r="E22" s="481" t="s">
        <v>85</v>
      </c>
      <c r="F22" s="481" t="s">
        <v>85</v>
      </c>
      <c r="G22" s="482"/>
      <c r="H22" s="483"/>
      <c r="I22" s="481" t="s">
        <v>85</v>
      </c>
      <c r="J22" s="212">
        <v>3360</v>
      </c>
      <c r="K22" s="209" t="s">
        <v>544</v>
      </c>
      <c r="L22" s="550">
        <v>2.3868</v>
      </c>
      <c r="M22" s="484">
        <f t="shared" si="0"/>
        <v>8019.65</v>
      </c>
      <c r="N22" s="484">
        <f t="shared" si="1"/>
        <v>24058.95</v>
      </c>
      <c r="O22" s="485"/>
      <c r="P22" s="544">
        <f t="shared" si="2"/>
        <v>0</v>
      </c>
      <c r="Q22" s="544">
        <f t="shared" si="3"/>
        <v>0</v>
      </c>
      <c r="R22" s="486" t="s">
        <v>150</v>
      </c>
      <c r="S22" s="464"/>
      <c r="T22" s="475"/>
      <c r="U22" s="475"/>
      <c r="V22" s="475"/>
      <c r="W22" s="475"/>
      <c r="X22" s="475"/>
      <c r="Y22" s="475"/>
      <c r="Z22" s="475"/>
      <c r="AA22" s="475"/>
      <c r="AB22" s="475"/>
      <c r="AC22" s="476"/>
      <c r="AD22" s="476"/>
      <c r="AE22" s="476"/>
      <c r="AF22" s="476"/>
      <c r="AG22" s="476"/>
      <c r="AH22" s="476"/>
      <c r="AI22" s="476"/>
      <c r="AJ22" s="476"/>
      <c r="AK22" s="476"/>
      <c r="AL22" s="476"/>
      <c r="AM22" s="476"/>
      <c r="AN22" s="476"/>
      <c r="AO22" s="476"/>
    </row>
    <row r="23" spans="1:41" s="477" customFormat="1" ht="15" customHeight="1">
      <c r="A23" s="464"/>
      <c r="B23" s="478">
        <v>12</v>
      </c>
      <c r="C23" s="479" t="s">
        <v>158</v>
      </c>
      <c r="D23" s="480" t="s">
        <v>190</v>
      </c>
      <c r="E23" s="481" t="s">
        <v>210</v>
      </c>
      <c r="F23" s="481" t="s">
        <v>210</v>
      </c>
      <c r="G23" s="482"/>
      <c r="H23" s="483"/>
      <c r="I23" s="481" t="s">
        <v>210</v>
      </c>
      <c r="J23" s="212">
        <v>12</v>
      </c>
      <c r="K23" s="209" t="s">
        <v>211</v>
      </c>
      <c r="L23" s="549">
        <v>520.80179999999996</v>
      </c>
      <c r="M23" s="484">
        <f t="shared" si="0"/>
        <v>6249.62</v>
      </c>
      <c r="N23" s="484">
        <f t="shared" si="1"/>
        <v>18748.86</v>
      </c>
      <c r="O23" s="485"/>
      <c r="P23" s="544">
        <f t="shared" si="2"/>
        <v>0</v>
      </c>
      <c r="Q23" s="544">
        <f t="shared" si="3"/>
        <v>0</v>
      </c>
      <c r="R23" s="486" t="s">
        <v>150</v>
      </c>
      <c r="S23" s="464"/>
      <c r="T23" s="475"/>
      <c r="U23" s="475"/>
      <c r="V23" s="475"/>
      <c r="W23" s="475"/>
      <c r="X23" s="475"/>
      <c r="Y23" s="475"/>
      <c r="Z23" s="475"/>
      <c r="AA23" s="475"/>
      <c r="AB23" s="475"/>
      <c r="AC23" s="476"/>
      <c r="AD23" s="476"/>
      <c r="AE23" s="476"/>
      <c r="AF23" s="476"/>
      <c r="AG23" s="476"/>
      <c r="AH23" s="476"/>
      <c r="AI23" s="476"/>
      <c r="AJ23" s="476"/>
      <c r="AK23" s="476"/>
      <c r="AL23" s="476"/>
      <c r="AM23" s="476"/>
      <c r="AN23" s="476"/>
      <c r="AO23" s="476"/>
    </row>
    <row r="24" spans="1:41" s="477" customFormat="1" ht="15" customHeight="1">
      <c r="A24" s="464"/>
      <c r="B24" s="478">
        <v>13</v>
      </c>
      <c r="C24" s="479" t="s">
        <v>130</v>
      </c>
      <c r="D24" s="480" t="s">
        <v>607</v>
      </c>
      <c r="E24" s="481" t="s">
        <v>142</v>
      </c>
      <c r="F24" s="481" t="s">
        <v>558</v>
      </c>
      <c r="G24" s="482"/>
      <c r="H24" s="483"/>
      <c r="I24" s="487"/>
      <c r="J24" s="212">
        <v>1680</v>
      </c>
      <c r="K24" s="209" t="s">
        <v>108</v>
      </c>
      <c r="L24" s="550">
        <v>9.9169999999999998</v>
      </c>
      <c r="M24" s="484">
        <f t="shared" si="0"/>
        <v>16660.560000000001</v>
      </c>
      <c r="N24" s="484">
        <f t="shared" si="1"/>
        <v>49981.68</v>
      </c>
      <c r="O24" s="485"/>
      <c r="P24" s="544">
        <f t="shared" si="2"/>
        <v>0</v>
      </c>
      <c r="Q24" s="544">
        <f t="shared" si="3"/>
        <v>0</v>
      </c>
      <c r="R24" s="486" t="s">
        <v>150</v>
      </c>
      <c r="S24" s="464"/>
      <c r="T24" s="475"/>
      <c r="U24" s="475"/>
      <c r="V24" s="475"/>
      <c r="W24" s="475"/>
      <c r="X24" s="475"/>
      <c r="Y24" s="475"/>
      <c r="Z24" s="475"/>
      <c r="AA24" s="475"/>
      <c r="AB24" s="475"/>
      <c r="AC24" s="476"/>
      <c r="AD24" s="476"/>
      <c r="AE24" s="476"/>
      <c r="AF24" s="476"/>
      <c r="AG24" s="476"/>
      <c r="AH24" s="476"/>
      <c r="AI24" s="476"/>
      <c r="AJ24" s="476"/>
      <c r="AK24" s="476"/>
      <c r="AL24" s="476"/>
      <c r="AM24" s="476"/>
      <c r="AN24" s="476"/>
      <c r="AO24" s="476"/>
    </row>
    <row r="25" spans="1:41" s="477" customFormat="1" ht="15" customHeight="1">
      <c r="A25" s="464"/>
      <c r="B25" s="478">
        <v>14</v>
      </c>
      <c r="C25" s="479" t="s">
        <v>50</v>
      </c>
      <c r="D25" s="480" t="s">
        <v>178</v>
      </c>
      <c r="E25" s="481" t="s">
        <v>56</v>
      </c>
      <c r="F25" s="481" t="s">
        <v>557</v>
      </c>
      <c r="G25" s="482"/>
      <c r="H25" s="483"/>
      <c r="I25" s="487"/>
      <c r="J25" s="212">
        <v>11</v>
      </c>
      <c r="K25" s="209" t="s">
        <v>108</v>
      </c>
      <c r="L25" s="550">
        <v>17.166599999999999</v>
      </c>
      <c r="M25" s="484">
        <f t="shared" si="0"/>
        <v>188.83</v>
      </c>
      <c r="N25" s="484">
        <f t="shared" si="1"/>
        <v>566.49</v>
      </c>
      <c r="O25" s="485"/>
      <c r="P25" s="544">
        <f t="shared" si="2"/>
        <v>0</v>
      </c>
      <c r="Q25" s="544">
        <f t="shared" si="3"/>
        <v>0</v>
      </c>
      <c r="R25" s="486" t="s">
        <v>151</v>
      </c>
      <c r="S25" s="464"/>
      <c r="T25" s="475"/>
      <c r="U25" s="475"/>
      <c r="V25" s="475"/>
      <c r="W25" s="475"/>
      <c r="X25" s="475"/>
      <c r="Y25" s="475"/>
      <c r="Z25" s="475"/>
      <c r="AA25" s="475"/>
      <c r="AB25" s="475"/>
      <c r="AC25" s="476"/>
      <c r="AD25" s="476"/>
      <c r="AE25" s="476"/>
      <c r="AF25" s="476"/>
      <c r="AG25" s="476"/>
      <c r="AH25" s="476"/>
      <c r="AI25" s="476"/>
      <c r="AJ25" s="476"/>
      <c r="AK25" s="476"/>
      <c r="AL25" s="476"/>
      <c r="AM25" s="476"/>
      <c r="AN25" s="476"/>
      <c r="AO25" s="476"/>
    </row>
    <row r="26" spans="1:41" s="477" customFormat="1" ht="15" customHeight="1">
      <c r="A26" s="464"/>
      <c r="B26" s="478">
        <v>15</v>
      </c>
      <c r="C26" s="479" t="s">
        <v>98</v>
      </c>
      <c r="D26" s="480" t="s">
        <v>192</v>
      </c>
      <c r="E26" s="481" t="s">
        <v>105</v>
      </c>
      <c r="F26" s="481" t="s">
        <v>102</v>
      </c>
      <c r="G26" s="482"/>
      <c r="H26" s="483"/>
      <c r="I26" s="487"/>
      <c r="J26" s="212">
        <v>13</v>
      </c>
      <c r="K26" s="209" t="s">
        <v>106</v>
      </c>
      <c r="L26" s="550">
        <v>15.045</v>
      </c>
      <c r="M26" s="484">
        <f t="shared" si="0"/>
        <v>195.59</v>
      </c>
      <c r="N26" s="484">
        <f t="shared" si="1"/>
        <v>586.77</v>
      </c>
      <c r="O26" s="485"/>
      <c r="P26" s="544">
        <f t="shared" si="2"/>
        <v>0</v>
      </c>
      <c r="Q26" s="544">
        <f t="shared" si="3"/>
        <v>0</v>
      </c>
      <c r="R26" s="486" t="s">
        <v>151</v>
      </c>
      <c r="S26" s="464"/>
      <c r="T26" s="475"/>
      <c r="U26" s="475"/>
      <c r="V26" s="475"/>
      <c r="W26" s="475"/>
      <c r="X26" s="475"/>
      <c r="Y26" s="475"/>
      <c r="Z26" s="475"/>
      <c r="AA26" s="475"/>
      <c r="AB26" s="475"/>
      <c r="AC26" s="476"/>
      <c r="AD26" s="476"/>
      <c r="AE26" s="476"/>
      <c r="AF26" s="476"/>
      <c r="AG26" s="476"/>
      <c r="AH26" s="476"/>
      <c r="AI26" s="476"/>
      <c r="AJ26" s="476"/>
      <c r="AK26" s="476"/>
      <c r="AL26" s="476"/>
      <c r="AM26" s="476"/>
      <c r="AN26" s="476"/>
      <c r="AO26" s="476"/>
    </row>
    <row r="27" spans="1:41" s="477" customFormat="1" ht="15" customHeight="1">
      <c r="A27" s="464"/>
      <c r="B27" s="478">
        <v>16</v>
      </c>
      <c r="C27" s="479" t="s">
        <v>37</v>
      </c>
      <c r="D27" s="480" t="s">
        <v>175</v>
      </c>
      <c r="E27" s="481" t="s">
        <v>82</v>
      </c>
      <c r="F27" s="481" t="s">
        <v>66</v>
      </c>
      <c r="G27" s="482"/>
      <c r="H27" s="483"/>
      <c r="I27" s="487"/>
      <c r="J27" s="212">
        <v>27</v>
      </c>
      <c r="K27" s="209" t="s">
        <v>106</v>
      </c>
      <c r="L27" s="550">
        <v>11.2568</v>
      </c>
      <c r="M27" s="484">
        <f t="shared" si="0"/>
        <v>303.93</v>
      </c>
      <c r="N27" s="484">
        <f t="shared" si="1"/>
        <v>911.79</v>
      </c>
      <c r="O27" s="485"/>
      <c r="P27" s="544">
        <f t="shared" si="2"/>
        <v>0</v>
      </c>
      <c r="Q27" s="544">
        <f t="shared" si="3"/>
        <v>0</v>
      </c>
      <c r="R27" s="486" t="s">
        <v>151</v>
      </c>
      <c r="S27" s="464"/>
      <c r="T27" s="475"/>
      <c r="U27" s="475"/>
      <c r="V27" s="475"/>
      <c r="W27" s="475"/>
      <c r="X27" s="475"/>
      <c r="Y27" s="475"/>
      <c r="Z27" s="475"/>
      <c r="AA27" s="475"/>
      <c r="AB27" s="475"/>
      <c r="AC27" s="476"/>
      <c r="AD27" s="476"/>
      <c r="AE27" s="476"/>
      <c r="AF27" s="476"/>
      <c r="AG27" s="476"/>
      <c r="AH27" s="476"/>
      <c r="AI27" s="476"/>
      <c r="AJ27" s="476"/>
      <c r="AK27" s="476"/>
      <c r="AL27" s="476"/>
      <c r="AM27" s="476"/>
      <c r="AN27" s="476"/>
      <c r="AO27" s="476"/>
    </row>
    <row r="28" spans="1:41" s="477" customFormat="1" ht="15" customHeight="1">
      <c r="A28" s="464"/>
      <c r="B28" s="478">
        <v>17</v>
      </c>
      <c r="C28" s="479" t="s">
        <v>122</v>
      </c>
      <c r="D28" s="480" t="s">
        <v>186</v>
      </c>
      <c r="E28" s="481" t="s">
        <v>139</v>
      </c>
      <c r="F28" s="481" t="s">
        <v>140</v>
      </c>
      <c r="G28" s="482"/>
      <c r="H28" s="483"/>
      <c r="I28" s="487"/>
      <c r="J28" s="212">
        <v>1742</v>
      </c>
      <c r="K28" s="209" t="s">
        <v>107</v>
      </c>
      <c r="L28" s="550">
        <v>0.93459999999999999</v>
      </c>
      <c r="M28" s="484">
        <f t="shared" si="0"/>
        <v>1628.07</v>
      </c>
      <c r="N28" s="484">
        <f t="shared" si="1"/>
        <v>4884.21</v>
      </c>
      <c r="O28" s="485"/>
      <c r="P28" s="544">
        <f t="shared" si="2"/>
        <v>0</v>
      </c>
      <c r="Q28" s="544">
        <f t="shared" si="3"/>
        <v>0</v>
      </c>
      <c r="R28" s="486" t="s">
        <v>151</v>
      </c>
      <c r="S28" s="464"/>
      <c r="T28" s="475"/>
      <c r="U28" s="475"/>
      <c r="V28" s="475"/>
      <c r="W28" s="475"/>
      <c r="X28" s="475"/>
      <c r="Y28" s="475"/>
      <c r="Z28" s="475"/>
      <c r="AA28" s="475"/>
      <c r="AB28" s="475"/>
      <c r="AC28" s="476"/>
      <c r="AD28" s="476"/>
      <c r="AE28" s="476"/>
      <c r="AF28" s="476"/>
      <c r="AG28" s="476"/>
      <c r="AH28" s="476"/>
      <c r="AI28" s="476"/>
      <c r="AJ28" s="476"/>
      <c r="AK28" s="476"/>
      <c r="AL28" s="476"/>
      <c r="AM28" s="476"/>
      <c r="AN28" s="476"/>
      <c r="AO28" s="476"/>
    </row>
    <row r="29" spans="1:41" s="477" customFormat="1" ht="15" customHeight="1">
      <c r="A29" s="464"/>
      <c r="B29" s="478">
        <v>18</v>
      </c>
      <c r="C29" s="479" t="s">
        <v>123</v>
      </c>
      <c r="D29" s="480" t="s">
        <v>187</v>
      </c>
      <c r="E29" s="481" t="s">
        <v>139</v>
      </c>
      <c r="F29" s="481" t="s">
        <v>140</v>
      </c>
      <c r="G29" s="482"/>
      <c r="H29" s="483"/>
      <c r="I29" s="487"/>
      <c r="J29" s="212">
        <v>3236</v>
      </c>
      <c r="K29" s="209" t="s">
        <v>107</v>
      </c>
      <c r="L29" s="550">
        <v>0.93459999999999999</v>
      </c>
      <c r="M29" s="484">
        <f t="shared" si="0"/>
        <v>3024.37</v>
      </c>
      <c r="N29" s="484">
        <f t="shared" si="1"/>
        <v>9073.11</v>
      </c>
      <c r="O29" s="485"/>
      <c r="P29" s="544">
        <f t="shared" si="2"/>
        <v>0</v>
      </c>
      <c r="Q29" s="544">
        <f t="shared" si="3"/>
        <v>0</v>
      </c>
      <c r="R29" s="486" t="s">
        <v>151</v>
      </c>
      <c r="S29" s="464"/>
      <c r="T29" s="475"/>
      <c r="U29" s="475"/>
      <c r="V29" s="475"/>
      <c r="W29" s="475"/>
      <c r="X29" s="475"/>
      <c r="Y29" s="475"/>
      <c r="Z29" s="475"/>
      <c r="AA29" s="475"/>
      <c r="AB29" s="475"/>
      <c r="AC29" s="476"/>
      <c r="AD29" s="476"/>
      <c r="AE29" s="476"/>
      <c r="AF29" s="476"/>
      <c r="AG29" s="476"/>
      <c r="AH29" s="476"/>
      <c r="AI29" s="476"/>
      <c r="AJ29" s="476"/>
      <c r="AK29" s="476"/>
      <c r="AL29" s="476"/>
      <c r="AM29" s="476"/>
      <c r="AN29" s="476"/>
      <c r="AO29" s="476"/>
    </row>
    <row r="30" spans="1:41" s="477" customFormat="1" ht="15" customHeight="1">
      <c r="A30" s="464"/>
      <c r="B30" s="478">
        <v>19</v>
      </c>
      <c r="C30" s="479" t="s">
        <v>124</v>
      </c>
      <c r="D30" s="480" t="s">
        <v>188</v>
      </c>
      <c r="E30" s="481" t="s">
        <v>139</v>
      </c>
      <c r="F30" s="481" t="s">
        <v>140</v>
      </c>
      <c r="G30" s="482"/>
      <c r="H30" s="483"/>
      <c r="I30" s="487"/>
      <c r="J30" s="212">
        <v>1991</v>
      </c>
      <c r="K30" s="209" t="s">
        <v>107</v>
      </c>
      <c r="L30" s="550">
        <v>0.93459999999999999</v>
      </c>
      <c r="M30" s="484">
        <f t="shared" si="0"/>
        <v>1860.79</v>
      </c>
      <c r="N30" s="484">
        <f t="shared" si="1"/>
        <v>5582.37</v>
      </c>
      <c r="O30" s="485"/>
      <c r="P30" s="544">
        <f t="shared" si="2"/>
        <v>0</v>
      </c>
      <c r="Q30" s="544">
        <f t="shared" si="3"/>
        <v>0</v>
      </c>
      <c r="R30" s="486" t="s">
        <v>151</v>
      </c>
      <c r="S30" s="464"/>
      <c r="T30" s="475"/>
      <c r="U30" s="475"/>
      <c r="V30" s="475"/>
      <c r="W30" s="475"/>
      <c r="X30" s="475"/>
      <c r="Y30" s="475"/>
      <c r="Z30" s="475"/>
      <c r="AA30" s="475"/>
      <c r="AB30" s="475"/>
      <c r="AC30" s="476"/>
      <c r="AD30" s="476"/>
      <c r="AE30" s="476"/>
      <c r="AF30" s="476"/>
      <c r="AG30" s="476"/>
      <c r="AH30" s="476"/>
      <c r="AI30" s="476"/>
      <c r="AJ30" s="476"/>
      <c r="AK30" s="476"/>
      <c r="AL30" s="476"/>
      <c r="AM30" s="476"/>
      <c r="AN30" s="476"/>
      <c r="AO30" s="476"/>
    </row>
    <row r="31" spans="1:41" s="477" customFormat="1" ht="15" customHeight="1">
      <c r="A31" s="464"/>
      <c r="B31" s="478">
        <v>20</v>
      </c>
      <c r="C31" s="479" t="s">
        <v>125</v>
      </c>
      <c r="D31" s="480" t="s">
        <v>207</v>
      </c>
      <c r="E31" s="481" t="s">
        <v>139</v>
      </c>
      <c r="F31" s="481" t="s">
        <v>140</v>
      </c>
      <c r="G31" s="482"/>
      <c r="H31" s="483"/>
      <c r="I31" s="487"/>
      <c r="J31" s="212">
        <v>1245</v>
      </c>
      <c r="K31" s="209" t="s">
        <v>107</v>
      </c>
      <c r="L31" s="550">
        <v>0.93459999999999999</v>
      </c>
      <c r="M31" s="484">
        <f t="shared" si="0"/>
        <v>1163.58</v>
      </c>
      <c r="N31" s="484">
        <f t="shared" si="1"/>
        <v>3490.74</v>
      </c>
      <c r="O31" s="485"/>
      <c r="P31" s="544">
        <f t="shared" si="2"/>
        <v>0</v>
      </c>
      <c r="Q31" s="544">
        <f t="shared" si="3"/>
        <v>0</v>
      </c>
      <c r="R31" s="486" t="s">
        <v>151</v>
      </c>
      <c r="S31" s="464"/>
      <c r="T31" s="475"/>
      <c r="U31" s="475"/>
      <c r="V31" s="475"/>
      <c r="W31" s="475"/>
      <c r="X31" s="475"/>
      <c r="Y31" s="475"/>
      <c r="Z31" s="475"/>
      <c r="AA31" s="475"/>
      <c r="AB31" s="475"/>
      <c r="AC31" s="476"/>
      <c r="AD31" s="476"/>
      <c r="AE31" s="476"/>
      <c r="AF31" s="476"/>
      <c r="AG31" s="476"/>
      <c r="AH31" s="476"/>
      <c r="AI31" s="476"/>
      <c r="AJ31" s="476"/>
      <c r="AK31" s="476"/>
      <c r="AL31" s="476"/>
      <c r="AM31" s="476"/>
      <c r="AN31" s="476"/>
      <c r="AO31" s="476"/>
    </row>
    <row r="32" spans="1:41" s="491" customFormat="1" ht="15" customHeight="1">
      <c r="A32" s="464"/>
      <c r="B32" s="478">
        <v>21</v>
      </c>
      <c r="C32" s="479" t="s">
        <v>126</v>
      </c>
      <c r="D32" s="480" t="s">
        <v>189</v>
      </c>
      <c r="E32" s="481" t="s">
        <v>139</v>
      </c>
      <c r="F32" s="481" t="s">
        <v>140</v>
      </c>
      <c r="G32" s="482"/>
      <c r="H32" s="483"/>
      <c r="I32" s="487"/>
      <c r="J32" s="212">
        <v>996</v>
      </c>
      <c r="K32" s="209" t="s">
        <v>107</v>
      </c>
      <c r="L32" s="550">
        <v>0.93459999999999999</v>
      </c>
      <c r="M32" s="484">
        <f t="shared" si="0"/>
        <v>930.86</v>
      </c>
      <c r="N32" s="484">
        <f t="shared" si="1"/>
        <v>2792.58</v>
      </c>
      <c r="O32" s="485"/>
      <c r="P32" s="544">
        <f t="shared" si="2"/>
        <v>0</v>
      </c>
      <c r="Q32" s="544">
        <f t="shared" si="3"/>
        <v>0</v>
      </c>
      <c r="R32" s="486" t="s">
        <v>151</v>
      </c>
      <c r="S32" s="488"/>
      <c r="T32" s="489"/>
      <c r="U32" s="489"/>
      <c r="V32" s="489"/>
      <c r="W32" s="489"/>
      <c r="X32" s="489"/>
      <c r="Y32" s="489"/>
      <c r="Z32" s="489"/>
      <c r="AA32" s="489"/>
      <c r="AB32" s="489"/>
      <c r="AC32" s="490"/>
      <c r="AD32" s="490"/>
      <c r="AE32" s="490"/>
      <c r="AF32" s="490"/>
      <c r="AG32" s="490"/>
      <c r="AH32" s="490"/>
      <c r="AI32" s="490"/>
      <c r="AJ32" s="490"/>
      <c r="AK32" s="490"/>
      <c r="AL32" s="490"/>
      <c r="AM32" s="490"/>
      <c r="AN32" s="490"/>
      <c r="AO32" s="490"/>
    </row>
    <row r="33" spans="1:41" s="477" customFormat="1" ht="15" customHeight="1">
      <c r="A33" s="464"/>
      <c r="B33" s="478">
        <v>22</v>
      </c>
      <c r="C33" s="479" t="s">
        <v>117</v>
      </c>
      <c r="D33" s="480" t="s">
        <v>193</v>
      </c>
      <c r="E33" s="481" t="s">
        <v>133</v>
      </c>
      <c r="F33" s="481" t="s">
        <v>134</v>
      </c>
      <c r="G33" s="482"/>
      <c r="H33" s="483"/>
      <c r="I33" s="487"/>
      <c r="J33" s="212">
        <v>1859</v>
      </c>
      <c r="K33" s="209" t="s">
        <v>107</v>
      </c>
      <c r="L33" s="550">
        <v>0.1226</v>
      </c>
      <c r="M33" s="484">
        <f t="shared" si="0"/>
        <v>227.91</v>
      </c>
      <c r="N33" s="484">
        <f t="shared" si="1"/>
        <v>683.73</v>
      </c>
      <c r="O33" s="485"/>
      <c r="P33" s="544">
        <f t="shared" si="2"/>
        <v>0</v>
      </c>
      <c r="Q33" s="544">
        <f t="shared" si="3"/>
        <v>0</v>
      </c>
      <c r="R33" s="492" t="s">
        <v>150</v>
      </c>
      <c r="S33" s="464"/>
      <c r="T33" s="475"/>
      <c r="U33" s="475"/>
      <c r="V33" s="475"/>
      <c r="W33" s="475"/>
      <c r="X33" s="475"/>
      <c r="Y33" s="475"/>
      <c r="Z33" s="475"/>
      <c r="AA33" s="475"/>
      <c r="AB33" s="475"/>
      <c r="AC33" s="476"/>
      <c r="AD33" s="476"/>
      <c r="AE33" s="476"/>
      <c r="AF33" s="476"/>
      <c r="AG33" s="476"/>
      <c r="AH33" s="476"/>
      <c r="AI33" s="476"/>
      <c r="AJ33" s="476"/>
      <c r="AK33" s="476"/>
      <c r="AL33" s="476"/>
      <c r="AM33" s="476"/>
      <c r="AN33" s="476"/>
      <c r="AO33" s="476"/>
    </row>
    <row r="34" spans="1:41" s="477" customFormat="1" ht="15" customHeight="1">
      <c r="A34" s="464"/>
      <c r="B34" s="478">
        <v>23</v>
      </c>
      <c r="C34" s="479" t="s">
        <v>38</v>
      </c>
      <c r="D34" s="480" t="s">
        <v>184</v>
      </c>
      <c r="E34" s="481" t="s">
        <v>209</v>
      </c>
      <c r="F34" s="481" t="s">
        <v>72</v>
      </c>
      <c r="G34" s="482"/>
      <c r="H34" s="483"/>
      <c r="I34" s="487"/>
      <c r="J34" s="212">
        <v>25200</v>
      </c>
      <c r="K34" s="209" t="s">
        <v>107</v>
      </c>
      <c r="L34" s="550">
        <v>1.55E-2</v>
      </c>
      <c r="M34" s="484">
        <f t="shared" si="0"/>
        <v>390.6</v>
      </c>
      <c r="N34" s="484">
        <f t="shared" si="1"/>
        <v>1171.8</v>
      </c>
      <c r="O34" s="485"/>
      <c r="P34" s="544">
        <f t="shared" si="2"/>
        <v>0</v>
      </c>
      <c r="Q34" s="544">
        <f t="shared" si="3"/>
        <v>0</v>
      </c>
      <c r="R34" s="486" t="s">
        <v>151</v>
      </c>
      <c r="S34" s="464"/>
      <c r="T34" s="475"/>
      <c r="U34" s="475"/>
      <c r="V34" s="475"/>
      <c r="W34" s="475"/>
      <c r="X34" s="475"/>
      <c r="Y34" s="475"/>
      <c r="Z34" s="475"/>
      <c r="AA34" s="475"/>
      <c r="AB34" s="475"/>
      <c r="AC34" s="476"/>
      <c r="AD34" s="476"/>
      <c r="AE34" s="476"/>
      <c r="AF34" s="476"/>
      <c r="AG34" s="476"/>
      <c r="AH34" s="476"/>
      <c r="AI34" s="476"/>
      <c r="AJ34" s="476"/>
      <c r="AK34" s="476"/>
      <c r="AL34" s="476"/>
      <c r="AM34" s="476"/>
      <c r="AN34" s="476"/>
      <c r="AO34" s="476"/>
    </row>
    <row r="35" spans="1:41" s="477" customFormat="1" ht="15" customHeight="1">
      <c r="A35" s="464"/>
      <c r="B35" s="478">
        <v>24</v>
      </c>
      <c r="C35" s="479" t="s">
        <v>159</v>
      </c>
      <c r="D35" s="480" t="s">
        <v>195</v>
      </c>
      <c r="E35" s="481" t="s">
        <v>53</v>
      </c>
      <c r="F35" s="481" t="s">
        <v>53</v>
      </c>
      <c r="G35" s="482"/>
      <c r="H35" s="483"/>
      <c r="I35" s="481" t="s">
        <v>53</v>
      </c>
      <c r="J35" s="212">
        <v>105</v>
      </c>
      <c r="K35" s="209" t="s">
        <v>89</v>
      </c>
      <c r="L35" s="549">
        <v>109.14</v>
      </c>
      <c r="M35" s="484">
        <f t="shared" si="0"/>
        <v>11459.7</v>
      </c>
      <c r="N35" s="484">
        <f t="shared" si="1"/>
        <v>34379.1</v>
      </c>
      <c r="O35" s="485"/>
      <c r="P35" s="544">
        <f t="shared" si="2"/>
        <v>0</v>
      </c>
      <c r="Q35" s="544">
        <f t="shared" si="3"/>
        <v>0</v>
      </c>
      <c r="R35" s="486" t="s">
        <v>151</v>
      </c>
      <c r="S35" s="464"/>
      <c r="T35" s="475"/>
      <c r="U35" s="475"/>
      <c r="V35" s="475"/>
      <c r="W35" s="475"/>
      <c r="X35" s="475"/>
      <c r="Y35" s="475"/>
      <c r="Z35" s="475"/>
      <c r="AA35" s="475"/>
      <c r="AB35" s="475"/>
      <c r="AC35" s="476"/>
      <c r="AD35" s="476"/>
      <c r="AE35" s="476"/>
      <c r="AF35" s="476"/>
      <c r="AG35" s="476"/>
      <c r="AH35" s="476"/>
      <c r="AI35" s="476"/>
      <c r="AJ35" s="476"/>
      <c r="AK35" s="476"/>
      <c r="AL35" s="476"/>
      <c r="AM35" s="476"/>
      <c r="AN35" s="476"/>
      <c r="AO35" s="476"/>
    </row>
    <row r="36" spans="1:41" s="477" customFormat="1" ht="15" customHeight="1">
      <c r="A36" s="464"/>
      <c r="B36" s="478">
        <v>25</v>
      </c>
      <c r="C36" s="479" t="s">
        <v>161</v>
      </c>
      <c r="D36" s="480" t="s">
        <v>197</v>
      </c>
      <c r="E36" s="481" t="s">
        <v>53</v>
      </c>
      <c r="F36" s="481" t="s">
        <v>53</v>
      </c>
      <c r="G36" s="482"/>
      <c r="H36" s="483"/>
      <c r="I36" s="481" t="s">
        <v>53</v>
      </c>
      <c r="J36" s="212">
        <v>6</v>
      </c>
      <c r="K36" s="209" t="s">
        <v>89</v>
      </c>
      <c r="L36" s="549">
        <v>88.74</v>
      </c>
      <c r="M36" s="484">
        <f t="shared" si="0"/>
        <v>532.44000000000005</v>
      </c>
      <c r="N36" s="484">
        <f t="shared" si="1"/>
        <v>1597.32</v>
      </c>
      <c r="O36" s="485"/>
      <c r="P36" s="544">
        <f t="shared" si="2"/>
        <v>0</v>
      </c>
      <c r="Q36" s="544">
        <f t="shared" si="3"/>
        <v>0</v>
      </c>
      <c r="R36" s="486" t="s">
        <v>151</v>
      </c>
      <c r="S36" s="464"/>
      <c r="T36" s="475"/>
      <c r="U36" s="475"/>
      <c r="V36" s="475"/>
      <c r="W36" s="475"/>
      <c r="X36" s="475"/>
      <c r="Y36" s="475"/>
      <c r="Z36" s="475"/>
      <c r="AA36" s="475"/>
      <c r="AB36" s="475"/>
      <c r="AC36" s="476"/>
      <c r="AD36" s="476"/>
      <c r="AE36" s="476"/>
      <c r="AF36" s="476"/>
      <c r="AG36" s="476"/>
      <c r="AH36" s="476"/>
      <c r="AI36" s="476"/>
      <c r="AJ36" s="476"/>
      <c r="AK36" s="476"/>
      <c r="AL36" s="476"/>
      <c r="AM36" s="476"/>
      <c r="AN36" s="476"/>
      <c r="AO36" s="476"/>
    </row>
    <row r="37" spans="1:41" s="477" customFormat="1" ht="15" customHeight="1">
      <c r="A37" s="464"/>
      <c r="B37" s="478">
        <v>26</v>
      </c>
      <c r="C37" s="479" t="s">
        <v>28</v>
      </c>
      <c r="D37" s="480" t="s">
        <v>170</v>
      </c>
      <c r="E37" s="481" t="s">
        <v>73</v>
      </c>
      <c r="F37" s="481" t="s">
        <v>62</v>
      </c>
      <c r="G37" s="482"/>
      <c r="H37" s="483"/>
      <c r="I37" s="487"/>
      <c r="J37" s="212">
        <v>315</v>
      </c>
      <c r="K37" s="209" t="s">
        <v>89</v>
      </c>
      <c r="L37" s="550">
        <v>2.04</v>
      </c>
      <c r="M37" s="484">
        <f t="shared" si="0"/>
        <v>642.6</v>
      </c>
      <c r="N37" s="484">
        <f t="shared" si="1"/>
        <v>1927.8</v>
      </c>
      <c r="O37" s="485"/>
      <c r="P37" s="544">
        <f t="shared" si="2"/>
        <v>0</v>
      </c>
      <c r="Q37" s="544">
        <f t="shared" si="3"/>
        <v>0</v>
      </c>
      <c r="R37" s="486" t="s">
        <v>150</v>
      </c>
      <c r="S37" s="464"/>
      <c r="T37" s="475"/>
      <c r="U37" s="475"/>
      <c r="V37" s="475"/>
      <c r="W37" s="475"/>
      <c r="X37" s="475"/>
      <c r="Y37" s="475"/>
      <c r="Z37" s="475"/>
      <c r="AA37" s="475"/>
      <c r="AB37" s="475"/>
      <c r="AC37" s="476"/>
      <c r="AD37" s="476"/>
      <c r="AE37" s="476"/>
      <c r="AF37" s="476"/>
      <c r="AG37" s="476"/>
      <c r="AH37" s="476"/>
      <c r="AI37" s="476"/>
      <c r="AJ37" s="476"/>
      <c r="AK37" s="476"/>
      <c r="AL37" s="476"/>
      <c r="AM37" s="476"/>
      <c r="AN37" s="476"/>
      <c r="AO37" s="476"/>
    </row>
    <row r="38" spans="1:41" s="477" customFormat="1" ht="15" customHeight="1">
      <c r="A38" s="464"/>
      <c r="B38" s="478">
        <v>27</v>
      </c>
      <c r="C38" s="479" t="s">
        <v>29</v>
      </c>
      <c r="D38" s="480" t="s">
        <v>550</v>
      </c>
      <c r="E38" s="481" t="s">
        <v>75</v>
      </c>
      <c r="F38" s="481" t="s">
        <v>551</v>
      </c>
      <c r="G38" s="482"/>
      <c r="H38" s="483"/>
      <c r="I38" s="487"/>
      <c r="J38" s="212">
        <v>378</v>
      </c>
      <c r="K38" s="209" t="s">
        <v>89</v>
      </c>
      <c r="L38" s="550">
        <v>5.5440999999999994</v>
      </c>
      <c r="M38" s="484">
        <f t="shared" si="0"/>
        <v>2095.67</v>
      </c>
      <c r="N38" s="484">
        <f t="shared" si="1"/>
        <v>6287.01</v>
      </c>
      <c r="O38" s="485"/>
      <c r="P38" s="544">
        <f t="shared" si="2"/>
        <v>0</v>
      </c>
      <c r="Q38" s="544">
        <f t="shared" si="3"/>
        <v>0</v>
      </c>
      <c r="R38" s="486" t="s">
        <v>150</v>
      </c>
      <c r="S38" s="464"/>
      <c r="T38" s="475"/>
      <c r="U38" s="475"/>
      <c r="V38" s="475"/>
      <c r="W38" s="475"/>
      <c r="X38" s="475"/>
      <c r="Y38" s="475"/>
      <c r="Z38" s="475"/>
      <c r="AA38" s="475"/>
      <c r="AB38" s="475"/>
      <c r="AC38" s="476"/>
      <c r="AD38" s="476"/>
      <c r="AE38" s="476"/>
      <c r="AF38" s="476"/>
      <c r="AG38" s="476"/>
      <c r="AH38" s="476"/>
      <c r="AI38" s="476"/>
      <c r="AJ38" s="476"/>
      <c r="AK38" s="476"/>
      <c r="AL38" s="476"/>
      <c r="AM38" s="476"/>
      <c r="AN38" s="476"/>
      <c r="AO38" s="476"/>
    </row>
    <row r="39" spans="1:41" s="477" customFormat="1" ht="15" customHeight="1">
      <c r="A39" s="464"/>
      <c r="B39" s="478">
        <v>28</v>
      </c>
      <c r="C39" s="479" t="s">
        <v>152</v>
      </c>
      <c r="D39" s="480" t="s">
        <v>172</v>
      </c>
      <c r="E39" s="481" t="s">
        <v>54</v>
      </c>
      <c r="F39" s="481" t="s">
        <v>208</v>
      </c>
      <c r="G39" s="482"/>
      <c r="H39" s="483"/>
      <c r="I39" s="487"/>
      <c r="J39" s="212">
        <v>32</v>
      </c>
      <c r="K39" s="209" t="s">
        <v>89</v>
      </c>
      <c r="L39" s="549">
        <v>1.5493999999999999</v>
      </c>
      <c r="M39" s="484">
        <f t="shared" si="0"/>
        <v>49.58</v>
      </c>
      <c r="N39" s="484">
        <f t="shared" si="1"/>
        <v>148.74</v>
      </c>
      <c r="O39" s="485"/>
      <c r="P39" s="544">
        <f t="shared" si="2"/>
        <v>0</v>
      </c>
      <c r="Q39" s="544">
        <f t="shared" si="3"/>
        <v>0</v>
      </c>
      <c r="R39" s="486" t="s">
        <v>150</v>
      </c>
      <c r="S39" s="464"/>
      <c r="T39" s="475"/>
      <c r="U39" s="475"/>
      <c r="V39" s="475"/>
      <c r="W39" s="475"/>
      <c r="X39" s="475"/>
      <c r="Y39" s="475"/>
      <c r="Z39" s="475"/>
      <c r="AA39" s="475"/>
      <c r="AB39" s="475"/>
      <c r="AC39" s="476"/>
      <c r="AD39" s="476"/>
      <c r="AE39" s="476"/>
      <c r="AF39" s="476"/>
      <c r="AG39" s="476"/>
      <c r="AH39" s="476"/>
      <c r="AI39" s="476"/>
      <c r="AJ39" s="476"/>
      <c r="AK39" s="476"/>
      <c r="AL39" s="476"/>
      <c r="AM39" s="476"/>
      <c r="AN39" s="476"/>
      <c r="AO39" s="476"/>
    </row>
    <row r="40" spans="1:41" s="477" customFormat="1" ht="15" customHeight="1">
      <c r="A40" s="464"/>
      <c r="B40" s="478">
        <v>29</v>
      </c>
      <c r="C40" s="479" t="s">
        <v>30</v>
      </c>
      <c r="D40" s="480" t="s">
        <v>552</v>
      </c>
      <c r="E40" s="481" t="s">
        <v>76</v>
      </c>
      <c r="F40" s="481" t="s">
        <v>60</v>
      </c>
      <c r="G40" s="482"/>
      <c r="H40" s="483"/>
      <c r="I40" s="487"/>
      <c r="J40" s="212">
        <v>152</v>
      </c>
      <c r="K40" s="209" t="s">
        <v>89</v>
      </c>
      <c r="L40" s="550">
        <v>2.4683999999999999</v>
      </c>
      <c r="M40" s="484">
        <f t="shared" si="0"/>
        <v>375.2</v>
      </c>
      <c r="N40" s="484">
        <f t="shared" si="1"/>
        <v>1125.5999999999999</v>
      </c>
      <c r="O40" s="485"/>
      <c r="P40" s="544">
        <f t="shared" si="2"/>
        <v>0</v>
      </c>
      <c r="Q40" s="544">
        <f t="shared" si="3"/>
        <v>0</v>
      </c>
      <c r="R40" s="486" t="s">
        <v>151</v>
      </c>
      <c r="S40" s="464"/>
      <c r="T40" s="475"/>
      <c r="U40" s="475"/>
      <c r="V40" s="475"/>
      <c r="W40" s="475"/>
      <c r="X40" s="475"/>
      <c r="Y40" s="475"/>
      <c r="Z40" s="475"/>
      <c r="AA40" s="475"/>
      <c r="AB40" s="475"/>
      <c r="AC40" s="476"/>
      <c r="AD40" s="476"/>
      <c r="AE40" s="476"/>
      <c r="AF40" s="476"/>
      <c r="AG40" s="476"/>
      <c r="AH40" s="476"/>
      <c r="AI40" s="476"/>
      <c r="AJ40" s="476"/>
      <c r="AK40" s="476"/>
      <c r="AL40" s="476"/>
      <c r="AM40" s="476"/>
      <c r="AN40" s="476"/>
      <c r="AO40" s="476"/>
    </row>
    <row r="41" spans="1:41" s="477" customFormat="1" ht="15" customHeight="1">
      <c r="A41" s="464"/>
      <c r="B41" s="478">
        <v>30</v>
      </c>
      <c r="C41" s="479" t="s">
        <v>31</v>
      </c>
      <c r="D41" s="480" t="s">
        <v>553</v>
      </c>
      <c r="E41" s="481" t="s">
        <v>77</v>
      </c>
      <c r="F41" s="481" t="s">
        <v>61</v>
      </c>
      <c r="G41" s="482"/>
      <c r="H41" s="483"/>
      <c r="I41" s="487"/>
      <c r="J41" s="212">
        <v>1050</v>
      </c>
      <c r="K41" s="209" t="s">
        <v>89</v>
      </c>
      <c r="L41" s="550">
        <v>7.8800000000000009E-2</v>
      </c>
      <c r="M41" s="484">
        <f t="shared" si="0"/>
        <v>82.74</v>
      </c>
      <c r="N41" s="484">
        <f t="shared" si="1"/>
        <v>248.22</v>
      </c>
      <c r="O41" s="485"/>
      <c r="P41" s="544">
        <f t="shared" si="2"/>
        <v>0</v>
      </c>
      <c r="Q41" s="544">
        <f t="shared" si="3"/>
        <v>0</v>
      </c>
      <c r="R41" s="486" t="s">
        <v>151</v>
      </c>
      <c r="S41" s="464"/>
      <c r="T41" s="475"/>
      <c r="U41" s="475"/>
      <c r="V41" s="475"/>
      <c r="W41" s="475"/>
      <c r="X41" s="475"/>
      <c r="Y41" s="475"/>
      <c r="Z41" s="475"/>
      <c r="AA41" s="475"/>
      <c r="AB41" s="475"/>
      <c r="AC41" s="476"/>
      <c r="AD41" s="476"/>
      <c r="AE41" s="476"/>
      <c r="AF41" s="476"/>
      <c r="AG41" s="476"/>
      <c r="AH41" s="476"/>
      <c r="AI41" s="476"/>
      <c r="AJ41" s="476"/>
      <c r="AK41" s="476"/>
      <c r="AL41" s="476"/>
      <c r="AM41" s="476"/>
      <c r="AN41" s="476"/>
      <c r="AO41" s="476"/>
    </row>
    <row r="42" spans="1:41" s="477" customFormat="1" ht="15" customHeight="1">
      <c r="A42" s="464"/>
      <c r="B42" s="478">
        <v>31</v>
      </c>
      <c r="C42" s="479" t="s">
        <v>32</v>
      </c>
      <c r="D42" s="480" t="s">
        <v>171</v>
      </c>
      <c r="E42" s="481" t="s">
        <v>55</v>
      </c>
      <c r="F42" s="481" t="s">
        <v>137</v>
      </c>
      <c r="G42" s="482"/>
      <c r="H42" s="483"/>
      <c r="I42" s="487"/>
      <c r="J42" s="212">
        <v>210</v>
      </c>
      <c r="K42" s="209" t="s">
        <v>89</v>
      </c>
      <c r="L42" s="550">
        <v>0.29980000000000001</v>
      </c>
      <c r="M42" s="484">
        <f t="shared" si="0"/>
        <v>62.96</v>
      </c>
      <c r="N42" s="484">
        <f t="shared" si="1"/>
        <v>188.88</v>
      </c>
      <c r="O42" s="485"/>
      <c r="P42" s="544">
        <f t="shared" si="2"/>
        <v>0</v>
      </c>
      <c r="Q42" s="544">
        <f t="shared" si="3"/>
        <v>0</v>
      </c>
      <c r="R42" s="486" t="s">
        <v>150</v>
      </c>
      <c r="S42" s="464"/>
      <c r="T42" s="475"/>
      <c r="U42" s="475"/>
      <c r="V42" s="475"/>
      <c r="W42" s="475"/>
      <c r="X42" s="475"/>
      <c r="Y42" s="475"/>
      <c r="Z42" s="475"/>
      <c r="AA42" s="475"/>
      <c r="AB42" s="475"/>
      <c r="AC42" s="476"/>
      <c r="AD42" s="476"/>
      <c r="AE42" s="476"/>
      <c r="AF42" s="476"/>
      <c r="AG42" s="476"/>
      <c r="AH42" s="476"/>
      <c r="AI42" s="476"/>
      <c r="AJ42" s="476"/>
      <c r="AK42" s="476"/>
      <c r="AL42" s="476"/>
      <c r="AM42" s="476"/>
      <c r="AN42" s="476"/>
      <c r="AO42" s="476"/>
    </row>
    <row r="43" spans="1:41" s="477" customFormat="1" ht="15" customHeight="1">
      <c r="A43" s="464"/>
      <c r="B43" s="478">
        <v>32</v>
      </c>
      <c r="C43" s="479" t="s">
        <v>121</v>
      </c>
      <c r="D43" s="480" t="s">
        <v>185</v>
      </c>
      <c r="E43" s="481" t="s">
        <v>138</v>
      </c>
      <c r="F43" s="481" t="s">
        <v>67</v>
      </c>
      <c r="G43" s="482"/>
      <c r="H43" s="483"/>
      <c r="I43" s="487"/>
      <c r="J43" s="212">
        <v>91875</v>
      </c>
      <c r="K43" s="209" t="s">
        <v>89</v>
      </c>
      <c r="L43" s="550">
        <v>2.6599999999999999E-2</v>
      </c>
      <c r="M43" s="484">
        <f t="shared" si="0"/>
        <v>2443.88</v>
      </c>
      <c r="N43" s="484">
        <f t="shared" si="1"/>
        <v>7331.64</v>
      </c>
      <c r="O43" s="485"/>
      <c r="P43" s="544">
        <f t="shared" si="2"/>
        <v>0</v>
      </c>
      <c r="Q43" s="544">
        <f t="shared" si="3"/>
        <v>0</v>
      </c>
      <c r="R43" s="492" t="s">
        <v>150</v>
      </c>
      <c r="S43" s="464"/>
      <c r="T43" s="475"/>
      <c r="U43" s="475"/>
      <c r="V43" s="475"/>
      <c r="W43" s="475"/>
      <c r="X43" s="475"/>
      <c r="Y43" s="475"/>
      <c r="Z43" s="475"/>
      <c r="AA43" s="475"/>
      <c r="AB43" s="475"/>
      <c r="AC43" s="476"/>
      <c r="AD43" s="476"/>
      <c r="AE43" s="476"/>
      <c r="AF43" s="476"/>
      <c r="AG43" s="476"/>
      <c r="AH43" s="476"/>
      <c r="AI43" s="476"/>
      <c r="AJ43" s="476"/>
      <c r="AK43" s="476"/>
      <c r="AL43" s="476"/>
      <c r="AM43" s="476"/>
      <c r="AN43" s="476"/>
      <c r="AO43" s="476"/>
    </row>
    <row r="44" spans="1:41" s="477" customFormat="1" ht="15" customHeight="1">
      <c r="A44" s="464"/>
      <c r="B44" s="478">
        <v>33</v>
      </c>
      <c r="C44" s="479" t="s">
        <v>33</v>
      </c>
      <c r="D44" s="480" t="s">
        <v>173</v>
      </c>
      <c r="E44" s="481" t="s">
        <v>53</v>
      </c>
      <c r="F44" s="481" t="s">
        <v>63</v>
      </c>
      <c r="G44" s="482"/>
      <c r="H44" s="483"/>
      <c r="I44" s="487"/>
      <c r="J44" s="212">
        <v>105</v>
      </c>
      <c r="K44" s="209" t="s">
        <v>89</v>
      </c>
      <c r="L44" s="550">
        <v>1.0353000000000001</v>
      </c>
      <c r="M44" s="484">
        <f t="shared" ref="M44:M68" si="4">+ROUND(J44*L44,2)</f>
        <v>108.71</v>
      </c>
      <c r="N44" s="484">
        <f t="shared" ref="N44:N68" si="5">+ROUND(M44*$O$6,2)</f>
        <v>326.13</v>
      </c>
      <c r="O44" s="485"/>
      <c r="P44" s="544">
        <f t="shared" ref="P44:P68" si="6">+ROUND(J44*O44,2)</f>
        <v>0</v>
      </c>
      <c r="Q44" s="544">
        <f t="shared" ref="Q44:Q68" si="7">+P44*$O$6</f>
        <v>0</v>
      </c>
      <c r="R44" s="486" t="s">
        <v>151</v>
      </c>
      <c r="S44" s="464"/>
      <c r="T44" s="475"/>
      <c r="U44" s="475"/>
      <c r="V44" s="475"/>
      <c r="W44" s="475"/>
      <c r="X44" s="475"/>
      <c r="Y44" s="475"/>
      <c r="Z44" s="475"/>
      <c r="AA44" s="475"/>
      <c r="AB44" s="475"/>
      <c r="AC44" s="476"/>
      <c r="AD44" s="476"/>
      <c r="AE44" s="476"/>
      <c r="AF44" s="476"/>
      <c r="AG44" s="476"/>
      <c r="AH44" s="476"/>
      <c r="AI44" s="476"/>
      <c r="AJ44" s="476"/>
      <c r="AK44" s="476"/>
      <c r="AL44" s="476"/>
      <c r="AM44" s="476"/>
      <c r="AN44" s="476"/>
      <c r="AO44" s="476"/>
    </row>
    <row r="45" spans="1:41" s="477" customFormat="1" ht="15" customHeight="1">
      <c r="A45" s="464"/>
      <c r="B45" s="478">
        <v>34</v>
      </c>
      <c r="C45" s="479" t="s">
        <v>34</v>
      </c>
      <c r="D45" s="480" t="s">
        <v>174</v>
      </c>
      <c r="E45" s="481" t="s">
        <v>79</v>
      </c>
      <c r="F45" s="481" t="s">
        <v>63</v>
      </c>
      <c r="G45" s="482"/>
      <c r="H45" s="483"/>
      <c r="I45" s="487"/>
      <c r="J45" s="212">
        <v>454</v>
      </c>
      <c r="K45" s="209" t="s">
        <v>89</v>
      </c>
      <c r="L45" s="550">
        <v>1.4312</v>
      </c>
      <c r="M45" s="484">
        <f t="shared" si="4"/>
        <v>649.76</v>
      </c>
      <c r="N45" s="484">
        <f t="shared" si="5"/>
        <v>1949.28</v>
      </c>
      <c r="O45" s="485"/>
      <c r="P45" s="544">
        <f t="shared" si="6"/>
        <v>0</v>
      </c>
      <c r="Q45" s="544">
        <f t="shared" si="7"/>
        <v>0</v>
      </c>
      <c r="R45" s="486" t="s">
        <v>151</v>
      </c>
      <c r="S45" s="464"/>
      <c r="T45" s="475"/>
      <c r="U45" s="475"/>
      <c r="V45" s="475"/>
      <c r="W45" s="475"/>
      <c r="X45" s="475"/>
      <c r="Y45" s="475"/>
      <c r="Z45" s="475"/>
      <c r="AA45" s="475"/>
      <c r="AB45" s="475"/>
      <c r="AC45" s="476"/>
      <c r="AD45" s="476"/>
      <c r="AE45" s="476"/>
      <c r="AF45" s="476"/>
      <c r="AG45" s="476"/>
      <c r="AH45" s="476"/>
      <c r="AI45" s="476"/>
      <c r="AJ45" s="476"/>
      <c r="AK45" s="476"/>
      <c r="AL45" s="476"/>
      <c r="AM45" s="476"/>
      <c r="AN45" s="476"/>
      <c r="AO45" s="476"/>
    </row>
    <row r="46" spans="1:41" s="477" customFormat="1" ht="15" customHeight="1">
      <c r="A46" s="464"/>
      <c r="B46" s="478">
        <v>35</v>
      </c>
      <c r="C46" s="479" t="s">
        <v>35</v>
      </c>
      <c r="D46" s="480" t="s">
        <v>554</v>
      </c>
      <c r="E46" s="481" t="s">
        <v>80</v>
      </c>
      <c r="F46" s="481" t="s">
        <v>64</v>
      </c>
      <c r="G46" s="482"/>
      <c r="H46" s="483"/>
      <c r="I46" s="487"/>
      <c r="J46" s="212">
        <v>84</v>
      </c>
      <c r="K46" s="209" t="s">
        <v>89</v>
      </c>
      <c r="L46" s="550">
        <v>4.335</v>
      </c>
      <c r="M46" s="484">
        <f t="shared" si="4"/>
        <v>364.14</v>
      </c>
      <c r="N46" s="484">
        <f t="shared" si="5"/>
        <v>1092.42</v>
      </c>
      <c r="O46" s="485"/>
      <c r="P46" s="544">
        <f t="shared" si="6"/>
        <v>0</v>
      </c>
      <c r="Q46" s="544">
        <f t="shared" si="7"/>
        <v>0</v>
      </c>
      <c r="R46" s="486" t="s">
        <v>151</v>
      </c>
      <c r="S46" s="464"/>
      <c r="T46" s="475"/>
      <c r="U46" s="475"/>
      <c r="V46" s="475"/>
      <c r="W46" s="475"/>
      <c r="X46" s="475"/>
      <c r="Y46" s="475"/>
      <c r="Z46" s="475"/>
      <c r="AA46" s="475"/>
      <c r="AB46" s="475"/>
      <c r="AC46" s="476"/>
      <c r="AD46" s="476"/>
      <c r="AE46" s="476"/>
      <c r="AF46" s="476"/>
      <c r="AG46" s="476"/>
      <c r="AH46" s="476"/>
      <c r="AI46" s="476"/>
      <c r="AJ46" s="476"/>
      <c r="AK46" s="476"/>
      <c r="AL46" s="476"/>
      <c r="AM46" s="476"/>
      <c r="AN46" s="476"/>
      <c r="AO46" s="476"/>
    </row>
    <row r="47" spans="1:41" s="477" customFormat="1" ht="15" customHeight="1">
      <c r="A47" s="464"/>
      <c r="B47" s="478">
        <v>36</v>
      </c>
      <c r="C47" s="479" t="s">
        <v>160</v>
      </c>
      <c r="D47" s="480" t="s">
        <v>196</v>
      </c>
      <c r="E47" s="481" t="s">
        <v>53</v>
      </c>
      <c r="F47" s="481" t="s">
        <v>53</v>
      </c>
      <c r="G47" s="482"/>
      <c r="H47" s="483"/>
      <c r="I47" s="481" t="s">
        <v>53</v>
      </c>
      <c r="J47" s="212">
        <v>6</v>
      </c>
      <c r="K47" s="209" t="s">
        <v>89</v>
      </c>
      <c r="L47" s="549">
        <v>71.787599999999998</v>
      </c>
      <c r="M47" s="484">
        <f t="shared" si="4"/>
        <v>430.73</v>
      </c>
      <c r="N47" s="484">
        <f t="shared" si="5"/>
        <v>1292.19</v>
      </c>
      <c r="O47" s="485"/>
      <c r="P47" s="544">
        <f t="shared" si="6"/>
        <v>0</v>
      </c>
      <c r="Q47" s="544">
        <f t="shared" si="7"/>
        <v>0</v>
      </c>
      <c r="R47" s="486" t="s">
        <v>151</v>
      </c>
      <c r="S47" s="464"/>
      <c r="T47" s="475"/>
      <c r="U47" s="475"/>
      <c r="V47" s="475"/>
      <c r="W47" s="475"/>
      <c r="X47" s="475"/>
      <c r="Y47" s="475"/>
      <c r="Z47" s="475"/>
      <c r="AA47" s="475"/>
      <c r="AB47" s="475"/>
      <c r="AC47" s="476"/>
      <c r="AD47" s="476"/>
      <c r="AE47" s="476"/>
      <c r="AF47" s="476"/>
      <c r="AG47" s="476"/>
      <c r="AH47" s="476"/>
      <c r="AI47" s="476"/>
      <c r="AJ47" s="476"/>
      <c r="AK47" s="476"/>
      <c r="AL47" s="476"/>
      <c r="AM47" s="476"/>
      <c r="AN47" s="476"/>
      <c r="AO47" s="476"/>
    </row>
    <row r="48" spans="1:41" s="477" customFormat="1" ht="15" customHeight="1">
      <c r="A48" s="464"/>
      <c r="B48" s="478">
        <v>37</v>
      </c>
      <c r="C48" s="479" t="s">
        <v>36</v>
      </c>
      <c r="D48" s="480" t="s">
        <v>606</v>
      </c>
      <c r="E48" s="481" t="s">
        <v>81</v>
      </c>
      <c r="F48" s="481" t="s">
        <v>65</v>
      </c>
      <c r="G48" s="482"/>
      <c r="H48" s="483"/>
      <c r="I48" s="487"/>
      <c r="J48" s="212">
        <v>37</v>
      </c>
      <c r="K48" s="209" t="s">
        <v>89</v>
      </c>
      <c r="L48" s="550">
        <v>1.8491</v>
      </c>
      <c r="M48" s="484">
        <f t="shared" si="4"/>
        <v>68.42</v>
      </c>
      <c r="N48" s="484">
        <f t="shared" si="5"/>
        <v>205.26</v>
      </c>
      <c r="O48" s="485"/>
      <c r="P48" s="544">
        <f t="shared" si="6"/>
        <v>0</v>
      </c>
      <c r="Q48" s="544">
        <f t="shared" si="7"/>
        <v>0</v>
      </c>
      <c r="R48" s="486" t="s">
        <v>151</v>
      </c>
      <c r="S48" s="464"/>
      <c r="T48" s="475"/>
      <c r="U48" s="475"/>
      <c r="V48" s="475"/>
      <c r="W48" s="475"/>
      <c r="X48" s="475"/>
      <c r="Y48" s="475"/>
      <c r="Z48" s="475"/>
      <c r="AA48" s="475"/>
      <c r="AB48" s="475"/>
      <c r="AC48" s="476"/>
      <c r="AD48" s="476"/>
      <c r="AE48" s="476"/>
      <c r="AF48" s="476"/>
      <c r="AG48" s="476"/>
      <c r="AH48" s="476"/>
      <c r="AI48" s="476"/>
      <c r="AJ48" s="476"/>
      <c r="AK48" s="476"/>
      <c r="AL48" s="476"/>
      <c r="AM48" s="476"/>
      <c r="AN48" s="476"/>
      <c r="AO48" s="476"/>
    </row>
    <row r="49" spans="1:41" s="477" customFormat="1" ht="15" customHeight="1">
      <c r="A49" s="464"/>
      <c r="B49" s="478">
        <v>38</v>
      </c>
      <c r="C49" s="479" t="s">
        <v>39</v>
      </c>
      <c r="D49" s="480" t="s">
        <v>203</v>
      </c>
      <c r="E49" s="481" t="s">
        <v>83</v>
      </c>
      <c r="F49" s="481" t="s">
        <v>67</v>
      </c>
      <c r="G49" s="482"/>
      <c r="H49" s="483"/>
      <c r="I49" s="487"/>
      <c r="J49" s="212">
        <v>15750</v>
      </c>
      <c r="K49" s="209" t="s">
        <v>89</v>
      </c>
      <c r="L49" s="550">
        <v>1.6399999999999998E-2</v>
      </c>
      <c r="M49" s="484">
        <f t="shared" si="4"/>
        <v>258.3</v>
      </c>
      <c r="N49" s="484">
        <f t="shared" si="5"/>
        <v>774.9</v>
      </c>
      <c r="O49" s="485"/>
      <c r="P49" s="544">
        <f t="shared" si="6"/>
        <v>0</v>
      </c>
      <c r="Q49" s="544">
        <f t="shared" si="7"/>
        <v>0</v>
      </c>
      <c r="R49" s="486" t="s">
        <v>151</v>
      </c>
      <c r="S49" s="464"/>
      <c r="T49" s="475"/>
      <c r="U49" s="475"/>
      <c r="V49" s="475"/>
      <c r="W49" s="475"/>
      <c r="X49" s="475"/>
      <c r="Y49" s="475"/>
      <c r="Z49" s="475"/>
      <c r="AA49" s="475"/>
      <c r="AB49" s="475"/>
      <c r="AC49" s="476"/>
      <c r="AD49" s="476"/>
      <c r="AE49" s="476"/>
      <c r="AF49" s="476"/>
      <c r="AG49" s="476"/>
      <c r="AH49" s="476"/>
      <c r="AI49" s="476"/>
      <c r="AJ49" s="476"/>
      <c r="AK49" s="476"/>
      <c r="AL49" s="476"/>
      <c r="AM49" s="476"/>
      <c r="AN49" s="476"/>
      <c r="AO49" s="476"/>
    </row>
    <row r="50" spans="1:41" s="477" customFormat="1" ht="15" customHeight="1">
      <c r="A50" s="464"/>
      <c r="B50" s="478">
        <v>39</v>
      </c>
      <c r="C50" s="479" t="s">
        <v>40</v>
      </c>
      <c r="D50" s="480" t="s">
        <v>204</v>
      </c>
      <c r="E50" s="481" t="s">
        <v>83</v>
      </c>
      <c r="F50" s="481" t="s">
        <v>67</v>
      </c>
      <c r="G50" s="482"/>
      <c r="H50" s="483"/>
      <c r="I50" s="487"/>
      <c r="J50" s="212">
        <v>4200</v>
      </c>
      <c r="K50" s="209" t="s">
        <v>89</v>
      </c>
      <c r="L50" s="550">
        <v>2.0400000000000001E-2</v>
      </c>
      <c r="M50" s="484">
        <f t="shared" si="4"/>
        <v>85.68</v>
      </c>
      <c r="N50" s="484">
        <f t="shared" si="5"/>
        <v>257.04000000000002</v>
      </c>
      <c r="O50" s="485"/>
      <c r="P50" s="544">
        <f t="shared" si="6"/>
        <v>0</v>
      </c>
      <c r="Q50" s="544">
        <f t="shared" si="7"/>
        <v>0</v>
      </c>
      <c r="R50" s="486" t="s">
        <v>151</v>
      </c>
      <c r="S50" s="464"/>
      <c r="T50" s="475"/>
      <c r="U50" s="475"/>
      <c r="V50" s="475"/>
      <c r="W50" s="475"/>
      <c r="X50" s="475"/>
      <c r="Y50" s="475"/>
      <c r="Z50" s="475"/>
      <c r="AA50" s="475"/>
      <c r="AB50" s="475"/>
      <c r="AC50" s="476"/>
      <c r="AD50" s="476"/>
      <c r="AE50" s="476"/>
      <c r="AF50" s="476"/>
      <c r="AG50" s="476"/>
      <c r="AH50" s="476"/>
      <c r="AI50" s="476"/>
      <c r="AJ50" s="476"/>
      <c r="AK50" s="476"/>
      <c r="AL50" s="476"/>
      <c r="AM50" s="476"/>
      <c r="AN50" s="476"/>
      <c r="AO50" s="476"/>
    </row>
    <row r="51" spans="1:41" s="477" customFormat="1" ht="15" customHeight="1">
      <c r="A51" s="464"/>
      <c r="B51" s="478">
        <v>40</v>
      </c>
      <c r="C51" s="479" t="s">
        <v>41</v>
      </c>
      <c r="D51" s="480" t="s">
        <v>180</v>
      </c>
      <c r="E51" s="481" t="s">
        <v>84</v>
      </c>
      <c r="F51" s="481" t="s">
        <v>67</v>
      </c>
      <c r="G51" s="482"/>
      <c r="H51" s="483"/>
      <c r="I51" s="487"/>
      <c r="J51" s="212">
        <v>10500</v>
      </c>
      <c r="K51" s="209" t="s">
        <v>89</v>
      </c>
      <c r="L51" s="550">
        <v>3.49E-2</v>
      </c>
      <c r="M51" s="484">
        <f t="shared" si="4"/>
        <v>366.45</v>
      </c>
      <c r="N51" s="484">
        <f t="shared" si="5"/>
        <v>1099.3499999999999</v>
      </c>
      <c r="O51" s="485"/>
      <c r="P51" s="544">
        <f t="shared" si="6"/>
        <v>0</v>
      </c>
      <c r="Q51" s="544">
        <f t="shared" si="7"/>
        <v>0</v>
      </c>
      <c r="R51" s="486" t="s">
        <v>151</v>
      </c>
      <c r="S51" s="464"/>
      <c r="T51" s="475"/>
      <c r="U51" s="475"/>
      <c r="V51" s="475"/>
      <c r="W51" s="475"/>
      <c r="X51" s="475"/>
      <c r="Y51" s="475"/>
      <c r="Z51" s="475"/>
      <c r="AA51" s="475"/>
      <c r="AB51" s="475"/>
      <c r="AC51" s="476"/>
      <c r="AD51" s="476"/>
      <c r="AE51" s="476"/>
      <c r="AF51" s="476"/>
      <c r="AG51" s="476"/>
      <c r="AH51" s="476"/>
      <c r="AI51" s="476"/>
      <c r="AJ51" s="476"/>
      <c r="AK51" s="476"/>
      <c r="AL51" s="476"/>
      <c r="AM51" s="476"/>
      <c r="AN51" s="476"/>
      <c r="AO51" s="476"/>
    </row>
    <row r="52" spans="1:41" s="477" customFormat="1" ht="15" customHeight="1">
      <c r="A52" s="464"/>
      <c r="B52" s="478">
        <v>41</v>
      </c>
      <c r="C52" s="479" t="s">
        <v>42</v>
      </c>
      <c r="D52" s="480" t="s">
        <v>205</v>
      </c>
      <c r="E52" s="481" t="s">
        <v>77</v>
      </c>
      <c r="F52" s="481" t="s">
        <v>61</v>
      </c>
      <c r="G52" s="482"/>
      <c r="H52" s="483"/>
      <c r="I52" s="487"/>
      <c r="J52" s="212">
        <v>10500</v>
      </c>
      <c r="K52" s="209" t="s">
        <v>89</v>
      </c>
      <c r="L52" s="550">
        <v>2.3400000000000001E-2</v>
      </c>
      <c r="M52" s="484">
        <f t="shared" si="4"/>
        <v>245.7</v>
      </c>
      <c r="N52" s="484">
        <f t="shared" si="5"/>
        <v>737.1</v>
      </c>
      <c r="O52" s="485"/>
      <c r="P52" s="544">
        <f t="shared" si="6"/>
        <v>0</v>
      </c>
      <c r="Q52" s="544">
        <f t="shared" si="7"/>
        <v>0</v>
      </c>
      <c r="R52" s="486" t="s">
        <v>150</v>
      </c>
      <c r="S52" s="464"/>
      <c r="T52" s="475"/>
      <c r="U52" s="475"/>
      <c r="V52" s="475"/>
      <c r="W52" s="475"/>
      <c r="X52" s="475"/>
      <c r="Y52" s="475"/>
      <c r="Z52" s="475"/>
      <c r="AA52" s="475"/>
      <c r="AB52" s="475"/>
      <c r="AC52" s="476"/>
      <c r="AD52" s="476"/>
      <c r="AE52" s="476"/>
      <c r="AF52" s="476"/>
      <c r="AG52" s="476"/>
      <c r="AH52" s="476"/>
      <c r="AI52" s="476"/>
      <c r="AJ52" s="476"/>
      <c r="AK52" s="476"/>
      <c r="AL52" s="476"/>
      <c r="AM52" s="476"/>
      <c r="AN52" s="476"/>
      <c r="AO52" s="476"/>
    </row>
    <row r="53" spans="1:41" s="477" customFormat="1" ht="15" customHeight="1">
      <c r="A53" s="464"/>
      <c r="B53" s="478">
        <v>42</v>
      </c>
      <c r="C53" s="479" t="s">
        <v>153</v>
      </c>
      <c r="D53" s="480" t="s">
        <v>600</v>
      </c>
      <c r="E53" s="481" t="s">
        <v>53</v>
      </c>
      <c r="F53" s="481" t="s">
        <v>53</v>
      </c>
      <c r="G53" s="482"/>
      <c r="H53" s="483"/>
      <c r="I53" s="481" t="s">
        <v>53</v>
      </c>
      <c r="J53" s="212">
        <v>32</v>
      </c>
      <c r="K53" s="209" t="s">
        <v>89</v>
      </c>
      <c r="L53" s="549">
        <v>7.7826000000000004</v>
      </c>
      <c r="M53" s="484">
        <f t="shared" si="4"/>
        <v>249.04</v>
      </c>
      <c r="N53" s="484">
        <f t="shared" si="5"/>
        <v>747.12</v>
      </c>
      <c r="O53" s="485"/>
      <c r="P53" s="544">
        <f t="shared" si="6"/>
        <v>0</v>
      </c>
      <c r="Q53" s="544">
        <f t="shared" si="7"/>
        <v>0</v>
      </c>
      <c r="R53" s="486" t="s">
        <v>151</v>
      </c>
      <c r="S53" s="464"/>
      <c r="T53" s="475"/>
      <c r="U53" s="475"/>
      <c r="V53" s="475"/>
      <c r="W53" s="475"/>
      <c r="X53" s="475"/>
      <c r="Y53" s="475"/>
      <c r="Z53" s="475"/>
      <c r="AA53" s="475"/>
      <c r="AB53" s="475"/>
      <c r="AC53" s="476"/>
      <c r="AD53" s="476"/>
      <c r="AE53" s="476"/>
      <c r="AF53" s="476"/>
      <c r="AG53" s="476"/>
      <c r="AH53" s="476"/>
      <c r="AI53" s="476"/>
      <c r="AJ53" s="476"/>
      <c r="AK53" s="476"/>
      <c r="AL53" s="476"/>
      <c r="AM53" s="476"/>
      <c r="AN53" s="476"/>
      <c r="AO53" s="476"/>
    </row>
    <row r="54" spans="1:41" s="477" customFormat="1" ht="15" customHeight="1">
      <c r="A54" s="464"/>
      <c r="B54" s="478">
        <v>43</v>
      </c>
      <c r="C54" s="479" t="s">
        <v>153</v>
      </c>
      <c r="D54" s="480" t="s">
        <v>601</v>
      </c>
      <c r="E54" s="481" t="s">
        <v>53</v>
      </c>
      <c r="F54" s="481" t="s">
        <v>53</v>
      </c>
      <c r="G54" s="482"/>
      <c r="H54" s="483"/>
      <c r="I54" s="481" t="s">
        <v>53</v>
      </c>
      <c r="J54" s="212">
        <v>11</v>
      </c>
      <c r="K54" s="209" t="s">
        <v>89</v>
      </c>
      <c r="L54" s="549">
        <v>10.250999999999999</v>
      </c>
      <c r="M54" s="484">
        <f t="shared" si="4"/>
        <v>112.76</v>
      </c>
      <c r="N54" s="484">
        <f t="shared" si="5"/>
        <v>338.28</v>
      </c>
      <c r="O54" s="485"/>
      <c r="P54" s="544">
        <f t="shared" si="6"/>
        <v>0</v>
      </c>
      <c r="Q54" s="544">
        <f t="shared" si="7"/>
        <v>0</v>
      </c>
      <c r="R54" s="486" t="s">
        <v>151</v>
      </c>
      <c r="S54" s="464"/>
      <c r="T54" s="475"/>
      <c r="U54" s="475"/>
      <c r="V54" s="475"/>
      <c r="W54" s="475"/>
      <c r="X54" s="475"/>
      <c r="Y54" s="475"/>
      <c r="Z54" s="475"/>
      <c r="AA54" s="475"/>
      <c r="AB54" s="475"/>
      <c r="AC54" s="476"/>
      <c r="AD54" s="476"/>
      <c r="AE54" s="476"/>
      <c r="AF54" s="476"/>
      <c r="AG54" s="476"/>
      <c r="AH54" s="476"/>
      <c r="AI54" s="476"/>
      <c r="AJ54" s="476"/>
      <c r="AK54" s="476"/>
      <c r="AL54" s="476"/>
      <c r="AM54" s="476"/>
      <c r="AN54" s="476"/>
      <c r="AO54" s="476"/>
    </row>
    <row r="55" spans="1:41" s="477" customFormat="1" ht="15" customHeight="1">
      <c r="A55" s="464"/>
      <c r="B55" s="478">
        <v>44</v>
      </c>
      <c r="C55" s="479" t="s">
        <v>44</v>
      </c>
      <c r="D55" s="480" t="s">
        <v>608</v>
      </c>
      <c r="E55" s="481" t="s">
        <v>76</v>
      </c>
      <c r="F55" s="481" t="s">
        <v>555</v>
      </c>
      <c r="G55" s="482"/>
      <c r="H55" s="483"/>
      <c r="I55" s="487"/>
      <c r="J55" s="212">
        <v>101</v>
      </c>
      <c r="K55" s="209" t="s">
        <v>89</v>
      </c>
      <c r="L55" s="550">
        <v>2.2313000000000001</v>
      </c>
      <c r="M55" s="484">
        <f t="shared" si="4"/>
        <v>225.36</v>
      </c>
      <c r="N55" s="484">
        <f t="shared" si="5"/>
        <v>676.08</v>
      </c>
      <c r="O55" s="485"/>
      <c r="P55" s="544">
        <f t="shared" si="6"/>
        <v>0</v>
      </c>
      <c r="Q55" s="544">
        <f t="shared" si="7"/>
        <v>0</v>
      </c>
      <c r="R55" s="486" t="s">
        <v>151</v>
      </c>
      <c r="S55" s="464"/>
      <c r="T55" s="475"/>
      <c r="U55" s="475"/>
      <c r="V55" s="475"/>
      <c r="W55" s="475"/>
      <c r="X55" s="475"/>
      <c r="Y55" s="475"/>
      <c r="Z55" s="475"/>
      <c r="AA55" s="475"/>
      <c r="AB55" s="475"/>
      <c r="AC55" s="476"/>
      <c r="AD55" s="476"/>
      <c r="AE55" s="476"/>
      <c r="AF55" s="476"/>
      <c r="AG55" s="476"/>
      <c r="AH55" s="476"/>
      <c r="AI55" s="476"/>
      <c r="AJ55" s="476"/>
      <c r="AK55" s="476"/>
      <c r="AL55" s="476"/>
      <c r="AM55" s="476"/>
      <c r="AN55" s="476"/>
      <c r="AO55" s="476"/>
    </row>
    <row r="56" spans="1:41" s="477" customFormat="1" ht="15" customHeight="1">
      <c r="A56" s="464"/>
      <c r="B56" s="478">
        <v>45</v>
      </c>
      <c r="C56" s="479" t="s">
        <v>45</v>
      </c>
      <c r="D56" s="480" t="s">
        <v>194</v>
      </c>
      <c r="E56" s="481" t="s">
        <v>80</v>
      </c>
      <c r="F56" s="481" t="s">
        <v>68</v>
      </c>
      <c r="G56" s="482"/>
      <c r="H56" s="483"/>
      <c r="I56" s="487"/>
      <c r="J56" s="212">
        <v>63</v>
      </c>
      <c r="K56" s="209" t="s">
        <v>89</v>
      </c>
      <c r="L56" s="550">
        <v>9.7690999999999999</v>
      </c>
      <c r="M56" s="484">
        <f t="shared" si="4"/>
        <v>615.45000000000005</v>
      </c>
      <c r="N56" s="484">
        <f t="shared" si="5"/>
        <v>1846.35</v>
      </c>
      <c r="O56" s="485"/>
      <c r="P56" s="544">
        <f t="shared" si="6"/>
        <v>0</v>
      </c>
      <c r="Q56" s="544">
        <f t="shared" si="7"/>
        <v>0</v>
      </c>
      <c r="R56" s="486" t="s">
        <v>151</v>
      </c>
      <c r="S56" s="464"/>
      <c r="T56" s="475"/>
      <c r="U56" s="475"/>
      <c r="V56" s="475"/>
      <c r="W56" s="475"/>
      <c r="X56" s="475"/>
      <c r="Y56" s="475"/>
      <c r="Z56" s="475"/>
      <c r="AA56" s="475"/>
      <c r="AB56" s="475"/>
      <c r="AC56" s="476"/>
      <c r="AD56" s="476"/>
      <c r="AE56" s="476"/>
      <c r="AF56" s="476"/>
      <c r="AG56" s="476"/>
      <c r="AH56" s="476"/>
      <c r="AI56" s="476"/>
      <c r="AJ56" s="476"/>
      <c r="AK56" s="476"/>
      <c r="AL56" s="476"/>
      <c r="AM56" s="476"/>
      <c r="AN56" s="476"/>
      <c r="AO56" s="476"/>
    </row>
    <row r="57" spans="1:41" s="477" customFormat="1" ht="15" customHeight="1">
      <c r="A57" s="464"/>
      <c r="B57" s="478">
        <v>46</v>
      </c>
      <c r="C57" s="479" t="s">
        <v>155</v>
      </c>
      <c r="D57" s="480" t="s">
        <v>603</v>
      </c>
      <c r="E57" s="481" t="s">
        <v>53</v>
      </c>
      <c r="F57" s="481" t="s">
        <v>53</v>
      </c>
      <c r="G57" s="482"/>
      <c r="H57" s="483"/>
      <c r="I57" s="481" t="s">
        <v>53</v>
      </c>
      <c r="J57" s="212">
        <v>16</v>
      </c>
      <c r="K57" s="209" t="s">
        <v>89</v>
      </c>
      <c r="L57" s="549">
        <v>27.917400000000001</v>
      </c>
      <c r="M57" s="484">
        <f t="shared" si="4"/>
        <v>446.68</v>
      </c>
      <c r="N57" s="484">
        <f t="shared" si="5"/>
        <v>1340.04</v>
      </c>
      <c r="O57" s="485"/>
      <c r="P57" s="544">
        <f t="shared" si="6"/>
        <v>0</v>
      </c>
      <c r="Q57" s="544">
        <f t="shared" si="7"/>
        <v>0</v>
      </c>
      <c r="R57" s="486" t="s">
        <v>151</v>
      </c>
      <c r="S57" s="464"/>
      <c r="T57" s="475"/>
      <c r="U57" s="475"/>
      <c r="V57" s="475"/>
      <c r="W57" s="475"/>
      <c r="X57" s="475"/>
      <c r="Y57" s="475"/>
      <c r="Z57" s="475"/>
      <c r="AA57" s="475"/>
      <c r="AB57" s="475"/>
      <c r="AC57" s="476"/>
      <c r="AD57" s="476"/>
      <c r="AE57" s="476"/>
      <c r="AF57" s="476"/>
      <c r="AG57" s="476"/>
      <c r="AH57" s="476"/>
      <c r="AI57" s="476"/>
      <c r="AJ57" s="476"/>
      <c r="AK57" s="476"/>
      <c r="AL57" s="476"/>
      <c r="AM57" s="476"/>
      <c r="AN57" s="476"/>
      <c r="AO57" s="476"/>
    </row>
    <row r="58" spans="1:41" s="477" customFormat="1" ht="15" customHeight="1">
      <c r="A58" s="464"/>
      <c r="B58" s="478">
        <v>47</v>
      </c>
      <c r="C58" s="479" t="s">
        <v>156</v>
      </c>
      <c r="D58" s="480" t="s">
        <v>604</v>
      </c>
      <c r="E58" s="481" t="s">
        <v>53</v>
      </c>
      <c r="F58" s="481" t="s">
        <v>53</v>
      </c>
      <c r="G58" s="482"/>
      <c r="H58" s="483"/>
      <c r="I58" s="481" t="s">
        <v>53</v>
      </c>
      <c r="J58" s="212">
        <v>16</v>
      </c>
      <c r="K58" s="209" t="s">
        <v>89</v>
      </c>
      <c r="L58" s="549">
        <v>26.234400000000001</v>
      </c>
      <c r="M58" s="484">
        <f t="shared" si="4"/>
        <v>419.75</v>
      </c>
      <c r="N58" s="484">
        <f t="shared" si="5"/>
        <v>1259.25</v>
      </c>
      <c r="O58" s="485"/>
      <c r="P58" s="544">
        <f t="shared" si="6"/>
        <v>0</v>
      </c>
      <c r="Q58" s="544">
        <f t="shared" si="7"/>
        <v>0</v>
      </c>
      <c r="R58" s="486" t="s">
        <v>151</v>
      </c>
      <c r="S58" s="464"/>
      <c r="T58" s="475"/>
      <c r="U58" s="475"/>
      <c r="V58" s="475"/>
      <c r="W58" s="475"/>
      <c r="X58" s="475"/>
      <c r="Y58" s="475"/>
      <c r="Z58" s="475"/>
      <c r="AA58" s="475"/>
      <c r="AB58" s="475"/>
      <c r="AC58" s="476"/>
      <c r="AD58" s="476"/>
      <c r="AE58" s="476"/>
      <c r="AF58" s="476"/>
      <c r="AG58" s="476"/>
      <c r="AH58" s="476"/>
      <c r="AI58" s="476"/>
      <c r="AJ58" s="476"/>
      <c r="AK58" s="476"/>
      <c r="AL58" s="476"/>
      <c r="AM58" s="476"/>
      <c r="AN58" s="476"/>
      <c r="AO58" s="476"/>
    </row>
    <row r="59" spans="1:41" s="477" customFormat="1" ht="15" customHeight="1">
      <c r="A59" s="464"/>
      <c r="B59" s="478">
        <v>48</v>
      </c>
      <c r="C59" s="479" t="s">
        <v>157</v>
      </c>
      <c r="D59" s="480" t="s">
        <v>605</v>
      </c>
      <c r="E59" s="481" t="s">
        <v>53</v>
      </c>
      <c r="F59" s="481" t="s">
        <v>53</v>
      </c>
      <c r="G59" s="482"/>
      <c r="H59" s="483"/>
      <c r="I59" s="481" t="s">
        <v>53</v>
      </c>
      <c r="J59" s="212">
        <v>11</v>
      </c>
      <c r="K59" s="209" t="s">
        <v>89</v>
      </c>
      <c r="L59" s="549">
        <v>35.700000000000003</v>
      </c>
      <c r="M59" s="484">
        <f t="shared" si="4"/>
        <v>392.7</v>
      </c>
      <c r="N59" s="484">
        <f t="shared" si="5"/>
        <v>1178.0999999999999</v>
      </c>
      <c r="O59" s="485"/>
      <c r="P59" s="544">
        <f t="shared" si="6"/>
        <v>0</v>
      </c>
      <c r="Q59" s="544">
        <f t="shared" si="7"/>
        <v>0</v>
      </c>
      <c r="R59" s="486" t="s">
        <v>151</v>
      </c>
      <c r="S59" s="464"/>
      <c r="T59" s="475"/>
      <c r="U59" s="475"/>
      <c r="V59" s="475"/>
      <c r="W59" s="475"/>
      <c r="X59" s="475"/>
      <c r="Y59" s="475"/>
      <c r="Z59" s="475"/>
      <c r="AA59" s="475"/>
      <c r="AB59" s="475"/>
      <c r="AC59" s="476"/>
      <c r="AD59" s="476"/>
      <c r="AE59" s="476"/>
      <c r="AF59" s="476"/>
      <c r="AG59" s="476"/>
      <c r="AH59" s="476"/>
      <c r="AI59" s="476"/>
      <c r="AJ59" s="476"/>
      <c r="AK59" s="476"/>
      <c r="AL59" s="476"/>
      <c r="AM59" s="476"/>
      <c r="AN59" s="476"/>
      <c r="AO59" s="476"/>
    </row>
    <row r="60" spans="1:41" s="477" customFormat="1" ht="15" customHeight="1">
      <c r="A60" s="464"/>
      <c r="B60" s="478">
        <v>49</v>
      </c>
      <c r="C60" s="479" t="s">
        <v>154</v>
      </c>
      <c r="D60" s="480" t="s">
        <v>602</v>
      </c>
      <c r="E60" s="481" t="s">
        <v>76</v>
      </c>
      <c r="F60" s="481" t="s">
        <v>69</v>
      </c>
      <c r="G60" s="482"/>
      <c r="H60" s="483"/>
      <c r="I60" s="487"/>
      <c r="J60" s="212">
        <v>252</v>
      </c>
      <c r="K60" s="209" t="s">
        <v>89</v>
      </c>
      <c r="L60" s="549">
        <v>2.0569000000000002</v>
      </c>
      <c r="M60" s="484">
        <f t="shared" si="4"/>
        <v>518.34</v>
      </c>
      <c r="N60" s="484">
        <f t="shared" si="5"/>
        <v>1555.02</v>
      </c>
      <c r="O60" s="485"/>
      <c r="P60" s="544">
        <f t="shared" si="6"/>
        <v>0</v>
      </c>
      <c r="Q60" s="544">
        <f t="shared" si="7"/>
        <v>0</v>
      </c>
      <c r="R60" s="486" t="s">
        <v>151</v>
      </c>
      <c r="S60" s="464"/>
      <c r="T60" s="475"/>
      <c r="U60" s="475"/>
      <c r="V60" s="475"/>
      <c r="W60" s="475"/>
      <c r="X60" s="475"/>
      <c r="Y60" s="475"/>
      <c r="Z60" s="475"/>
      <c r="AA60" s="475"/>
      <c r="AB60" s="475"/>
      <c r="AC60" s="476"/>
      <c r="AD60" s="476"/>
      <c r="AE60" s="476"/>
      <c r="AF60" s="476"/>
      <c r="AG60" s="476"/>
      <c r="AH60" s="476"/>
      <c r="AI60" s="476"/>
      <c r="AJ60" s="476"/>
      <c r="AK60" s="476"/>
      <c r="AL60" s="476"/>
      <c r="AM60" s="476"/>
      <c r="AN60" s="476"/>
      <c r="AO60" s="476"/>
    </row>
    <row r="61" spans="1:41" s="477" customFormat="1" ht="15" customHeight="1">
      <c r="A61" s="464"/>
      <c r="B61" s="478">
        <v>50</v>
      </c>
      <c r="C61" s="479" t="s">
        <v>52</v>
      </c>
      <c r="D61" s="480" t="s">
        <v>177</v>
      </c>
      <c r="E61" s="481" t="s">
        <v>54</v>
      </c>
      <c r="F61" s="481" t="s">
        <v>70</v>
      </c>
      <c r="G61" s="482"/>
      <c r="H61" s="483"/>
      <c r="I61" s="487"/>
      <c r="J61" s="212">
        <v>105</v>
      </c>
      <c r="K61" s="209" t="s">
        <v>89</v>
      </c>
      <c r="L61" s="550">
        <v>7.6948999999999996</v>
      </c>
      <c r="M61" s="484">
        <f t="shared" si="4"/>
        <v>807.96</v>
      </c>
      <c r="N61" s="484">
        <f t="shared" si="5"/>
        <v>2423.88</v>
      </c>
      <c r="O61" s="485"/>
      <c r="P61" s="544">
        <f t="shared" si="6"/>
        <v>0</v>
      </c>
      <c r="Q61" s="544">
        <f t="shared" si="7"/>
        <v>0</v>
      </c>
      <c r="R61" s="486" t="s">
        <v>150</v>
      </c>
      <c r="S61" s="464"/>
      <c r="T61" s="475"/>
      <c r="U61" s="475"/>
      <c r="V61" s="475"/>
      <c r="W61" s="475"/>
      <c r="X61" s="475"/>
      <c r="Y61" s="475"/>
      <c r="Z61" s="475"/>
      <c r="AA61" s="475"/>
      <c r="AB61" s="475"/>
      <c r="AC61" s="476"/>
      <c r="AD61" s="476"/>
      <c r="AE61" s="476"/>
      <c r="AF61" s="476"/>
      <c r="AG61" s="476"/>
      <c r="AH61" s="476"/>
      <c r="AI61" s="476"/>
      <c r="AJ61" s="476"/>
      <c r="AK61" s="476"/>
      <c r="AL61" s="476"/>
      <c r="AM61" s="476"/>
      <c r="AN61" s="476"/>
      <c r="AO61" s="476"/>
    </row>
    <row r="62" spans="1:41" s="477" customFormat="1" ht="15" customHeight="1">
      <c r="A62" s="464"/>
      <c r="B62" s="478">
        <v>51</v>
      </c>
      <c r="C62" s="479" t="s">
        <v>47</v>
      </c>
      <c r="D62" s="480" t="s">
        <v>181</v>
      </c>
      <c r="E62" s="481" t="s">
        <v>85</v>
      </c>
      <c r="F62" s="481" t="s">
        <v>69</v>
      </c>
      <c r="G62" s="482"/>
      <c r="H62" s="483"/>
      <c r="I62" s="487"/>
      <c r="J62" s="212">
        <v>2520</v>
      </c>
      <c r="K62" s="209" t="s">
        <v>89</v>
      </c>
      <c r="L62" s="550">
        <v>0.11120000000000001</v>
      </c>
      <c r="M62" s="484">
        <f t="shared" si="4"/>
        <v>280.22000000000003</v>
      </c>
      <c r="N62" s="484">
        <f t="shared" si="5"/>
        <v>840.66</v>
      </c>
      <c r="O62" s="485"/>
      <c r="P62" s="544">
        <f t="shared" si="6"/>
        <v>0</v>
      </c>
      <c r="Q62" s="544">
        <f t="shared" si="7"/>
        <v>0</v>
      </c>
      <c r="R62" s="486" t="s">
        <v>150</v>
      </c>
      <c r="S62" s="464"/>
      <c r="T62" s="475"/>
      <c r="U62" s="475"/>
      <c r="V62" s="475"/>
      <c r="W62" s="475"/>
      <c r="X62" s="475"/>
      <c r="Y62" s="475"/>
      <c r="Z62" s="475"/>
      <c r="AA62" s="475"/>
      <c r="AB62" s="475"/>
      <c r="AC62" s="476"/>
      <c r="AD62" s="476"/>
      <c r="AE62" s="476"/>
      <c r="AF62" s="476"/>
      <c r="AG62" s="476"/>
      <c r="AH62" s="476"/>
      <c r="AI62" s="476"/>
      <c r="AJ62" s="476"/>
      <c r="AK62" s="476"/>
      <c r="AL62" s="476"/>
      <c r="AM62" s="476"/>
      <c r="AN62" s="476"/>
      <c r="AO62" s="476"/>
    </row>
    <row r="63" spans="1:41" s="477" customFormat="1" ht="15" customHeight="1">
      <c r="A63" s="464"/>
      <c r="B63" s="478">
        <v>52</v>
      </c>
      <c r="C63" s="479" t="s">
        <v>47</v>
      </c>
      <c r="D63" s="480" t="s">
        <v>182</v>
      </c>
      <c r="E63" s="481" t="s">
        <v>80</v>
      </c>
      <c r="F63" s="481" t="s">
        <v>69</v>
      </c>
      <c r="G63" s="482"/>
      <c r="H63" s="483"/>
      <c r="I63" s="487"/>
      <c r="J63" s="212">
        <v>315</v>
      </c>
      <c r="K63" s="209" t="s">
        <v>89</v>
      </c>
      <c r="L63" s="550">
        <v>2.7648000000000001</v>
      </c>
      <c r="M63" s="484">
        <f t="shared" si="4"/>
        <v>870.91</v>
      </c>
      <c r="N63" s="484">
        <f t="shared" si="5"/>
        <v>2612.73</v>
      </c>
      <c r="O63" s="485"/>
      <c r="P63" s="544">
        <f t="shared" si="6"/>
        <v>0</v>
      </c>
      <c r="Q63" s="544">
        <f t="shared" si="7"/>
        <v>0</v>
      </c>
      <c r="R63" s="486" t="s">
        <v>150</v>
      </c>
      <c r="S63" s="464"/>
      <c r="T63" s="475"/>
      <c r="U63" s="475"/>
      <c r="V63" s="475"/>
      <c r="W63" s="475"/>
      <c r="X63" s="475"/>
      <c r="Y63" s="475"/>
      <c r="Z63" s="475"/>
      <c r="AA63" s="475"/>
      <c r="AB63" s="475"/>
      <c r="AC63" s="476"/>
      <c r="AD63" s="476"/>
      <c r="AE63" s="476"/>
      <c r="AF63" s="476"/>
      <c r="AG63" s="476"/>
      <c r="AH63" s="476"/>
      <c r="AI63" s="476"/>
      <c r="AJ63" s="476"/>
      <c r="AK63" s="476"/>
      <c r="AL63" s="476"/>
      <c r="AM63" s="476"/>
      <c r="AN63" s="476"/>
      <c r="AO63" s="476"/>
    </row>
    <row r="64" spans="1:41" s="477" customFormat="1" ht="15" customHeight="1">
      <c r="A64" s="464"/>
      <c r="B64" s="478">
        <v>53</v>
      </c>
      <c r="C64" s="479" t="s">
        <v>48</v>
      </c>
      <c r="D64" s="480" t="s">
        <v>183</v>
      </c>
      <c r="E64" s="481" t="s">
        <v>85</v>
      </c>
      <c r="F64" s="481" t="s">
        <v>69</v>
      </c>
      <c r="G64" s="482"/>
      <c r="H64" s="483"/>
      <c r="I64" s="487"/>
      <c r="J64" s="212">
        <v>28350</v>
      </c>
      <c r="K64" s="209" t="s">
        <v>89</v>
      </c>
      <c r="L64" s="550">
        <v>3.6700000000000003E-2</v>
      </c>
      <c r="M64" s="484">
        <f t="shared" si="4"/>
        <v>1040.45</v>
      </c>
      <c r="N64" s="484">
        <f t="shared" si="5"/>
        <v>3121.35</v>
      </c>
      <c r="O64" s="485"/>
      <c r="P64" s="544">
        <f t="shared" si="6"/>
        <v>0</v>
      </c>
      <c r="Q64" s="544">
        <f t="shared" si="7"/>
        <v>0</v>
      </c>
      <c r="R64" s="486" t="s">
        <v>150</v>
      </c>
      <c r="S64" s="464"/>
      <c r="T64" s="475"/>
      <c r="U64" s="475"/>
      <c r="V64" s="475"/>
      <c r="W64" s="475"/>
      <c r="X64" s="475"/>
      <c r="Y64" s="475"/>
      <c r="Z64" s="475"/>
      <c r="AA64" s="475"/>
      <c r="AB64" s="475"/>
      <c r="AC64" s="476"/>
      <c r="AD64" s="476"/>
      <c r="AE64" s="476"/>
      <c r="AF64" s="476"/>
      <c r="AG64" s="476"/>
      <c r="AH64" s="476"/>
      <c r="AI64" s="476"/>
      <c r="AJ64" s="476"/>
      <c r="AK64" s="476"/>
      <c r="AL64" s="476"/>
      <c r="AM64" s="476"/>
      <c r="AN64" s="476"/>
      <c r="AO64" s="476"/>
    </row>
    <row r="65" spans="1:41" s="477" customFormat="1" ht="15" customHeight="1">
      <c r="A65" s="464"/>
      <c r="B65" s="478">
        <v>54</v>
      </c>
      <c r="C65" s="479" t="s">
        <v>49</v>
      </c>
      <c r="D65" s="480" t="s">
        <v>556</v>
      </c>
      <c r="E65" s="481" t="s">
        <v>80</v>
      </c>
      <c r="F65" s="481" t="s">
        <v>64</v>
      </c>
      <c r="G65" s="482"/>
      <c r="H65" s="483"/>
      <c r="I65" s="487"/>
      <c r="J65" s="212">
        <v>21</v>
      </c>
      <c r="K65" s="209" t="s">
        <v>89</v>
      </c>
      <c r="L65" s="550">
        <v>6.4439000000000002</v>
      </c>
      <c r="M65" s="484">
        <f t="shared" si="4"/>
        <v>135.32</v>
      </c>
      <c r="N65" s="484">
        <f t="shared" si="5"/>
        <v>405.96</v>
      </c>
      <c r="O65" s="485"/>
      <c r="P65" s="544">
        <f t="shared" si="6"/>
        <v>0</v>
      </c>
      <c r="Q65" s="544">
        <f t="shared" si="7"/>
        <v>0</v>
      </c>
      <c r="R65" s="486" t="s">
        <v>151</v>
      </c>
      <c r="S65" s="464"/>
      <c r="T65" s="475"/>
      <c r="U65" s="475"/>
      <c r="V65" s="475"/>
      <c r="W65" s="475"/>
      <c r="X65" s="475"/>
      <c r="Y65" s="475"/>
      <c r="Z65" s="475"/>
      <c r="AA65" s="475"/>
      <c r="AB65" s="475"/>
      <c r="AC65" s="476"/>
      <c r="AD65" s="476"/>
      <c r="AE65" s="476"/>
      <c r="AF65" s="476"/>
      <c r="AG65" s="476"/>
      <c r="AH65" s="476"/>
      <c r="AI65" s="476"/>
      <c r="AJ65" s="476"/>
      <c r="AK65" s="476"/>
      <c r="AL65" s="476"/>
      <c r="AM65" s="476"/>
      <c r="AN65" s="476"/>
      <c r="AO65" s="476"/>
    </row>
    <row r="66" spans="1:41" s="477" customFormat="1" ht="15" customHeight="1">
      <c r="A66" s="464"/>
      <c r="B66" s="478">
        <v>55</v>
      </c>
      <c r="C66" s="479" t="s">
        <v>46</v>
      </c>
      <c r="D66" s="480" t="s">
        <v>176</v>
      </c>
      <c r="E66" s="481" t="s">
        <v>53</v>
      </c>
      <c r="F66" s="481" t="s">
        <v>53</v>
      </c>
      <c r="G66" s="482"/>
      <c r="H66" s="483"/>
      <c r="I66" s="481" t="s">
        <v>53</v>
      </c>
      <c r="J66" s="212">
        <v>9</v>
      </c>
      <c r="K66" s="209" t="s">
        <v>89</v>
      </c>
      <c r="L66" s="550">
        <v>61.842599999999997</v>
      </c>
      <c r="M66" s="484">
        <f t="shared" si="4"/>
        <v>556.58000000000004</v>
      </c>
      <c r="N66" s="484">
        <f t="shared" si="5"/>
        <v>1669.74</v>
      </c>
      <c r="O66" s="485"/>
      <c r="P66" s="544">
        <f t="shared" si="6"/>
        <v>0</v>
      </c>
      <c r="Q66" s="544">
        <f t="shared" si="7"/>
        <v>0</v>
      </c>
      <c r="R66" s="486" t="s">
        <v>151</v>
      </c>
      <c r="S66" s="464"/>
      <c r="T66" s="475"/>
      <c r="U66" s="475"/>
      <c r="V66" s="475"/>
      <c r="W66" s="475"/>
      <c r="X66" s="475"/>
      <c r="Y66" s="475"/>
      <c r="Z66" s="475"/>
      <c r="AA66" s="475"/>
      <c r="AB66" s="475"/>
      <c r="AC66" s="476"/>
      <c r="AD66" s="476"/>
      <c r="AE66" s="476"/>
      <c r="AF66" s="476"/>
      <c r="AG66" s="476"/>
      <c r="AH66" s="476"/>
      <c r="AI66" s="476"/>
      <c r="AJ66" s="476"/>
      <c r="AK66" s="476"/>
      <c r="AL66" s="476"/>
      <c r="AM66" s="476"/>
      <c r="AN66" s="476"/>
      <c r="AO66" s="476"/>
    </row>
    <row r="67" spans="1:41" s="477" customFormat="1" ht="15" customHeight="1">
      <c r="A67" s="464"/>
      <c r="B67" s="478">
        <v>56</v>
      </c>
      <c r="C67" s="479" t="s">
        <v>51</v>
      </c>
      <c r="D67" s="480" t="s">
        <v>179</v>
      </c>
      <c r="E67" s="481" t="s">
        <v>53</v>
      </c>
      <c r="F67" s="481" t="s">
        <v>53</v>
      </c>
      <c r="G67" s="482"/>
      <c r="H67" s="483"/>
      <c r="I67" s="481" t="s">
        <v>53</v>
      </c>
      <c r="J67" s="212">
        <v>3</v>
      </c>
      <c r="K67" s="209" t="s">
        <v>89</v>
      </c>
      <c r="L67" s="550">
        <v>31.354800000000001</v>
      </c>
      <c r="M67" s="484">
        <f t="shared" si="4"/>
        <v>94.06</v>
      </c>
      <c r="N67" s="484">
        <f t="shared" si="5"/>
        <v>282.18</v>
      </c>
      <c r="O67" s="485"/>
      <c r="P67" s="544">
        <f t="shared" si="6"/>
        <v>0</v>
      </c>
      <c r="Q67" s="544">
        <f t="shared" si="7"/>
        <v>0</v>
      </c>
      <c r="R67" s="486" t="s">
        <v>150</v>
      </c>
      <c r="S67" s="464"/>
      <c r="T67" s="475"/>
      <c r="U67" s="475"/>
      <c r="V67" s="475"/>
      <c r="W67" s="475"/>
      <c r="X67" s="475"/>
      <c r="Y67" s="475"/>
      <c r="Z67" s="475"/>
      <c r="AA67" s="475"/>
      <c r="AB67" s="475"/>
      <c r="AC67" s="476"/>
      <c r="AD67" s="476"/>
      <c r="AE67" s="476"/>
      <c r="AF67" s="476"/>
      <c r="AG67" s="476"/>
      <c r="AH67" s="476"/>
      <c r="AI67" s="476"/>
      <c r="AJ67" s="476"/>
      <c r="AK67" s="476"/>
      <c r="AL67" s="476"/>
      <c r="AM67" s="476"/>
      <c r="AN67" s="476"/>
      <c r="AO67" s="476"/>
    </row>
    <row r="68" spans="1:41" s="477" customFormat="1" ht="15" customHeight="1" thickBot="1">
      <c r="A68" s="464"/>
      <c r="B68" s="493">
        <v>57</v>
      </c>
      <c r="C68" s="494" t="s">
        <v>43</v>
      </c>
      <c r="D68" s="495" t="s">
        <v>206</v>
      </c>
      <c r="E68" s="496" t="s">
        <v>55</v>
      </c>
      <c r="F68" s="496" t="s">
        <v>61</v>
      </c>
      <c r="G68" s="497"/>
      <c r="H68" s="498"/>
      <c r="I68" s="499"/>
      <c r="J68" s="551">
        <v>7350</v>
      </c>
      <c r="K68" s="552" t="s">
        <v>89</v>
      </c>
      <c r="L68" s="553">
        <v>1.32E-2</v>
      </c>
      <c r="M68" s="500">
        <f t="shared" si="4"/>
        <v>97.02</v>
      </c>
      <c r="N68" s="500">
        <f t="shared" si="5"/>
        <v>291.06</v>
      </c>
      <c r="O68" s="501"/>
      <c r="P68" s="545">
        <f t="shared" si="6"/>
        <v>0</v>
      </c>
      <c r="Q68" s="545">
        <f t="shared" si="7"/>
        <v>0</v>
      </c>
      <c r="R68" s="502" t="s">
        <v>150</v>
      </c>
      <c r="S68" s="464"/>
      <c r="T68" s="475"/>
      <c r="U68" s="475"/>
      <c r="V68" s="475"/>
      <c r="W68" s="475"/>
      <c r="X68" s="475"/>
      <c r="Y68" s="475"/>
      <c r="Z68" s="475"/>
      <c r="AA68" s="475"/>
      <c r="AB68" s="475"/>
      <c r="AC68" s="476"/>
      <c r="AD68" s="476"/>
      <c r="AE68" s="476"/>
      <c r="AF68" s="476"/>
      <c r="AG68" s="476"/>
      <c r="AH68" s="476"/>
      <c r="AI68" s="476"/>
      <c r="AJ68" s="476"/>
      <c r="AK68" s="476"/>
      <c r="AL68" s="476"/>
      <c r="AM68" s="476"/>
      <c r="AN68" s="476"/>
      <c r="AO68" s="476"/>
    </row>
    <row r="69" spans="1:41" s="507" customFormat="1" ht="4.9000000000000004" customHeight="1" thickBot="1">
      <c r="A69" s="503"/>
      <c r="B69" s="503"/>
      <c r="C69" s="503"/>
      <c r="D69" s="503"/>
      <c r="E69" s="503"/>
      <c r="F69" s="503"/>
      <c r="G69" s="504"/>
      <c r="H69" s="503"/>
      <c r="I69" s="503"/>
      <c r="J69" s="503"/>
      <c r="K69" s="503"/>
      <c r="L69" s="503"/>
      <c r="M69" s="503"/>
      <c r="N69" s="503"/>
      <c r="O69" s="503"/>
      <c r="P69" s="503"/>
      <c r="Q69" s="503"/>
      <c r="R69" s="449"/>
      <c r="S69" s="464"/>
      <c r="T69" s="505"/>
      <c r="U69" s="505"/>
      <c r="V69" s="505"/>
      <c r="W69" s="505"/>
      <c r="X69" s="505"/>
      <c r="Y69" s="505"/>
      <c r="Z69" s="505"/>
      <c r="AA69" s="505"/>
      <c r="AB69" s="505"/>
      <c r="AC69" s="505"/>
      <c r="AD69" s="506"/>
      <c r="AE69" s="506"/>
      <c r="AF69" s="506"/>
      <c r="AG69" s="506"/>
      <c r="AH69" s="506"/>
      <c r="AI69" s="506"/>
      <c r="AJ69" s="506"/>
      <c r="AK69" s="506"/>
      <c r="AL69" s="506"/>
      <c r="AM69" s="506"/>
      <c r="AN69" s="506"/>
      <c r="AO69" s="506"/>
    </row>
    <row r="70" spans="1:41" s="507" customFormat="1" ht="16.899999999999999" customHeight="1" thickBot="1">
      <c r="A70" s="503"/>
      <c r="B70" s="508"/>
      <c r="C70" s="509" t="s">
        <v>14</v>
      </c>
      <c r="D70" s="503"/>
      <c r="E70" s="503"/>
      <c r="F70" s="503"/>
      <c r="G70" s="503"/>
      <c r="H70" s="503"/>
      <c r="I70" s="503"/>
      <c r="J70" s="503"/>
      <c r="K70" s="503"/>
      <c r="L70" s="510" t="s">
        <v>9</v>
      </c>
      <c r="M70" s="511">
        <f>SUM(M12:M68)</f>
        <v>87747.540000000008</v>
      </c>
      <c r="N70" s="511">
        <f>SUM(N12:N68)</f>
        <v>263242.62000000005</v>
      </c>
      <c r="O70" s="512"/>
      <c r="P70" s="510" t="s">
        <v>25</v>
      </c>
      <c r="Q70" s="511">
        <f>SUM(Q12:Q68)</f>
        <v>0</v>
      </c>
      <c r="R70" s="449"/>
      <c r="S70" s="464"/>
      <c r="T70" s="505"/>
      <c r="U70" s="505"/>
      <c r="V70" s="505"/>
      <c r="W70" s="505"/>
      <c r="X70" s="505"/>
      <c r="Y70" s="505"/>
      <c r="Z70" s="505"/>
      <c r="AA70" s="505"/>
      <c r="AB70" s="505"/>
      <c r="AC70" s="506"/>
      <c r="AD70" s="506"/>
      <c r="AE70" s="506"/>
      <c r="AF70" s="506"/>
      <c r="AG70" s="506"/>
      <c r="AH70" s="506"/>
      <c r="AI70" s="506"/>
      <c r="AJ70" s="506"/>
      <c r="AK70" s="506"/>
      <c r="AL70" s="506"/>
      <c r="AM70" s="506"/>
      <c r="AN70" s="506"/>
      <c r="AO70" s="506"/>
    </row>
    <row r="71" spans="1:41" s="507" customFormat="1" ht="4.9000000000000004" customHeight="1">
      <c r="A71" s="503"/>
      <c r="B71" s="503"/>
      <c r="C71" s="503"/>
      <c r="D71" s="503"/>
      <c r="E71" s="503"/>
      <c r="F71" s="503"/>
      <c r="G71" s="503"/>
      <c r="H71" s="503"/>
      <c r="I71" s="503"/>
      <c r="J71" s="503"/>
      <c r="K71" s="503"/>
      <c r="L71" s="503"/>
      <c r="M71" s="503"/>
      <c r="N71" s="503"/>
      <c r="O71" s="503"/>
      <c r="P71" s="503"/>
      <c r="Q71" s="503"/>
      <c r="R71" s="449"/>
      <c r="S71" s="464"/>
      <c r="T71" s="505"/>
      <c r="U71" s="505"/>
      <c r="V71" s="505"/>
      <c r="W71" s="505"/>
      <c r="X71" s="505"/>
      <c r="Y71" s="505"/>
      <c r="Z71" s="505"/>
      <c r="AA71" s="505"/>
      <c r="AB71" s="505"/>
      <c r="AC71" s="505"/>
      <c r="AD71" s="505"/>
      <c r="AE71" s="505"/>
      <c r="AF71" s="505"/>
      <c r="AG71" s="506"/>
      <c r="AH71" s="506"/>
      <c r="AI71" s="506"/>
      <c r="AJ71" s="506"/>
      <c r="AK71" s="506"/>
      <c r="AL71" s="506"/>
      <c r="AM71" s="506"/>
      <c r="AN71" s="506"/>
      <c r="AO71" s="506"/>
    </row>
    <row r="72" spans="1:41" s="433" customFormat="1">
      <c r="A72" s="513"/>
      <c r="B72" s="514" t="s">
        <v>595</v>
      </c>
      <c r="C72" s="513"/>
      <c r="D72" s="513"/>
      <c r="E72" s="513"/>
      <c r="F72" s="515"/>
      <c r="G72" s="513"/>
      <c r="H72" s="513"/>
      <c r="I72" s="513"/>
      <c r="J72" s="513"/>
      <c r="K72" s="513"/>
      <c r="L72" s="513"/>
      <c r="M72" s="513"/>
      <c r="N72" s="513"/>
      <c r="O72" s="513"/>
      <c r="P72" s="513"/>
      <c r="Q72" s="513"/>
      <c r="R72" s="449"/>
      <c r="S72" s="464"/>
      <c r="T72" s="431"/>
      <c r="U72" s="431"/>
      <c r="V72" s="431"/>
      <c r="W72" s="431"/>
      <c r="X72" s="431"/>
      <c r="Y72" s="431"/>
      <c r="Z72" s="431"/>
      <c r="AA72" s="431"/>
      <c r="AB72" s="431"/>
      <c r="AC72" s="431"/>
      <c r="AD72" s="431"/>
      <c r="AE72" s="431"/>
      <c r="AF72" s="431"/>
      <c r="AG72" s="431"/>
      <c r="AH72" s="431"/>
      <c r="AI72" s="432"/>
      <c r="AJ72" s="432"/>
      <c r="AK72" s="432"/>
      <c r="AL72" s="432"/>
      <c r="AM72" s="432"/>
      <c r="AN72" s="432"/>
      <c r="AO72" s="432"/>
    </row>
    <row r="73" spans="1:41" s="433" customFormat="1" ht="33.75">
      <c r="A73" s="513"/>
      <c r="B73" s="516"/>
      <c r="C73" s="513"/>
      <c r="D73" s="513"/>
      <c r="E73" s="513"/>
      <c r="F73" s="513"/>
      <c r="G73" s="513"/>
      <c r="H73" s="513"/>
      <c r="I73" s="513"/>
      <c r="J73" s="513"/>
      <c r="K73" s="513"/>
      <c r="L73" s="513"/>
      <c r="M73" s="517"/>
      <c r="N73" s="513"/>
      <c r="O73" s="513"/>
      <c r="P73" s="513"/>
      <c r="Q73" s="449"/>
      <c r="R73" s="429"/>
      <c r="S73" s="464"/>
      <c r="T73" s="431"/>
      <c r="U73" s="431"/>
      <c r="V73" s="431"/>
      <c r="W73" s="431"/>
      <c r="X73" s="431"/>
      <c r="Y73" s="431"/>
      <c r="Z73" s="431"/>
      <c r="AA73" s="431"/>
      <c r="AB73" s="431"/>
      <c r="AC73" s="431"/>
      <c r="AD73" s="431"/>
      <c r="AE73" s="431"/>
      <c r="AF73" s="431"/>
      <c r="AG73" s="431"/>
      <c r="AH73" s="431"/>
      <c r="AI73" s="431"/>
      <c r="AJ73" s="432"/>
      <c r="AK73" s="432"/>
      <c r="AL73" s="432"/>
      <c r="AM73" s="432"/>
      <c r="AN73" s="432"/>
      <c r="AO73" s="432"/>
    </row>
    <row r="74" spans="1:41" s="429" customFormat="1">
      <c r="Q74" s="449"/>
      <c r="S74" s="464"/>
      <c r="T74" s="431"/>
      <c r="U74" s="431"/>
      <c r="V74" s="431"/>
      <c r="W74" s="431"/>
      <c r="X74" s="431"/>
      <c r="Y74" s="431"/>
      <c r="Z74" s="431"/>
      <c r="AA74" s="431"/>
      <c r="AB74" s="431"/>
      <c r="AC74" s="431"/>
      <c r="AD74" s="431"/>
      <c r="AE74" s="431"/>
      <c r="AF74" s="431"/>
      <c r="AG74" s="431"/>
      <c r="AH74" s="431"/>
      <c r="AI74" s="431"/>
      <c r="AJ74" s="431"/>
      <c r="AK74" s="431"/>
      <c r="AL74" s="431"/>
      <c r="AM74" s="431"/>
      <c r="AN74" s="431"/>
      <c r="AO74" s="431"/>
    </row>
    <row r="75" spans="1:41" s="429" customFormat="1" ht="17.25" thickBot="1">
      <c r="R75" s="449"/>
      <c r="S75" s="464"/>
      <c r="T75" s="431"/>
      <c r="U75" s="431"/>
      <c r="V75" s="431"/>
      <c r="W75" s="431"/>
      <c r="X75" s="431"/>
      <c r="Y75" s="431"/>
      <c r="Z75" s="431"/>
      <c r="AA75" s="431"/>
      <c r="AB75" s="431"/>
      <c r="AC75" s="431"/>
      <c r="AD75" s="431"/>
      <c r="AE75" s="431"/>
      <c r="AF75" s="431"/>
      <c r="AG75" s="431"/>
      <c r="AH75" s="431"/>
      <c r="AI75" s="431"/>
      <c r="AJ75" s="431"/>
      <c r="AK75" s="431"/>
      <c r="AL75" s="431"/>
      <c r="AM75" s="431"/>
      <c r="AN75" s="431"/>
      <c r="AO75" s="431"/>
    </row>
    <row r="76" spans="1:41" s="429" customFormat="1" ht="17.25" thickTop="1">
      <c r="B76" s="518"/>
      <c r="C76" s="519"/>
      <c r="D76" s="519"/>
      <c r="E76" s="519"/>
      <c r="F76" s="520"/>
      <c r="G76" s="519"/>
      <c r="H76" s="519"/>
      <c r="I76" s="519"/>
      <c r="J76" s="519"/>
      <c r="K76" s="519"/>
      <c r="L76" s="519"/>
      <c r="M76" s="519"/>
      <c r="N76" s="519"/>
      <c r="O76" s="519"/>
      <c r="P76" s="519"/>
      <c r="Q76" s="519"/>
      <c r="R76" s="521"/>
      <c r="S76" s="449"/>
      <c r="T76" s="431"/>
      <c r="U76" s="431"/>
      <c r="V76" s="431"/>
      <c r="W76" s="431"/>
      <c r="X76" s="431"/>
      <c r="Y76" s="431"/>
      <c r="Z76" s="431"/>
      <c r="AA76" s="431"/>
      <c r="AB76" s="431"/>
      <c r="AC76" s="431"/>
      <c r="AD76" s="431"/>
      <c r="AE76" s="431"/>
      <c r="AF76" s="431"/>
      <c r="AG76" s="431"/>
      <c r="AH76" s="431"/>
      <c r="AI76" s="431"/>
      <c r="AJ76" s="431"/>
      <c r="AK76" s="431"/>
      <c r="AL76" s="431"/>
      <c r="AM76" s="431"/>
      <c r="AN76" s="431"/>
      <c r="AO76" s="431"/>
    </row>
    <row r="77" spans="1:41" s="429" customFormat="1">
      <c r="B77" s="522"/>
      <c r="C77" s="523" t="s">
        <v>78</v>
      </c>
      <c r="F77" s="524"/>
      <c r="R77" s="525"/>
      <c r="S77" s="449"/>
      <c r="T77" s="431"/>
      <c r="U77" s="431"/>
      <c r="V77" s="431"/>
      <c r="W77" s="431"/>
      <c r="X77" s="431"/>
      <c r="Y77" s="431"/>
      <c r="Z77" s="431"/>
      <c r="AA77" s="431"/>
      <c r="AB77" s="431"/>
      <c r="AC77" s="431"/>
      <c r="AD77" s="431"/>
      <c r="AE77" s="431"/>
      <c r="AF77" s="431"/>
      <c r="AG77" s="431"/>
      <c r="AH77" s="431"/>
      <c r="AI77" s="431"/>
      <c r="AJ77" s="431"/>
      <c r="AK77" s="431"/>
      <c r="AL77" s="431"/>
      <c r="AM77" s="431"/>
      <c r="AN77" s="431"/>
      <c r="AO77" s="431"/>
    </row>
    <row r="78" spans="1:41" s="429" customFormat="1" ht="6.95" customHeight="1">
      <c r="B78" s="522"/>
      <c r="C78" s="526"/>
      <c r="F78" s="524"/>
      <c r="R78" s="525"/>
      <c r="S78" s="449"/>
      <c r="T78" s="431"/>
      <c r="U78" s="431"/>
      <c r="V78" s="431"/>
      <c r="W78" s="431"/>
      <c r="X78" s="431"/>
      <c r="Y78" s="431"/>
      <c r="Z78" s="431"/>
      <c r="AA78" s="431"/>
      <c r="AB78" s="431"/>
      <c r="AC78" s="431"/>
      <c r="AD78" s="431"/>
      <c r="AE78" s="431"/>
      <c r="AF78" s="431"/>
      <c r="AG78" s="431"/>
      <c r="AH78" s="431"/>
      <c r="AI78" s="431"/>
      <c r="AJ78" s="431"/>
      <c r="AK78" s="431"/>
      <c r="AL78" s="431"/>
      <c r="AM78" s="431"/>
      <c r="AN78" s="431"/>
      <c r="AO78" s="431"/>
    </row>
    <row r="79" spans="1:41" s="429" customFormat="1">
      <c r="B79" s="522"/>
      <c r="C79" s="527" t="s">
        <v>609</v>
      </c>
      <c r="D79" s="513"/>
      <c r="E79" s="528"/>
      <c r="F79" s="529"/>
      <c r="G79" s="528"/>
      <c r="H79" s="528"/>
      <c r="I79" s="528"/>
      <c r="J79" s="528"/>
      <c r="K79" s="528"/>
      <c r="L79" s="528"/>
      <c r="M79" s="528"/>
      <c r="N79" s="528"/>
      <c r="O79" s="528"/>
      <c r="P79" s="528"/>
      <c r="Q79" s="528"/>
      <c r="R79" s="525"/>
      <c r="S79" s="449"/>
      <c r="T79" s="431"/>
      <c r="U79" s="431"/>
      <c r="V79" s="431"/>
      <c r="W79" s="431"/>
      <c r="X79" s="431"/>
      <c r="Y79" s="431"/>
      <c r="Z79" s="431"/>
      <c r="AA79" s="431"/>
      <c r="AB79" s="431"/>
      <c r="AC79" s="431"/>
      <c r="AD79" s="431"/>
      <c r="AE79" s="431"/>
      <c r="AF79" s="431"/>
      <c r="AG79" s="431"/>
      <c r="AH79" s="431"/>
      <c r="AI79" s="431"/>
      <c r="AJ79" s="431"/>
      <c r="AK79" s="431"/>
      <c r="AL79" s="431"/>
      <c r="AM79" s="431"/>
      <c r="AN79" s="431"/>
      <c r="AO79" s="431"/>
    </row>
    <row r="80" spans="1:41" s="429" customFormat="1">
      <c r="B80" s="522"/>
      <c r="C80" s="530" t="s">
        <v>610</v>
      </c>
      <c r="D80" s="528"/>
      <c r="E80" s="528"/>
      <c r="F80" s="529"/>
      <c r="G80" s="528"/>
      <c r="H80" s="528"/>
      <c r="I80" s="528"/>
      <c r="J80" s="528"/>
      <c r="K80" s="528"/>
      <c r="L80" s="528"/>
      <c r="M80" s="528"/>
      <c r="N80" s="528"/>
      <c r="O80" s="528"/>
      <c r="P80" s="528"/>
      <c r="Q80" s="528"/>
      <c r="R80" s="525"/>
      <c r="S80" s="449"/>
      <c r="T80" s="431"/>
      <c r="U80" s="431"/>
      <c r="V80" s="431"/>
      <c r="W80" s="431"/>
      <c r="X80" s="431"/>
      <c r="Y80" s="431"/>
      <c r="Z80" s="431"/>
      <c r="AA80" s="431"/>
      <c r="AB80" s="431"/>
      <c r="AC80" s="431"/>
      <c r="AD80" s="431"/>
      <c r="AE80" s="431"/>
      <c r="AF80" s="431"/>
      <c r="AG80" s="431"/>
      <c r="AH80" s="431"/>
      <c r="AI80" s="431"/>
      <c r="AJ80" s="431"/>
      <c r="AK80" s="431"/>
      <c r="AL80" s="431"/>
      <c r="AM80" s="431"/>
      <c r="AN80" s="431"/>
      <c r="AO80" s="431"/>
    </row>
    <row r="81" spans="2:41" s="429" customFormat="1" ht="33" customHeight="1">
      <c r="B81" s="522"/>
      <c r="C81" s="748" t="s">
        <v>676</v>
      </c>
      <c r="D81" s="748"/>
      <c r="E81" s="748"/>
      <c r="F81" s="748"/>
      <c r="G81" s="748"/>
      <c r="H81" s="748"/>
      <c r="I81" s="748"/>
      <c r="J81" s="748"/>
      <c r="K81" s="748"/>
      <c r="L81" s="748"/>
      <c r="M81" s="748"/>
      <c r="N81" s="748"/>
      <c r="O81" s="748"/>
      <c r="P81" s="748"/>
      <c r="Q81" s="748"/>
      <c r="R81" s="525"/>
      <c r="S81" s="449"/>
      <c r="T81" s="431"/>
      <c r="U81" s="431"/>
      <c r="V81" s="431"/>
      <c r="W81" s="431"/>
      <c r="X81" s="431"/>
      <c r="Y81" s="431"/>
      <c r="Z81" s="431"/>
      <c r="AA81" s="431"/>
      <c r="AB81" s="431"/>
      <c r="AC81" s="431"/>
      <c r="AD81" s="431"/>
      <c r="AE81" s="431"/>
      <c r="AF81" s="431"/>
      <c r="AG81" s="431"/>
      <c r="AH81" s="431"/>
      <c r="AI81" s="431"/>
      <c r="AJ81" s="431"/>
      <c r="AK81" s="431"/>
      <c r="AL81" s="431"/>
      <c r="AM81" s="431"/>
      <c r="AN81" s="431"/>
      <c r="AO81" s="431"/>
    </row>
    <row r="82" spans="2:41" s="429" customFormat="1">
      <c r="B82" s="522"/>
      <c r="C82" s="531" t="s">
        <v>611</v>
      </c>
      <c r="D82" s="528"/>
      <c r="E82" s="528"/>
      <c r="F82" s="529"/>
      <c r="G82" s="528"/>
      <c r="H82" s="528"/>
      <c r="I82" s="528"/>
      <c r="J82" s="528"/>
      <c r="K82" s="528"/>
      <c r="L82" s="528"/>
      <c r="M82" s="528"/>
      <c r="N82" s="528"/>
      <c r="O82" s="528"/>
      <c r="P82" s="528"/>
      <c r="Q82" s="528"/>
      <c r="R82" s="525"/>
      <c r="S82" s="449"/>
      <c r="T82" s="431"/>
      <c r="U82" s="431"/>
      <c r="V82" s="431"/>
      <c r="W82" s="431"/>
      <c r="X82" s="431"/>
      <c r="Y82" s="431"/>
      <c r="Z82" s="431"/>
      <c r="AA82" s="431"/>
      <c r="AB82" s="431"/>
      <c r="AC82" s="431"/>
      <c r="AD82" s="431"/>
      <c r="AE82" s="431"/>
      <c r="AF82" s="431"/>
      <c r="AG82" s="431"/>
      <c r="AH82" s="431"/>
      <c r="AI82" s="431"/>
      <c r="AJ82" s="431"/>
      <c r="AK82" s="431"/>
      <c r="AL82" s="431"/>
      <c r="AM82" s="431"/>
      <c r="AN82" s="431"/>
      <c r="AO82" s="431"/>
    </row>
    <row r="83" spans="2:41" s="429" customFormat="1" ht="17.25" thickBot="1">
      <c r="B83" s="532"/>
      <c r="C83" s="533"/>
      <c r="D83" s="533"/>
      <c r="E83" s="533"/>
      <c r="F83" s="534"/>
      <c r="G83" s="533"/>
      <c r="H83" s="533"/>
      <c r="I83" s="533"/>
      <c r="J83" s="533"/>
      <c r="K83" s="533"/>
      <c r="L83" s="533"/>
      <c r="M83" s="533"/>
      <c r="N83" s="533"/>
      <c r="O83" s="533"/>
      <c r="P83" s="533"/>
      <c r="Q83" s="533"/>
      <c r="R83" s="535"/>
      <c r="S83" s="449"/>
      <c r="T83" s="431"/>
      <c r="U83" s="431"/>
      <c r="V83" s="431"/>
      <c r="W83" s="431"/>
      <c r="X83" s="431"/>
      <c r="Y83" s="431"/>
      <c r="Z83" s="431"/>
      <c r="AA83" s="431"/>
      <c r="AB83" s="431"/>
      <c r="AC83" s="431"/>
      <c r="AD83" s="431"/>
      <c r="AE83" s="431"/>
      <c r="AF83" s="431"/>
      <c r="AG83" s="431"/>
      <c r="AH83" s="431"/>
      <c r="AI83" s="431"/>
      <c r="AJ83" s="431"/>
      <c r="AK83" s="431"/>
      <c r="AL83" s="431"/>
      <c r="AM83" s="431"/>
      <c r="AN83" s="431"/>
      <c r="AO83" s="431"/>
    </row>
    <row r="84" spans="2:41" s="429" customFormat="1" ht="17.25" thickTop="1">
      <c r="R84" s="449"/>
      <c r="T84" s="431"/>
      <c r="U84" s="431"/>
      <c r="V84" s="431"/>
      <c r="W84" s="431"/>
      <c r="X84" s="431"/>
      <c r="Y84" s="431"/>
      <c r="Z84" s="431"/>
      <c r="AA84" s="431"/>
      <c r="AB84" s="431"/>
      <c r="AC84" s="431"/>
      <c r="AD84" s="431"/>
      <c r="AE84" s="431"/>
      <c r="AF84" s="431"/>
      <c r="AG84" s="431"/>
      <c r="AH84" s="431"/>
      <c r="AI84" s="431"/>
      <c r="AJ84" s="431"/>
      <c r="AK84" s="431"/>
      <c r="AL84" s="431"/>
      <c r="AM84" s="431"/>
      <c r="AN84" s="431"/>
      <c r="AO84" s="431"/>
    </row>
    <row r="85" spans="2:41" s="429" customFormat="1" ht="64.900000000000006" customHeight="1">
      <c r="V85" s="431"/>
      <c r="W85" s="431"/>
      <c r="X85" s="431"/>
      <c r="Y85" s="431"/>
      <c r="Z85" s="431"/>
      <c r="AA85" s="431"/>
      <c r="AB85" s="431"/>
      <c r="AC85" s="431"/>
      <c r="AD85" s="431"/>
      <c r="AE85" s="431"/>
      <c r="AF85" s="431"/>
      <c r="AG85" s="431"/>
      <c r="AH85" s="431"/>
      <c r="AI85" s="431"/>
      <c r="AJ85" s="431"/>
      <c r="AK85" s="431"/>
      <c r="AL85" s="431"/>
      <c r="AM85" s="431"/>
      <c r="AN85" s="431"/>
      <c r="AO85" s="431"/>
    </row>
    <row r="86" spans="2:41" s="429" customFormat="1" ht="16.899999999999999" customHeight="1">
      <c r="V86" s="431"/>
      <c r="W86" s="431"/>
      <c r="X86" s="431"/>
      <c r="Y86" s="431"/>
      <c r="Z86" s="431"/>
      <c r="AA86" s="431"/>
      <c r="AB86" s="431"/>
      <c r="AC86" s="431"/>
      <c r="AD86" s="431"/>
      <c r="AE86" s="431"/>
      <c r="AF86" s="431"/>
      <c r="AG86" s="431"/>
      <c r="AH86" s="431"/>
      <c r="AI86" s="431"/>
      <c r="AJ86" s="431"/>
      <c r="AK86" s="431"/>
      <c r="AL86" s="431"/>
      <c r="AM86" s="431"/>
      <c r="AN86" s="431"/>
      <c r="AO86" s="431"/>
    </row>
    <row r="87" spans="2:41" s="528" customFormat="1" ht="28.5" customHeight="1">
      <c r="V87" s="536"/>
      <c r="W87" s="536"/>
      <c r="X87" s="536"/>
      <c r="Y87" s="536"/>
      <c r="Z87" s="536"/>
      <c r="AA87" s="536"/>
      <c r="AB87" s="536"/>
      <c r="AC87" s="536"/>
      <c r="AD87" s="536"/>
      <c r="AE87" s="536"/>
      <c r="AF87" s="536"/>
      <c r="AG87" s="536"/>
      <c r="AH87" s="536"/>
      <c r="AI87" s="536"/>
      <c r="AJ87" s="536"/>
      <c r="AK87" s="536"/>
      <c r="AL87" s="536"/>
      <c r="AM87" s="536"/>
      <c r="AN87" s="536"/>
      <c r="AO87" s="536"/>
    </row>
    <row r="88" spans="2:41" s="429" customFormat="1">
      <c r="V88" s="431"/>
      <c r="W88" s="431"/>
      <c r="X88" s="431"/>
      <c r="Y88" s="431"/>
      <c r="Z88" s="431"/>
      <c r="AA88" s="431"/>
      <c r="AB88" s="431"/>
      <c r="AC88" s="431"/>
      <c r="AD88" s="431"/>
      <c r="AE88" s="431"/>
      <c r="AF88" s="431"/>
      <c r="AG88" s="431"/>
      <c r="AH88" s="431"/>
      <c r="AI88" s="431"/>
      <c r="AJ88" s="431"/>
      <c r="AK88" s="431"/>
      <c r="AL88" s="431"/>
      <c r="AM88" s="431"/>
      <c r="AN88" s="431"/>
      <c r="AO88" s="431"/>
    </row>
    <row r="89" spans="2:41" s="537" customFormat="1" ht="20.100000000000001" customHeight="1">
      <c r="V89" s="538"/>
      <c r="W89" s="538"/>
      <c r="X89" s="538"/>
      <c r="Y89" s="538"/>
      <c r="Z89" s="538"/>
      <c r="AA89" s="538"/>
      <c r="AB89" s="538"/>
      <c r="AC89" s="538"/>
      <c r="AD89" s="538"/>
      <c r="AE89" s="538"/>
      <c r="AF89" s="538"/>
      <c r="AG89" s="538"/>
      <c r="AH89" s="538"/>
      <c r="AI89" s="538"/>
      <c r="AJ89" s="538"/>
      <c r="AK89" s="538"/>
      <c r="AL89" s="538"/>
      <c r="AM89" s="538"/>
      <c r="AN89" s="538"/>
      <c r="AO89" s="538"/>
    </row>
    <row r="90" spans="2:41" s="429" customFormat="1">
      <c r="V90" s="431"/>
      <c r="W90" s="431"/>
      <c r="X90" s="431"/>
      <c r="Y90" s="431"/>
      <c r="Z90" s="431"/>
      <c r="AA90" s="431"/>
      <c r="AB90" s="431"/>
      <c r="AC90" s="431"/>
      <c r="AD90" s="431"/>
      <c r="AE90" s="431"/>
      <c r="AF90" s="431"/>
      <c r="AG90" s="431"/>
      <c r="AH90" s="431"/>
      <c r="AI90" s="431"/>
      <c r="AJ90" s="431"/>
      <c r="AK90" s="431"/>
      <c r="AL90" s="431"/>
      <c r="AM90" s="431"/>
      <c r="AN90" s="431"/>
      <c r="AO90" s="431"/>
    </row>
    <row r="91" spans="2:41" s="429" customFormat="1" ht="17.25" customHeight="1">
      <c r="V91" s="431"/>
      <c r="W91" s="431"/>
      <c r="X91" s="431"/>
      <c r="Y91" s="431"/>
      <c r="Z91" s="431"/>
      <c r="AA91" s="431"/>
      <c r="AB91" s="431"/>
      <c r="AC91" s="431"/>
      <c r="AD91" s="431"/>
      <c r="AE91" s="431"/>
      <c r="AF91" s="431"/>
      <c r="AG91" s="431"/>
      <c r="AH91" s="431"/>
      <c r="AI91" s="431"/>
      <c r="AJ91" s="431"/>
      <c r="AK91" s="431"/>
      <c r="AL91" s="431"/>
      <c r="AM91" s="431"/>
      <c r="AN91" s="431"/>
      <c r="AO91" s="431"/>
    </row>
    <row r="92" spans="2:41" s="429" customFormat="1" ht="16.5" customHeight="1">
      <c r="T92" s="431"/>
      <c r="U92" s="431"/>
      <c r="V92" s="431"/>
      <c r="W92" s="431"/>
      <c r="X92" s="431"/>
      <c r="Y92" s="431"/>
      <c r="Z92" s="431"/>
      <c r="AA92" s="431"/>
      <c r="AB92" s="431"/>
      <c r="AC92" s="431"/>
      <c r="AD92" s="431"/>
      <c r="AE92" s="431"/>
      <c r="AF92" s="431"/>
      <c r="AG92" s="431"/>
      <c r="AH92" s="431"/>
      <c r="AI92" s="431"/>
      <c r="AJ92" s="431"/>
      <c r="AK92" s="431"/>
      <c r="AL92" s="431"/>
      <c r="AM92" s="431"/>
      <c r="AN92" s="431"/>
      <c r="AO92" s="431"/>
    </row>
    <row r="93" spans="2:41" s="429" customFormat="1" ht="16.5" customHeight="1">
      <c r="T93" s="431"/>
      <c r="U93" s="431"/>
      <c r="V93" s="431"/>
      <c r="W93" s="431"/>
      <c r="X93" s="431"/>
      <c r="Y93" s="431"/>
      <c r="Z93" s="431"/>
      <c r="AA93" s="431"/>
      <c r="AB93" s="431"/>
      <c r="AC93" s="431"/>
      <c r="AD93" s="431"/>
      <c r="AE93" s="431"/>
      <c r="AF93" s="431"/>
      <c r="AG93" s="431"/>
      <c r="AH93" s="431"/>
      <c r="AI93" s="431"/>
      <c r="AJ93" s="431"/>
      <c r="AK93" s="431"/>
      <c r="AL93" s="431"/>
      <c r="AM93" s="431"/>
      <c r="AN93" s="431"/>
      <c r="AO93" s="431"/>
    </row>
    <row r="94" spans="2:41" s="429" customFormat="1" ht="16.5" customHeight="1">
      <c r="T94" s="431"/>
      <c r="U94" s="431"/>
      <c r="V94" s="431"/>
      <c r="W94" s="431"/>
      <c r="X94" s="431"/>
      <c r="Y94" s="431"/>
      <c r="Z94" s="431"/>
      <c r="AA94" s="431"/>
      <c r="AB94" s="431"/>
      <c r="AC94" s="431"/>
      <c r="AD94" s="431"/>
      <c r="AE94" s="431"/>
      <c r="AF94" s="431"/>
      <c r="AG94" s="431"/>
      <c r="AH94" s="431"/>
      <c r="AI94" s="431"/>
      <c r="AJ94" s="431"/>
      <c r="AK94" s="431"/>
      <c r="AL94" s="431"/>
      <c r="AM94" s="431"/>
      <c r="AN94" s="431"/>
      <c r="AO94" s="431"/>
    </row>
    <row r="95" spans="2:41" s="429" customFormat="1" ht="16.5" customHeight="1">
      <c r="T95" s="431"/>
      <c r="U95" s="431"/>
      <c r="V95" s="431"/>
      <c r="W95" s="431"/>
      <c r="X95" s="431"/>
      <c r="Y95" s="431"/>
      <c r="Z95" s="431"/>
      <c r="AA95" s="431"/>
      <c r="AB95" s="431"/>
      <c r="AC95" s="431"/>
      <c r="AD95" s="431"/>
      <c r="AE95" s="431"/>
      <c r="AF95" s="431"/>
      <c r="AG95" s="431"/>
      <c r="AH95" s="431"/>
      <c r="AI95" s="431"/>
      <c r="AJ95" s="431"/>
      <c r="AK95" s="431"/>
      <c r="AL95" s="431"/>
      <c r="AM95" s="431"/>
      <c r="AN95" s="431"/>
      <c r="AO95" s="431"/>
    </row>
    <row r="96" spans="2:41" s="429" customFormat="1">
      <c r="T96" s="431"/>
      <c r="U96" s="431"/>
      <c r="V96" s="431"/>
      <c r="W96" s="431"/>
      <c r="X96" s="431"/>
      <c r="Y96" s="431"/>
      <c r="Z96" s="431"/>
      <c r="AA96" s="431"/>
      <c r="AB96" s="431"/>
      <c r="AC96" s="431"/>
      <c r="AD96" s="431"/>
      <c r="AE96" s="431"/>
      <c r="AF96" s="431"/>
      <c r="AG96" s="431"/>
      <c r="AH96" s="431"/>
      <c r="AI96" s="431"/>
      <c r="AJ96" s="431"/>
      <c r="AK96" s="431"/>
      <c r="AL96" s="431"/>
      <c r="AM96" s="431"/>
      <c r="AN96" s="431"/>
      <c r="AO96" s="431"/>
    </row>
    <row r="97" spans="20:41" s="429" customFormat="1">
      <c r="T97" s="431"/>
      <c r="U97" s="431"/>
      <c r="V97" s="431"/>
      <c r="W97" s="431"/>
      <c r="X97" s="431"/>
      <c r="Y97" s="431"/>
      <c r="Z97" s="431"/>
      <c r="AA97" s="431"/>
      <c r="AB97" s="431"/>
      <c r="AC97" s="431"/>
      <c r="AD97" s="431"/>
      <c r="AE97" s="431"/>
      <c r="AF97" s="431"/>
      <c r="AG97" s="431"/>
      <c r="AH97" s="431"/>
      <c r="AI97" s="431"/>
      <c r="AJ97" s="431"/>
      <c r="AK97" s="431"/>
      <c r="AL97" s="431"/>
      <c r="AM97" s="431"/>
      <c r="AN97" s="431"/>
      <c r="AO97" s="431"/>
    </row>
    <row r="98" spans="20:41" s="429" customFormat="1">
      <c r="T98" s="431"/>
      <c r="U98" s="431"/>
      <c r="V98" s="431"/>
      <c r="W98" s="431"/>
      <c r="X98" s="431"/>
      <c r="Y98" s="431"/>
      <c r="Z98" s="431"/>
      <c r="AA98" s="431"/>
      <c r="AB98" s="431"/>
      <c r="AC98" s="431"/>
      <c r="AD98" s="431"/>
      <c r="AE98" s="431"/>
      <c r="AF98" s="431"/>
      <c r="AG98" s="431"/>
      <c r="AH98" s="431"/>
      <c r="AI98" s="431"/>
      <c r="AJ98" s="431"/>
      <c r="AK98" s="431"/>
      <c r="AL98" s="431"/>
      <c r="AM98" s="431"/>
      <c r="AN98" s="431"/>
      <c r="AO98" s="431"/>
    </row>
    <row r="99" spans="20:41" s="429" customFormat="1">
      <c r="T99" s="431"/>
      <c r="U99" s="431"/>
      <c r="V99" s="431"/>
      <c r="W99" s="431"/>
      <c r="X99" s="431"/>
      <c r="Y99" s="431"/>
      <c r="Z99" s="431"/>
      <c r="AA99" s="431"/>
      <c r="AB99" s="431"/>
      <c r="AC99" s="431"/>
      <c r="AD99" s="431"/>
      <c r="AE99" s="431"/>
      <c r="AF99" s="431"/>
      <c r="AG99" s="431"/>
      <c r="AH99" s="431"/>
      <c r="AI99" s="431"/>
      <c r="AJ99" s="431"/>
      <c r="AK99" s="431"/>
      <c r="AL99" s="431"/>
      <c r="AM99" s="431"/>
      <c r="AN99" s="431"/>
      <c r="AO99" s="431"/>
    </row>
    <row r="100" spans="20:41" s="429" customFormat="1">
      <c r="T100" s="431"/>
      <c r="U100" s="431"/>
      <c r="V100" s="431"/>
      <c r="W100" s="431"/>
      <c r="X100" s="431"/>
      <c r="Y100" s="431"/>
      <c r="Z100" s="431"/>
      <c r="AA100" s="431"/>
      <c r="AB100" s="431"/>
      <c r="AC100" s="431"/>
      <c r="AD100" s="431"/>
      <c r="AE100" s="431"/>
      <c r="AF100" s="431"/>
      <c r="AG100" s="431"/>
      <c r="AH100" s="431"/>
      <c r="AI100" s="431"/>
      <c r="AJ100" s="431"/>
      <c r="AK100" s="431"/>
      <c r="AL100" s="431"/>
      <c r="AM100" s="431"/>
      <c r="AN100" s="431"/>
      <c r="AO100" s="431"/>
    </row>
    <row r="101" spans="20:41" s="429" customFormat="1">
      <c r="T101" s="431"/>
      <c r="U101" s="431"/>
      <c r="V101" s="431"/>
      <c r="W101" s="431"/>
      <c r="X101" s="431"/>
      <c r="Y101" s="431"/>
      <c r="Z101" s="431"/>
      <c r="AA101" s="431"/>
      <c r="AB101" s="431"/>
      <c r="AC101" s="431"/>
      <c r="AD101" s="431"/>
      <c r="AE101" s="431"/>
      <c r="AF101" s="431"/>
      <c r="AG101" s="431"/>
      <c r="AH101" s="431"/>
      <c r="AI101" s="431"/>
      <c r="AJ101" s="431"/>
      <c r="AK101" s="431"/>
      <c r="AL101" s="431"/>
      <c r="AM101" s="431"/>
      <c r="AN101" s="431"/>
      <c r="AO101" s="431"/>
    </row>
    <row r="102" spans="20:41" s="429" customFormat="1">
      <c r="T102" s="431"/>
      <c r="U102" s="431"/>
      <c r="V102" s="431"/>
      <c r="W102" s="431"/>
      <c r="X102" s="431"/>
      <c r="Y102" s="431"/>
      <c r="Z102" s="431"/>
      <c r="AA102" s="431"/>
      <c r="AB102" s="431"/>
      <c r="AC102" s="431"/>
      <c r="AD102" s="431"/>
      <c r="AE102" s="431"/>
      <c r="AF102" s="431"/>
      <c r="AG102" s="431"/>
      <c r="AH102" s="431"/>
      <c r="AI102" s="431"/>
      <c r="AJ102" s="431"/>
      <c r="AK102" s="431"/>
      <c r="AL102" s="431"/>
      <c r="AM102" s="431"/>
      <c r="AN102" s="431"/>
      <c r="AO102" s="431"/>
    </row>
    <row r="103" spans="20:41" s="429" customFormat="1">
      <c r="T103" s="431"/>
      <c r="U103" s="431"/>
      <c r="V103" s="431"/>
      <c r="W103" s="431"/>
      <c r="X103" s="431"/>
      <c r="Y103" s="431"/>
      <c r="Z103" s="431"/>
      <c r="AA103" s="431"/>
      <c r="AB103" s="431"/>
      <c r="AC103" s="431"/>
      <c r="AD103" s="431"/>
      <c r="AE103" s="431"/>
      <c r="AF103" s="431"/>
      <c r="AG103" s="431"/>
      <c r="AH103" s="431"/>
      <c r="AI103" s="431"/>
      <c r="AJ103" s="431"/>
      <c r="AK103" s="431"/>
      <c r="AL103" s="431"/>
      <c r="AM103" s="431"/>
      <c r="AN103" s="431"/>
      <c r="AO103" s="431"/>
    </row>
    <row r="104" spans="20:41" s="429" customFormat="1">
      <c r="T104" s="431"/>
      <c r="U104" s="431"/>
      <c r="V104" s="431"/>
      <c r="W104" s="431"/>
      <c r="X104" s="431"/>
      <c r="Y104" s="431"/>
      <c r="Z104" s="431"/>
      <c r="AA104" s="431"/>
      <c r="AB104" s="431"/>
      <c r="AC104" s="431"/>
      <c r="AD104" s="431"/>
      <c r="AE104" s="431"/>
      <c r="AF104" s="431"/>
      <c r="AG104" s="431"/>
      <c r="AH104" s="431"/>
      <c r="AI104" s="431"/>
      <c r="AJ104" s="431"/>
      <c r="AK104" s="431"/>
      <c r="AL104" s="431"/>
      <c r="AM104" s="431"/>
      <c r="AN104" s="431"/>
      <c r="AO104" s="431"/>
    </row>
    <row r="105" spans="20:41" s="429" customFormat="1">
      <c r="T105" s="431"/>
      <c r="U105" s="431"/>
      <c r="V105" s="431"/>
      <c r="W105" s="431"/>
      <c r="X105" s="431"/>
      <c r="Y105" s="431"/>
      <c r="Z105" s="431"/>
      <c r="AA105" s="431"/>
      <c r="AB105" s="431"/>
      <c r="AC105" s="431"/>
      <c r="AD105" s="431"/>
      <c r="AE105" s="431"/>
      <c r="AF105" s="431"/>
      <c r="AG105" s="431"/>
      <c r="AH105" s="431"/>
      <c r="AI105" s="431"/>
      <c r="AJ105" s="431"/>
      <c r="AK105" s="431"/>
      <c r="AL105" s="431"/>
      <c r="AM105" s="431"/>
      <c r="AN105" s="431"/>
      <c r="AO105" s="431"/>
    </row>
    <row r="106" spans="20:41" s="429" customFormat="1">
      <c r="T106" s="431"/>
      <c r="U106" s="431"/>
      <c r="V106" s="431"/>
      <c r="W106" s="431"/>
      <c r="X106" s="431"/>
      <c r="Y106" s="431"/>
      <c r="Z106" s="431"/>
      <c r="AA106" s="431"/>
      <c r="AB106" s="431"/>
      <c r="AC106" s="431"/>
      <c r="AD106" s="431"/>
      <c r="AE106" s="431"/>
      <c r="AF106" s="431"/>
      <c r="AG106" s="431"/>
      <c r="AH106" s="431"/>
      <c r="AI106" s="431"/>
      <c r="AJ106" s="431"/>
      <c r="AK106" s="431"/>
      <c r="AL106" s="431"/>
      <c r="AM106" s="431"/>
      <c r="AN106" s="431"/>
      <c r="AO106" s="431"/>
    </row>
    <row r="107" spans="20:41" s="429" customFormat="1">
      <c r="T107" s="431"/>
      <c r="U107" s="431"/>
      <c r="V107" s="431"/>
      <c r="W107" s="431"/>
      <c r="X107" s="431"/>
      <c r="Y107" s="431"/>
      <c r="Z107" s="431"/>
      <c r="AA107" s="431"/>
      <c r="AB107" s="431"/>
      <c r="AC107" s="431"/>
      <c r="AD107" s="431"/>
      <c r="AE107" s="431"/>
      <c r="AF107" s="431"/>
      <c r="AG107" s="431"/>
      <c r="AH107" s="431"/>
      <c r="AI107" s="431"/>
      <c r="AJ107" s="431"/>
      <c r="AK107" s="431"/>
      <c r="AL107" s="431"/>
      <c r="AM107" s="431"/>
      <c r="AN107" s="431"/>
      <c r="AO107" s="431"/>
    </row>
    <row r="108" spans="20:41" s="429" customFormat="1">
      <c r="T108" s="431"/>
      <c r="U108" s="431"/>
      <c r="V108" s="431"/>
      <c r="W108" s="431"/>
      <c r="X108" s="431"/>
      <c r="Y108" s="431"/>
      <c r="Z108" s="431"/>
      <c r="AA108" s="431"/>
      <c r="AB108" s="431"/>
      <c r="AC108" s="431"/>
      <c r="AD108" s="431"/>
      <c r="AE108" s="431"/>
      <c r="AF108" s="431"/>
      <c r="AG108" s="431"/>
      <c r="AH108" s="431"/>
      <c r="AI108" s="431"/>
      <c r="AJ108" s="431"/>
      <c r="AK108" s="431"/>
      <c r="AL108" s="431"/>
      <c r="AM108" s="431"/>
      <c r="AN108" s="431"/>
      <c r="AO108" s="431"/>
    </row>
    <row r="109" spans="20:41" s="429" customFormat="1">
      <c r="T109" s="431"/>
      <c r="U109" s="431"/>
      <c r="V109" s="431"/>
      <c r="W109" s="431"/>
      <c r="X109" s="431"/>
      <c r="Y109" s="431"/>
      <c r="Z109" s="431"/>
      <c r="AA109" s="431"/>
      <c r="AB109" s="431"/>
      <c r="AC109" s="431"/>
      <c r="AD109" s="431"/>
      <c r="AE109" s="431"/>
      <c r="AF109" s="431"/>
      <c r="AG109" s="431"/>
      <c r="AH109" s="431"/>
      <c r="AI109" s="431"/>
      <c r="AJ109" s="431"/>
      <c r="AK109" s="431"/>
      <c r="AL109" s="431"/>
      <c r="AM109" s="431"/>
      <c r="AN109" s="431"/>
      <c r="AO109" s="431"/>
    </row>
    <row r="110" spans="20:41" s="429" customFormat="1">
      <c r="T110" s="431"/>
      <c r="U110" s="431"/>
      <c r="V110" s="431"/>
      <c r="W110" s="431"/>
      <c r="X110" s="431"/>
      <c r="Y110" s="431"/>
      <c r="Z110" s="431"/>
      <c r="AA110" s="431"/>
      <c r="AB110" s="431"/>
      <c r="AC110" s="431"/>
      <c r="AD110" s="431"/>
      <c r="AE110" s="431"/>
      <c r="AF110" s="431"/>
      <c r="AG110" s="431"/>
      <c r="AH110" s="431"/>
      <c r="AI110" s="431"/>
      <c r="AJ110" s="431"/>
      <c r="AK110" s="431"/>
      <c r="AL110" s="431"/>
      <c r="AM110" s="431"/>
      <c r="AN110" s="431"/>
      <c r="AO110" s="431"/>
    </row>
    <row r="111" spans="20:41" s="429" customFormat="1">
      <c r="T111" s="431"/>
      <c r="U111" s="431"/>
      <c r="V111" s="431"/>
      <c r="W111" s="431"/>
      <c r="X111" s="431"/>
      <c r="Y111" s="431"/>
      <c r="Z111" s="431"/>
      <c r="AA111" s="431"/>
      <c r="AB111" s="431"/>
      <c r="AC111" s="431"/>
      <c r="AD111" s="431"/>
      <c r="AE111" s="431"/>
      <c r="AF111" s="431"/>
      <c r="AG111" s="431"/>
      <c r="AH111" s="431"/>
      <c r="AI111" s="431"/>
      <c r="AJ111" s="431"/>
      <c r="AK111" s="431"/>
      <c r="AL111" s="431"/>
      <c r="AM111" s="431"/>
      <c r="AN111" s="431"/>
      <c r="AO111" s="431"/>
    </row>
    <row r="112" spans="20:41" s="429" customFormat="1">
      <c r="T112" s="431"/>
      <c r="U112" s="431"/>
      <c r="V112" s="431"/>
      <c r="W112" s="431"/>
      <c r="X112" s="431"/>
      <c r="Y112" s="431"/>
      <c r="Z112" s="431"/>
      <c r="AA112" s="431"/>
      <c r="AB112" s="431"/>
      <c r="AC112" s="431"/>
      <c r="AD112" s="431"/>
      <c r="AE112" s="431"/>
      <c r="AF112" s="431"/>
      <c r="AG112" s="431"/>
      <c r="AH112" s="431"/>
      <c r="AI112" s="431"/>
      <c r="AJ112" s="431"/>
      <c r="AK112" s="431"/>
      <c r="AL112" s="431"/>
      <c r="AM112" s="431"/>
      <c r="AN112" s="431"/>
      <c r="AO112" s="431"/>
    </row>
    <row r="113" spans="20:41" s="429" customFormat="1">
      <c r="T113" s="431"/>
      <c r="U113" s="431"/>
      <c r="V113" s="431"/>
      <c r="W113" s="431"/>
      <c r="X113" s="431"/>
      <c r="Y113" s="431"/>
      <c r="Z113" s="431"/>
      <c r="AA113" s="431"/>
      <c r="AB113" s="431"/>
      <c r="AC113" s="431"/>
      <c r="AD113" s="431"/>
      <c r="AE113" s="431"/>
      <c r="AF113" s="431"/>
      <c r="AG113" s="431"/>
      <c r="AH113" s="431"/>
      <c r="AI113" s="431"/>
      <c r="AJ113" s="431"/>
      <c r="AK113" s="431"/>
      <c r="AL113" s="431"/>
      <c r="AM113" s="431"/>
      <c r="AN113" s="431"/>
      <c r="AO113" s="431"/>
    </row>
    <row r="114" spans="20:41" s="429" customFormat="1">
      <c r="T114" s="431"/>
      <c r="U114" s="431"/>
      <c r="V114" s="431"/>
      <c r="W114" s="431"/>
      <c r="X114" s="431"/>
      <c r="Y114" s="431"/>
      <c r="Z114" s="431"/>
      <c r="AA114" s="431"/>
      <c r="AB114" s="431"/>
      <c r="AC114" s="431"/>
      <c r="AD114" s="431"/>
      <c r="AE114" s="431"/>
      <c r="AF114" s="431"/>
      <c r="AG114" s="431"/>
      <c r="AH114" s="431"/>
      <c r="AI114" s="431"/>
      <c r="AJ114" s="431"/>
      <c r="AK114" s="431"/>
      <c r="AL114" s="431"/>
      <c r="AM114" s="431"/>
      <c r="AN114" s="431"/>
      <c r="AO114" s="431"/>
    </row>
    <row r="115" spans="20:41" s="429" customFormat="1">
      <c r="T115" s="431"/>
      <c r="U115" s="431"/>
      <c r="V115" s="431"/>
      <c r="W115" s="431"/>
      <c r="X115" s="431"/>
      <c r="Y115" s="431"/>
      <c r="Z115" s="431"/>
      <c r="AA115" s="431"/>
      <c r="AB115" s="431"/>
      <c r="AC115" s="431"/>
      <c r="AD115" s="431"/>
      <c r="AE115" s="431"/>
      <c r="AF115" s="431"/>
      <c r="AG115" s="431"/>
      <c r="AH115" s="431"/>
      <c r="AI115" s="431"/>
      <c r="AJ115" s="431"/>
      <c r="AK115" s="431"/>
      <c r="AL115" s="431"/>
      <c r="AM115" s="431"/>
      <c r="AN115" s="431"/>
      <c r="AO115" s="431"/>
    </row>
    <row r="116" spans="20:41" s="429" customFormat="1">
      <c r="T116" s="431"/>
      <c r="U116" s="431"/>
      <c r="V116" s="431"/>
      <c r="W116" s="431"/>
      <c r="X116" s="431"/>
      <c r="Y116" s="431"/>
      <c r="Z116" s="431"/>
      <c r="AA116" s="431"/>
      <c r="AB116" s="431"/>
      <c r="AC116" s="431"/>
      <c r="AD116" s="431"/>
      <c r="AE116" s="431"/>
      <c r="AF116" s="431"/>
      <c r="AG116" s="431"/>
      <c r="AH116" s="431"/>
      <c r="AI116" s="431"/>
      <c r="AJ116" s="431"/>
      <c r="AK116" s="431"/>
      <c r="AL116" s="431"/>
      <c r="AM116" s="431"/>
      <c r="AN116" s="431"/>
      <c r="AO116" s="431"/>
    </row>
    <row r="117" spans="20:41" s="429" customFormat="1">
      <c r="T117" s="431"/>
      <c r="U117" s="431"/>
      <c r="V117" s="431"/>
      <c r="W117" s="431"/>
      <c r="X117" s="431"/>
      <c r="Y117" s="431"/>
      <c r="Z117" s="431"/>
      <c r="AA117" s="431"/>
      <c r="AB117" s="431"/>
      <c r="AC117" s="431"/>
      <c r="AD117" s="431"/>
      <c r="AE117" s="431"/>
      <c r="AF117" s="431"/>
      <c r="AG117" s="431"/>
      <c r="AH117" s="431"/>
      <c r="AI117" s="431"/>
      <c r="AJ117" s="431"/>
      <c r="AK117" s="431"/>
      <c r="AL117" s="431"/>
      <c r="AM117" s="431"/>
      <c r="AN117" s="431"/>
      <c r="AO117" s="431"/>
    </row>
    <row r="118" spans="20:41" s="429" customFormat="1">
      <c r="T118" s="431"/>
      <c r="U118" s="431"/>
      <c r="V118" s="431"/>
      <c r="W118" s="431"/>
      <c r="X118" s="431"/>
      <c r="Y118" s="431"/>
      <c r="Z118" s="431"/>
      <c r="AA118" s="431"/>
      <c r="AB118" s="431"/>
      <c r="AC118" s="431"/>
      <c r="AD118" s="431"/>
      <c r="AE118" s="431"/>
      <c r="AF118" s="431"/>
      <c r="AG118" s="431"/>
      <c r="AH118" s="431"/>
      <c r="AI118" s="431"/>
      <c r="AJ118" s="431"/>
      <c r="AK118" s="431"/>
      <c r="AL118" s="431"/>
      <c r="AM118" s="431"/>
      <c r="AN118" s="431"/>
      <c r="AO118" s="431"/>
    </row>
    <row r="119" spans="20:41" s="429" customFormat="1">
      <c r="T119" s="431"/>
      <c r="U119" s="431"/>
      <c r="V119" s="431"/>
      <c r="W119" s="431"/>
      <c r="X119" s="431"/>
      <c r="Y119" s="431"/>
      <c r="Z119" s="431"/>
      <c r="AA119" s="431"/>
      <c r="AB119" s="431"/>
      <c r="AC119" s="431"/>
      <c r="AD119" s="431"/>
      <c r="AE119" s="431"/>
      <c r="AF119" s="431"/>
      <c r="AG119" s="431"/>
      <c r="AH119" s="431"/>
      <c r="AI119" s="431"/>
      <c r="AJ119" s="431"/>
      <c r="AK119" s="431"/>
      <c r="AL119" s="431"/>
      <c r="AM119" s="431"/>
      <c r="AN119" s="431"/>
      <c r="AO119" s="431"/>
    </row>
    <row r="120" spans="20:41" s="429" customFormat="1">
      <c r="T120" s="431"/>
      <c r="U120" s="431"/>
      <c r="V120" s="431"/>
      <c r="W120" s="431"/>
      <c r="X120" s="431"/>
      <c r="Y120" s="431"/>
      <c r="Z120" s="431"/>
      <c r="AA120" s="431"/>
      <c r="AB120" s="431"/>
      <c r="AC120" s="431"/>
      <c r="AD120" s="431"/>
      <c r="AE120" s="431"/>
      <c r="AF120" s="431"/>
      <c r="AG120" s="431"/>
      <c r="AH120" s="431"/>
      <c r="AI120" s="431"/>
      <c r="AJ120" s="431"/>
      <c r="AK120" s="431"/>
      <c r="AL120" s="431"/>
      <c r="AM120" s="431"/>
      <c r="AN120" s="431"/>
      <c r="AO120" s="431"/>
    </row>
    <row r="121" spans="20:41" s="429" customFormat="1">
      <c r="T121" s="431"/>
      <c r="U121" s="431"/>
      <c r="V121" s="431"/>
      <c r="W121" s="431"/>
      <c r="X121" s="431"/>
      <c r="Y121" s="431"/>
      <c r="Z121" s="431"/>
      <c r="AA121" s="431"/>
      <c r="AB121" s="431"/>
      <c r="AC121" s="431"/>
      <c r="AD121" s="431"/>
      <c r="AE121" s="431"/>
      <c r="AF121" s="431"/>
      <c r="AG121" s="431"/>
      <c r="AH121" s="431"/>
      <c r="AI121" s="431"/>
      <c r="AJ121" s="431"/>
      <c r="AK121" s="431"/>
      <c r="AL121" s="431"/>
      <c r="AM121" s="431"/>
      <c r="AN121" s="431"/>
      <c r="AO121" s="431"/>
    </row>
    <row r="122" spans="20:41" s="429" customFormat="1">
      <c r="T122" s="431"/>
      <c r="U122" s="431"/>
      <c r="V122" s="431"/>
      <c r="W122" s="431"/>
      <c r="X122" s="431"/>
      <c r="Y122" s="431"/>
      <c r="Z122" s="431"/>
      <c r="AA122" s="431"/>
      <c r="AB122" s="431"/>
      <c r="AC122" s="431"/>
      <c r="AD122" s="431"/>
      <c r="AE122" s="431"/>
      <c r="AF122" s="431"/>
      <c r="AG122" s="431"/>
      <c r="AH122" s="431"/>
      <c r="AI122" s="431"/>
      <c r="AJ122" s="431"/>
      <c r="AK122" s="431"/>
      <c r="AL122" s="431"/>
      <c r="AM122" s="431"/>
      <c r="AN122" s="431"/>
      <c r="AO122" s="431"/>
    </row>
    <row r="123" spans="20:41" s="429" customFormat="1">
      <c r="T123" s="431"/>
      <c r="U123" s="431"/>
      <c r="V123" s="431"/>
      <c r="W123" s="431"/>
      <c r="X123" s="431"/>
      <c r="Y123" s="431"/>
      <c r="Z123" s="431"/>
      <c r="AA123" s="431"/>
      <c r="AB123" s="431"/>
      <c r="AC123" s="431"/>
      <c r="AD123" s="431"/>
      <c r="AE123" s="431"/>
      <c r="AF123" s="431"/>
      <c r="AG123" s="431"/>
      <c r="AH123" s="431"/>
      <c r="AI123" s="431"/>
      <c r="AJ123" s="431"/>
      <c r="AK123" s="431"/>
      <c r="AL123" s="431"/>
      <c r="AM123" s="431"/>
      <c r="AN123" s="431"/>
      <c r="AO123" s="431"/>
    </row>
    <row r="124" spans="20:41" s="429" customFormat="1">
      <c r="T124" s="431"/>
      <c r="U124" s="431"/>
      <c r="V124" s="431"/>
      <c r="W124" s="431"/>
      <c r="X124" s="431"/>
      <c r="Y124" s="431"/>
      <c r="Z124" s="431"/>
      <c r="AA124" s="431"/>
      <c r="AB124" s="431"/>
      <c r="AC124" s="431"/>
      <c r="AD124" s="431"/>
      <c r="AE124" s="431"/>
      <c r="AF124" s="431"/>
      <c r="AG124" s="431"/>
      <c r="AH124" s="431"/>
      <c r="AI124" s="431"/>
      <c r="AJ124" s="431"/>
      <c r="AK124" s="431"/>
      <c r="AL124" s="431"/>
      <c r="AM124" s="431"/>
      <c r="AN124" s="431"/>
      <c r="AO124" s="431"/>
    </row>
    <row r="125" spans="20:41" s="429" customFormat="1">
      <c r="T125" s="431"/>
      <c r="U125" s="431"/>
      <c r="V125" s="431"/>
      <c r="W125" s="431"/>
      <c r="X125" s="431"/>
      <c r="Y125" s="431"/>
      <c r="Z125" s="431"/>
      <c r="AA125" s="431"/>
      <c r="AB125" s="431"/>
      <c r="AC125" s="431"/>
      <c r="AD125" s="431"/>
      <c r="AE125" s="431"/>
      <c r="AF125" s="431"/>
      <c r="AG125" s="431"/>
      <c r="AH125" s="431"/>
      <c r="AI125" s="431"/>
      <c r="AJ125" s="431"/>
      <c r="AK125" s="431"/>
      <c r="AL125" s="431"/>
      <c r="AM125" s="431"/>
      <c r="AN125" s="431"/>
      <c r="AO125" s="431"/>
    </row>
    <row r="126" spans="20:41" s="429" customFormat="1">
      <c r="T126" s="431"/>
      <c r="U126" s="431"/>
      <c r="V126" s="431"/>
      <c r="W126" s="431"/>
      <c r="X126" s="431"/>
      <c r="Y126" s="431"/>
      <c r="Z126" s="431"/>
      <c r="AA126" s="431"/>
      <c r="AB126" s="431"/>
      <c r="AC126" s="431"/>
      <c r="AD126" s="431"/>
      <c r="AE126" s="431"/>
      <c r="AF126" s="431"/>
      <c r="AG126" s="431"/>
      <c r="AH126" s="431"/>
      <c r="AI126" s="431"/>
      <c r="AJ126" s="431"/>
      <c r="AK126" s="431"/>
      <c r="AL126" s="431"/>
      <c r="AM126" s="431"/>
      <c r="AN126" s="431"/>
      <c r="AO126" s="431"/>
    </row>
    <row r="127" spans="20:41" s="429" customFormat="1">
      <c r="T127" s="431"/>
      <c r="U127" s="431"/>
      <c r="V127" s="431"/>
      <c r="W127" s="431"/>
      <c r="X127" s="431"/>
      <c r="Y127" s="431"/>
      <c r="Z127" s="431"/>
      <c r="AA127" s="431"/>
      <c r="AB127" s="431"/>
      <c r="AC127" s="431"/>
      <c r="AD127" s="431"/>
      <c r="AE127" s="431"/>
      <c r="AF127" s="431"/>
      <c r="AG127" s="431"/>
      <c r="AH127" s="431"/>
      <c r="AI127" s="431"/>
      <c r="AJ127" s="431"/>
      <c r="AK127" s="431"/>
      <c r="AL127" s="431"/>
      <c r="AM127" s="431"/>
      <c r="AN127" s="431"/>
      <c r="AO127" s="431"/>
    </row>
    <row r="128" spans="20:41" s="429" customFormat="1">
      <c r="T128" s="431"/>
      <c r="U128" s="431"/>
      <c r="V128" s="431"/>
      <c r="W128" s="431"/>
      <c r="X128" s="431"/>
      <c r="Y128" s="431"/>
      <c r="Z128" s="431"/>
      <c r="AA128" s="431"/>
      <c r="AB128" s="431"/>
      <c r="AC128" s="431"/>
      <c r="AD128" s="431"/>
      <c r="AE128" s="431"/>
      <c r="AF128" s="431"/>
      <c r="AG128" s="431"/>
      <c r="AH128" s="431"/>
      <c r="AI128" s="431"/>
      <c r="AJ128" s="431"/>
      <c r="AK128" s="431"/>
      <c r="AL128" s="431"/>
      <c r="AM128" s="431"/>
      <c r="AN128" s="431"/>
      <c r="AO128" s="431"/>
    </row>
    <row r="129" spans="20:41" s="429" customFormat="1">
      <c r="T129" s="431"/>
      <c r="U129" s="431"/>
      <c r="V129" s="431"/>
      <c r="W129" s="431"/>
      <c r="X129" s="431"/>
      <c r="Y129" s="431"/>
      <c r="Z129" s="431"/>
      <c r="AA129" s="431"/>
      <c r="AB129" s="431"/>
      <c r="AC129" s="431"/>
      <c r="AD129" s="431"/>
      <c r="AE129" s="431"/>
      <c r="AF129" s="431"/>
      <c r="AG129" s="431"/>
      <c r="AH129" s="431"/>
      <c r="AI129" s="431"/>
      <c r="AJ129" s="431"/>
      <c r="AK129" s="431"/>
      <c r="AL129" s="431"/>
      <c r="AM129" s="431"/>
      <c r="AN129" s="431"/>
      <c r="AO129" s="431"/>
    </row>
    <row r="130" spans="20:41" s="429" customFormat="1">
      <c r="T130" s="431"/>
      <c r="U130" s="431"/>
      <c r="V130" s="431"/>
      <c r="W130" s="431"/>
      <c r="X130" s="431"/>
      <c r="Y130" s="431"/>
      <c r="Z130" s="431"/>
      <c r="AA130" s="431"/>
      <c r="AB130" s="431"/>
      <c r="AC130" s="431"/>
      <c r="AD130" s="431"/>
      <c r="AE130" s="431"/>
      <c r="AF130" s="431"/>
      <c r="AG130" s="431"/>
      <c r="AH130" s="431"/>
      <c r="AI130" s="431"/>
      <c r="AJ130" s="431"/>
      <c r="AK130" s="431"/>
      <c r="AL130" s="431"/>
      <c r="AM130" s="431"/>
      <c r="AN130" s="431"/>
      <c r="AO130" s="431"/>
    </row>
    <row r="131" spans="20:41" s="429" customFormat="1">
      <c r="T131" s="431"/>
      <c r="U131" s="431"/>
      <c r="V131" s="431"/>
      <c r="W131" s="431"/>
      <c r="X131" s="431"/>
      <c r="Y131" s="431"/>
      <c r="Z131" s="431"/>
      <c r="AA131" s="431"/>
      <c r="AB131" s="431"/>
      <c r="AC131" s="431"/>
      <c r="AD131" s="431"/>
      <c r="AE131" s="431"/>
      <c r="AF131" s="431"/>
      <c r="AG131" s="431"/>
      <c r="AH131" s="431"/>
      <c r="AI131" s="431"/>
      <c r="AJ131" s="431"/>
      <c r="AK131" s="431"/>
      <c r="AL131" s="431"/>
      <c r="AM131" s="431"/>
      <c r="AN131" s="431"/>
      <c r="AO131" s="431"/>
    </row>
    <row r="132" spans="20:41" s="429" customFormat="1">
      <c r="T132" s="431"/>
      <c r="U132" s="431"/>
      <c r="V132" s="431"/>
      <c r="W132" s="431"/>
      <c r="X132" s="431"/>
      <c r="Y132" s="431"/>
      <c r="Z132" s="431"/>
      <c r="AA132" s="431"/>
      <c r="AB132" s="431"/>
      <c r="AC132" s="431"/>
      <c r="AD132" s="431"/>
      <c r="AE132" s="431"/>
      <c r="AF132" s="431"/>
      <c r="AG132" s="431"/>
      <c r="AH132" s="431"/>
      <c r="AI132" s="431"/>
      <c r="AJ132" s="431"/>
      <c r="AK132" s="431"/>
      <c r="AL132" s="431"/>
      <c r="AM132" s="431"/>
      <c r="AN132" s="431"/>
      <c r="AO132" s="431"/>
    </row>
    <row r="133" spans="20:41" s="429" customFormat="1">
      <c r="T133" s="431"/>
      <c r="U133" s="431"/>
      <c r="V133" s="431"/>
      <c r="W133" s="431"/>
      <c r="X133" s="431"/>
      <c r="Y133" s="431"/>
      <c r="Z133" s="431"/>
      <c r="AA133" s="431"/>
      <c r="AB133" s="431"/>
      <c r="AC133" s="431"/>
      <c r="AD133" s="431"/>
      <c r="AE133" s="431"/>
      <c r="AF133" s="431"/>
      <c r="AG133" s="431"/>
      <c r="AH133" s="431"/>
      <c r="AI133" s="431"/>
      <c r="AJ133" s="431"/>
      <c r="AK133" s="431"/>
      <c r="AL133" s="431"/>
      <c r="AM133" s="431"/>
      <c r="AN133" s="431"/>
      <c r="AO133" s="431"/>
    </row>
    <row r="134" spans="20:41" s="429" customFormat="1">
      <c r="T134" s="431"/>
      <c r="U134" s="431"/>
      <c r="V134" s="431"/>
      <c r="W134" s="431"/>
      <c r="X134" s="431"/>
      <c r="Y134" s="431"/>
      <c r="Z134" s="431"/>
      <c r="AA134" s="431"/>
      <c r="AB134" s="431"/>
      <c r="AC134" s="431"/>
      <c r="AD134" s="431"/>
      <c r="AE134" s="431"/>
      <c r="AF134" s="431"/>
      <c r="AG134" s="431"/>
      <c r="AH134" s="431"/>
      <c r="AI134" s="431"/>
      <c r="AJ134" s="431"/>
      <c r="AK134" s="431"/>
      <c r="AL134" s="431"/>
      <c r="AM134" s="431"/>
      <c r="AN134" s="431"/>
      <c r="AO134" s="431"/>
    </row>
    <row r="135" spans="20:41" s="429" customFormat="1">
      <c r="T135" s="431"/>
      <c r="U135" s="431"/>
      <c r="V135" s="431"/>
      <c r="W135" s="431"/>
      <c r="X135" s="431"/>
      <c r="Y135" s="431"/>
      <c r="Z135" s="431"/>
      <c r="AA135" s="431"/>
      <c r="AB135" s="431"/>
      <c r="AC135" s="431"/>
      <c r="AD135" s="431"/>
      <c r="AE135" s="431"/>
      <c r="AF135" s="431"/>
      <c r="AG135" s="431"/>
      <c r="AH135" s="431"/>
      <c r="AI135" s="431"/>
      <c r="AJ135" s="431"/>
      <c r="AK135" s="431"/>
      <c r="AL135" s="431"/>
      <c r="AM135" s="431"/>
      <c r="AN135" s="431"/>
      <c r="AO135" s="431"/>
    </row>
    <row r="136" spans="20:41" s="429" customFormat="1">
      <c r="T136" s="431"/>
      <c r="U136" s="431"/>
      <c r="V136" s="431"/>
      <c r="W136" s="431"/>
      <c r="X136" s="431"/>
      <c r="Y136" s="431"/>
      <c r="Z136" s="431"/>
      <c r="AA136" s="431"/>
      <c r="AB136" s="431"/>
      <c r="AC136" s="431"/>
      <c r="AD136" s="431"/>
      <c r="AE136" s="431"/>
      <c r="AF136" s="431"/>
      <c r="AG136" s="431"/>
      <c r="AH136" s="431"/>
      <c r="AI136" s="431"/>
      <c r="AJ136" s="431"/>
      <c r="AK136" s="431"/>
      <c r="AL136" s="431"/>
      <c r="AM136" s="431"/>
      <c r="AN136" s="431"/>
      <c r="AO136" s="431"/>
    </row>
    <row r="137" spans="20:41" s="429" customFormat="1">
      <c r="T137" s="431"/>
      <c r="U137" s="431"/>
      <c r="V137" s="431"/>
      <c r="W137" s="431"/>
      <c r="X137" s="431"/>
      <c r="Y137" s="431"/>
      <c r="Z137" s="431"/>
      <c r="AA137" s="431"/>
      <c r="AB137" s="431"/>
      <c r="AC137" s="431"/>
      <c r="AD137" s="431"/>
      <c r="AE137" s="431"/>
      <c r="AF137" s="431"/>
      <c r="AG137" s="431"/>
      <c r="AH137" s="431"/>
      <c r="AI137" s="431"/>
      <c r="AJ137" s="431"/>
      <c r="AK137" s="431"/>
      <c r="AL137" s="431"/>
      <c r="AM137" s="431"/>
      <c r="AN137" s="431"/>
      <c r="AO137" s="431"/>
    </row>
    <row r="138" spans="20:41" s="429" customFormat="1">
      <c r="T138" s="431"/>
      <c r="U138" s="431"/>
      <c r="V138" s="431"/>
      <c r="W138" s="431"/>
      <c r="X138" s="431"/>
      <c r="Y138" s="431"/>
      <c r="Z138" s="431"/>
      <c r="AA138" s="431"/>
      <c r="AB138" s="431"/>
      <c r="AC138" s="431"/>
      <c r="AD138" s="431"/>
      <c r="AE138" s="431"/>
      <c r="AF138" s="431"/>
      <c r="AG138" s="431"/>
      <c r="AH138" s="431"/>
      <c r="AI138" s="431"/>
      <c r="AJ138" s="431"/>
      <c r="AK138" s="431"/>
      <c r="AL138" s="431"/>
      <c r="AM138" s="431"/>
      <c r="AN138" s="431"/>
      <c r="AO138" s="431"/>
    </row>
    <row r="139" spans="20:41" s="429" customFormat="1">
      <c r="T139" s="431"/>
      <c r="U139" s="431"/>
      <c r="V139" s="431"/>
      <c r="W139" s="431"/>
      <c r="X139" s="431"/>
      <c r="Y139" s="431"/>
      <c r="Z139" s="431"/>
      <c r="AA139" s="431"/>
      <c r="AB139" s="431"/>
      <c r="AC139" s="431"/>
      <c r="AD139" s="431"/>
      <c r="AE139" s="431"/>
      <c r="AF139" s="431"/>
      <c r="AG139" s="431"/>
      <c r="AH139" s="431"/>
      <c r="AI139" s="431"/>
      <c r="AJ139" s="431"/>
      <c r="AK139" s="431"/>
      <c r="AL139" s="431"/>
      <c r="AM139" s="431"/>
      <c r="AN139" s="431"/>
      <c r="AO139" s="431"/>
    </row>
    <row r="140" spans="20:41" s="429" customFormat="1">
      <c r="T140" s="431"/>
      <c r="U140" s="431"/>
      <c r="V140" s="431"/>
      <c r="W140" s="431"/>
      <c r="X140" s="431"/>
      <c r="Y140" s="431"/>
      <c r="Z140" s="431"/>
      <c r="AA140" s="431"/>
      <c r="AB140" s="431"/>
      <c r="AC140" s="431"/>
      <c r="AD140" s="431"/>
      <c r="AE140" s="431"/>
      <c r="AF140" s="431"/>
      <c r="AG140" s="431"/>
      <c r="AH140" s="431"/>
      <c r="AI140" s="431"/>
      <c r="AJ140" s="431"/>
      <c r="AK140" s="431"/>
      <c r="AL140" s="431"/>
      <c r="AM140" s="431"/>
      <c r="AN140" s="431"/>
      <c r="AO140" s="431"/>
    </row>
    <row r="141" spans="20:41" s="429" customFormat="1">
      <c r="T141" s="431"/>
      <c r="U141" s="431"/>
      <c r="V141" s="431"/>
      <c r="W141" s="431"/>
      <c r="X141" s="431"/>
      <c r="Y141" s="431"/>
      <c r="Z141" s="431"/>
      <c r="AA141" s="431"/>
      <c r="AB141" s="431"/>
      <c r="AC141" s="431"/>
      <c r="AD141" s="431"/>
      <c r="AE141" s="431"/>
      <c r="AF141" s="431"/>
      <c r="AG141" s="431"/>
      <c r="AH141" s="431"/>
      <c r="AI141" s="431"/>
      <c r="AJ141" s="431"/>
      <c r="AK141" s="431"/>
      <c r="AL141" s="431"/>
      <c r="AM141" s="431"/>
      <c r="AN141" s="431"/>
      <c r="AO141" s="431"/>
    </row>
    <row r="142" spans="20:41" s="429" customFormat="1">
      <c r="T142" s="431"/>
      <c r="U142" s="431"/>
      <c r="V142" s="431"/>
      <c r="W142" s="431"/>
      <c r="X142" s="431"/>
      <c r="Y142" s="431"/>
      <c r="Z142" s="431"/>
      <c r="AA142" s="431"/>
      <c r="AB142" s="431"/>
      <c r="AC142" s="431"/>
      <c r="AD142" s="431"/>
      <c r="AE142" s="431"/>
      <c r="AF142" s="431"/>
      <c r="AG142" s="431"/>
      <c r="AH142" s="431"/>
      <c r="AI142" s="431"/>
      <c r="AJ142" s="431"/>
      <c r="AK142" s="431"/>
      <c r="AL142" s="431"/>
      <c r="AM142" s="431"/>
      <c r="AN142" s="431"/>
      <c r="AO142" s="431"/>
    </row>
    <row r="143" spans="20:41" s="429" customFormat="1">
      <c r="T143" s="431"/>
      <c r="U143" s="431"/>
      <c r="V143" s="431"/>
      <c r="W143" s="431"/>
      <c r="X143" s="431"/>
      <c r="Y143" s="431"/>
      <c r="Z143" s="431"/>
      <c r="AA143" s="431"/>
      <c r="AB143" s="431"/>
      <c r="AC143" s="431"/>
      <c r="AD143" s="431"/>
      <c r="AE143" s="431"/>
      <c r="AF143" s="431"/>
      <c r="AG143" s="431"/>
      <c r="AH143" s="431"/>
      <c r="AI143" s="431"/>
      <c r="AJ143" s="431"/>
      <c r="AK143" s="431"/>
      <c r="AL143" s="431"/>
      <c r="AM143" s="431"/>
      <c r="AN143" s="431"/>
      <c r="AO143" s="431"/>
    </row>
    <row r="144" spans="20:41" s="429" customFormat="1">
      <c r="T144" s="431"/>
      <c r="U144" s="431"/>
      <c r="V144" s="431"/>
      <c r="W144" s="431"/>
      <c r="X144" s="431"/>
      <c r="Y144" s="431"/>
      <c r="Z144" s="431"/>
      <c r="AA144" s="431"/>
      <c r="AB144" s="431"/>
      <c r="AC144" s="431"/>
      <c r="AD144" s="431"/>
      <c r="AE144" s="431"/>
      <c r="AF144" s="431"/>
      <c r="AG144" s="431"/>
      <c r="AH144" s="431"/>
      <c r="AI144" s="431"/>
      <c r="AJ144" s="431"/>
      <c r="AK144" s="431"/>
      <c r="AL144" s="431"/>
      <c r="AM144" s="431"/>
      <c r="AN144" s="431"/>
      <c r="AO144" s="431"/>
    </row>
    <row r="145" spans="20:41" s="429" customFormat="1">
      <c r="T145" s="431"/>
      <c r="U145" s="431"/>
      <c r="V145" s="431"/>
      <c r="W145" s="431"/>
      <c r="X145" s="431"/>
      <c r="Y145" s="431"/>
      <c r="Z145" s="431"/>
      <c r="AA145" s="431"/>
      <c r="AB145" s="431"/>
      <c r="AC145" s="431"/>
      <c r="AD145" s="431"/>
      <c r="AE145" s="431"/>
      <c r="AF145" s="431"/>
      <c r="AG145" s="431"/>
      <c r="AH145" s="431"/>
      <c r="AI145" s="431"/>
      <c r="AJ145" s="431"/>
      <c r="AK145" s="431"/>
      <c r="AL145" s="431"/>
      <c r="AM145" s="431"/>
      <c r="AN145" s="431"/>
      <c r="AO145" s="431"/>
    </row>
    <row r="146" spans="20:41" s="429" customFormat="1">
      <c r="T146" s="431"/>
      <c r="U146" s="431"/>
      <c r="V146" s="431"/>
      <c r="W146" s="431"/>
      <c r="X146" s="431"/>
      <c r="Y146" s="431"/>
      <c r="Z146" s="431"/>
      <c r="AA146" s="431"/>
      <c r="AB146" s="431"/>
      <c r="AC146" s="431"/>
      <c r="AD146" s="431"/>
      <c r="AE146" s="431"/>
      <c r="AF146" s="431"/>
      <c r="AG146" s="431"/>
      <c r="AH146" s="431"/>
      <c r="AI146" s="431"/>
      <c r="AJ146" s="431"/>
      <c r="AK146" s="431"/>
      <c r="AL146" s="431"/>
      <c r="AM146" s="431"/>
      <c r="AN146" s="431"/>
      <c r="AO146" s="431"/>
    </row>
    <row r="147" spans="20:41" s="429" customFormat="1">
      <c r="T147" s="431"/>
      <c r="U147" s="431"/>
      <c r="V147" s="431"/>
      <c r="W147" s="431"/>
      <c r="X147" s="431"/>
      <c r="Y147" s="431"/>
      <c r="Z147" s="431"/>
      <c r="AA147" s="431"/>
      <c r="AB147" s="431"/>
      <c r="AC147" s="431"/>
      <c r="AD147" s="431"/>
      <c r="AE147" s="431"/>
      <c r="AF147" s="431"/>
      <c r="AG147" s="431"/>
      <c r="AH147" s="431"/>
      <c r="AI147" s="431"/>
      <c r="AJ147" s="431"/>
      <c r="AK147" s="431"/>
      <c r="AL147" s="431"/>
      <c r="AM147" s="431"/>
      <c r="AN147" s="431"/>
      <c r="AO147" s="431"/>
    </row>
    <row r="148" spans="20:41" s="429" customFormat="1">
      <c r="T148" s="431"/>
      <c r="U148" s="431"/>
      <c r="V148" s="431"/>
      <c r="W148" s="431"/>
      <c r="X148" s="431"/>
      <c r="Y148" s="431"/>
      <c r="Z148" s="431"/>
      <c r="AA148" s="431"/>
      <c r="AB148" s="431"/>
      <c r="AC148" s="431"/>
      <c r="AD148" s="431"/>
      <c r="AE148" s="431"/>
      <c r="AF148" s="431"/>
      <c r="AG148" s="431"/>
      <c r="AH148" s="431"/>
      <c r="AI148" s="431"/>
      <c r="AJ148" s="431"/>
      <c r="AK148" s="431"/>
      <c r="AL148" s="431"/>
      <c r="AM148" s="431"/>
      <c r="AN148" s="431"/>
      <c r="AO148" s="431"/>
    </row>
    <row r="149" spans="20:41" s="429" customFormat="1">
      <c r="T149" s="431"/>
      <c r="U149" s="431"/>
      <c r="V149" s="431"/>
      <c r="W149" s="431"/>
      <c r="X149" s="431"/>
      <c r="Y149" s="431"/>
      <c r="Z149" s="431"/>
      <c r="AA149" s="431"/>
      <c r="AB149" s="431"/>
      <c r="AC149" s="431"/>
      <c r="AD149" s="431"/>
      <c r="AE149" s="431"/>
      <c r="AF149" s="431"/>
      <c r="AG149" s="431"/>
      <c r="AH149" s="431"/>
      <c r="AI149" s="431"/>
      <c r="AJ149" s="431"/>
      <c r="AK149" s="431"/>
      <c r="AL149" s="431"/>
      <c r="AM149" s="431"/>
      <c r="AN149" s="431"/>
      <c r="AO149" s="431"/>
    </row>
    <row r="150" spans="20:41" s="429" customFormat="1">
      <c r="T150" s="431"/>
      <c r="U150" s="431"/>
      <c r="V150" s="431"/>
      <c r="W150" s="431"/>
      <c r="X150" s="431"/>
      <c r="Y150" s="431"/>
      <c r="Z150" s="431"/>
      <c r="AA150" s="431"/>
      <c r="AB150" s="431"/>
      <c r="AC150" s="431"/>
      <c r="AD150" s="431"/>
      <c r="AE150" s="431"/>
      <c r="AF150" s="431"/>
      <c r="AG150" s="431"/>
      <c r="AH150" s="431"/>
      <c r="AI150" s="431"/>
      <c r="AJ150" s="431"/>
      <c r="AK150" s="431"/>
      <c r="AL150" s="431"/>
      <c r="AM150" s="431"/>
      <c r="AN150" s="431"/>
      <c r="AO150" s="431"/>
    </row>
    <row r="151" spans="20:41" s="429" customFormat="1">
      <c r="T151" s="431"/>
      <c r="U151" s="431"/>
      <c r="V151" s="431"/>
      <c r="W151" s="431"/>
      <c r="X151" s="431"/>
      <c r="Y151" s="431"/>
      <c r="Z151" s="431"/>
      <c r="AA151" s="431"/>
      <c r="AB151" s="431"/>
      <c r="AC151" s="431"/>
      <c r="AD151" s="431"/>
      <c r="AE151" s="431"/>
      <c r="AF151" s="431"/>
      <c r="AG151" s="431"/>
      <c r="AH151" s="431"/>
      <c r="AI151" s="431"/>
      <c r="AJ151" s="431"/>
      <c r="AK151" s="431"/>
      <c r="AL151" s="431"/>
      <c r="AM151" s="431"/>
      <c r="AN151" s="431"/>
      <c r="AO151" s="431"/>
    </row>
    <row r="152" spans="20:41" s="429" customFormat="1">
      <c r="T152" s="431"/>
      <c r="U152" s="431"/>
      <c r="V152" s="431"/>
      <c r="W152" s="431"/>
      <c r="X152" s="431"/>
      <c r="Y152" s="431"/>
      <c r="Z152" s="431"/>
      <c r="AA152" s="431"/>
      <c r="AB152" s="431"/>
      <c r="AC152" s="431"/>
      <c r="AD152" s="431"/>
      <c r="AE152" s="431"/>
      <c r="AF152" s="431"/>
      <c r="AG152" s="431"/>
      <c r="AH152" s="431"/>
      <c r="AI152" s="431"/>
      <c r="AJ152" s="431"/>
      <c r="AK152" s="431"/>
      <c r="AL152" s="431"/>
      <c r="AM152" s="431"/>
      <c r="AN152" s="431"/>
      <c r="AO152" s="431"/>
    </row>
    <row r="153" spans="20:41" s="429" customFormat="1">
      <c r="T153" s="431"/>
      <c r="U153" s="431"/>
      <c r="V153" s="431"/>
      <c r="W153" s="431"/>
      <c r="X153" s="431"/>
      <c r="Y153" s="431"/>
      <c r="Z153" s="431"/>
      <c r="AA153" s="431"/>
      <c r="AB153" s="431"/>
      <c r="AC153" s="431"/>
      <c r="AD153" s="431"/>
      <c r="AE153" s="431"/>
      <c r="AF153" s="431"/>
      <c r="AG153" s="431"/>
      <c r="AH153" s="431"/>
      <c r="AI153" s="431"/>
      <c r="AJ153" s="431"/>
      <c r="AK153" s="431"/>
      <c r="AL153" s="431"/>
      <c r="AM153" s="431"/>
      <c r="AN153" s="431"/>
      <c r="AO153" s="431"/>
    </row>
    <row r="154" spans="20:41" s="429" customFormat="1">
      <c r="T154" s="431"/>
      <c r="U154" s="431"/>
      <c r="V154" s="431"/>
      <c r="W154" s="431"/>
      <c r="X154" s="431"/>
      <c r="Y154" s="431"/>
      <c r="Z154" s="431"/>
      <c r="AA154" s="431"/>
      <c r="AB154" s="431"/>
      <c r="AC154" s="431"/>
      <c r="AD154" s="431"/>
      <c r="AE154" s="431"/>
      <c r="AF154" s="431"/>
      <c r="AG154" s="431"/>
      <c r="AH154" s="431"/>
      <c r="AI154" s="431"/>
      <c r="AJ154" s="431"/>
      <c r="AK154" s="431"/>
      <c r="AL154" s="431"/>
      <c r="AM154" s="431"/>
      <c r="AN154" s="431"/>
      <c r="AO154" s="431"/>
    </row>
    <row r="155" spans="20:41" s="429" customFormat="1">
      <c r="T155" s="431"/>
      <c r="U155" s="431"/>
      <c r="V155" s="431"/>
      <c r="W155" s="431"/>
      <c r="X155" s="431"/>
      <c r="Y155" s="431"/>
      <c r="Z155" s="431"/>
      <c r="AA155" s="431"/>
      <c r="AB155" s="431"/>
      <c r="AC155" s="431"/>
      <c r="AD155" s="431"/>
      <c r="AE155" s="431"/>
      <c r="AF155" s="431"/>
      <c r="AG155" s="431"/>
      <c r="AH155" s="431"/>
      <c r="AI155" s="431"/>
      <c r="AJ155" s="431"/>
      <c r="AK155" s="431"/>
      <c r="AL155" s="431"/>
      <c r="AM155" s="431"/>
      <c r="AN155" s="431"/>
      <c r="AO155" s="431"/>
    </row>
    <row r="156" spans="20:41" s="429" customFormat="1">
      <c r="T156" s="431"/>
      <c r="U156" s="431"/>
      <c r="V156" s="431"/>
      <c r="W156" s="431"/>
      <c r="X156" s="431"/>
      <c r="Y156" s="431"/>
      <c r="Z156" s="431"/>
      <c r="AA156" s="431"/>
      <c r="AB156" s="431"/>
      <c r="AC156" s="431"/>
      <c r="AD156" s="431"/>
      <c r="AE156" s="431"/>
      <c r="AF156" s="431"/>
      <c r="AG156" s="431"/>
      <c r="AH156" s="431"/>
      <c r="AI156" s="431"/>
      <c r="AJ156" s="431"/>
      <c r="AK156" s="431"/>
      <c r="AL156" s="431"/>
      <c r="AM156" s="431"/>
      <c r="AN156" s="431"/>
      <c r="AO156" s="431"/>
    </row>
    <row r="157" spans="20:41" s="429" customFormat="1">
      <c r="T157" s="431"/>
      <c r="U157" s="431"/>
      <c r="V157" s="431"/>
      <c r="W157" s="431"/>
      <c r="X157" s="431"/>
      <c r="Y157" s="431"/>
      <c r="Z157" s="431"/>
      <c r="AA157" s="431"/>
      <c r="AB157" s="431"/>
      <c r="AC157" s="431"/>
      <c r="AD157" s="431"/>
      <c r="AE157" s="431"/>
      <c r="AF157" s="431"/>
      <c r="AG157" s="431"/>
      <c r="AH157" s="431"/>
      <c r="AI157" s="431"/>
      <c r="AJ157" s="431"/>
      <c r="AK157" s="431"/>
      <c r="AL157" s="431"/>
      <c r="AM157" s="431"/>
      <c r="AN157" s="431"/>
      <c r="AO157" s="431"/>
    </row>
    <row r="158" spans="20:41" s="429" customFormat="1">
      <c r="T158" s="431"/>
      <c r="U158" s="431"/>
      <c r="V158" s="431"/>
      <c r="W158" s="431"/>
      <c r="X158" s="431"/>
      <c r="Y158" s="431"/>
      <c r="Z158" s="431"/>
      <c r="AA158" s="431"/>
      <c r="AB158" s="431"/>
      <c r="AC158" s="431"/>
      <c r="AD158" s="431"/>
      <c r="AE158" s="431"/>
      <c r="AF158" s="431"/>
      <c r="AG158" s="431"/>
      <c r="AH158" s="431"/>
      <c r="AI158" s="431"/>
      <c r="AJ158" s="431"/>
      <c r="AK158" s="431"/>
      <c r="AL158" s="431"/>
      <c r="AM158" s="431"/>
      <c r="AN158" s="431"/>
      <c r="AO158" s="431"/>
    </row>
    <row r="159" spans="20:41" s="429" customFormat="1">
      <c r="T159" s="431"/>
      <c r="U159" s="431"/>
      <c r="V159" s="431"/>
      <c r="W159" s="431"/>
      <c r="X159" s="431"/>
      <c r="Y159" s="431"/>
      <c r="Z159" s="431"/>
      <c r="AA159" s="431"/>
      <c r="AB159" s="431"/>
      <c r="AC159" s="431"/>
      <c r="AD159" s="431"/>
      <c r="AE159" s="431"/>
      <c r="AF159" s="431"/>
      <c r="AG159" s="431"/>
      <c r="AH159" s="431"/>
      <c r="AI159" s="431"/>
      <c r="AJ159" s="431"/>
      <c r="AK159" s="431"/>
      <c r="AL159" s="431"/>
      <c r="AM159" s="431"/>
      <c r="AN159" s="431"/>
      <c r="AO159" s="431"/>
    </row>
    <row r="160" spans="20:41" s="429" customFormat="1">
      <c r="T160" s="431"/>
      <c r="U160" s="431"/>
      <c r="V160" s="431"/>
      <c r="W160" s="431"/>
      <c r="X160" s="431"/>
      <c r="Y160" s="431"/>
      <c r="Z160" s="431"/>
      <c r="AA160" s="431"/>
      <c r="AB160" s="431"/>
      <c r="AC160" s="431"/>
      <c r="AD160" s="431"/>
      <c r="AE160" s="431"/>
      <c r="AF160" s="431"/>
      <c r="AG160" s="431"/>
      <c r="AH160" s="431"/>
      <c r="AI160" s="431"/>
      <c r="AJ160" s="431"/>
      <c r="AK160" s="431"/>
      <c r="AL160" s="431"/>
      <c r="AM160" s="431"/>
      <c r="AN160" s="431"/>
      <c r="AO160" s="431"/>
    </row>
    <row r="161" spans="20:41" s="429" customFormat="1">
      <c r="T161" s="431"/>
      <c r="U161" s="431"/>
      <c r="V161" s="431"/>
      <c r="W161" s="431"/>
      <c r="X161" s="431"/>
      <c r="Y161" s="431"/>
      <c r="Z161" s="431"/>
      <c r="AA161" s="431"/>
      <c r="AB161" s="431"/>
      <c r="AC161" s="431"/>
      <c r="AD161" s="431"/>
      <c r="AE161" s="431"/>
      <c r="AF161" s="431"/>
      <c r="AG161" s="431"/>
      <c r="AH161" s="431"/>
      <c r="AI161" s="431"/>
      <c r="AJ161" s="431"/>
      <c r="AK161" s="431"/>
      <c r="AL161" s="431"/>
      <c r="AM161" s="431"/>
      <c r="AN161" s="431"/>
      <c r="AO161" s="431"/>
    </row>
    <row r="162" spans="20:41" s="429" customFormat="1">
      <c r="T162" s="431"/>
      <c r="U162" s="431"/>
      <c r="V162" s="431"/>
      <c r="W162" s="431"/>
      <c r="X162" s="431"/>
      <c r="Y162" s="431"/>
      <c r="Z162" s="431"/>
      <c r="AA162" s="431"/>
      <c r="AB162" s="431"/>
      <c r="AC162" s="431"/>
      <c r="AD162" s="431"/>
      <c r="AE162" s="431"/>
      <c r="AF162" s="431"/>
      <c r="AG162" s="431"/>
      <c r="AH162" s="431"/>
      <c r="AI162" s="431"/>
      <c r="AJ162" s="431"/>
      <c r="AK162" s="431"/>
      <c r="AL162" s="431"/>
      <c r="AM162" s="431"/>
      <c r="AN162" s="431"/>
      <c r="AO162" s="431"/>
    </row>
    <row r="163" spans="20:41" s="429" customFormat="1">
      <c r="T163" s="431"/>
      <c r="U163" s="431"/>
      <c r="V163" s="431"/>
      <c r="W163" s="431"/>
      <c r="X163" s="431"/>
      <c r="Y163" s="431"/>
      <c r="Z163" s="431"/>
      <c r="AA163" s="431"/>
      <c r="AB163" s="431"/>
      <c r="AC163" s="431"/>
      <c r="AD163" s="431"/>
      <c r="AE163" s="431"/>
      <c r="AF163" s="431"/>
      <c r="AG163" s="431"/>
      <c r="AH163" s="431"/>
      <c r="AI163" s="431"/>
      <c r="AJ163" s="431"/>
      <c r="AK163" s="431"/>
      <c r="AL163" s="431"/>
      <c r="AM163" s="431"/>
      <c r="AN163" s="431"/>
      <c r="AO163" s="431"/>
    </row>
    <row r="164" spans="20:41" s="540" customFormat="1">
      <c r="T164" s="539"/>
      <c r="U164" s="539"/>
      <c r="V164" s="539"/>
      <c r="W164" s="539"/>
      <c r="X164" s="539"/>
      <c r="Y164" s="539"/>
      <c r="Z164" s="539"/>
      <c r="AA164" s="539"/>
      <c r="AB164" s="539"/>
      <c r="AC164" s="539"/>
      <c r="AD164" s="539"/>
      <c r="AE164" s="539"/>
      <c r="AF164" s="539"/>
      <c r="AG164" s="539"/>
      <c r="AH164" s="539"/>
      <c r="AI164" s="539"/>
      <c r="AJ164" s="539"/>
      <c r="AK164" s="539"/>
      <c r="AL164" s="539"/>
      <c r="AM164" s="539"/>
      <c r="AN164" s="539"/>
      <c r="AO164" s="539"/>
    </row>
    <row r="165" spans="20:41" s="540" customFormat="1">
      <c r="T165" s="539"/>
      <c r="U165" s="539"/>
      <c r="V165" s="539"/>
      <c r="W165" s="539"/>
      <c r="X165" s="539"/>
      <c r="Y165" s="539"/>
      <c r="Z165" s="539"/>
      <c r="AA165" s="539"/>
      <c r="AB165" s="539"/>
      <c r="AC165" s="539"/>
      <c r="AD165" s="539"/>
      <c r="AE165" s="539"/>
      <c r="AF165" s="539"/>
      <c r="AG165" s="539"/>
      <c r="AH165" s="539"/>
      <c r="AI165" s="539"/>
      <c r="AJ165" s="539"/>
      <c r="AK165" s="539"/>
      <c r="AL165" s="539"/>
      <c r="AM165" s="539"/>
      <c r="AN165" s="539"/>
      <c r="AO165" s="539"/>
    </row>
    <row r="166" spans="20:41" s="540" customFormat="1">
      <c r="T166" s="539"/>
      <c r="U166" s="539"/>
      <c r="V166" s="539"/>
      <c r="W166" s="539"/>
      <c r="X166" s="539"/>
      <c r="Y166" s="539"/>
      <c r="Z166" s="539"/>
      <c r="AA166" s="539"/>
      <c r="AB166" s="539"/>
      <c r="AC166" s="539"/>
      <c r="AD166" s="539"/>
      <c r="AE166" s="539"/>
      <c r="AF166" s="539"/>
      <c r="AG166" s="539"/>
      <c r="AH166" s="539"/>
      <c r="AI166" s="539"/>
      <c r="AJ166" s="539"/>
      <c r="AK166" s="539"/>
      <c r="AL166" s="539"/>
      <c r="AM166" s="539"/>
      <c r="AN166" s="539"/>
      <c r="AO166" s="539"/>
    </row>
    <row r="167" spans="20:41" s="540" customFormat="1">
      <c r="T167" s="539"/>
      <c r="U167" s="539"/>
      <c r="V167" s="539"/>
      <c r="W167" s="539"/>
      <c r="X167" s="539"/>
      <c r="Y167" s="539"/>
      <c r="Z167" s="539"/>
      <c r="AA167" s="539"/>
      <c r="AB167" s="539"/>
      <c r="AC167" s="539"/>
      <c r="AD167" s="539"/>
      <c r="AE167" s="539"/>
      <c r="AF167" s="539"/>
      <c r="AG167" s="539"/>
      <c r="AH167" s="539"/>
      <c r="AI167" s="539"/>
      <c r="AJ167" s="539"/>
      <c r="AK167" s="539"/>
      <c r="AL167" s="539"/>
      <c r="AM167" s="539"/>
      <c r="AN167" s="539"/>
      <c r="AO167" s="539"/>
    </row>
    <row r="168" spans="20:41" s="540" customFormat="1">
      <c r="T168" s="539"/>
      <c r="U168" s="539"/>
      <c r="V168" s="539"/>
      <c r="W168" s="539"/>
      <c r="X168" s="539"/>
      <c r="Y168" s="539"/>
      <c r="Z168" s="539"/>
      <c r="AA168" s="539"/>
      <c r="AB168" s="539"/>
      <c r="AC168" s="539"/>
      <c r="AD168" s="539"/>
      <c r="AE168" s="539"/>
      <c r="AF168" s="539"/>
      <c r="AG168" s="539"/>
      <c r="AH168" s="539"/>
      <c r="AI168" s="539"/>
      <c r="AJ168" s="539"/>
      <c r="AK168" s="539"/>
      <c r="AL168" s="539"/>
      <c r="AM168" s="539"/>
      <c r="AN168" s="539"/>
      <c r="AO168" s="539"/>
    </row>
    <row r="169" spans="20:41" s="540" customFormat="1">
      <c r="T169" s="539"/>
      <c r="U169" s="539"/>
      <c r="V169" s="539"/>
      <c r="W169" s="539"/>
      <c r="X169" s="539"/>
      <c r="Y169" s="539"/>
      <c r="Z169" s="539"/>
      <c r="AA169" s="539"/>
      <c r="AB169" s="539"/>
      <c r="AC169" s="539"/>
      <c r="AD169" s="539"/>
      <c r="AE169" s="539"/>
      <c r="AF169" s="539"/>
      <c r="AG169" s="539"/>
      <c r="AH169" s="539"/>
      <c r="AI169" s="539"/>
      <c r="AJ169" s="539"/>
      <c r="AK169" s="539"/>
      <c r="AL169" s="539"/>
      <c r="AM169" s="539"/>
      <c r="AN169" s="539"/>
      <c r="AO169" s="539"/>
    </row>
    <row r="170" spans="20:41" s="540" customFormat="1">
      <c r="T170" s="539"/>
      <c r="U170" s="539"/>
      <c r="V170" s="539"/>
      <c r="W170" s="539"/>
      <c r="X170" s="539"/>
      <c r="Y170" s="539"/>
      <c r="Z170" s="539"/>
      <c r="AA170" s="539"/>
      <c r="AB170" s="539"/>
      <c r="AC170" s="539"/>
      <c r="AD170" s="539"/>
      <c r="AE170" s="539"/>
      <c r="AF170" s="539"/>
      <c r="AG170" s="539"/>
      <c r="AH170" s="539"/>
      <c r="AI170" s="539"/>
      <c r="AJ170" s="539"/>
      <c r="AK170" s="539"/>
      <c r="AL170" s="539"/>
      <c r="AM170" s="539"/>
      <c r="AN170" s="539"/>
      <c r="AO170" s="539"/>
    </row>
    <row r="171" spans="20:41" s="540" customFormat="1">
      <c r="T171" s="539"/>
      <c r="U171" s="539"/>
      <c r="V171" s="539"/>
      <c r="W171" s="539"/>
      <c r="X171" s="539"/>
      <c r="Y171" s="539"/>
      <c r="Z171" s="539"/>
      <c r="AA171" s="539"/>
      <c r="AB171" s="539"/>
      <c r="AC171" s="539"/>
      <c r="AD171" s="539"/>
      <c r="AE171" s="539"/>
      <c r="AF171" s="539"/>
      <c r="AG171" s="539"/>
      <c r="AH171" s="539"/>
      <c r="AI171" s="539"/>
      <c r="AJ171" s="539"/>
      <c r="AK171" s="539"/>
      <c r="AL171" s="539"/>
      <c r="AM171" s="539"/>
      <c r="AN171" s="539"/>
      <c r="AO171" s="539"/>
    </row>
    <row r="172" spans="20:41" s="540" customFormat="1">
      <c r="T172" s="539"/>
      <c r="U172" s="539"/>
      <c r="V172" s="539"/>
      <c r="W172" s="539"/>
      <c r="X172" s="539"/>
      <c r="Y172" s="539"/>
      <c r="Z172" s="539"/>
      <c r="AA172" s="539"/>
      <c r="AB172" s="539"/>
      <c r="AC172" s="539"/>
      <c r="AD172" s="539"/>
      <c r="AE172" s="539"/>
      <c r="AF172" s="539"/>
      <c r="AG172" s="539"/>
      <c r="AH172" s="539"/>
      <c r="AI172" s="539"/>
      <c r="AJ172" s="539"/>
      <c r="AK172" s="539"/>
      <c r="AL172" s="539"/>
      <c r="AM172" s="539"/>
      <c r="AN172" s="539"/>
      <c r="AO172" s="539"/>
    </row>
    <row r="173" spans="20:41" s="540" customFormat="1">
      <c r="T173" s="539"/>
      <c r="U173" s="539"/>
      <c r="V173" s="539"/>
      <c r="W173" s="539"/>
      <c r="X173" s="539"/>
      <c r="Y173" s="539"/>
      <c r="Z173" s="539"/>
      <c r="AA173" s="539"/>
      <c r="AB173" s="539"/>
      <c r="AC173" s="539"/>
      <c r="AD173" s="539"/>
      <c r="AE173" s="539"/>
      <c r="AF173" s="539"/>
      <c r="AG173" s="539"/>
      <c r="AH173" s="539"/>
      <c r="AI173" s="539"/>
      <c r="AJ173" s="539"/>
      <c r="AK173" s="539"/>
      <c r="AL173" s="539"/>
      <c r="AM173" s="539"/>
      <c r="AN173" s="539"/>
      <c r="AO173" s="539"/>
    </row>
    <row r="174" spans="20:41" s="540" customFormat="1">
      <c r="T174" s="539"/>
      <c r="U174" s="539"/>
      <c r="V174" s="539"/>
      <c r="W174" s="539"/>
      <c r="X174" s="539"/>
      <c r="Y174" s="539"/>
      <c r="Z174" s="539"/>
      <c r="AA174" s="539"/>
      <c r="AB174" s="539"/>
      <c r="AC174" s="539"/>
      <c r="AD174" s="539"/>
      <c r="AE174" s="539"/>
      <c r="AF174" s="539"/>
      <c r="AG174" s="539"/>
      <c r="AH174" s="539"/>
      <c r="AI174" s="539"/>
      <c r="AJ174" s="539"/>
      <c r="AK174" s="539"/>
      <c r="AL174" s="539"/>
      <c r="AM174" s="539"/>
      <c r="AN174" s="539"/>
      <c r="AO174" s="539"/>
    </row>
    <row r="175" spans="20:41" s="540" customFormat="1">
      <c r="T175" s="539"/>
      <c r="U175" s="539"/>
      <c r="V175" s="539"/>
      <c r="W175" s="539"/>
      <c r="X175" s="539"/>
      <c r="Y175" s="539"/>
      <c r="Z175" s="539"/>
      <c r="AA175" s="539"/>
      <c r="AB175" s="539"/>
      <c r="AC175" s="539"/>
      <c r="AD175" s="539"/>
      <c r="AE175" s="539"/>
      <c r="AF175" s="539"/>
      <c r="AG175" s="539"/>
      <c r="AH175" s="539"/>
      <c r="AI175" s="539"/>
      <c r="AJ175" s="539"/>
      <c r="AK175" s="539"/>
      <c r="AL175" s="539"/>
      <c r="AM175" s="539"/>
      <c r="AN175" s="539"/>
      <c r="AO175" s="539"/>
    </row>
    <row r="176" spans="20:41" s="540" customFormat="1">
      <c r="T176" s="539"/>
      <c r="U176" s="539"/>
      <c r="V176" s="539"/>
      <c r="W176" s="539"/>
      <c r="X176" s="539"/>
      <c r="Y176" s="539"/>
      <c r="Z176" s="539"/>
      <c r="AA176" s="539"/>
      <c r="AB176" s="539"/>
      <c r="AC176" s="539"/>
      <c r="AD176" s="539"/>
      <c r="AE176" s="539"/>
      <c r="AF176" s="539"/>
      <c r="AG176" s="539"/>
      <c r="AH176" s="539"/>
      <c r="AI176" s="539"/>
      <c r="AJ176" s="539"/>
      <c r="AK176" s="539"/>
      <c r="AL176" s="539"/>
      <c r="AM176" s="539"/>
      <c r="AN176" s="539"/>
      <c r="AO176" s="539"/>
    </row>
    <row r="177" spans="20:41" s="540" customFormat="1">
      <c r="T177" s="539"/>
      <c r="U177" s="539"/>
      <c r="V177" s="539"/>
      <c r="W177" s="539"/>
      <c r="X177" s="539"/>
      <c r="Y177" s="539"/>
      <c r="Z177" s="539"/>
      <c r="AA177" s="539"/>
      <c r="AB177" s="539"/>
      <c r="AC177" s="539"/>
      <c r="AD177" s="539"/>
      <c r="AE177" s="539"/>
      <c r="AF177" s="539"/>
      <c r="AG177" s="539"/>
      <c r="AH177" s="539"/>
      <c r="AI177" s="539"/>
      <c r="AJ177" s="539"/>
      <c r="AK177" s="539"/>
      <c r="AL177" s="539"/>
      <c r="AM177" s="539"/>
      <c r="AN177" s="539"/>
      <c r="AO177" s="539"/>
    </row>
    <row r="178" spans="20:41" s="540" customFormat="1">
      <c r="T178" s="539"/>
      <c r="U178" s="539"/>
      <c r="V178" s="539"/>
      <c r="W178" s="539"/>
      <c r="X178" s="539"/>
      <c r="Y178" s="539"/>
      <c r="Z178" s="539"/>
      <c r="AA178" s="539"/>
      <c r="AB178" s="539"/>
      <c r="AC178" s="539"/>
      <c r="AD178" s="539"/>
      <c r="AE178" s="539"/>
      <c r="AF178" s="539"/>
      <c r="AG178" s="539"/>
      <c r="AH178" s="539"/>
      <c r="AI178" s="539"/>
      <c r="AJ178" s="539"/>
      <c r="AK178" s="539"/>
      <c r="AL178" s="539"/>
      <c r="AM178" s="539"/>
      <c r="AN178" s="539"/>
      <c r="AO178" s="539"/>
    </row>
    <row r="179" spans="20:41" s="540" customFormat="1">
      <c r="T179" s="539"/>
      <c r="U179" s="539"/>
      <c r="V179" s="539"/>
      <c r="W179" s="539"/>
      <c r="X179" s="539"/>
      <c r="Y179" s="539"/>
      <c r="Z179" s="539"/>
      <c r="AA179" s="539"/>
      <c r="AB179" s="539"/>
      <c r="AC179" s="539"/>
      <c r="AD179" s="539"/>
      <c r="AE179" s="539"/>
      <c r="AF179" s="539"/>
      <c r="AG179" s="539"/>
      <c r="AH179" s="539"/>
      <c r="AI179" s="539"/>
      <c r="AJ179" s="539"/>
      <c r="AK179" s="539"/>
      <c r="AL179" s="539"/>
      <c r="AM179" s="539"/>
      <c r="AN179" s="539"/>
      <c r="AO179" s="539"/>
    </row>
    <row r="180" spans="20:41" s="540" customFormat="1">
      <c r="T180" s="539"/>
      <c r="U180" s="539"/>
      <c r="V180" s="539"/>
      <c r="W180" s="539"/>
      <c r="X180" s="539"/>
      <c r="Y180" s="539"/>
      <c r="Z180" s="539"/>
      <c r="AA180" s="539"/>
      <c r="AB180" s="539"/>
      <c r="AC180" s="539"/>
      <c r="AD180" s="539"/>
      <c r="AE180" s="539"/>
      <c r="AF180" s="539"/>
      <c r="AG180" s="539"/>
      <c r="AH180" s="539"/>
      <c r="AI180" s="539"/>
      <c r="AJ180" s="539"/>
      <c r="AK180" s="539"/>
      <c r="AL180" s="539"/>
      <c r="AM180" s="539"/>
      <c r="AN180" s="539"/>
      <c r="AO180" s="539"/>
    </row>
    <row r="181" spans="20:41" s="540" customFormat="1">
      <c r="T181" s="539"/>
      <c r="U181" s="539"/>
      <c r="V181" s="539"/>
      <c r="W181" s="539"/>
      <c r="X181" s="539"/>
      <c r="Y181" s="539"/>
      <c r="Z181" s="539"/>
      <c r="AA181" s="539"/>
      <c r="AB181" s="539"/>
      <c r="AC181" s="539"/>
      <c r="AD181" s="539"/>
      <c r="AE181" s="539"/>
      <c r="AF181" s="539"/>
      <c r="AG181" s="539"/>
      <c r="AH181" s="539"/>
      <c r="AI181" s="539"/>
      <c r="AJ181" s="539"/>
      <c r="AK181" s="539"/>
      <c r="AL181" s="539"/>
      <c r="AM181" s="539"/>
      <c r="AN181" s="539"/>
      <c r="AO181" s="539"/>
    </row>
    <row r="182" spans="20:41" s="540" customFormat="1">
      <c r="T182" s="539"/>
      <c r="U182" s="539"/>
      <c r="V182" s="539"/>
      <c r="W182" s="539"/>
      <c r="X182" s="539"/>
      <c r="Y182" s="539"/>
      <c r="Z182" s="539"/>
      <c r="AA182" s="539"/>
      <c r="AB182" s="539"/>
      <c r="AC182" s="539"/>
      <c r="AD182" s="539"/>
      <c r="AE182" s="539"/>
      <c r="AF182" s="539"/>
      <c r="AG182" s="539"/>
      <c r="AH182" s="539"/>
      <c r="AI182" s="539"/>
      <c r="AJ182" s="539"/>
      <c r="AK182" s="539"/>
      <c r="AL182" s="539"/>
      <c r="AM182" s="539"/>
      <c r="AN182" s="539"/>
      <c r="AO182" s="539"/>
    </row>
    <row r="183" spans="20:41" s="540" customFormat="1">
      <c r="T183" s="539"/>
      <c r="U183" s="539"/>
      <c r="V183" s="539"/>
      <c r="W183" s="539"/>
      <c r="X183" s="539"/>
      <c r="Y183" s="539"/>
      <c r="Z183" s="539"/>
      <c r="AA183" s="539"/>
      <c r="AB183" s="539"/>
      <c r="AC183" s="539"/>
      <c r="AD183" s="539"/>
      <c r="AE183" s="539"/>
      <c r="AF183" s="539"/>
      <c r="AG183" s="539"/>
      <c r="AH183" s="539"/>
      <c r="AI183" s="539"/>
      <c r="AJ183" s="539"/>
      <c r="AK183" s="539"/>
      <c r="AL183" s="539"/>
      <c r="AM183" s="539"/>
      <c r="AN183" s="539"/>
      <c r="AO183" s="539"/>
    </row>
    <row r="184" spans="20:41" s="540" customFormat="1">
      <c r="T184" s="539"/>
      <c r="U184" s="539"/>
      <c r="V184" s="539"/>
      <c r="W184" s="539"/>
      <c r="X184" s="539"/>
      <c r="Y184" s="539"/>
      <c r="Z184" s="539"/>
      <c r="AA184" s="539"/>
      <c r="AB184" s="539"/>
      <c r="AC184" s="539"/>
      <c r="AD184" s="539"/>
      <c r="AE184" s="539"/>
      <c r="AF184" s="539"/>
      <c r="AG184" s="539"/>
      <c r="AH184" s="539"/>
      <c r="AI184" s="539"/>
      <c r="AJ184" s="539"/>
      <c r="AK184" s="539"/>
      <c r="AL184" s="539"/>
      <c r="AM184" s="539"/>
      <c r="AN184" s="539"/>
      <c r="AO184" s="539"/>
    </row>
    <row r="185" spans="20:41" s="540" customFormat="1">
      <c r="T185" s="539"/>
      <c r="U185" s="539"/>
      <c r="V185" s="539"/>
      <c r="W185" s="539"/>
      <c r="X185" s="539"/>
      <c r="Y185" s="539"/>
      <c r="Z185" s="539"/>
      <c r="AA185" s="539"/>
      <c r="AB185" s="539"/>
      <c r="AC185" s="539"/>
      <c r="AD185" s="539"/>
      <c r="AE185" s="539"/>
      <c r="AF185" s="539"/>
      <c r="AG185" s="539"/>
      <c r="AH185" s="539"/>
      <c r="AI185" s="539"/>
      <c r="AJ185" s="539"/>
      <c r="AK185" s="539"/>
      <c r="AL185" s="539"/>
      <c r="AM185" s="539"/>
      <c r="AN185" s="539"/>
      <c r="AO185" s="539"/>
    </row>
    <row r="186" spans="20:41" s="540" customFormat="1">
      <c r="T186" s="539"/>
      <c r="U186" s="539"/>
      <c r="V186" s="539"/>
      <c r="W186" s="539"/>
      <c r="X186" s="539"/>
      <c r="Y186" s="539"/>
      <c r="Z186" s="539"/>
      <c r="AA186" s="539"/>
      <c r="AB186" s="539"/>
      <c r="AC186" s="539"/>
      <c r="AD186" s="539"/>
      <c r="AE186" s="539"/>
      <c r="AF186" s="539"/>
      <c r="AG186" s="539"/>
      <c r="AH186" s="539"/>
      <c r="AI186" s="539"/>
      <c r="AJ186" s="539"/>
      <c r="AK186" s="539"/>
      <c r="AL186" s="539"/>
      <c r="AM186" s="539"/>
      <c r="AN186" s="539"/>
      <c r="AO186" s="539"/>
    </row>
    <row r="187" spans="20:41" s="540" customFormat="1">
      <c r="T187" s="539"/>
      <c r="U187" s="539"/>
      <c r="V187" s="539"/>
      <c r="W187" s="539"/>
      <c r="X187" s="539"/>
      <c r="Y187" s="539"/>
      <c r="Z187" s="539"/>
      <c r="AA187" s="539"/>
      <c r="AB187" s="539"/>
      <c r="AC187" s="539"/>
      <c r="AD187" s="539"/>
      <c r="AE187" s="539"/>
      <c r="AF187" s="539"/>
      <c r="AG187" s="539"/>
      <c r="AH187" s="539"/>
      <c r="AI187" s="539"/>
      <c r="AJ187" s="539"/>
      <c r="AK187" s="539"/>
      <c r="AL187" s="539"/>
      <c r="AM187" s="539"/>
      <c r="AN187" s="539"/>
      <c r="AO187" s="539"/>
    </row>
    <row r="188" spans="20:41" s="540" customFormat="1">
      <c r="T188" s="539"/>
      <c r="U188" s="539"/>
      <c r="V188" s="539"/>
      <c r="W188" s="539"/>
      <c r="X188" s="539"/>
      <c r="Y188" s="539"/>
      <c r="Z188" s="539"/>
      <c r="AA188" s="539"/>
      <c r="AB188" s="539"/>
      <c r="AC188" s="539"/>
      <c r="AD188" s="539"/>
      <c r="AE188" s="539"/>
      <c r="AF188" s="539"/>
      <c r="AG188" s="539"/>
      <c r="AH188" s="539"/>
      <c r="AI188" s="539"/>
      <c r="AJ188" s="539"/>
      <c r="AK188" s="539"/>
      <c r="AL188" s="539"/>
      <c r="AM188" s="539"/>
      <c r="AN188" s="539"/>
      <c r="AO188" s="539"/>
    </row>
    <row r="189" spans="20:41" s="540" customFormat="1">
      <c r="T189" s="539"/>
      <c r="U189" s="539"/>
      <c r="V189" s="539"/>
      <c r="W189" s="539"/>
      <c r="X189" s="539"/>
      <c r="Y189" s="539"/>
      <c r="Z189" s="539"/>
      <c r="AA189" s="539"/>
      <c r="AB189" s="539"/>
      <c r="AC189" s="539"/>
      <c r="AD189" s="539"/>
      <c r="AE189" s="539"/>
      <c r="AF189" s="539"/>
      <c r="AG189" s="539"/>
      <c r="AH189" s="539"/>
      <c r="AI189" s="539"/>
      <c r="AJ189" s="539"/>
      <c r="AK189" s="539"/>
      <c r="AL189" s="539"/>
      <c r="AM189" s="539"/>
      <c r="AN189" s="539"/>
      <c r="AO189" s="539"/>
    </row>
    <row r="190" spans="20:41" s="540" customFormat="1">
      <c r="T190" s="539"/>
      <c r="U190" s="539"/>
      <c r="V190" s="539"/>
      <c r="W190" s="539"/>
      <c r="X190" s="539"/>
      <c r="Y190" s="539"/>
      <c r="Z190" s="539"/>
      <c r="AA190" s="539"/>
      <c r="AB190" s="539"/>
      <c r="AC190" s="539"/>
      <c r="AD190" s="539"/>
      <c r="AE190" s="539"/>
      <c r="AF190" s="539"/>
      <c r="AG190" s="539"/>
      <c r="AH190" s="539"/>
      <c r="AI190" s="539"/>
      <c r="AJ190" s="539"/>
      <c r="AK190" s="539"/>
      <c r="AL190" s="539"/>
      <c r="AM190" s="539"/>
      <c r="AN190" s="539"/>
      <c r="AO190" s="539"/>
    </row>
    <row r="191" spans="20:41" s="540" customFormat="1">
      <c r="T191" s="539"/>
      <c r="U191" s="539"/>
      <c r="V191" s="539"/>
      <c r="W191" s="539"/>
      <c r="X191" s="539"/>
      <c r="Y191" s="539"/>
      <c r="Z191" s="539"/>
      <c r="AA191" s="539"/>
      <c r="AB191" s="539"/>
      <c r="AC191" s="539"/>
      <c r="AD191" s="539"/>
      <c r="AE191" s="539"/>
      <c r="AF191" s="539"/>
      <c r="AG191" s="539"/>
      <c r="AH191" s="539"/>
      <c r="AI191" s="539"/>
      <c r="AJ191" s="539"/>
      <c r="AK191" s="539"/>
      <c r="AL191" s="539"/>
      <c r="AM191" s="539"/>
      <c r="AN191" s="539"/>
      <c r="AO191" s="539"/>
    </row>
    <row r="192" spans="20:41" s="540" customFormat="1">
      <c r="T192" s="539"/>
      <c r="U192" s="539"/>
      <c r="V192" s="539"/>
      <c r="W192" s="539"/>
      <c r="X192" s="539"/>
      <c r="Y192" s="539"/>
      <c r="Z192" s="539"/>
      <c r="AA192" s="539"/>
      <c r="AB192" s="539"/>
      <c r="AC192" s="539"/>
      <c r="AD192" s="539"/>
      <c r="AE192" s="539"/>
      <c r="AF192" s="539"/>
      <c r="AG192" s="539"/>
      <c r="AH192" s="539"/>
      <c r="AI192" s="539"/>
      <c r="AJ192" s="539"/>
      <c r="AK192" s="539"/>
      <c r="AL192" s="539"/>
      <c r="AM192" s="539"/>
      <c r="AN192" s="539"/>
      <c r="AO192" s="539"/>
    </row>
    <row r="193" spans="20:41" s="540" customFormat="1">
      <c r="T193" s="539"/>
      <c r="U193" s="539"/>
      <c r="V193" s="539"/>
      <c r="W193" s="539"/>
      <c r="X193" s="539"/>
      <c r="Y193" s="539"/>
      <c r="Z193" s="539"/>
      <c r="AA193" s="539"/>
      <c r="AB193" s="539"/>
      <c r="AC193" s="539"/>
      <c r="AD193" s="539"/>
      <c r="AE193" s="539"/>
      <c r="AF193" s="539"/>
      <c r="AG193" s="539"/>
      <c r="AH193" s="539"/>
      <c r="AI193" s="539"/>
      <c r="AJ193" s="539"/>
      <c r="AK193" s="539"/>
      <c r="AL193" s="539"/>
      <c r="AM193" s="539"/>
      <c r="AN193" s="539"/>
      <c r="AO193" s="539"/>
    </row>
    <row r="194" spans="20:41" s="540" customFormat="1">
      <c r="T194" s="539"/>
      <c r="U194" s="539"/>
      <c r="V194" s="539"/>
      <c r="W194" s="539"/>
      <c r="X194" s="539"/>
      <c r="Y194" s="539"/>
      <c r="Z194" s="539"/>
      <c r="AA194" s="539"/>
      <c r="AB194" s="539"/>
      <c r="AC194" s="539"/>
      <c r="AD194" s="539"/>
      <c r="AE194" s="539"/>
      <c r="AF194" s="539"/>
      <c r="AG194" s="539"/>
      <c r="AH194" s="539"/>
      <c r="AI194" s="539"/>
      <c r="AJ194" s="539"/>
      <c r="AK194" s="539"/>
      <c r="AL194" s="539"/>
      <c r="AM194" s="539"/>
      <c r="AN194" s="539"/>
      <c r="AO194" s="539"/>
    </row>
    <row r="195" spans="20:41" s="540" customFormat="1">
      <c r="T195" s="539"/>
      <c r="U195" s="539"/>
      <c r="V195" s="539"/>
      <c r="W195" s="539"/>
      <c r="X195" s="539"/>
      <c r="Y195" s="539"/>
      <c r="Z195" s="539"/>
      <c r="AA195" s="539"/>
      <c r="AB195" s="539"/>
      <c r="AC195" s="539"/>
      <c r="AD195" s="539"/>
      <c r="AE195" s="539"/>
      <c r="AF195" s="539"/>
      <c r="AG195" s="539"/>
      <c r="AH195" s="539"/>
      <c r="AI195" s="539"/>
      <c r="AJ195" s="539"/>
      <c r="AK195" s="539"/>
      <c r="AL195" s="539"/>
      <c r="AM195" s="539"/>
      <c r="AN195" s="539"/>
      <c r="AO195" s="539"/>
    </row>
    <row r="196" spans="20:41" s="540" customFormat="1">
      <c r="T196" s="539"/>
      <c r="U196" s="539"/>
      <c r="V196" s="539"/>
      <c r="W196" s="539"/>
      <c r="X196" s="539"/>
      <c r="Y196" s="539"/>
      <c r="Z196" s="539"/>
      <c r="AA196" s="539"/>
      <c r="AB196" s="539"/>
      <c r="AC196" s="539"/>
      <c r="AD196" s="539"/>
      <c r="AE196" s="539"/>
      <c r="AF196" s="539"/>
      <c r="AG196" s="539"/>
      <c r="AH196" s="539"/>
      <c r="AI196" s="539"/>
      <c r="AJ196" s="539"/>
      <c r="AK196" s="539"/>
      <c r="AL196" s="539"/>
      <c r="AM196" s="539"/>
      <c r="AN196" s="539"/>
      <c r="AO196" s="539"/>
    </row>
    <row r="197" spans="20:41" s="540" customFormat="1">
      <c r="T197" s="539"/>
      <c r="U197" s="539"/>
      <c r="V197" s="539"/>
      <c r="W197" s="539"/>
      <c r="X197" s="539"/>
      <c r="Y197" s="539"/>
      <c r="Z197" s="539"/>
      <c r="AA197" s="539"/>
      <c r="AB197" s="539"/>
      <c r="AC197" s="539"/>
      <c r="AD197" s="539"/>
      <c r="AE197" s="539"/>
      <c r="AF197" s="539"/>
      <c r="AG197" s="539"/>
      <c r="AH197" s="539"/>
      <c r="AI197" s="539"/>
      <c r="AJ197" s="539"/>
      <c r="AK197" s="539"/>
      <c r="AL197" s="539"/>
      <c r="AM197" s="539"/>
      <c r="AN197" s="539"/>
      <c r="AO197" s="539"/>
    </row>
    <row r="198" spans="20:41" s="540" customFormat="1">
      <c r="T198" s="539"/>
      <c r="U198" s="539"/>
      <c r="V198" s="539"/>
      <c r="W198" s="539"/>
      <c r="X198" s="539"/>
      <c r="Y198" s="539"/>
      <c r="Z198" s="539"/>
      <c r="AA198" s="539"/>
      <c r="AB198" s="539"/>
      <c r="AC198" s="539"/>
      <c r="AD198" s="539"/>
      <c r="AE198" s="539"/>
      <c r="AF198" s="539"/>
      <c r="AG198" s="539"/>
      <c r="AH198" s="539"/>
      <c r="AI198" s="539"/>
      <c r="AJ198" s="539"/>
      <c r="AK198" s="539"/>
      <c r="AL198" s="539"/>
      <c r="AM198" s="539"/>
      <c r="AN198" s="539"/>
      <c r="AO198" s="539"/>
    </row>
    <row r="199" spans="20:41" s="540" customFormat="1">
      <c r="T199" s="539"/>
      <c r="U199" s="539"/>
      <c r="V199" s="539"/>
      <c r="W199" s="539"/>
      <c r="X199" s="539"/>
      <c r="Y199" s="539"/>
      <c r="Z199" s="539"/>
      <c r="AA199" s="539"/>
      <c r="AB199" s="539"/>
      <c r="AC199" s="539"/>
      <c r="AD199" s="539"/>
      <c r="AE199" s="539"/>
      <c r="AF199" s="539"/>
      <c r="AG199" s="539"/>
      <c r="AH199" s="539"/>
      <c r="AI199" s="539"/>
      <c r="AJ199" s="539"/>
      <c r="AK199" s="539"/>
      <c r="AL199" s="539"/>
      <c r="AM199" s="539"/>
      <c r="AN199" s="539"/>
      <c r="AO199" s="539"/>
    </row>
    <row r="200" spans="20:41" s="540" customFormat="1">
      <c r="T200" s="539"/>
      <c r="U200" s="539"/>
      <c r="V200" s="539"/>
      <c r="W200" s="539"/>
      <c r="X200" s="539"/>
      <c r="Y200" s="539"/>
      <c r="Z200" s="539"/>
      <c r="AA200" s="539"/>
      <c r="AB200" s="539"/>
      <c r="AC200" s="539"/>
      <c r="AD200" s="539"/>
      <c r="AE200" s="539"/>
      <c r="AF200" s="539"/>
      <c r="AG200" s="539"/>
      <c r="AH200" s="539"/>
      <c r="AI200" s="539"/>
      <c r="AJ200" s="539"/>
      <c r="AK200" s="539"/>
      <c r="AL200" s="539"/>
      <c r="AM200" s="539"/>
      <c r="AN200" s="539"/>
      <c r="AO200" s="539"/>
    </row>
    <row r="201" spans="20:41" s="540" customFormat="1">
      <c r="T201" s="539"/>
      <c r="U201" s="539"/>
      <c r="V201" s="539"/>
      <c r="W201" s="539"/>
      <c r="X201" s="539"/>
      <c r="Y201" s="539"/>
      <c r="Z201" s="539"/>
      <c r="AA201" s="539"/>
      <c r="AB201" s="539"/>
      <c r="AC201" s="539"/>
      <c r="AD201" s="539"/>
      <c r="AE201" s="539"/>
      <c r="AF201" s="539"/>
      <c r="AG201" s="539"/>
      <c r="AH201" s="539"/>
      <c r="AI201" s="539"/>
      <c r="AJ201" s="539"/>
      <c r="AK201" s="539"/>
      <c r="AL201" s="539"/>
      <c r="AM201" s="539"/>
      <c r="AN201" s="539"/>
      <c r="AO201" s="539"/>
    </row>
    <row r="202" spans="20:41" s="540" customFormat="1">
      <c r="T202" s="539"/>
      <c r="U202" s="539"/>
      <c r="V202" s="539"/>
      <c r="W202" s="539"/>
      <c r="X202" s="539"/>
      <c r="Y202" s="539"/>
      <c r="Z202" s="539"/>
      <c r="AA202" s="539"/>
      <c r="AB202" s="539"/>
      <c r="AC202" s="539"/>
      <c r="AD202" s="539"/>
      <c r="AE202" s="539"/>
      <c r="AF202" s="539"/>
      <c r="AG202" s="539"/>
      <c r="AH202" s="539"/>
      <c r="AI202" s="539"/>
      <c r="AJ202" s="539"/>
      <c r="AK202" s="539"/>
      <c r="AL202" s="539"/>
      <c r="AM202" s="539"/>
      <c r="AN202" s="539"/>
      <c r="AO202" s="539"/>
    </row>
    <row r="203" spans="20:41" s="540" customFormat="1">
      <c r="T203" s="539"/>
      <c r="U203" s="539"/>
      <c r="V203" s="539"/>
      <c r="W203" s="539"/>
      <c r="X203" s="539"/>
      <c r="Y203" s="539"/>
      <c r="Z203" s="539"/>
      <c r="AA203" s="539"/>
      <c r="AB203" s="539"/>
      <c r="AC203" s="539"/>
      <c r="AD203" s="539"/>
      <c r="AE203" s="539"/>
      <c r="AF203" s="539"/>
      <c r="AG203" s="539"/>
      <c r="AH203" s="539"/>
      <c r="AI203" s="539"/>
      <c r="AJ203" s="539"/>
      <c r="AK203" s="539"/>
      <c r="AL203" s="539"/>
      <c r="AM203" s="539"/>
      <c r="AN203" s="539"/>
      <c r="AO203" s="539"/>
    </row>
    <row r="204" spans="20:41" s="540" customFormat="1">
      <c r="T204" s="539"/>
      <c r="U204" s="539"/>
      <c r="V204" s="539"/>
      <c r="W204" s="539"/>
      <c r="X204" s="539"/>
      <c r="Y204" s="539"/>
      <c r="Z204" s="539"/>
      <c r="AA204" s="539"/>
      <c r="AB204" s="539"/>
      <c r="AC204" s="539"/>
      <c r="AD204" s="539"/>
      <c r="AE204" s="539"/>
      <c r="AF204" s="539"/>
      <c r="AG204" s="539"/>
      <c r="AH204" s="539"/>
      <c r="AI204" s="539"/>
      <c r="AJ204" s="539"/>
      <c r="AK204" s="539"/>
      <c r="AL204" s="539"/>
      <c r="AM204" s="539"/>
      <c r="AN204" s="539"/>
      <c r="AO204" s="539"/>
    </row>
    <row r="205" spans="20:41" s="540" customFormat="1">
      <c r="T205" s="539"/>
      <c r="U205" s="539"/>
      <c r="V205" s="539"/>
      <c r="W205" s="539"/>
      <c r="X205" s="539"/>
      <c r="Y205" s="539"/>
      <c r="Z205" s="539"/>
      <c r="AA205" s="539"/>
      <c r="AB205" s="539"/>
      <c r="AC205" s="539"/>
      <c r="AD205" s="539"/>
      <c r="AE205" s="539"/>
      <c r="AF205" s="539"/>
      <c r="AG205" s="539"/>
      <c r="AH205" s="539"/>
      <c r="AI205" s="539"/>
      <c r="AJ205" s="539"/>
      <c r="AK205" s="539"/>
      <c r="AL205" s="539"/>
      <c r="AM205" s="539"/>
      <c r="AN205" s="539"/>
      <c r="AO205" s="539"/>
    </row>
    <row r="206" spans="20:41" s="540" customFormat="1">
      <c r="T206" s="539"/>
      <c r="U206" s="539"/>
      <c r="V206" s="539"/>
      <c r="W206" s="539"/>
      <c r="X206" s="539"/>
      <c r="Y206" s="539"/>
      <c r="Z206" s="539"/>
      <c r="AA206" s="539"/>
      <c r="AB206" s="539"/>
      <c r="AC206" s="539"/>
      <c r="AD206" s="539"/>
      <c r="AE206" s="539"/>
      <c r="AF206" s="539"/>
      <c r="AG206" s="539"/>
      <c r="AH206" s="539"/>
      <c r="AI206" s="539"/>
      <c r="AJ206" s="539"/>
      <c r="AK206" s="539"/>
      <c r="AL206" s="539"/>
      <c r="AM206" s="539"/>
      <c r="AN206" s="539"/>
      <c r="AO206" s="539"/>
    </row>
    <row r="207" spans="20:41" s="540" customFormat="1">
      <c r="T207" s="539"/>
      <c r="U207" s="539"/>
      <c r="V207" s="539"/>
      <c r="W207" s="539"/>
      <c r="X207" s="539"/>
      <c r="Y207" s="539"/>
      <c r="Z207" s="539"/>
      <c r="AA207" s="539"/>
      <c r="AB207" s="539"/>
      <c r="AC207" s="539"/>
      <c r="AD207" s="539"/>
      <c r="AE207" s="539"/>
      <c r="AF207" s="539"/>
      <c r="AG207" s="539"/>
      <c r="AH207" s="539"/>
      <c r="AI207" s="539"/>
      <c r="AJ207" s="539"/>
      <c r="AK207" s="539"/>
      <c r="AL207" s="539"/>
      <c r="AM207" s="539"/>
      <c r="AN207" s="539"/>
      <c r="AO207" s="539"/>
    </row>
    <row r="208" spans="20:41" s="540" customFormat="1">
      <c r="T208" s="539"/>
      <c r="U208" s="539"/>
      <c r="V208" s="539"/>
      <c r="W208" s="539"/>
      <c r="X208" s="539"/>
      <c r="Y208" s="539"/>
      <c r="Z208" s="539"/>
      <c r="AA208" s="539"/>
      <c r="AB208" s="539"/>
      <c r="AC208" s="539"/>
      <c r="AD208" s="539"/>
      <c r="AE208" s="539"/>
      <c r="AF208" s="539"/>
      <c r="AG208" s="539"/>
      <c r="AH208" s="539"/>
      <c r="AI208" s="539"/>
      <c r="AJ208" s="539"/>
      <c r="AK208" s="539"/>
      <c r="AL208" s="539"/>
      <c r="AM208" s="539"/>
      <c r="AN208" s="539"/>
      <c r="AO208" s="539"/>
    </row>
    <row r="209" spans="20:41" s="540" customFormat="1">
      <c r="T209" s="539"/>
      <c r="U209" s="539"/>
      <c r="V209" s="539"/>
      <c r="W209" s="539"/>
      <c r="X209" s="539"/>
      <c r="Y209" s="539"/>
      <c r="Z209" s="539"/>
      <c r="AA209" s="539"/>
      <c r="AB209" s="539"/>
      <c r="AC209" s="539"/>
      <c r="AD209" s="539"/>
      <c r="AE209" s="539"/>
      <c r="AF209" s="539"/>
      <c r="AG209" s="539"/>
      <c r="AH209" s="539"/>
      <c r="AI209" s="539"/>
      <c r="AJ209" s="539"/>
      <c r="AK209" s="539"/>
      <c r="AL209" s="539"/>
      <c r="AM209" s="539"/>
      <c r="AN209" s="539"/>
      <c r="AO209" s="539"/>
    </row>
    <row r="210" spans="20:41" s="540" customFormat="1">
      <c r="T210" s="539"/>
      <c r="U210" s="539"/>
      <c r="V210" s="539"/>
      <c r="W210" s="539"/>
      <c r="X210" s="539"/>
      <c r="Y210" s="539"/>
      <c r="Z210" s="539"/>
      <c r="AA210" s="539"/>
      <c r="AB210" s="539"/>
      <c r="AC210" s="539"/>
      <c r="AD210" s="539"/>
      <c r="AE210" s="539"/>
      <c r="AF210" s="539"/>
      <c r="AG210" s="539"/>
      <c r="AH210" s="539"/>
      <c r="AI210" s="539"/>
      <c r="AJ210" s="539"/>
      <c r="AK210" s="539"/>
      <c r="AL210" s="539"/>
      <c r="AM210" s="539"/>
      <c r="AN210" s="539"/>
      <c r="AO210" s="539"/>
    </row>
    <row r="211" spans="20:41" s="540" customFormat="1">
      <c r="T211" s="539"/>
      <c r="U211" s="539"/>
      <c r="V211" s="539"/>
      <c r="W211" s="539"/>
      <c r="X211" s="539"/>
      <c r="Y211" s="539"/>
      <c r="Z211" s="539"/>
      <c r="AA211" s="539"/>
      <c r="AB211" s="539"/>
      <c r="AC211" s="539"/>
      <c r="AD211" s="539"/>
      <c r="AE211" s="539"/>
      <c r="AF211" s="539"/>
      <c r="AG211" s="539"/>
      <c r="AH211" s="539"/>
      <c r="AI211" s="539"/>
      <c r="AJ211" s="539"/>
      <c r="AK211" s="539"/>
      <c r="AL211" s="539"/>
      <c r="AM211" s="539"/>
      <c r="AN211" s="539"/>
      <c r="AO211" s="539"/>
    </row>
    <row r="212" spans="20:41" s="540" customFormat="1">
      <c r="T212" s="539"/>
      <c r="U212" s="539"/>
      <c r="V212" s="539"/>
      <c r="W212" s="539"/>
      <c r="X212" s="539"/>
      <c r="Y212" s="539"/>
      <c r="Z212" s="539"/>
      <c r="AA212" s="539"/>
      <c r="AB212" s="539"/>
      <c r="AC212" s="539"/>
      <c r="AD212" s="539"/>
      <c r="AE212" s="539"/>
      <c r="AF212" s="539"/>
      <c r="AG212" s="539"/>
      <c r="AH212" s="539"/>
      <c r="AI212" s="539"/>
      <c r="AJ212" s="539"/>
      <c r="AK212" s="539"/>
      <c r="AL212" s="539"/>
      <c r="AM212" s="539"/>
      <c r="AN212" s="539"/>
      <c r="AO212" s="539"/>
    </row>
    <row r="213" spans="20:41" s="540" customFormat="1">
      <c r="T213" s="539"/>
      <c r="U213" s="539"/>
      <c r="V213" s="539"/>
      <c r="W213" s="539"/>
      <c r="X213" s="539"/>
      <c r="Y213" s="539"/>
      <c r="Z213" s="539"/>
      <c r="AA213" s="539"/>
      <c r="AB213" s="539"/>
      <c r="AC213" s="539"/>
      <c r="AD213" s="539"/>
      <c r="AE213" s="539"/>
      <c r="AF213" s="539"/>
      <c r="AG213" s="539"/>
      <c r="AH213" s="539"/>
      <c r="AI213" s="539"/>
      <c r="AJ213" s="539"/>
      <c r="AK213" s="539"/>
      <c r="AL213" s="539"/>
      <c r="AM213" s="539"/>
      <c r="AN213" s="539"/>
      <c r="AO213" s="539"/>
    </row>
    <row r="214" spans="20:41" s="540" customFormat="1">
      <c r="T214" s="539"/>
      <c r="U214" s="539"/>
      <c r="V214" s="539"/>
      <c r="W214" s="539"/>
      <c r="X214" s="539"/>
      <c r="Y214" s="539"/>
      <c r="Z214" s="539"/>
      <c r="AA214" s="539"/>
      <c r="AB214" s="539"/>
      <c r="AC214" s="539"/>
      <c r="AD214" s="539"/>
      <c r="AE214" s="539"/>
      <c r="AF214" s="539"/>
      <c r="AG214" s="539"/>
      <c r="AH214" s="539"/>
      <c r="AI214" s="539"/>
      <c r="AJ214" s="539"/>
      <c r="AK214" s="539"/>
      <c r="AL214" s="539"/>
      <c r="AM214" s="539"/>
      <c r="AN214" s="539"/>
      <c r="AO214" s="539"/>
    </row>
    <row r="215" spans="20:41" s="540" customFormat="1">
      <c r="T215" s="539"/>
      <c r="U215" s="539"/>
      <c r="V215" s="539"/>
      <c r="W215" s="539"/>
      <c r="X215" s="539"/>
      <c r="Y215" s="539"/>
      <c r="Z215" s="539"/>
      <c r="AA215" s="539"/>
      <c r="AB215" s="539"/>
      <c r="AC215" s="539"/>
      <c r="AD215" s="539"/>
      <c r="AE215" s="539"/>
      <c r="AF215" s="539"/>
      <c r="AG215" s="539"/>
      <c r="AH215" s="539"/>
      <c r="AI215" s="539"/>
      <c r="AJ215" s="539"/>
      <c r="AK215" s="539"/>
      <c r="AL215" s="539"/>
      <c r="AM215" s="539"/>
      <c r="AN215" s="539"/>
      <c r="AO215" s="539"/>
    </row>
    <row r="216" spans="20:41" s="540" customFormat="1">
      <c r="T216" s="539"/>
      <c r="U216" s="539"/>
      <c r="V216" s="539"/>
      <c r="W216" s="539"/>
      <c r="X216" s="539"/>
      <c r="Y216" s="539"/>
      <c r="Z216" s="539"/>
      <c r="AA216" s="539"/>
      <c r="AB216" s="539"/>
      <c r="AC216" s="539"/>
      <c r="AD216" s="539"/>
      <c r="AE216" s="539"/>
      <c r="AF216" s="539"/>
      <c r="AG216" s="539"/>
      <c r="AH216" s="539"/>
      <c r="AI216" s="539"/>
      <c r="AJ216" s="539"/>
      <c r="AK216" s="539"/>
      <c r="AL216" s="539"/>
      <c r="AM216" s="539"/>
      <c r="AN216" s="539"/>
      <c r="AO216" s="539"/>
    </row>
    <row r="217" spans="20:41" s="540" customFormat="1">
      <c r="T217" s="539"/>
      <c r="U217" s="539"/>
      <c r="V217" s="539"/>
      <c r="W217" s="539"/>
      <c r="X217" s="539"/>
      <c r="Y217" s="539"/>
      <c r="Z217" s="539"/>
      <c r="AA217" s="539"/>
      <c r="AB217" s="539"/>
      <c r="AC217" s="539"/>
      <c r="AD217" s="539"/>
      <c r="AE217" s="539"/>
      <c r="AF217" s="539"/>
      <c r="AG217" s="539"/>
      <c r="AH217" s="539"/>
      <c r="AI217" s="539"/>
      <c r="AJ217" s="539"/>
      <c r="AK217" s="539"/>
      <c r="AL217" s="539"/>
      <c r="AM217" s="539"/>
      <c r="AN217" s="539"/>
      <c r="AO217" s="539"/>
    </row>
    <row r="218" spans="20:41" s="540" customFormat="1">
      <c r="T218" s="539"/>
      <c r="U218" s="539"/>
      <c r="V218" s="539"/>
      <c r="W218" s="539"/>
      <c r="X218" s="539"/>
      <c r="Y218" s="539"/>
      <c r="Z218" s="539"/>
      <c r="AA218" s="539"/>
      <c r="AB218" s="539"/>
      <c r="AC218" s="539"/>
      <c r="AD218" s="539"/>
      <c r="AE218" s="539"/>
      <c r="AF218" s="539"/>
      <c r="AG218" s="539"/>
      <c r="AH218" s="539"/>
      <c r="AI218" s="539"/>
      <c r="AJ218" s="539"/>
      <c r="AK218" s="539"/>
      <c r="AL218" s="539"/>
      <c r="AM218" s="539"/>
      <c r="AN218" s="539"/>
      <c r="AO218" s="539"/>
    </row>
    <row r="219" spans="20:41" s="540" customFormat="1">
      <c r="T219" s="539"/>
      <c r="U219" s="539"/>
      <c r="V219" s="539"/>
      <c r="W219" s="539"/>
      <c r="X219" s="539"/>
      <c r="Y219" s="539"/>
      <c r="Z219" s="539"/>
      <c r="AA219" s="539"/>
      <c r="AB219" s="539"/>
      <c r="AC219" s="539"/>
      <c r="AD219" s="539"/>
      <c r="AE219" s="539"/>
      <c r="AF219" s="539"/>
      <c r="AG219" s="539"/>
      <c r="AH219" s="539"/>
      <c r="AI219" s="539"/>
      <c r="AJ219" s="539"/>
      <c r="AK219" s="539"/>
      <c r="AL219" s="539"/>
      <c r="AM219" s="539"/>
      <c r="AN219" s="539"/>
      <c r="AO219" s="539"/>
    </row>
    <row r="220" spans="20:41" s="540" customFormat="1">
      <c r="T220" s="539"/>
      <c r="U220" s="539"/>
      <c r="V220" s="539"/>
      <c r="W220" s="539"/>
      <c r="X220" s="539"/>
      <c r="Y220" s="539"/>
      <c r="Z220" s="539"/>
      <c r="AA220" s="539"/>
      <c r="AB220" s="539"/>
      <c r="AC220" s="539"/>
      <c r="AD220" s="539"/>
      <c r="AE220" s="539"/>
      <c r="AF220" s="539"/>
      <c r="AG220" s="539"/>
      <c r="AH220" s="539"/>
      <c r="AI220" s="539"/>
      <c r="AJ220" s="539"/>
      <c r="AK220" s="539"/>
      <c r="AL220" s="539"/>
      <c r="AM220" s="539"/>
      <c r="AN220" s="539"/>
      <c r="AO220" s="539"/>
    </row>
    <row r="221" spans="20:41" s="540" customFormat="1">
      <c r="T221" s="539"/>
      <c r="U221" s="539"/>
      <c r="V221" s="539"/>
      <c r="W221" s="539"/>
      <c r="X221" s="539"/>
      <c r="Y221" s="539"/>
      <c r="Z221" s="539"/>
      <c r="AA221" s="539"/>
      <c r="AB221" s="539"/>
      <c r="AC221" s="539"/>
      <c r="AD221" s="539"/>
      <c r="AE221" s="539"/>
      <c r="AF221" s="539"/>
      <c r="AG221" s="539"/>
      <c r="AH221" s="539"/>
      <c r="AI221" s="539"/>
      <c r="AJ221" s="539"/>
      <c r="AK221" s="539"/>
      <c r="AL221" s="539"/>
      <c r="AM221" s="539"/>
      <c r="AN221" s="539"/>
      <c r="AO221" s="539"/>
    </row>
    <row r="222" spans="20:41" s="540" customFormat="1">
      <c r="T222" s="539"/>
      <c r="U222" s="539"/>
      <c r="V222" s="539"/>
      <c r="W222" s="539"/>
      <c r="X222" s="539"/>
      <c r="Y222" s="539"/>
      <c r="Z222" s="539"/>
      <c r="AA222" s="539"/>
      <c r="AB222" s="539"/>
      <c r="AC222" s="539"/>
      <c r="AD222" s="539"/>
      <c r="AE222" s="539"/>
      <c r="AF222" s="539"/>
      <c r="AG222" s="539"/>
      <c r="AH222" s="539"/>
      <c r="AI222" s="539"/>
      <c r="AJ222" s="539"/>
      <c r="AK222" s="539"/>
      <c r="AL222" s="539"/>
      <c r="AM222" s="539"/>
      <c r="AN222" s="539"/>
      <c r="AO222" s="539"/>
    </row>
    <row r="223" spans="20:41" s="540" customFormat="1">
      <c r="T223" s="539"/>
      <c r="U223" s="539"/>
      <c r="V223" s="539"/>
      <c r="W223" s="539"/>
      <c r="X223" s="539"/>
      <c r="Y223" s="539"/>
      <c r="Z223" s="539"/>
      <c r="AA223" s="539"/>
      <c r="AB223" s="539"/>
      <c r="AC223" s="539"/>
      <c r="AD223" s="539"/>
      <c r="AE223" s="539"/>
      <c r="AF223" s="539"/>
      <c r="AG223" s="539"/>
      <c r="AH223" s="539"/>
      <c r="AI223" s="539"/>
      <c r="AJ223" s="539"/>
      <c r="AK223" s="539"/>
      <c r="AL223" s="539"/>
      <c r="AM223" s="539"/>
      <c r="AN223" s="539"/>
      <c r="AO223" s="539"/>
    </row>
    <row r="224" spans="20:41" s="540" customFormat="1">
      <c r="T224" s="539"/>
      <c r="U224" s="539"/>
      <c r="V224" s="539"/>
      <c r="W224" s="539"/>
      <c r="X224" s="539"/>
      <c r="Y224" s="539"/>
      <c r="Z224" s="539"/>
      <c r="AA224" s="539"/>
      <c r="AB224" s="539"/>
      <c r="AC224" s="539"/>
      <c r="AD224" s="539"/>
      <c r="AE224" s="539"/>
      <c r="AF224" s="539"/>
      <c r="AG224" s="539"/>
      <c r="AH224" s="539"/>
      <c r="AI224" s="539"/>
      <c r="AJ224" s="539"/>
      <c r="AK224" s="539"/>
      <c r="AL224" s="539"/>
      <c r="AM224" s="539"/>
      <c r="AN224" s="539"/>
      <c r="AO224" s="539"/>
    </row>
    <row r="225" spans="20:41" s="540" customFormat="1">
      <c r="T225" s="539"/>
      <c r="U225" s="539"/>
      <c r="V225" s="539"/>
      <c r="W225" s="539"/>
      <c r="X225" s="539"/>
      <c r="Y225" s="539"/>
      <c r="Z225" s="539"/>
      <c r="AA225" s="539"/>
      <c r="AB225" s="539"/>
      <c r="AC225" s="539"/>
      <c r="AD225" s="539"/>
      <c r="AE225" s="539"/>
      <c r="AF225" s="539"/>
      <c r="AG225" s="539"/>
      <c r="AH225" s="539"/>
      <c r="AI225" s="539"/>
      <c r="AJ225" s="539"/>
      <c r="AK225" s="539"/>
      <c r="AL225" s="539"/>
      <c r="AM225" s="539"/>
      <c r="AN225" s="539"/>
      <c r="AO225" s="539"/>
    </row>
    <row r="226" spans="20:41" s="540" customFormat="1">
      <c r="T226" s="539"/>
      <c r="U226" s="539"/>
      <c r="V226" s="539"/>
      <c r="W226" s="539"/>
      <c r="X226" s="539"/>
      <c r="Y226" s="539"/>
      <c r="Z226" s="539"/>
      <c r="AA226" s="539"/>
      <c r="AB226" s="539"/>
      <c r="AC226" s="539"/>
      <c r="AD226" s="539"/>
      <c r="AE226" s="539"/>
      <c r="AF226" s="539"/>
      <c r="AG226" s="539"/>
      <c r="AH226" s="539"/>
      <c r="AI226" s="539"/>
      <c r="AJ226" s="539"/>
      <c r="AK226" s="539"/>
      <c r="AL226" s="539"/>
      <c r="AM226" s="539"/>
      <c r="AN226" s="539"/>
      <c r="AO226" s="539"/>
    </row>
    <row r="227" spans="20:41" s="540" customFormat="1">
      <c r="T227" s="539"/>
      <c r="U227" s="539"/>
      <c r="V227" s="539"/>
      <c r="W227" s="539"/>
      <c r="X227" s="539"/>
      <c r="Y227" s="539"/>
      <c r="Z227" s="539"/>
      <c r="AA227" s="539"/>
      <c r="AB227" s="539"/>
      <c r="AC227" s="539"/>
      <c r="AD227" s="539"/>
      <c r="AE227" s="539"/>
      <c r="AF227" s="539"/>
      <c r="AG227" s="539"/>
      <c r="AH227" s="539"/>
      <c r="AI227" s="539"/>
      <c r="AJ227" s="539"/>
      <c r="AK227" s="539"/>
      <c r="AL227" s="539"/>
      <c r="AM227" s="539"/>
      <c r="AN227" s="539"/>
      <c r="AO227" s="539"/>
    </row>
    <row r="228" spans="20:41" s="540" customFormat="1">
      <c r="T228" s="539"/>
      <c r="U228" s="539"/>
      <c r="V228" s="539"/>
      <c r="W228" s="539"/>
      <c r="X228" s="539"/>
      <c r="Y228" s="539"/>
      <c r="Z228" s="539"/>
      <c r="AA228" s="539"/>
      <c r="AB228" s="539"/>
      <c r="AC228" s="539"/>
      <c r="AD228" s="539"/>
      <c r="AE228" s="539"/>
      <c r="AF228" s="539"/>
      <c r="AG228" s="539"/>
      <c r="AH228" s="539"/>
      <c r="AI228" s="539"/>
      <c r="AJ228" s="539"/>
      <c r="AK228" s="539"/>
      <c r="AL228" s="539"/>
      <c r="AM228" s="539"/>
      <c r="AN228" s="539"/>
      <c r="AO228" s="539"/>
    </row>
    <row r="229" spans="20:41" s="540" customFormat="1">
      <c r="T229" s="539"/>
      <c r="U229" s="539"/>
      <c r="V229" s="539"/>
      <c r="W229" s="539"/>
      <c r="X229" s="539"/>
      <c r="Y229" s="539"/>
      <c r="Z229" s="539"/>
      <c r="AA229" s="539"/>
      <c r="AB229" s="539"/>
      <c r="AC229" s="539"/>
      <c r="AD229" s="539"/>
      <c r="AE229" s="539"/>
      <c r="AF229" s="539"/>
      <c r="AG229" s="539"/>
      <c r="AH229" s="539"/>
      <c r="AI229" s="539"/>
      <c r="AJ229" s="539"/>
      <c r="AK229" s="539"/>
      <c r="AL229" s="539"/>
      <c r="AM229" s="539"/>
      <c r="AN229" s="539"/>
      <c r="AO229" s="539"/>
    </row>
    <row r="230" spans="20:41" s="540" customFormat="1">
      <c r="T230" s="539"/>
      <c r="U230" s="539"/>
      <c r="V230" s="539"/>
      <c r="W230" s="539"/>
      <c r="X230" s="539"/>
      <c r="Y230" s="539"/>
      <c r="Z230" s="539"/>
      <c r="AA230" s="539"/>
      <c r="AB230" s="539"/>
      <c r="AC230" s="539"/>
      <c r="AD230" s="539"/>
      <c r="AE230" s="539"/>
      <c r="AF230" s="539"/>
      <c r="AG230" s="539"/>
      <c r="AH230" s="539"/>
      <c r="AI230" s="539"/>
      <c r="AJ230" s="539"/>
      <c r="AK230" s="539"/>
      <c r="AL230" s="539"/>
      <c r="AM230" s="539"/>
      <c r="AN230" s="539"/>
      <c r="AO230" s="539"/>
    </row>
    <row r="231" spans="20:41" s="540" customFormat="1">
      <c r="T231" s="539"/>
      <c r="U231" s="539"/>
      <c r="V231" s="539"/>
      <c r="W231" s="539"/>
      <c r="X231" s="539"/>
      <c r="Y231" s="539"/>
      <c r="Z231" s="539"/>
      <c r="AA231" s="539"/>
      <c r="AB231" s="539"/>
      <c r="AC231" s="539"/>
      <c r="AD231" s="539"/>
      <c r="AE231" s="539"/>
      <c r="AF231" s="539"/>
      <c r="AG231" s="539"/>
      <c r="AH231" s="539"/>
      <c r="AI231" s="539"/>
      <c r="AJ231" s="539"/>
      <c r="AK231" s="539"/>
      <c r="AL231" s="539"/>
      <c r="AM231" s="539"/>
      <c r="AN231" s="539"/>
      <c r="AO231" s="539"/>
    </row>
    <row r="232" spans="20:41" s="540" customFormat="1">
      <c r="T232" s="539"/>
      <c r="U232" s="539"/>
      <c r="V232" s="539"/>
      <c r="W232" s="539"/>
      <c r="X232" s="539"/>
      <c r="Y232" s="539"/>
      <c r="Z232" s="539"/>
      <c r="AA232" s="539"/>
      <c r="AB232" s="539"/>
      <c r="AC232" s="539"/>
      <c r="AD232" s="539"/>
      <c r="AE232" s="539"/>
      <c r="AF232" s="539"/>
      <c r="AG232" s="539"/>
      <c r="AH232" s="539"/>
      <c r="AI232" s="539"/>
      <c r="AJ232" s="539"/>
      <c r="AK232" s="539"/>
      <c r="AL232" s="539"/>
      <c r="AM232" s="539"/>
      <c r="AN232" s="539"/>
      <c r="AO232" s="539"/>
    </row>
    <row r="233" spans="20:41" s="540" customFormat="1">
      <c r="T233" s="539"/>
      <c r="U233" s="539"/>
      <c r="V233" s="539"/>
      <c r="W233" s="539"/>
      <c r="X233" s="539"/>
      <c r="Y233" s="539"/>
      <c r="Z233" s="539"/>
      <c r="AA233" s="539"/>
      <c r="AB233" s="539"/>
      <c r="AC233" s="539"/>
      <c r="AD233" s="539"/>
      <c r="AE233" s="539"/>
      <c r="AF233" s="539"/>
      <c r="AG233" s="539"/>
      <c r="AH233" s="539"/>
      <c r="AI233" s="539"/>
      <c r="AJ233" s="539"/>
      <c r="AK233" s="539"/>
      <c r="AL233" s="539"/>
      <c r="AM233" s="539"/>
      <c r="AN233" s="539"/>
      <c r="AO233" s="539"/>
    </row>
    <row r="234" spans="20:41" s="540" customFormat="1">
      <c r="T234" s="539"/>
      <c r="U234" s="539"/>
      <c r="V234" s="539"/>
      <c r="W234" s="539"/>
      <c r="X234" s="539"/>
      <c r="Y234" s="539"/>
      <c r="Z234" s="539"/>
      <c r="AA234" s="539"/>
      <c r="AB234" s="539"/>
      <c r="AC234" s="539"/>
      <c r="AD234" s="539"/>
      <c r="AE234" s="539"/>
      <c r="AF234" s="539"/>
      <c r="AG234" s="539"/>
      <c r="AH234" s="539"/>
      <c r="AI234" s="539"/>
      <c r="AJ234" s="539"/>
      <c r="AK234" s="539"/>
      <c r="AL234" s="539"/>
      <c r="AM234" s="539"/>
      <c r="AN234" s="539"/>
      <c r="AO234" s="539"/>
    </row>
    <row r="235" spans="20:41" s="540" customFormat="1">
      <c r="T235" s="539"/>
      <c r="U235" s="539"/>
      <c r="V235" s="539"/>
      <c r="W235" s="539"/>
      <c r="X235" s="539"/>
      <c r="Y235" s="539"/>
      <c r="Z235" s="539"/>
      <c r="AA235" s="539"/>
      <c r="AB235" s="539"/>
      <c r="AC235" s="539"/>
      <c r="AD235" s="539"/>
      <c r="AE235" s="539"/>
      <c r="AF235" s="539"/>
      <c r="AG235" s="539"/>
      <c r="AH235" s="539"/>
      <c r="AI235" s="539"/>
      <c r="AJ235" s="539"/>
      <c r="AK235" s="539"/>
      <c r="AL235" s="539"/>
      <c r="AM235" s="539"/>
      <c r="AN235" s="539"/>
      <c r="AO235" s="539"/>
    </row>
    <row r="236" spans="20:41" s="540" customFormat="1">
      <c r="T236" s="539"/>
      <c r="U236" s="539"/>
      <c r="V236" s="539"/>
      <c r="W236" s="539"/>
      <c r="X236" s="539"/>
      <c r="Y236" s="539"/>
      <c r="Z236" s="539"/>
      <c r="AA236" s="539"/>
      <c r="AB236" s="539"/>
      <c r="AC236" s="539"/>
      <c r="AD236" s="539"/>
      <c r="AE236" s="539"/>
      <c r="AF236" s="539"/>
      <c r="AG236" s="539"/>
      <c r="AH236" s="539"/>
      <c r="AI236" s="539"/>
      <c r="AJ236" s="539"/>
      <c r="AK236" s="539"/>
      <c r="AL236" s="539"/>
      <c r="AM236" s="539"/>
      <c r="AN236" s="539"/>
      <c r="AO236" s="539"/>
    </row>
    <row r="237" spans="20:41" s="540" customFormat="1">
      <c r="T237" s="539"/>
      <c r="U237" s="539"/>
      <c r="V237" s="539"/>
      <c r="W237" s="539"/>
      <c r="X237" s="539"/>
      <c r="Y237" s="539"/>
      <c r="Z237" s="539"/>
      <c r="AA237" s="539"/>
      <c r="AB237" s="539"/>
      <c r="AC237" s="539"/>
      <c r="AD237" s="539"/>
      <c r="AE237" s="539"/>
      <c r="AF237" s="539"/>
      <c r="AG237" s="539"/>
      <c r="AH237" s="539"/>
      <c r="AI237" s="539"/>
      <c r="AJ237" s="539"/>
      <c r="AK237" s="539"/>
      <c r="AL237" s="539"/>
      <c r="AM237" s="539"/>
      <c r="AN237" s="539"/>
      <c r="AO237" s="539"/>
    </row>
    <row r="238" spans="20:41" s="540" customFormat="1">
      <c r="T238" s="539"/>
      <c r="U238" s="539"/>
      <c r="V238" s="539"/>
      <c r="W238" s="539"/>
      <c r="X238" s="539"/>
      <c r="Y238" s="539"/>
      <c r="Z238" s="539"/>
      <c r="AA238" s="539"/>
      <c r="AB238" s="539"/>
      <c r="AC238" s="539"/>
      <c r="AD238" s="539"/>
      <c r="AE238" s="539"/>
      <c r="AF238" s="539"/>
      <c r="AG238" s="539"/>
      <c r="AH238" s="539"/>
      <c r="AI238" s="539"/>
      <c r="AJ238" s="539"/>
      <c r="AK238" s="539"/>
      <c r="AL238" s="539"/>
      <c r="AM238" s="539"/>
      <c r="AN238" s="539"/>
      <c r="AO238" s="539"/>
    </row>
    <row r="239" spans="20:41" s="540" customFormat="1">
      <c r="T239" s="539"/>
      <c r="U239" s="539"/>
      <c r="V239" s="539"/>
      <c r="W239" s="539"/>
      <c r="X239" s="539"/>
      <c r="Y239" s="539"/>
      <c r="Z239" s="539"/>
      <c r="AA239" s="539"/>
      <c r="AB239" s="539"/>
      <c r="AC239" s="539"/>
      <c r="AD239" s="539"/>
      <c r="AE239" s="539"/>
      <c r="AF239" s="539"/>
      <c r="AG239" s="539"/>
      <c r="AH239" s="539"/>
      <c r="AI239" s="539"/>
      <c r="AJ239" s="539"/>
      <c r="AK239" s="539"/>
      <c r="AL239" s="539"/>
      <c r="AM239" s="539"/>
      <c r="AN239" s="539"/>
      <c r="AO239" s="539"/>
    </row>
    <row r="240" spans="20:41" s="540" customFormat="1">
      <c r="T240" s="539"/>
      <c r="U240" s="539"/>
      <c r="V240" s="539"/>
      <c r="W240" s="539"/>
      <c r="X240" s="539"/>
      <c r="Y240" s="539"/>
      <c r="Z240" s="539"/>
      <c r="AA240" s="539"/>
      <c r="AB240" s="539"/>
      <c r="AC240" s="539"/>
      <c r="AD240" s="539"/>
      <c r="AE240" s="539"/>
      <c r="AF240" s="539"/>
      <c r="AG240" s="539"/>
      <c r="AH240" s="539"/>
      <c r="AI240" s="539"/>
      <c r="AJ240" s="539"/>
      <c r="AK240" s="539"/>
      <c r="AL240" s="539"/>
      <c r="AM240" s="539"/>
      <c r="AN240" s="539"/>
      <c r="AO240" s="539"/>
    </row>
    <row r="241" spans="20:41" s="540" customFormat="1">
      <c r="T241" s="539"/>
      <c r="U241" s="539"/>
      <c r="V241" s="539"/>
      <c r="W241" s="539"/>
      <c r="X241" s="539"/>
      <c r="Y241" s="539"/>
      <c r="Z241" s="539"/>
      <c r="AA241" s="539"/>
      <c r="AB241" s="539"/>
      <c r="AC241" s="539"/>
      <c r="AD241" s="539"/>
      <c r="AE241" s="539"/>
      <c r="AF241" s="539"/>
      <c r="AG241" s="539"/>
      <c r="AH241" s="539"/>
      <c r="AI241" s="539"/>
      <c r="AJ241" s="539"/>
      <c r="AK241" s="539"/>
      <c r="AL241" s="539"/>
      <c r="AM241" s="539"/>
      <c r="AN241" s="539"/>
      <c r="AO241" s="539"/>
    </row>
    <row r="242" spans="20:41" s="540" customFormat="1">
      <c r="T242" s="539"/>
      <c r="U242" s="539"/>
      <c r="V242" s="539"/>
      <c r="W242" s="539"/>
      <c r="X242" s="539"/>
      <c r="Y242" s="539"/>
      <c r="Z242" s="539"/>
      <c r="AA242" s="539"/>
      <c r="AB242" s="539"/>
      <c r="AC242" s="539"/>
      <c r="AD242" s="539"/>
      <c r="AE242" s="539"/>
      <c r="AF242" s="539"/>
      <c r="AG242" s="539"/>
      <c r="AH242" s="539"/>
      <c r="AI242" s="539"/>
      <c r="AJ242" s="539"/>
      <c r="AK242" s="539"/>
      <c r="AL242" s="539"/>
      <c r="AM242" s="539"/>
      <c r="AN242" s="539"/>
      <c r="AO242" s="539"/>
    </row>
    <row r="243" spans="20:41" s="540" customFormat="1">
      <c r="T243" s="539"/>
      <c r="U243" s="539"/>
      <c r="V243" s="539"/>
      <c r="W243" s="539"/>
      <c r="X243" s="539"/>
      <c r="Y243" s="539"/>
      <c r="Z243" s="539"/>
      <c r="AA243" s="539"/>
      <c r="AB243" s="539"/>
      <c r="AC243" s="539"/>
      <c r="AD243" s="539"/>
      <c r="AE243" s="539"/>
      <c r="AF243" s="539"/>
      <c r="AG243" s="539"/>
      <c r="AH243" s="539"/>
      <c r="AI243" s="539"/>
      <c r="AJ243" s="539"/>
      <c r="AK243" s="539"/>
      <c r="AL243" s="539"/>
      <c r="AM243" s="539"/>
      <c r="AN243" s="539"/>
      <c r="AO243" s="539"/>
    </row>
    <row r="244" spans="20:41" s="540" customFormat="1">
      <c r="T244" s="539"/>
      <c r="U244" s="539"/>
      <c r="V244" s="539"/>
      <c r="W244" s="539"/>
      <c r="X244" s="539"/>
      <c r="Y244" s="539"/>
      <c r="Z244" s="539"/>
      <c r="AA244" s="539"/>
      <c r="AB244" s="539"/>
      <c r="AC244" s="539"/>
      <c r="AD244" s="539"/>
      <c r="AE244" s="539"/>
      <c r="AF244" s="539"/>
      <c r="AG244" s="539"/>
      <c r="AH244" s="539"/>
      <c r="AI244" s="539"/>
      <c r="AJ244" s="539"/>
      <c r="AK244" s="539"/>
      <c r="AL244" s="539"/>
      <c r="AM244" s="539"/>
      <c r="AN244" s="539"/>
      <c r="AO244" s="539"/>
    </row>
    <row r="245" spans="20:41" s="540" customFormat="1">
      <c r="T245" s="539"/>
      <c r="U245" s="539"/>
      <c r="V245" s="539"/>
      <c r="W245" s="539"/>
      <c r="X245" s="539"/>
      <c r="Y245" s="539"/>
      <c r="Z245" s="539"/>
      <c r="AA245" s="539"/>
      <c r="AB245" s="539"/>
      <c r="AC245" s="539"/>
      <c r="AD245" s="539"/>
      <c r="AE245" s="539"/>
      <c r="AF245" s="539"/>
      <c r="AG245" s="539"/>
      <c r="AH245" s="539"/>
      <c r="AI245" s="539"/>
      <c r="AJ245" s="539"/>
      <c r="AK245" s="539"/>
      <c r="AL245" s="539"/>
      <c r="AM245" s="539"/>
      <c r="AN245" s="539"/>
      <c r="AO245" s="539"/>
    </row>
    <row r="246" spans="20:41" s="540" customFormat="1">
      <c r="T246" s="539"/>
      <c r="U246" s="539"/>
      <c r="V246" s="539"/>
      <c r="W246" s="539"/>
      <c r="X246" s="539"/>
      <c r="Y246" s="539"/>
      <c r="Z246" s="539"/>
      <c r="AA246" s="539"/>
      <c r="AB246" s="539"/>
      <c r="AC246" s="539"/>
      <c r="AD246" s="539"/>
      <c r="AE246" s="539"/>
      <c r="AF246" s="539"/>
      <c r="AG246" s="539"/>
      <c r="AH246" s="539"/>
      <c r="AI246" s="539"/>
      <c r="AJ246" s="539"/>
      <c r="AK246" s="539"/>
      <c r="AL246" s="539"/>
      <c r="AM246" s="539"/>
      <c r="AN246" s="539"/>
      <c r="AO246" s="539"/>
    </row>
    <row r="247" spans="20:41" s="540" customFormat="1">
      <c r="T247" s="539"/>
      <c r="U247" s="539"/>
      <c r="V247" s="539"/>
      <c r="W247" s="539"/>
      <c r="X247" s="539"/>
      <c r="Y247" s="539"/>
      <c r="Z247" s="539"/>
      <c r="AA247" s="539"/>
      <c r="AB247" s="539"/>
      <c r="AC247" s="539"/>
      <c r="AD247" s="539"/>
      <c r="AE247" s="539"/>
      <c r="AF247" s="539"/>
      <c r="AG247" s="539"/>
      <c r="AH247" s="539"/>
      <c r="AI247" s="539"/>
      <c r="AJ247" s="539"/>
      <c r="AK247" s="539"/>
      <c r="AL247" s="539"/>
      <c r="AM247" s="539"/>
      <c r="AN247" s="539"/>
      <c r="AO247" s="539"/>
    </row>
    <row r="248" spans="20:41" s="540" customFormat="1">
      <c r="T248" s="539"/>
      <c r="U248" s="539"/>
      <c r="V248" s="539"/>
      <c r="W248" s="539"/>
      <c r="X248" s="539"/>
      <c r="Y248" s="539"/>
      <c r="Z248" s="539"/>
      <c r="AA248" s="539"/>
      <c r="AB248" s="539"/>
      <c r="AC248" s="539"/>
      <c r="AD248" s="539"/>
      <c r="AE248" s="539"/>
      <c r="AF248" s="539"/>
      <c r="AG248" s="539"/>
      <c r="AH248" s="539"/>
      <c r="AI248" s="539"/>
      <c r="AJ248" s="539"/>
      <c r="AK248" s="539"/>
      <c r="AL248" s="539"/>
      <c r="AM248" s="539"/>
      <c r="AN248" s="539"/>
      <c r="AO248" s="539"/>
    </row>
    <row r="249" spans="20:41" s="540" customFormat="1">
      <c r="T249" s="539"/>
      <c r="U249" s="539"/>
      <c r="V249" s="539"/>
      <c r="W249" s="539"/>
      <c r="X249" s="539"/>
      <c r="Y249" s="539"/>
      <c r="Z249" s="539"/>
      <c r="AA249" s="539"/>
      <c r="AB249" s="539"/>
      <c r="AC249" s="539"/>
      <c r="AD249" s="539"/>
      <c r="AE249" s="539"/>
      <c r="AF249" s="539"/>
      <c r="AG249" s="539"/>
      <c r="AH249" s="539"/>
      <c r="AI249" s="539"/>
      <c r="AJ249" s="539"/>
      <c r="AK249" s="539"/>
      <c r="AL249" s="539"/>
      <c r="AM249" s="539"/>
      <c r="AN249" s="539"/>
      <c r="AO249" s="539"/>
    </row>
    <row r="250" spans="20:41" s="540" customFormat="1">
      <c r="T250" s="539"/>
      <c r="U250" s="539"/>
      <c r="V250" s="539"/>
      <c r="W250" s="539"/>
      <c r="X250" s="539"/>
      <c r="Y250" s="539"/>
      <c r="Z250" s="539"/>
      <c r="AA250" s="539"/>
      <c r="AB250" s="539"/>
      <c r="AC250" s="539"/>
      <c r="AD250" s="539"/>
      <c r="AE250" s="539"/>
      <c r="AF250" s="539"/>
      <c r="AG250" s="539"/>
      <c r="AH250" s="539"/>
      <c r="AI250" s="539"/>
      <c r="AJ250" s="539"/>
      <c r="AK250" s="539"/>
      <c r="AL250" s="539"/>
      <c r="AM250" s="539"/>
      <c r="AN250" s="539"/>
      <c r="AO250" s="539"/>
    </row>
    <row r="251" spans="20:41" s="540" customFormat="1">
      <c r="T251" s="539"/>
      <c r="U251" s="539"/>
      <c r="V251" s="539"/>
      <c r="W251" s="539"/>
      <c r="X251" s="539"/>
      <c r="Y251" s="539"/>
      <c r="Z251" s="539"/>
      <c r="AA251" s="539"/>
      <c r="AB251" s="539"/>
      <c r="AC251" s="539"/>
      <c r="AD251" s="539"/>
      <c r="AE251" s="539"/>
      <c r="AF251" s="539"/>
      <c r="AG251" s="539"/>
      <c r="AH251" s="539"/>
      <c r="AI251" s="539"/>
      <c r="AJ251" s="539"/>
      <c r="AK251" s="539"/>
      <c r="AL251" s="539"/>
      <c r="AM251" s="539"/>
      <c r="AN251" s="539"/>
      <c r="AO251" s="539"/>
    </row>
    <row r="252" spans="20:41" s="540" customFormat="1">
      <c r="T252" s="539"/>
      <c r="U252" s="539"/>
      <c r="V252" s="539"/>
      <c r="W252" s="539"/>
      <c r="X252" s="539"/>
      <c r="Y252" s="539"/>
      <c r="Z252" s="539"/>
      <c r="AA252" s="539"/>
      <c r="AB252" s="539"/>
      <c r="AC252" s="539"/>
      <c r="AD252" s="539"/>
      <c r="AE252" s="539"/>
      <c r="AF252" s="539"/>
      <c r="AG252" s="539"/>
      <c r="AH252" s="539"/>
      <c r="AI252" s="539"/>
      <c r="AJ252" s="539"/>
      <c r="AK252" s="539"/>
      <c r="AL252" s="539"/>
      <c r="AM252" s="539"/>
      <c r="AN252" s="539"/>
      <c r="AO252" s="539"/>
    </row>
    <row r="253" spans="20:41" s="540" customFormat="1">
      <c r="T253" s="539"/>
      <c r="U253" s="539"/>
      <c r="V253" s="539"/>
      <c r="W253" s="539"/>
      <c r="X253" s="539"/>
      <c r="Y253" s="539"/>
      <c r="Z253" s="539"/>
      <c r="AA253" s="539"/>
      <c r="AB253" s="539"/>
      <c r="AC253" s="539"/>
      <c r="AD253" s="539"/>
      <c r="AE253" s="539"/>
      <c r="AF253" s="539"/>
      <c r="AG253" s="539"/>
      <c r="AH253" s="539"/>
      <c r="AI253" s="539"/>
      <c r="AJ253" s="539"/>
      <c r="AK253" s="539"/>
      <c r="AL253" s="539"/>
      <c r="AM253" s="539"/>
      <c r="AN253" s="539"/>
      <c r="AO253" s="539"/>
    </row>
    <row r="254" spans="20:41" s="540" customFormat="1">
      <c r="T254" s="539"/>
      <c r="U254" s="539"/>
      <c r="V254" s="539"/>
      <c r="W254" s="539"/>
      <c r="X254" s="539"/>
      <c r="Y254" s="539"/>
      <c r="Z254" s="539"/>
      <c r="AA254" s="539"/>
      <c r="AB254" s="539"/>
      <c r="AC254" s="539"/>
      <c r="AD254" s="539"/>
      <c r="AE254" s="539"/>
      <c r="AF254" s="539"/>
      <c r="AG254" s="539"/>
      <c r="AH254" s="539"/>
      <c r="AI254" s="539"/>
      <c r="AJ254" s="539"/>
      <c r="AK254" s="539"/>
      <c r="AL254" s="539"/>
      <c r="AM254" s="539"/>
      <c r="AN254" s="539"/>
      <c r="AO254" s="539"/>
    </row>
    <row r="255" spans="20:41" s="540" customFormat="1">
      <c r="T255" s="539"/>
      <c r="U255" s="539"/>
      <c r="V255" s="539"/>
      <c r="W255" s="539"/>
      <c r="X255" s="539"/>
      <c r="Y255" s="539"/>
      <c r="Z255" s="539"/>
      <c r="AA255" s="539"/>
      <c r="AB255" s="539"/>
      <c r="AC255" s="539"/>
      <c r="AD255" s="539"/>
      <c r="AE255" s="539"/>
      <c r="AF255" s="539"/>
      <c r="AG255" s="539"/>
      <c r="AH255" s="539"/>
      <c r="AI255" s="539"/>
      <c r="AJ255" s="539"/>
      <c r="AK255" s="539"/>
      <c r="AL255" s="539"/>
      <c r="AM255" s="539"/>
      <c r="AN255" s="539"/>
      <c r="AO255" s="539"/>
    </row>
    <row r="256" spans="20:41" s="540" customFormat="1">
      <c r="T256" s="539"/>
      <c r="U256" s="539"/>
      <c r="V256" s="539"/>
      <c r="W256" s="539"/>
      <c r="X256" s="539"/>
      <c r="Y256" s="539"/>
      <c r="Z256" s="539"/>
      <c r="AA256" s="539"/>
      <c r="AB256" s="539"/>
      <c r="AC256" s="539"/>
      <c r="AD256" s="539"/>
      <c r="AE256" s="539"/>
      <c r="AF256" s="539"/>
      <c r="AG256" s="539"/>
      <c r="AH256" s="539"/>
      <c r="AI256" s="539"/>
      <c r="AJ256" s="539"/>
      <c r="AK256" s="539"/>
      <c r="AL256" s="539"/>
      <c r="AM256" s="539"/>
      <c r="AN256" s="539"/>
      <c r="AO256" s="539"/>
    </row>
    <row r="257" spans="20:41" s="540" customFormat="1">
      <c r="T257" s="539"/>
      <c r="U257" s="539"/>
      <c r="V257" s="539"/>
      <c r="W257" s="539"/>
      <c r="X257" s="539"/>
      <c r="Y257" s="539"/>
      <c r="Z257" s="539"/>
      <c r="AA257" s="539"/>
      <c r="AB257" s="539"/>
      <c r="AC257" s="539"/>
      <c r="AD257" s="539"/>
      <c r="AE257" s="539"/>
      <c r="AF257" s="539"/>
      <c r="AG257" s="539"/>
      <c r="AH257" s="539"/>
      <c r="AI257" s="539"/>
      <c r="AJ257" s="539"/>
      <c r="AK257" s="539"/>
      <c r="AL257" s="539"/>
      <c r="AM257" s="539"/>
      <c r="AN257" s="539"/>
      <c r="AO257" s="539"/>
    </row>
    <row r="258" spans="20:41" s="540" customFormat="1">
      <c r="T258" s="539"/>
      <c r="U258" s="539"/>
      <c r="V258" s="539"/>
      <c r="W258" s="539"/>
      <c r="X258" s="539"/>
      <c r="Y258" s="539"/>
      <c r="Z258" s="539"/>
      <c r="AA258" s="539"/>
      <c r="AB258" s="539"/>
      <c r="AC258" s="539"/>
      <c r="AD258" s="539"/>
      <c r="AE258" s="539"/>
      <c r="AF258" s="539"/>
      <c r="AG258" s="539"/>
      <c r="AH258" s="539"/>
      <c r="AI258" s="539"/>
      <c r="AJ258" s="539"/>
      <c r="AK258" s="539"/>
      <c r="AL258" s="539"/>
      <c r="AM258" s="539"/>
      <c r="AN258" s="539"/>
      <c r="AO258" s="539"/>
    </row>
    <row r="259" spans="20:41" s="540" customFormat="1">
      <c r="T259" s="539"/>
      <c r="U259" s="539"/>
      <c r="V259" s="539"/>
      <c r="W259" s="539"/>
      <c r="X259" s="539"/>
      <c r="Y259" s="539"/>
      <c r="Z259" s="539"/>
      <c r="AA259" s="539"/>
      <c r="AB259" s="539"/>
      <c r="AC259" s="539"/>
      <c r="AD259" s="539"/>
      <c r="AE259" s="539"/>
      <c r="AF259" s="539"/>
      <c r="AG259" s="539"/>
      <c r="AH259" s="539"/>
      <c r="AI259" s="539"/>
      <c r="AJ259" s="539"/>
      <c r="AK259" s="539"/>
      <c r="AL259" s="539"/>
      <c r="AM259" s="539"/>
      <c r="AN259" s="539"/>
      <c r="AO259" s="539"/>
    </row>
    <row r="260" spans="20:41" s="540" customFormat="1">
      <c r="T260" s="539"/>
      <c r="U260" s="539"/>
      <c r="V260" s="539"/>
      <c r="W260" s="539"/>
      <c r="X260" s="539"/>
      <c r="Y260" s="539"/>
      <c r="Z260" s="539"/>
      <c r="AA260" s="539"/>
      <c r="AB260" s="539"/>
      <c r="AC260" s="539"/>
      <c r="AD260" s="539"/>
      <c r="AE260" s="539"/>
      <c r="AF260" s="539"/>
      <c r="AG260" s="539"/>
      <c r="AH260" s="539"/>
      <c r="AI260" s="539"/>
      <c r="AJ260" s="539"/>
      <c r="AK260" s="539"/>
      <c r="AL260" s="539"/>
      <c r="AM260" s="539"/>
      <c r="AN260" s="539"/>
      <c r="AO260" s="539"/>
    </row>
    <row r="261" spans="20:41" s="540" customFormat="1">
      <c r="T261" s="539"/>
      <c r="U261" s="539"/>
      <c r="V261" s="539"/>
      <c r="W261" s="539"/>
      <c r="X261" s="539"/>
      <c r="Y261" s="539"/>
      <c r="Z261" s="539"/>
      <c r="AA261" s="539"/>
      <c r="AB261" s="539"/>
      <c r="AC261" s="539"/>
      <c r="AD261" s="539"/>
      <c r="AE261" s="539"/>
      <c r="AF261" s="539"/>
      <c r="AG261" s="539"/>
      <c r="AH261" s="539"/>
      <c r="AI261" s="539"/>
      <c r="AJ261" s="539"/>
      <c r="AK261" s="539"/>
      <c r="AL261" s="539"/>
      <c r="AM261" s="539"/>
      <c r="AN261" s="539"/>
      <c r="AO261" s="539"/>
    </row>
    <row r="262" spans="20:41" s="540" customFormat="1">
      <c r="T262" s="539"/>
      <c r="U262" s="539"/>
      <c r="V262" s="539"/>
      <c r="W262" s="539"/>
      <c r="X262" s="539"/>
      <c r="Y262" s="539"/>
      <c r="Z262" s="539"/>
      <c r="AA262" s="539"/>
      <c r="AB262" s="539"/>
      <c r="AC262" s="539"/>
      <c r="AD262" s="539"/>
      <c r="AE262" s="539"/>
      <c r="AF262" s="539"/>
      <c r="AG262" s="539"/>
      <c r="AH262" s="539"/>
      <c r="AI262" s="539"/>
      <c r="AJ262" s="539"/>
      <c r="AK262" s="539"/>
      <c r="AL262" s="539"/>
      <c r="AM262" s="539"/>
      <c r="AN262" s="539"/>
      <c r="AO262" s="539"/>
    </row>
    <row r="263" spans="20:41" s="540" customFormat="1">
      <c r="T263" s="539"/>
      <c r="U263" s="539"/>
      <c r="V263" s="539"/>
      <c r="W263" s="539"/>
      <c r="X263" s="539"/>
      <c r="Y263" s="539"/>
      <c r="Z263" s="539"/>
      <c r="AA263" s="539"/>
      <c r="AB263" s="539"/>
      <c r="AC263" s="539"/>
      <c r="AD263" s="539"/>
      <c r="AE263" s="539"/>
      <c r="AF263" s="539"/>
      <c r="AG263" s="539"/>
      <c r="AH263" s="539"/>
      <c r="AI263" s="539"/>
      <c r="AJ263" s="539"/>
      <c r="AK263" s="539"/>
      <c r="AL263" s="539"/>
      <c r="AM263" s="539"/>
      <c r="AN263" s="539"/>
      <c r="AO263" s="539"/>
    </row>
    <row r="264" spans="20:41" s="540" customFormat="1">
      <c r="T264" s="539"/>
      <c r="U264" s="539"/>
      <c r="V264" s="539"/>
      <c r="W264" s="539"/>
      <c r="X264" s="539"/>
      <c r="Y264" s="539"/>
      <c r="Z264" s="539"/>
      <c r="AA264" s="539"/>
      <c r="AB264" s="539"/>
      <c r="AC264" s="539"/>
      <c r="AD264" s="539"/>
      <c r="AE264" s="539"/>
      <c r="AF264" s="539"/>
      <c r="AG264" s="539"/>
      <c r="AH264" s="539"/>
      <c r="AI264" s="539"/>
      <c r="AJ264" s="539"/>
      <c r="AK264" s="539"/>
      <c r="AL264" s="539"/>
      <c r="AM264" s="539"/>
      <c r="AN264" s="539"/>
      <c r="AO264" s="539"/>
    </row>
    <row r="265" spans="20:41" s="540" customFormat="1">
      <c r="T265" s="539"/>
      <c r="U265" s="539"/>
      <c r="V265" s="539"/>
      <c r="W265" s="539"/>
      <c r="X265" s="539"/>
      <c r="Y265" s="539"/>
      <c r="Z265" s="539"/>
      <c r="AA265" s="539"/>
      <c r="AB265" s="539"/>
      <c r="AC265" s="539"/>
      <c r="AD265" s="539"/>
      <c r="AE265" s="539"/>
      <c r="AF265" s="539"/>
      <c r="AG265" s="539"/>
      <c r="AH265" s="539"/>
      <c r="AI265" s="539"/>
      <c r="AJ265" s="539"/>
      <c r="AK265" s="539"/>
      <c r="AL265" s="539"/>
      <c r="AM265" s="539"/>
      <c r="AN265" s="539"/>
      <c r="AO265" s="539"/>
    </row>
    <row r="266" spans="20:41" s="540" customFormat="1">
      <c r="T266" s="539"/>
      <c r="U266" s="539"/>
      <c r="V266" s="539"/>
      <c r="W266" s="539"/>
      <c r="X266" s="539"/>
      <c r="Y266" s="539"/>
      <c r="Z266" s="539"/>
      <c r="AA266" s="539"/>
      <c r="AB266" s="539"/>
      <c r="AC266" s="539"/>
      <c r="AD266" s="539"/>
      <c r="AE266" s="539"/>
      <c r="AF266" s="539"/>
      <c r="AG266" s="539"/>
      <c r="AH266" s="539"/>
      <c r="AI266" s="539"/>
      <c r="AJ266" s="539"/>
      <c r="AK266" s="539"/>
      <c r="AL266" s="539"/>
      <c r="AM266" s="539"/>
      <c r="AN266" s="539"/>
      <c r="AO266" s="539"/>
    </row>
    <row r="267" spans="20:41" s="540" customFormat="1">
      <c r="T267" s="539"/>
      <c r="U267" s="539"/>
      <c r="V267" s="539"/>
      <c r="W267" s="539"/>
      <c r="X267" s="539"/>
      <c r="Y267" s="539"/>
      <c r="Z267" s="539"/>
      <c r="AA267" s="539"/>
      <c r="AB267" s="539"/>
      <c r="AC267" s="539"/>
      <c r="AD267" s="539"/>
      <c r="AE267" s="539"/>
      <c r="AF267" s="539"/>
      <c r="AG267" s="539"/>
      <c r="AH267" s="539"/>
      <c r="AI267" s="539"/>
      <c r="AJ267" s="539"/>
      <c r="AK267" s="539"/>
      <c r="AL267" s="539"/>
      <c r="AM267" s="539"/>
      <c r="AN267" s="539"/>
      <c r="AO267" s="539"/>
    </row>
    <row r="268" spans="20:41" s="540" customFormat="1">
      <c r="T268" s="539"/>
      <c r="U268" s="539"/>
      <c r="V268" s="539"/>
      <c r="W268" s="539"/>
      <c r="X268" s="539"/>
      <c r="Y268" s="539"/>
      <c r="Z268" s="539"/>
      <c r="AA268" s="539"/>
      <c r="AB268" s="539"/>
      <c r="AC268" s="539"/>
      <c r="AD268" s="539"/>
      <c r="AE268" s="539"/>
      <c r="AF268" s="539"/>
      <c r="AG268" s="539"/>
      <c r="AH268" s="539"/>
      <c r="AI268" s="539"/>
      <c r="AJ268" s="539"/>
      <c r="AK268" s="539"/>
      <c r="AL268" s="539"/>
      <c r="AM268" s="539"/>
      <c r="AN268" s="539"/>
      <c r="AO268" s="539"/>
    </row>
    <row r="269" spans="20:41" s="540" customFormat="1">
      <c r="T269" s="539"/>
      <c r="U269" s="539"/>
      <c r="V269" s="539"/>
      <c r="W269" s="539"/>
      <c r="X269" s="539"/>
      <c r="Y269" s="539"/>
      <c r="Z269" s="539"/>
      <c r="AA269" s="539"/>
      <c r="AB269" s="539"/>
      <c r="AC269" s="539"/>
      <c r="AD269" s="539"/>
      <c r="AE269" s="539"/>
      <c r="AF269" s="539"/>
      <c r="AG269" s="539"/>
      <c r="AH269" s="539"/>
      <c r="AI269" s="539"/>
      <c r="AJ269" s="539"/>
      <c r="AK269" s="539"/>
      <c r="AL269" s="539"/>
      <c r="AM269" s="539"/>
      <c r="AN269" s="539"/>
      <c r="AO269" s="539"/>
    </row>
    <row r="270" spans="20:41" s="540" customFormat="1">
      <c r="T270" s="539"/>
      <c r="U270" s="539"/>
      <c r="V270" s="539"/>
      <c r="W270" s="539"/>
      <c r="X270" s="539"/>
      <c r="Y270" s="539"/>
      <c r="Z270" s="539"/>
      <c r="AA270" s="539"/>
      <c r="AB270" s="539"/>
      <c r="AC270" s="539"/>
      <c r="AD270" s="539"/>
      <c r="AE270" s="539"/>
      <c r="AF270" s="539"/>
      <c r="AG270" s="539"/>
      <c r="AH270" s="539"/>
      <c r="AI270" s="539"/>
      <c r="AJ270" s="539"/>
      <c r="AK270" s="539"/>
      <c r="AL270" s="539"/>
      <c r="AM270" s="539"/>
      <c r="AN270" s="539"/>
      <c r="AO270" s="539"/>
    </row>
    <row r="271" spans="20:41" s="540" customFormat="1">
      <c r="T271" s="539"/>
      <c r="U271" s="539"/>
      <c r="V271" s="539"/>
      <c r="W271" s="539"/>
      <c r="X271" s="539"/>
      <c r="Y271" s="539"/>
      <c r="Z271" s="539"/>
      <c r="AA271" s="539"/>
      <c r="AB271" s="539"/>
      <c r="AC271" s="539"/>
      <c r="AD271" s="539"/>
      <c r="AE271" s="539"/>
      <c r="AF271" s="539"/>
      <c r="AG271" s="539"/>
      <c r="AH271" s="539"/>
      <c r="AI271" s="539"/>
      <c r="AJ271" s="539"/>
      <c r="AK271" s="539"/>
      <c r="AL271" s="539"/>
      <c r="AM271" s="539"/>
      <c r="AN271" s="539"/>
      <c r="AO271" s="539"/>
    </row>
    <row r="272" spans="20:41" s="540" customFormat="1">
      <c r="T272" s="539"/>
      <c r="U272" s="539"/>
      <c r="V272" s="539"/>
      <c r="W272" s="539"/>
      <c r="X272" s="539"/>
      <c r="Y272" s="539"/>
      <c r="Z272" s="539"/>
      <c r="AA272" s="539"/>
      <c r="AB272" s="539"/>
      <c r="AC272" s="539"/>
      <c r="AD272" s="539"/>
      <c r="AE272" s="539"/>
      <c r="AF272" s="539"/>
      <c r="AG272" s="539"/>
      <c r="AH272" s="539"/>
      <c r="AI272" s="539"/>
      <c r="AJ272" s="539"/>
      <c r="AK272" s="539"/>
      <c r="AL272" s="539"/>
      <c r="AM272" s="539"/>
      <c r="AN272" s="539"/>
      <c r="AO272" s="539"/>
    </row>
    <row r="273" spans="20:41" s="540" customFormat="1">
      <c r="T273" s="539"/>
      <c r="U273" s="539"/>
      <c r="V273" s="539"/>
      <c r="W273" s="539"/>
      <c r="X273" s="539"/>
      <c r="Y273" s="539"/>
      <c r="Z273" s="539"/>
      <c r="AA273" s="539"/>
      <c r="AB273" s="539"/>
      <c r="AC273" s="539"/>
      <c r="AD273" s="539"/>
      <c r="AE273" s="539"/>
      <c r="AF273" s="539"/>
      <c r="AG273" s="539"/>
      <c r="AH273" s="539"/>
      <c r="AI273" s="539"/>
      <c r="AJ273" s="539"/>
      <c r="AK273" s="539"/>
      <c r="AL273" s="539"/>
      <c r="AM273" s="539"/>
      <c r="AN273" s="539"/>
      <c r="AO273" s="539"/>
    </row>
    <row r="274" spans="20:41" s="540" customFormat="1">
      <c r="T274" s="539"/>
      <c r="U274" s="539"/>
      <c r="V274" s="539"/>
      <c r="W274" s="539"/>
      <c r="X274" s="539"/>
      <c r="Y274" s="539"/>
      <c r="Z274" s="539"/>
      <c r="AA274" s="539"/>
      <c r="AB274" s="539"/>
      <c r="AC274" s="539"/>
      <c r="AD274" s="539"/>
      <c r="AE274" s="539"/>
      <c r="AF274" s="539"/>
      <c r="AG274" s="539"/>
      <c r="AH274" s="539"/>
      <c r="AI274" s="539"/>
      <c r="AJ274" s="539"/>
      <c r="AK274" s="539"/>
      <c r="AL274" s="539"/>
      <c r="AM274" s="539"/>
      <c r="AN274" s="539"/>
      <c r="AO274" s="539"/>
    </row>
    <row r="275" spans="20:41" s="540" customFormat="1">
      <c r="T275" s="539"/>
      <c r="U275" s="539"/>
      <c r="V275" s="539"/>
      <c r="W275" s="539"/>
      <c r="X275" s="539"/>
      <c r="Y275" s="539"/>
      <c r="Z275" s="539"/>
      <c r="AA275" s="539"/>
      <c r="AB275" s="539"/>
      <c r="AC275" s="539"/>
      <c r="AD275" s="539"/>
      <c r="AE275" s="539"/>
      <c r="AF275" s="539"/>
      <c r="AG275" s="539"/>
      <c r="AH275" s="539"/>
      <c r="AI275" s="539"/>
      <c r="AJ275" s="539"/>
      <c r="AK275" s="539"/>
      <c r="AL275" s="539"/>
      <c r="AM275" s="539"/>
      <c r="AN275" s="539"/>
      <c r="AO275" s="539"/>
    </row>
    <row r="276" spans="20:41" s="540" customFormat="1">
      <c r="T276" s="539"/>
      <c r="U276" s="539"/>
      <c r="V276" s="539"/>
      <c r="W276" s="539"/>
      <c r="X276" s="539"/>
      <c r="Y276" s="539"/>
      <c r="Z276" s="539"/>
      <c r="AA276" s="539"/>
      <c r="AB276" s="539"/>
      <c r="AC276" s="539"/>
      <c r="AD276" s="539"/>
      <c r="AE276" s="539"/>
      <c r="AF276" s="539"/>
      <c r="AG276" s="539"/>
      <c r="AH276" s="539"/>
      <c r="AI276" s="539"/>
      <c r="AJ276" s="539"/>
      <c r="AK276" s="539"/>
      <c r="AL276" s="539"/>
      <c r="AM276" s="539"/>
      <c r="AN276" s="539"/>
      <c r="AO276" s="539"/>
    </row>
    <row r="277" spans="20:41" s="540" customFormat="1">
      <c r="T277" s="539"/>
      <c r="U277" s="539"/>
      <c r="V277" s="539"/>
      <c r="W277" s="539"/>
      <c r="X277" s="539"/>
      <c r="Y277" s="539"/>
      <c r="Z277" s="539"/>
      <c r="AA277" s="539"/>
      <c r="AB277" s="539"/>
      <c r="AC277" s="539"/>
      <c r="AD277" s="539"/>
      <c r="AE277" s="539"/>
      <c r="AF277" s="539"/>
      <c r="AG277" s="539"/>
      <c r="AH277" s="539"/>
      <c r="AI277" s="539"/>
      <c r="AJ277" s="539"/>
      <c r="AK277" s="539"/>
      <c r="AL277" s="539"/>
      <c r="AM277" s="539"/>
      <c r="AN277" s="539"/>
      <c r="AO277" s="539"/>
    </row>
    <row r="278" spans="20:41" s="540" customFormat="1">
      <c r="T278" s="539"/>
      <c r="U278" s="539"/>
      <c r="V278" s="539"/>
      <c r="W278" s="539"/>
      <c r="X278" s="539"/>
      <c r="Y278" s="539"/>
      <c r="Z278" s="539"/>
      <c r="AA278" s="539"/>
      <c r="AB278" s="539"/>
      <c r="AC278" s="539"/>
      <c r="AD278" s="539"/>
      <c r="AE278" s="539"/>
      <c r="AF278" s="539"/>
      <c r="AG278" s="539"/>
      <c r="AH278" s="539"/>
      <c r="AI278" s="539"/>
      <c r="AJ278" s="539"/>
      <c r="AK278" s="539"/>
      <c r="AL278" s="539"/>
      <c r="AM278" s="539"/>
      <c r="AN278" s="539"/>
      <c r="AO278" s="539"/>
    </row>
    <row r="279" spans="20:41" s="540" customFormat="1">
      <c r="T279" s="539"/>
      <c r="U279" s="539"/>
      <c r="V279" s="539"/>
      <c r="W279" s="539"/>
      <c r="X279" s="539"/>
      <c r="Y279" s="539"/>
      <c r="Z279" s="539"/>
      <c r="AA279" s="539"/>
      <c r="AB279" s="539"/>
      <c r="AC279" s="539"/>
      <c r="AD279" s="539"/>
      <c r="AE279" s="539"/>
      <c r="AF279" s="539"/>
      <c r="AG279" s="539"/>
      <c r="AH279" s="539"/>
      <c r="AI279" s="539"/>
      <c r="AJ279" s="539"/>
      <c r="AK279" s="539"/>
      <c r="AL279" s="539"/>
      <c r="AM279" s="539"/>
      <c r="AN279" s="539"/>
      <c r="AO279" s="539"/>
    </row>
    <row r="280" spans="20:41" s="540" customFormat="1">
      <c r="T280" s="539"/>
      <c r="U280" s="539"/>
      <c r="V280" s="539"/>
      <c r="W280" s="539"/>
      <c r="X280" s="539"/>
      <c r="Y280" s="539"/>
      <c r="Z280" s="539"/>
      <c r="AA280" s="539"/>
      <c r="AB280" s="539"/>
      <c r="AC280" s="539"/>
      <c r="AD280" s="539"/>
      <c r="AE280" s="539"/>
      <c r="AF280" s="539"/>
      <c r="AG280" s="539"/>
      <c r="AH280" s="539"/>
      <c r="AI280" s="539"/>
      <c r="AJ280" s="539"/>
      <c r="AK280" s="539"/>
      <c r="AL280" s="539"/>
      <c r="AM280" s="539"/>
      <c r="AN280" s="539"/>
      <c r="AO280" s="539"/>
    </row>
    <row r="281" spans="20:41" s="540" customFormat="1">
      <c r="T281" s="539"/>
      <c r="U281" s="539"/>
      <c r="V281" s="539"/>
      <c r="W281" s="539"/>
      <c r="X281" s="539"/>
      <c r="Y281" s="539"/>
      <c r="Z281" s="539"/>
      <c r="AA281" s="539"/>
      <c r="AB281" s="539"/>
      <c r="AC281" s="539"/>
      <c r="AD281" s="539"/>
      <c r="AE281" s="539"/>
      <c r="AF281" s="539"/>
      <c r="AG281" s="539"/>
      <c r="AH281" s="539"/>
      <c r="AI281" s="539"/>
      <c r="AJ281" s="539"/>
      <c r="AK281" s="539"/>
      <c r="AL281" s="539"/>
      <c r="AM281" s="539"/>
      <c r="AN281" s="539"/>
      <c r="AO281" s="539"/>
    </row>
    <row r="282" spans="20:41" s="540" customFormat="1">
      <c r="T282" s="539"/>
      <c r="U282" s="539"/>
      <c r="V282" s="539"/>
      <c r="W282" s="539"/>
      <c r="X282" s="539"/>
      <c r="Y282" s="539"/>
      <c r="Z282" s="539"/>
      <c r="AA282" s="539"/>
      <c r="AB282" s="539"/>
      <c r="AC282" s="539"/>
      <c r="AD282" s="539"/>
      <c r="AE282" s="539"/>
      <c r="AF282" s="539"/>
      <c r="AG282" s="539"/>
      <c r="AH282" s="539"/>
      <c r="AI282" s="539"/>
      <c r="AJ282" s="539"/>
      <c r="AK282" s="539"/>
      <c r="AL282" s="539"/>
      <c r="AM282" s="539"/>
      <c r="AN282" s="539"/>
      <c r="AO282" s="539"/>
    </row>
    <row r="283" spans="20:41" s="540" customFormat="1">
      <c r="T283" s="539"/>
      <c r="U283" s="539"/>
      <c r="V283" s="539"/>
      <c r="W283" s="539"/>
      <c r="X283" s="539"/>
      <c r="Y283" s="539"/>
      <c r="Z283" s="539"/>
      <c r="AA283" s="539"/>
      <c r="AB283" s="539"/>
      <c r="AC283" s="539"/>
      <c r="AD283" s="539"/>
      <c r="AE283" s="539"/>
      <c r="AF283" s="539"/>
      <c r="AG283" s="539"/>
      <c r="AH283" s="539"/>
      <c r="AI283" s="539"/>
      <c r="AJ283" s="539"/>
      <c r="AK283" s="539"/>
      <c r="AL283" s="539"/>
      <c r="AM283" s="539"/>
      <c r="AN283" s="539"/>
      <c r="AO283" s="539"/>
    </row>
    <row r="284" spans="20:41" s="540" customFormat="1">
      <c r="T284" s="539"/>
      <c r="U284" s="539"/>
      <c r="V284" s="539"/>
      <c r="W284" s="539"/>
      <c r="X284" s="539"/>
      <c r="Y284" s="539"/>
      <c r="Z284" s="539"/>
      <c r="AA284" s="539"/>
      <c r="AB284" s="539"/>
      <c r="AC284" s="539"/>
      <c r="AD284" s="539"/>
      <c r="AE284" s="539"/>
      <c r="AF284" s="539"/>
      <c r="AG284" s="539"/>
      <c r="AH284" s="539"/>
      <c r="AI284" s="539"/>
      <c r="AJ284" s="539"/>
      <c r="AK284" s="539"/>
      <c r="AL284" s="539"/>
      <c r="AM284" s="539"/>
      <c r="AN284" s="539"/>
      <c r="AO284" s="539"/>
    </row>
    <row r="285" spans="20:41" s="540" customFormat="1">
      <c r="T285" s="539"/>
      <c r="U285" s="539"/>
      <c r="V285" s="539"/>
      <c r="W285" s="539"/>
      <c r="X285" s="539"/>
      <c r="Y285" s="539"/>
      <c r="Z285" s="539"/>
      <c r="AA285" s="539"/>
      <c r="AB285" s="539"/>
      <c r="AC285" s="539"/>
      <c r="AD285" s="539"/>
      <c r="AE285" s="539"/>
      <c r="AF285" s="539"/>
      <c r="AG285" s="539"/>
      <c r="AH285" s="539"/>
      <c r="AI285" s="539"/>
      <c r="AJ285" s="539"/>
      <c r="AK285" s="539"/>
      <c r="AL285" s="539"/>
      <c r="AM285" s="539"/>
      <c r="AN285" s="539"/>
      <c r="AO285" s="539"/>
    </row>
    <row r="286" spans="20:41" s="540" customFormat="1">
      <c r="T286" s="539"/>
      <c r="U286" s="539"/>
      <c r="V286" s="539"/>
      <c r="W286" s="539"/>
      <c r="X286" s="539"/>
      <c r="Y286" s="539"/>
      <c r="Z286" s="539"/>
      <c r="AA286" s="539"/>
      <c r="AB286" s="539"/>
      <c r="AC286" s="539"/>
      <c r="AD286" s="539"/>
      <c r="AE286" s="539"/>
      <c r="AF286" s="539"/>
      <c r="AG286" s="539"/>
      <c r="AH286" s="539"/>
      <c r="AI286" s="539"/>
      <c r="AJ286" s="539"/>
      <c r="AK286" s="539"/>
      <c r="AL286" s="539"/>
      <c r="AM286" s="539"/>
      <c r="AN286" s="539"/>
      <c r="AO286" s="539"/>
    </row>
    <row r="287" spans="20:41" s="540" customFormat="1">
      <c r="T287" s="539"/>
      <c r="U287" s="539"/>
      <c r="V287" s="539"/>
      <c r="W287" s="539"/>
      <c r="X287" s="539"/>
      <c r="Y287" s="539"/>
      <c r="Z287" s="539"/>
      <c r="AA287" s="539"/>
      <c r="AB287" s="539"/>
      <c r="AC287" s="539"/>
      <c r="AD287" s="539"/>
      <c r="AE287" s="539"/>
      <c r="AF287" s="539"/>
      <c r="AG287" s="539"/>
      <c r="AH287" s="539"/>
      <c r="AI287" s="539"/>
      <c r="AJ287" s="539"/>
      <c r="AK287" s="539"/>
      <c r="AL287" s="539"/>
      <c r="AM287" s="539"/>
      <c r="AN287" s="539"/>
      <c r="AO287" s="539"/>
    </row>
    <row r="288" spans="20:41" s="540" customFormat="1">
      <c r="T288" s="539"/>
      <c r="U288" s="539"/>
      <c r="V288" s="539"/>
      <c r="W288" s="539"/>
      <c r="X288" s="539"/>
      <c r="Y288" s="539"/>
      <c r="Z288" s="539"/>
      <c r="AA288" s="539"/>
      <c r="AB288" s="539"/>
      <c r="AC288" s="539"/>
      <c r="AD288" s="539"/>
      <c r="AE288" s="539"/>
      <c r="AF288" s="539"/>
      <c r="AG288" s="539"/>
      <c r="AH288" s="539"/>
      <c r="AI288" s="539"/>
      <c r="AJ288" s="539"/>
      <c r="AK288" s="539"/>
      <c r="AL288" s="539"/>
      <c r="AM288" s="539"/>
      <c r="AN288" s="539"/>
      <c r="AO288" s="539"/>
    </row>
    <row r="289" spans="20:41" s="540" customFormat="1">
      <c r="T289" s="539"/>
      <c r="U289" s="539"/>
      <c r="V289" s="539"/>
      <c r="W289" s="539"/>
      <c r="X289" s="539"/>
      <c r="Y289" s="539"/>
      <c r="Z289" s="539"/>
      <c r="AA289" s="539"/>
      <c r="AB289" s="539"/>
      <c r="AC289" s="539"/>
      <c r="AD289" s="539"/>
      <c r="AE289" s="539"/>
      <c r="AF289" s="539"/>
      <c r="AG289" s="539"/>
      <c r="AH289" s="539"/>
      <c r="AI289" s="539"/>
      <c r="AJ289" s="539"/>
      <c r="AK289" s="539"/>
      <c r="AL289" s="539"/>
      <c r="AM289" s="539"/>
      <c r="AN289" s="539"/>
      <c r="AO289" s="539"/>
    </row>
    <row r="290" spans="20:41" s="540" customFormat="1">
      <c r="T290" s="539"/>
      <c r="U290" s="539"/>
      <c r="V290" s="539"/>
      <c r="W290" s="539"/>
      <c r="X290" s="539"/>
      <c r="Y290" s="539"/>
      <c r="Z290" s="539"/>
      <c r="AA290" s="539"/>
      <c r="AB290" s="539"/>
      <c r="AC290" s="539"/>
      <c r="AD290" s="539"/>
      <c r="AE290" s="539"/>
      <c r="AF290" s="539"/>
      <c r="AG290" s="539"/>
      <c r="AH290" s="539"/>
      <c r="AI290" s="539"/>
      <c r="AJ290" s="539"/>
      <c r="AK290" s="539"/>
      <c r="AL290" s="539"/>
      <c r="AM290" s="539"/>
      <c r="AN290" s="539"/>
      <c r="AO290" s="539"/>
    </row>
    <row r="291" spans="20:41" s="540" customFormat="1">
      <c r="T291" s="539"/>
      <c r="U291" s="539"/>
      <c r="V291" s="539"/>
      <c r="W291" s="539"/>
      <c r="X291" s="539"/>
      <c r="Y291" s="539"/>
      <c r="Z291" s="539"/>
      <c r="AA291" s="539"/>
      <c r="AB291" s="539"/>
      <c r="AC291" s="539"/>
      <c r="AD291" s="539"/>
      <c r="AE291" s="539"/>
      <c r="AF291" s="539"/>
      <c r="AG291" s="539"/>
      <c r="AH291" s="539"/>
      <c r="AI291" s="539"/>
      <c r="AJ291" s="539"/>
      <c r="AK291" s="539"/>
      <c r="AL291" s="539"/>
      <c r="AM291" s="539"/>
      <c r="AN291" s="539"/>
      <c r="AO291" s="539"/>
    </row>
    <row r="292" spans="20:41" s="540" customFormat="1">
      <c r="T292" s="539"/>
      <c r="U292" s="539"/>
      <c r="V292" s="539"/>
      <c r="W292" s="539"/>
      <c r="X292" s="539"/>
      <c r="Y292" s="539"/>
      <c r="Z292" s="539"/>
      <c r="AA292" s="539"/>
      <c r="AB292" s="539"/>
      <c r="AC292" s="539"/>
      <c r="AD292" s="539"/>
      <c r="AE292" s="539"/>
      <c r="AF292" s="539"/>
      <c r="AG292" s="539"/>
      <c r="AH292" s="539"/>
      <c r="AI292" s="539"/>
      <c r="AJ292" s="539"/>
      <c r="AK292" s="539"/>
      <c r="AL292" s="539"/>
      <c r="AM292" s="539"/>
      <c r="AN292" s="539"/>
      <c r="AO292" s="539"/>
    </row>
    <row r="293" spans="20:41" s="540" customFormat="1">
      <c r="T293" s="539"/>
      <c r="U293" s="539"/>
      <c r="V293" s="539"/>
      <c r="W293" s="539"/>
      <c r="X293" s="539"/>
      <c r="Y293" s="539"/>
      <c r="Z293" s="539"/>
      <c r="AA293" s="539"/>
      <c r="AB293" s="539"/>
      <c r="AC293" s="539"/>
      <c r="AD293" s="539"/>
      <c r="AE293" s="539"/>
      <c r="AF293" s="539"/>
      <c r="AG293" s="539"/>
      <c r="AH293" s="539"/>
      <c r="AI293" s="539"/>
      <c r="AJ293" s="539"/>
      <c r="AK293" s="539"/>
      <c r="AL293" s="539"/>
      <c r="AM293" s="539"/>
      <c r="AN293" s="539"/>
      <c r="AO293" s="539"/>
    </row>
    <row r="294" spans="20:41" s="540" customFormat="1">
      <c r="T294" s="539"/>
      <c r="U294" s="539"/>
      <c r="V294" s="539"/>
      <c r="W294" s="539"/>
      <c r="X294" s="539"/>
      <c r="Y294" s="539"/>
      <c r="Z294" s="539"/>
      <c r="AA294" s="539"/>
      <c r="AB294" s="539"/>
      <c r="AC294" s="539"/>
      <c r="AD294" s="539"/>
      <c r="AE294" s="539"/>
      <c r="AF294" s="539"/>
      <c r="AG294" s="539"/>
      <c r="AH294" s="539"/>
      <c r="AI294" s="539"/>
      <c r="AJ294" s="539"/>
      <c r="AK294" s="539"/>
      <c r="AL294" s="539"/>
      <c r="AM294" s="539"/>
      <c r="AN294" s="539"/>
      <c r="AO294" s="539"/>
    </row>
    <row r="295" spans="20:41" s="540" customFormat="1">
      <c r="T295" s="539"/>
      <c r="U295" s="539"/>
      <c r="V295" s="539"/>
      <c r="W295" s="539"/>
      <c r="X295" s="539"/>
      <c r="Y295" s="539"/>
      <c r="Z295" s="539"/>
      <c r="AA295" s="539"/>
      <c r="AB295" s="539"/>
      <c r="AC295" s="539"/>
      <c r="AD295" s="539"/>
      <c r="AE295" s="539"/>
      <c r="AF295" s="539"/>
      <c r="AG295" s="539"/>
      <c r="AH295" s="539"/>
      <c r="AI295" s="539"/>
      <c r="AJ295" s="539"/>
      <c r="AK295" s="539"/>
      <c r="AL295" s="539"/>
      <c r="AM295" s="539"/>
      <c r="AN295" s="539"/>
      <c r="AO295" s="539"/>
    </row>
    <row r="296" spans="20:41" s="540" customFormat="1">
      <c r="T296" s="539"/>
      <c r="U296" s="539"/>
      <c r="V296" s="539"/>
      <c r="W296" s="539"/>
      <c r="X296" s="539"/>
      <c r="Y296" s="539"/>
      <c r="Z296" s="539"/>
      <c r="AA296" s="539"/>
      <c r="AB296" s="539"/>
      <c r="AC296" s="539"/>
      <c r="AD296" s="539"/>
      <c r="AE296" s="539"/>
      <c r="AF296" s="539"/>
      <c r="AG296" s="539"/>
      <c r="AH296" s="539"/>
      <c r="AI296" s="539"/>
      <c r="AJ296" s="539"/>
      <c r="AK296" s="539"/>
      <c r="AL296" s="539"/>
      <c r="AM296" s="539"/>
      <c r="AN296" s="539"/>
      <c r="AO296" s="539"/>
    </row>
    <row r="297" spans="20:41" s="540" customFormat="1">
      <c r="T297" s="539"/>
      <c r="U297" s="539"/>
      <c r="V297" s="539"/>
      <c r="W297" s="539"/>
      <c r="X297" s="539"/>
      <c r="Y297" s="539"/>
      <c r="Z297" s="539"/>
      <c r="AA297" s="539"/>
      <c r="AB297" s="539"/>
      <c r="AC297" s="539"/>
      <c r="AD297" s="539"/>
      <c r="AE297" s="539"/>
      <c r="AF297" s="539"/>
      <c r="AG297" s="539"/>
      <c r="AH297" s="539"/>
      <c r="AI297" s="539"/>
      <c r="AJ297" s="539"/>
      <c r="AK297" s="539"/>
      <c r="AL297" s="539"/>
      <c r="AM297" s="539"/>
      <c r="AN297" s="539"/>
      <c r="AO297" s="539"/>
    </row>
    <row r="298" spans="20:41" s="540" customFormat="1">
      <c r="T298" s="539"/>
      <c r="U298" s="539"/>
      <c r="V298" s="539"/>
      <c r="W298" s="539"/>
      <c r="X298" s="539"/>
      <c r="Y298" s="539"/>
      <c r="Z298" s="539"/>
      <c r="AA298" s="539"/>
      <c r="AB298" s="539"/>
      <c r="AC298" s="539"/>
      <c r="AD298" s="539"/>
      <c r="AE298" s="539"/>
      <c r="AF298" s="539"/>
      <c r="AG298" s="539"/>
      <c r="AH298" s="539"/>
      <c r="AI298" s="539"/>
      <c r="AJ298" s="539"/>
      <c r="AK298" s="539"/>
      <c r="AL298" s="539"/>
      <c r="AM298" s="539"/>
      <c r="AN298" s="539"/>
      <c r="AO298" s="539"/>
    </row>
    <row r="299" spans="20:41" s="540" customFormat="1">
      <c r="T299" s="539"/>
      <c r="U299" s="539"/>
      <c r="V299" s="539"/>
      <c r="W299" s="539"/>
      <c r="X299" s="539"/>
      <c r="Y299" s="539"/>
      <c r="Z299" s="539"/>
      <c r="AA299" s="539"/>
      <c r="AB299" s="539"/>
      <c r="AC299" s="539"/>
      <c r="AD299" s="539"/>
      <c r="AE299" s="539"/>
      <c r="AF299" s="539"/>
      <c r="AG299" s="539"/>
      <c r="AH299" s="539"/>
      <c r="AI299" s="539"/>
      <c r="AJ299" s="539"/>
      <c r="AK299" s="539"/>
      <c r="AL299" s="539"/>
      <c r="AM299" s="539"/>
      <c r="AN299" s="539"/>
      <c r="AO299" s="539"/>
    </row>
    <row r="300" spans="20:41" s="540" customFormat="1">
      <c r="T300" s="539"/>
      <c r="U300" s="539"/>
      <c r="V300" s="539"/>
      <c r="W300" s="539"/>
      <c r="X300" s="539"/>
      <c r="Y300" s="539"/>
      <c r="Z300" s="539"/>
      <c r="AA300" s="539"/>
      <c r="AB300" s="539"/>
      <c r="AC300" s="539"/>
      <c r="AD300" s="539"/>
      <c r="AE300" s="539"/>
      <c r="AF300" s="539"/>
      <c r="AG300" s="539"/>
      <c r="AH300" s="539"/>
      <c r="AI300" s="539"/>
      <c r="AJ300" s="539"/>
      <c r="AK300" s="539"/>
      <c r="AL300" s="539"/>
      <c r="AM300" s="539"/>
      <c r="AN300" s="539"/>
      <c r="AO300" s="539"/>
    </row>
    <row r="301" spans="20:41" s="540" customFormat="1">
      <c r="T301" s="539"/>
      <c r="U301" s="539"/>
      <c r="V301" s="539"/>
      <c r="W301" s="539"/>
      <c r="X301" s="539"/>
      <c r="Y301" s="539"/>
      <c r="Z301" s="539"/>
      <c r="AA301" s="539"/>
      <c r="AB301" s="539"/>
      <c r="AC301" s="539"/>
      <c r="AD301" s="539"/>
      <c r="AE301" s="539"/>
      <c r="AF301" s="539"/>
      <c r="AG301" s="539"/>
      <c r="AH301" s="539"/>
      <c r="AI301" s="539"/>
      <c r="AJ301" s="539"/>
      <c r="AK301" s="539"/>
      <c r="AL301" s="539"/>
      <c r="AM301" s="539"/>
      <c r="AN301" s="539"/>
      <c r="AO301" s="539"/>
    </row>
    <row r="302" spans="20:41" s="540" customFormat="1">
      <c r="T302" s="539"/>
      <c r="U302" s="539"/>
      <c r="V302" s="539"/>
      <c r="W302" s="539"/>
      <c r="X302" s="539"/>
      <c r="Y302" s="539"/>
      <c r="Z302" s="539"/>
      <c r="AA302" s="539"/>
      <c r="AB302" s="539"/>
      <c r="AC302" s="539"/>
      <c r="AD302" s="539"/>
      <c r="AE302" s="539"/>
      <c r="AF302" s="539"/>
      <c r="AG302" s="539"/>
      <c r="AH302" s="539"/>
      <c r="AI302" s="539"/>
      <c r="AJ302" s="539"/>
      <c r="AK302" s="539"/>
      <c r="AL302" s="539"/>
      <c r="AM302" s="539"/>
      <c r="AN302" s="539"/>
      <c r="AO302" s="539"/>
    </row>
    <row r="303" spans="20:41" s="540" customFormat="1">
      <c r="T303" s="539"/>
      <c r="U303" s="539"/>
      <c r="V303" s="539"/>
      <c r="W303" s="539"/>
      <c r="X303" s="539"/>
      <c r="Y303" s="539"/>
      <c r="Z303" s="539"/>
      <c r="AA303" s="539"/>
      <c r="AB303" s="539"/>
      <c r="AC303" s="539"/>
      <c r="AD303" s="539"/>
      <c r="AE303" s="539"/>
      <c r="AF303" s="539"/>
      <c r="AG303" s="539"/>
      <c r="AH303" s="539"/>
      <c r="AI303" s="539"/>
      <c r="AJ303" s="539"/>
      <c r="AK303" s="539"/>
      <c r="AL303" s="539"/>
      <c r="AM303" s="539"/>
      <c r="AN303" s="539"/>
      <c r="AO303" s="539"/>
    </row>
    <row r="304" spans="20:41" s="540" customFormat="1">
      <c r="T304" s="539"/>
      <c r="U304" s="539"/>
      <c r="V304" s="539"/>
      <c r="W304" s="539"/>
      <c r="X304" s="539"/>
      <c r="Y304" s="539"/>
      <c r="Z304" s="539"/>
      <c r="AA304" s="539"/>
      <c r="AB304" s="539"/>
      <c r="AC304" s="539"/>
      <c r="AD304" s="539"/>
      <c r="AE304" s="539"/>
      <c r="AF304" s="539"/>
      <c r="AG304" s="539"/>
      <c r="AH304" s="539"/>
      <c r="AI304" s="539"/>
      <c r="AJ304" s="539"/>
      <c r="AK304" s="539"/>
      <c r="AL304" s="539"/>
      <c r="AM304" s="539"/>
      <c r="AN304" s="539"/>
      <c r="AO304" s="539"/>
    </row>
    <row r="305" spans="20:41" s="540" customFormat="1">
      <c r="T305" s="539"/>
      <c r="U305" s="539"/>
      <c r="V305" s="539"/>
      <c r="W305" s="539"/>
      <c r="X305" s="539"/>
      <c r="Y305" s="539"/>
      <c r="Z305" s="539"/>
      <c r="AA305" s="539"/>
      <c r="AB305" s="539"/>
      <c r="AC305" s="539"/>
      <c r="AD305" s="539"/>
      <c r="AE305" s="539"/>
      <c r="AF305" s="539"/>
      <c r="AG305" s="539"/>
      <c r="AH305" s="539"/>
      <c r="AI305" s="539"/>
      <c r="AJ305" s="539"/>
      <c r="AK305" s="539"/>
      <c r="AL305" s="539"/>
      <c r="AM305" s="539"/>
      <c r="AN305" s="539"/>
      <c r="AO305" s="539"/>
    </row>
    <row r="306" spans="20:41" s="540" customFormat="1">
      <c r="T306" s="539"/>
      <c r="U306" s="539"/>
      <c r="V306" s="539"/>
      <c r="W306" s="539"/>
      <c r="X306" s="539"/>
      <c r="Y306" s="539"/>
      <c r="Z306" s="539"/>
      <c r="AA306" s="539"/>
      <c r="AB306" s="539"/>
      <c r="AC306" s="539"/>
      <c r="AD306" s="539"/>
      <c r="AE306" s="539"/>
      <c r="AF306" s="539"/>
      <c r="AG306" s="539"/>
      <c r="AH306" s="539"/>
      <c r="AI306" s="539"/>
      <c r="AJ306" s="539"/>
      <c r="AK306" s="539"/>
      <c r="AL306" s="539"/>
      <c r="AM306" s="539"/>
      <c r="AN306" s="539"/>
      <c r="AO306" s="539"/>
    </row>
    <row r="307" spans="20:41" s="540" customFormat="1">
      <c r="T307" s="539"/>
      <c r="U307" s="539"/>
      <c r="V307" s="539"/>
      <c r="W307" s="539"/>
      <c r="X307" s="539"/>
      <c r="Y307" s="539"/>
      <c r="Z307" s="539"/>
      <c r="AA307" s="539"/>
      <c r="AB307" s="539"/>
      <c r="AC307" s="539"/>
      <c r="AD307" s="539"/>
      <c r="AE307" s="539"/>
      <c r="AF307" s="539"/>
      <c r="AG307" s="539"/>
      <c r="AH307" s="539"/>
      <c r="AI307" s="539"/>
      <c r="AJ307" s="539"/>
      <c r="AK307" s="539"/>
      <c r="AL307" s="539"/>
      <c r="AM307" s="539"/>
      <c r="AN307" s="539"/>
      <c r="AO307" s="539"/>
    </row>
    <row r="308" spans="20:41" s="540" customFormat="1">
      <c r="T308" s="539"/>
      <c r="U308" s="539"/>
      <c r="V308" s="539"/>
      <c r="W308" s="539"/>
      <c r="X308" s="539"/>
      <c r="Y308" s="539"/>
      <c r="Z308" s="539"/>
      <c r="AA308" s="539"/>
      <c r="AB308" s="539"/>
      <c r="AC308" s="539"/>
      <c r="AD308" s="539"/>
      <c r="AE308" s="539"/>
      <c r="AF308" s="539"/>
      <c r="AG308" s="539"/>
      <c r="AH308" s="539"/>
      <c r="AI308" s="539"/>
      <c r="AJ308" s="539"/>
      <c r="AK308" s="539"/>
      <c r="AL308" s="539"/>
      <c r="AM308" s="539"/>
      <c r="AN308" s="539"/>
      <c r="AO308" s="539"/>
    </row>
    <row r="309" spans="20:41" s="540" customFormat="1">
      <c r="T309" s="539"/>
      <c r="U309" s="539"/>
      <c r="V309" s="539"/>
      <c r="W309" s="539"/>
      <c r="X309" s="539"/>
      <c r="Y309" s="539"/>
      <c r="Z309" s="539"/>
      <c r="AA309" s="539"/>
      <c r="AB309" s="539"/>
      <c r="AC309" s="539"/>
      <c r="AD309" s="539"/>
      <c r="AE309" s="539"/>
      <c r="AF309" s="539"/>
      <c r="AG309" s="539"/>
      <c r="AH309" s="539"/>
      <c r="AI309" s="539"/>
      <c r="AJ309" s="539"/>
      <c r="AK309" s="539"/>
      <c r="AL309" s="539"/>
      <c r="AM309" s="539"/>
      <c r="AN309" s="539"/>
      <c r="AO309" s="539"/>
    </row>
    <row r="310" spans="20:41" s="540" customFormat="1">
      <c r="T310" s="539"/>
      <c r="U310" s="539"/>
      <c r="V310" s="539"/>
      <c r="W310" s="539"/>
      <c r="X310" s="539"/>
      <c r="Y310" s="539"/>
      <c r="Z310" s="539"/>
      <c r="AA310" s="539"/>
      <c r="AB310" s="539"/>
      <c r="AC310" s="539"/>
      <c r="AD310" s="539"/>
      <c r="AE310" s="539"/>
      <c r="AF310" s="539"/>
      <c r="AG310" s="539"/>
      <c r="AH310" s="539"/>
      <c r="AI310" s="539"/>
      <c r="AJ310" s="539"/>
      <c r="AK310" s="539"/>
      <c r="AL310" s="539"/>
      <c r="AM310" s="539"/>
      <c r="AN310" s="539"/>
      <c r="AO310" s="539"/>
    </row>
    <row r="311" spans="20:41" s="540" customFormat="1">
      <c r="T311" s="539"/>
      <c r="U311" s="539"/>
      <c r="V311" s="539"/>
      <c r="W311" s="539"/>
      <c r="X311" s="539"/>
      <c r="Y311" s="539"/>
      <c r="Z311" s="539"/>
      <c r="AA311" s="539"/>
      <c r="AB311" s="539"/>
      <c r="AC311" s="539"/>
      <c r="AD311" s="539"/>
      <c r="AE311" s="539"/>
      <c r="AF311" s="539"/>
      <c r="AG311" s="539"/>
      <c r="AH311" s="539"/>
      <c r="AI311" s="539"/>
      <c r="AJ311" s="539"/>
      <c r="AK311" s="539"/>
      <c r="AL311" s="539"/>
      <c r="AM311" s="539"/>
      <c r="AN311" s="539"/>
      <c r="AO311" s="539"/>
    </row>
    <row r="312" spans="20:41" s="540" customFormat="1">
      <c r="T312" s="539"/>
      <c r="U312" s="539"/>
      <c r="V312" s="539"/>
      <c r="W312" s="539"/>
      <c r="X312" s="539"/>
      <c r="Y312" s="539"/>
      <c r="Z312" s="539"/>
      <c r="AA312" s="539"/>
      <c r="AB312" s="539"/>
      <c r="AC312" s="539"/>
      <c r="AD312" s="539"/>
      <c r="AE312" s="539"/>
      <c r="AF312" s="539"/>
      <c r="AG312" s="539"/>
      <c r="AH312" s="539"/>
      <c r="AI312" s="539"/>
      <c r="AJ312" s="539"/>
      <c r="AK312" s="539"/>
      <c r="AL312" s="539"/>
      <c r="AM312" s="539"/>
      <c r="AN312" s="539"/>
      <c r="AO312" s="539"/>
    </row>
    <row r="313" spans="20:41" s="540" customFormat="1">
      <c r="T313" s="539"/>
      <c r="U313" s="539"/>
      <c r="V313" s="539"/>
      <c r="W313" s="539"/>
      <c r="X313" s="539"/>
      <c r="Y313" s="539"/>
      <c r="Z313" s="539"/>
      <c r="AA313" s="539"/>
      <c r="AB313" s="539"/>
      <c r="AC313" s="539"/>
      <c r="AD313" s="539"/>
      <c r="AE313" s="539"/>
      <c r="AF313" s="539"/>
      <c r="AG313" s="539"/>
      <c r="AH313" s="539"/>
      <c r="AI313" s="539"/>
      <c r="AJ313" s="539"/>
      <c r="AK313" s="539"/>
      <c r="AL313" s="539"/>
      <c r="AM313" s="539"/>
      <c r="AN313" s="539"/>
      <c r="AO313" s="539"/>
    </row>
    <row r="314" spans="20:41" s="540" customFormat="1">
      <c r="T314" s="539"/>
      <c r="U314" s="539"/>
      <c r="V314" s="539"/>
      <c r="W314" s="539"/>
      <c r="X314" s="539"/>
      <c r="Y314" s="539"/>
      <c r="Z314" s="539"/>
      <c r="AA314" s="539"/>
      <c r="AB314" s="539"/>
      <c r="AC314" s="539"/>
      <c r="AD314" s="539"/>
      <c r="AE314" s="539"/>
      <c r="AF314" s="539"/>
      <c r="AG314" s="539"/>
      <c r="AH314" s="539"/>
      <c r="AI314" s="539"/>
      <c r="AJ314" s="539"/>
      <c r="AK314" s="539"/>
      <c r="AL314" s="539"/>
      <c r="AM314" s="539"/>
      <c r="AN314" s="539"/>
      <c r="AO314" s="539"/>
    </row>
    <row r="315" spans="20:41" s="540" customFormat="1">
      <c r="T315" s="539"/>
      <c r="U315" s="539"/>
      <c r="V315" s="539"/>
      <c r="W315" s="539"/>
      <c r="X315" s="539"/>
      <c r="Y315" s="539"/>
      <c r="Z315" s="539"/>
      <c r="AA315" s="539"/>
      <c r="AB315" s="539"/>
      <c r="AC315" s="539"/>
      <c r="AD315" s="539"/>
      <c r="AE315" s="539"/>
      <c r="AF315" s="539"/>
      <c r="AG315" s="539"/>
      <c r="AH315" s="539"/>
      <c r="AI315" s="539"/>
      <c r="AJ315" s="539"/>
      <c r="AK315" s="539"/>
      <c r="AL315" s="539"/>
      <c r="AM315" s="539"/>
      <c r="AN315" s="539"/>
      <c r="AO315" s="539"/>
    </row>
    <row r="316" spans="20:41" s="540" customFormat="1">
      <c r="T316" s="539"/>
      <c r="U316" s="539"/>
      <c r="V316" s="539"/>
      <c r="W316" s="539"/>
      <c r="X316" s="539"/>
      <c r="Y316" s="539"/>
      <c r="Z316" s="539"/>
      <c r="AA316" s="539"/>
      <c r="AB316" s="539"/>
      <c r="AC316" s="539"/>
      <c r="AD316" s="539"/>
      <c r="AE316" s="539"/>
      <c r="AF316" s="539"/>
      <c r="AG316" s="539"/>
      <c r="AH316" s="539"/>
      <c r="AI316" s="539"/>
      <c r="AJ316" s="539"/>
      <c r="AK316" s="539"/>
      <c r="AL316" s="539"/>
      <c r="AM316" s="539"/>
      <c r="AN316" s="539"/>
      <c r="AO316" s="539"/>
    </row>
    <row r="317" spans="20:41" s="540" customFormat="1">
      <c r="T317" s="539"/>
      <c r="U317" s="539"/>
      <c r="V317" s="539"/>
      <c r="W317" s="539"/>
      <c r="X317" s="539"/>
      <c r="Y317" s="539"/>
      <c r="Z317" s="539"/>
      <c r="AA317" s="539"/>
      <c r="AB317" s="539"/>
      <c r="AC317" s="539"/>
      <c r="AD317" s="539"/>
      <c r="AE317" s="539"/>
      <c r="AF317" s="539"/>
      <c r="AG317" s="539"/>
      <c r="AH317" s="539"/>
      <c r="AI317" s="539"/>
      <c r="AJ317" s="539"/>
      <c r="AK317" s="539"/>
      <c r="AL317" s="539"/>
      <c r="AM317" s="539"/>
      <c r="AN317" s="539"/>
      <c r="AO317" s="539"/>
    </row>
    <row r="318" spans="20:41" s="540" customFormat="1">
      <c r="T318" s="539"/>
      <c r="U318" s="539"/>
      <c r="V318" s="539"/>
      <c r="W318" s="539"/>
      <c r="X318" s="539"/>
      <c r="Y318" s="539"/>
      <c r="Z318" s="539"/>
      <c r="AA318" s="539"/>
      <c r="AB318" s="539"/>
      <c r="AC318" s="539"/>
      <c r="AD318" s="539"/>
      <c r="AE318" s="539"/>
      <c r="AF318" s="539"/>
      <c r="AG318" s="539"/>
      <c r="AH318" s="539"/>
      <c r="AI318" s="539"/>
      <c r="AJ318" s="539"/>
      <c r="AK318" s="539"/>
      <c r="AL318" s="539"/>
      <c r="AM318" s="539"/>
      <c r="AN318" s="539"/>
      <c r="AO318" s="539"/>
    </row>
    <row r="319" spans="20:41" s="540" customFormat="1">
      <c r="T319" s="539"/>
      <c r="U319" s="539"/>
      <c r="V319" s="539"/>
      <c r="W319" s="539"/>
      <c r="X319" s="539"/>
      <c r="Y319" s="539"/>
      <c r="Z319" s="539"/>
      <c r="AA319" s="539"/>
      <c r="AB319" s="539"/>
      <c r="AC319" s="539"/>
      <c r="AD319" s="539"/>
      <c r="AE319" s="539"/>
      <c r="AF319" s="539"/>
      <c r="AG319" s="539"/>
      <c r="AH319" s="539"/>
      <c r="AI319" s="539"/>
      <c r="AJ319" s="539"/>
      <c r="AK319" s="539"/>
      <c r="AL319" s="539"/>
      <c r="AM319" s="539"/>
      <c r="AN319" s="539"/>
      <c r="AO319" s="539"/>
    </row>
    <row r="320" spans="20:41" s="540" customFormat="1">
      <c r="T320" s="539"/>
      <c r="U320" s="539"/>
      <c r="V320" s="539"/>
      <c r="W320" s="539"/>
      <c r="X320" s="539"/>
      <c r="Y320" s="539"/>
      <c r="Z320" s="539"/>
      <c r="AA320" s="539"/>
      <c r="AB320" s="539"/>
      <c r="AC320" s="539"/>
      <c r="AD320" s="539"/>
      <c r="AE320" s="539"/>
      <c r="AF320" s="539"/>
      <c r="AG320" s="539"/>
      <c r="AH320" s="539"/>
      <c r="AI320" s="539"/>
      <c r="AJ320" s="539"/>
      <c r="AK320" s="539"/>
      <c r="AL320" s="539"/>
      <c r="AM320" s="539"/>
      <c r="AN320" s="539"/>
      <c r="AO320" s="539"/>
    </row>
    <row r="321" spans="20:41" s="540" customFormat="1">
      <c r="T321" s="539"/>
      <c r="U321" s="539"/>
      <c r="V321" s="539"/>
      <c r="W321" s="539"/>
      <c r="X321" s="539"/>
      <c r="Y321" s="539"/>
      <c r="Z321" s="539"/>
      <c r="AA321" s="539"/>
      <c r="AB321" s="539"/>
      <c r="AC321" s="539"/>
      <c r="AD321" s="539"/>
      <c r="AE321" s="539"/>
      <c r="AF321" s="539"/>
      <c r="AG321" s="539"/>
      <c r="AH321" s="539"/>
      <c r="AI321" s="539"/>
      <c r="AJ321" s="539"/>
      <c r="AK321" s="539"/>
      <c r="AL321" s="539"/>
      <c r="AM321" s="539"/>
      <c r="AN321" s="539"/>
      <c r="AO321" s="539"/>
    </row>
    <row r="322" spans="20:41" s="540" customFormat="1">
      <c r="T322" s="539"/>
      <c r="U322" s="539"/>
      <c r="V322" s="539"/>
      <c r="W322" s="539"/>
      <c r="X322" s="539"/>
      <c r="Y322" s="539"/>
      <c r="Z322" s="539"/>
      <c r="AA322" s="539"/>
      <c r="AB322" s="539"/>
      <c r="AC322" s="539"/>
      <c r="AD322" s="539"/>
      <c r="AE322" s="539"/>
      <c r="AF322" s="539"/>
      <c r="AG322" s="539"/>
      <c r="AH322" s="539"/>
      <c r="AI322" s="539"/>
      <c r="AJ322" s="539"/>
      <c r="AK322" s="539"/>
      <c r="AL322" s="539"/>
      <c r="AM322" s="539"/>
      <c r="AN322" s="539"/>
      <c r="AO322" s="539"/>
    </row>
    <row r="323" spans="20:41" s="540" customFormat="1">
      <c r="T323" s="539"/>
      <c r="U323" s="539"/>
      <c r="V323" s="539"/>
      <c r="W323" s="539"/>
      <c r="X323" s="539"/>
      <c r="Y323" s="539"/>
      <c r="Z323" s="539"/>
      <c r="AA323" s="539"/>
      <c r="AB323" s="539"/>
      <c r="AC323" s="539"/>
      <c r="AD323" s="539"/>
      <c r="AE323" s="539"/>
      <c r="AF323" s="539"/>
      <c r="AG323" s="539"/>
      <c r="AH323" s="539"/>
      <c r="AI323" s="539"/>
      <c r="AJ323" s="539"/>
      <c r="AK323" s="539"/>
      <c r="AL323" s="539"/>
      <c r="AM323" s="539"/>
      <c r="AN323" s="539"/>
      <c r="AO323" s="539"/>
    </row>
    <row r="324" spans="20:41" s="540" customFormat="1">
      <c r="T324" s="539"/>
      <c r="U324" s="539"/>
      <c r="V324" s="539"/>
      <c r="W324" s="539"/>
      <c r="X324" s="539"/>
      <c r="Y324" s="539"/>
      <c r="Z324" s="539"/>
      <c r="AA324" s="539"/>
      <c r="AB324" s="539"/>
      <c r="AC324" s="539"/>
      <c r="AD324" s="539"/>
      <c r="AE324" s="539"/>
      <c r="AF324" s="539"/>
      <c r="AG324" s="539"/>
      <c r="AH324" s="539"/>
      <c r="AI324" s="539"/>
      <c r="AJ324" s="539"/>
      <c r="AK324" s="539"/>
      <c r="AL324" s="539"/>
      <c r="AM324" s="539"/>
      <c r="AN324" s="539"/>
      <c r="AO324" s="539"/>
    </row>
    <row r="325" spans="20:41" s="540" customFormat="1">
      <c r="T325" s="539"/>
      <c r="U325" s="539"/>
      <c r="V325" s="539"/>
      <c r="W325" s="539"/>
      <c r="X325" s="539"/>
      <c r="Y325" s="539"/>
      <c r="Z325" s="539"/>
      <c r="AA325" s="539"/>
      <c r="AB325" s="539"/>
      <c r="AC325" s="539"/>
      <c r="AD325" s="539"/>
      <c r="AE325" s="539"/>
      <c r="AF325" s="539"/>
      <c r="AG325" s="539"/>
      <c r="AH325" s="539"/>
      <c r="AI325" s="539"/>
      <c r="AJ325" s="539"/>
      <c r="AK325" s="539"/>
      <c r="AL325" s="539"/>
      <c r="AM325" s="539"/>
      <c r="AN325" s="539"/>
      <c r="AO325" s="539"/>
    </row>
    <row r="326" spans="20:41" s="540" customFormat="1">
      <c r="T326" s="539"/>
      <c r="U326" s="539"/>
      <c r="V326" s="539"/>
      <c r="W326" s="539"/>
      <c r="X326" s="539"/>
      <c r="Y326" s="539"/>
      <c r="Z326" s="539"/>
      <c r="AA326" s="539"/>
      <c r="AB326" s="539"/>
      <c r="AC326" s="539"/>
      <c r="AD326" s="539"/>
      <c r="AE326" s="539"/>
      <c r="AF326" s="539"/>
      <c r="AG326" s="539"/>
      <c r="AH326" s="539"/>
      <c r="AI326" s="539"/>
      <c r="AJ326" s="539"/>
      <c r="AK326" s="539"/>
      <c r="AL326" s="539"/>
      <c r="AM326" s="539"/>
      <c r="AN326" s="539"/>
      <c r="AO326" s="539"/>
    </row>
    <row r="327" spans="20:41" s="540" customFormat="1">
      <c r="T327" s="539"/>
      <c r="U327" s="539"/>
      <c r="V327" s="539"/>
      <c r="W327" s="539"/>
      <c r="X327" s="539"/>
      <c r="Y327" s="539"/>
      <c r="Z327" s="539"/>
      <c r="AA327" s="539"/>
      <c r="AB327" s="539"/>
      <c r="AC327" s="539"/>
      <c r="AD327" s="539"/>
      <c r="AE327" s="539"/>
      <c r="AF327" s="539"/>
      <c r="AG327" s="539"/>
      <c r="AH327" s="539"/>
      <c r="AI327" s="539"/>
      <c r="AJ327" s="539"/>
      <c r="AK327" s="539"/>
      <c r="AL327" s="539"/>
      <c r="AM327" s="539"/>
      <c r="AN327" s="539"/>
      <c r="AO327" s="539"/>
    </row>
    <row r="328" spans="20:41" s="540" customFormat="1">
      <c r="T328" s="539"/>
      <c r="U328" s="539"/>
      <c r="V328" s="539"/>
      <c r="W328" s="539"/>
      <c r="X328" s="539"/>
      <c r="Y328" s="539"/>
      <c r="Z328" s="539"/>
      <c r="AA328" s="539"/>
      <c r="AB328" s="539"/>
      <c r="AC328" s="539"/>
      <c r="AD328" s="539"/>
      <c r="AE328" s="539"/>
      <c r="AF328" s="539"/>
      <c r="AG328" s="539"/>
      <c r="AH328" s="539"/>
      <c r="AI328" s="539"/>
      <c r="AJ328" s="539"/>
      <c r="AK328" s="539"/>
      <c r="AL328" s="539"/>
      <c r="AM328" s="539"/>
      <c r="AN328" s="539"/>
      <c r="AO328" s="539"/>
    </row>
    <row r="329" spans="20:41" s="540" customFormat="1">
      <c r="T329" s="539"/>
      <c r="U329" s="539"/>
      <c r="V329" s="539"/>
      <c r="W329" s="539"/>
      <c r="X329" s="539"/>
      <c r="Y329" s="539"/>
      <c r="Z329" s="539"/>
      <c r="AA329" s="539"/>
      <c r="AB329" s="539"/>
      <c r="AC329" s="539"/>
      <c r="AD329" s="539"/>
      <c r="AE329" s="539"/>
      <c r="AF329" s="539"/>
      <c r="AG329" s="539"/>
      <c r="AH329" s="539"/>
      <c r="AI329" s="539"/>
      <c r="AJ329" s="539"/>
      <c r="AK329" s="539"/>
      <c r="AL329" s="539"/>
      <c r="AM329" s="539"/>
      <c r="AN329" s="539"/>
      <c r="AO329" s="539"/>
    </row>
    <row r="330" spans="20:41" s="540" customFormat="1">
      <c r="T330" s="539"/>
      <c r="U330" s="539"/>
      <c r="V330" s="539"/>
      <c r="W330" s="539"/>
      <c r="X330" s="539"/>
      <c r="Y330" s="539"/>
      <c r="Z330" s="539"/>
      <c r="AA330" s="539"/>
      <c r="AB330" s="539"/>
      <c r="AC330" s="539"/>
      <c r="AD330" s="539"/>
      <c r="AE330" s="539"/>
      <c r="AF330" s="539"/>
      <c r="AG330" s="539"/>
      <c r="AH330" s="539"/>
      <c r="AI330" s="539"/>
      <c r="AJ330" s="539"/>
      <c r="AK330" s="539"/>
      <c r="AL330" s="539"/>
      <c r="AM330" s="539"/>
      <c r="AN330" s="539"/>
      <c r="AO330" s="539"/>
    </row>
    <row r="331" spans="20:41" s="540" customFormat="1">
      <c r="T331" s="539"/>
      <c r="U331" s="539"/>
      <c r="V331" s="539"/>
      <c r="W331" s="539"/>
      <c r="X331" s="539"/>
      <c r="Y331" s="539"/>
      <c r="Z331" s="539"/>
      <c r="AA331" s="539"/>
      <c r="AB331" s="539"/>
      <c r="AC331" s="539"/>
      <c r="AD331" s="539"/>
      <c r="AE331" s="539"/>
      <c r="AF331" s="539"/>
      <c r="AG331" s="539"/>
      <c r="AH331" s="539"/>
      <c r="AI331" s="539"/>
      <c r="AJ331" s="539"/>
      <c r="AK331" s="539"/>
      <c r="AL331" s="539"/>
      <c r="AM331" s="539"/>
      <c r="AN331" s="539"/>
      <c r="AO331" s="539"/>
    </row>
    <row r="332" spans="20:41" s="540" customFormat="1">
      <c r="T332" s="539"/>
      <c r="U332" s="539"/>
      <c r="V332" s="539"/>
      <c r="W332" s="539"/>
      <c r="X332" s="539"/>
      <c r="Y332" s="539"/>
      <c r="Z332" s="539"/>
      <c r="AA332" s="539"/>
      <c r="AB332" s="539"/>
      <c r="AC332" s="539"/>
      <c r="AD332" s="539"/>
      <c r="AE332" s="539"/>
      <c r="AF332" s="539"/>
      <c r="AG332" s="539"/>
      <c r="AH332" s="539"/>
      <c r="AI332" s="539"/>
      <c r="AJ332" s="539"/>
      <c r="AK332" s="539"/>
      <c r="AL332" s="539"/>
      <c r="AM332" s="539"/>
      <c r="AN332" s="539"/>
      <c r="AO332" s="539"/>
    </row>
    <row r="333" spans="20:41" s="540" customFormat="1">
      <c r="T333" s="539"/>
      <c r="U333" s="539"/>
      <c r="V333" s="539"/>
      <c r="W333" s="539"/>
      <c r="X333" s="539"/>
      <c r="Y333" s="539"/>
      <c r="Z333" s="539"/>
      <c r="AA333" s="539"/>
      <c r="AB333" s="539"/>
      <c r="AC333" s="539"/>
      <c r="AD333" s="539"/>
      <c r="AE333" s="539"/>
      <c r="AF333" s="539"/>
      <c r="AG333" s="539"/>
      <c r="AH333" s="539"/>
      <c r="AI333" s="539"/>
      <c r="AJ333" s="539"/>
      <c r="AK333" s="539"/>
      <c r="AL333" s="539"/>
      <c r="AM333" s="539"/>
      <c r="AN333" s="539"/>
      <c r="AO333" s="539"/>
    </row>
    <row r="334" spans="20:41" s="540" customFormat="1">
      <c r="T334" s="539"/>
      <c r="U334" s="539"/>
      <c r="V334" s="539"/>
      <c r="W334" s="539"/>
      <c r="X334" s="539"/>
      <c r="Y334" s="539"/>
      <c r="Z334" s="539"/>
      <c r="AA334" s="539"/>
      <c r="AB334" s="539"/>
      <c r="AC334" s="539"/>
      <c r="AD334" s="539"/>
      <c r="AE334" s="539"/>
      <c r="AF334" s="539"/>
      <c r="AG334" s="539"/>
      <c r="AH334" s="539"/>
      <c r="AI334" s="539"/>
      <c r="AJ334" s="539"/>
      <c r="AK334" s="539"/>
      <c r="AL334" s="539"/>
      <c r="AM334" s="539"/>
      <c r="AN334" s="539"/>
      <c r="AO334" s="539"/>
    </row>
    <row r="335" spans="20:41" s="540" customFormat="1">
      <c r="T335" s="539"/>
      <c r="U335" s="539"/>
      <c r="V335" s="539"/>
      <c r="W335" s="539"/>
      <c r="X335" s="539"/>
      <c r="Y335" s="539"/>
      <c r="Z335" s="539"/>
      <c r="AA335" s="539"/>
      <c r="AB335" s="539"/>
      <c r="AC335" s="539"/>
      <c r="AD335" s="539"/>
      <c r="AE335" s="539"/>
      <c r="AF335" s="539"/>
      <c r="AG335" s="539"/>
      <c r="AH335" s="539"/>
      <c r="AI335" s="539"/>
      <c r="AJ335" s="539"/>
      <c r="AK335" s="539"/>
      <c r="AL335" s="539"/>
      <c r="AM335" s="539"/>
      <c r="AN335" s="539"/>
      <c r="AO335" s="539"/>
    </row>
    <row r="336" spans="20:41" s="540" customFormat="1">
      <c r="T336" s="539"/>
      <c r="U336" s="539"/>
      <c r="V336" s="539"/>
      <c r="W336" s="539"/>
      <c r="X336" s="539"/>
      <c r="Y336" s="539"/>
      <c r="Z336" s="539"/>
      <c r="AA336" s="539"/>
      <c r="AB336" s="539"/>
      <c r="AC336" s="539"/>
      <c r="AD336" s="539"/>
      <c r="AE336" s="539"/>
      <c r="AF336" s="539"/>
      <c r="AG336" s="539"/>
      <c r="AH336" s="539"/>
      <c r="AI336" s="539"/>
      <c r="AJ336" s="539"/>
      <c r="AK336" s="539"/>
      <c r="AL336" s="539"/>
      <c r="AM336" s="539"/>
      <c r="AN336" s="539"/>
      <c r="AO336" s="539"/>
    </row>
    <row r="337" spans="20:41" s="540" customFormat="1">
      <c r="T337" s="539"/>
      <c r="U337" s="539"/>
      <c r="V337" s="539"/>
      <c r="W337" s="539"/>
      <c r="X337" s="539"/>
      <c r="Y337" s="539"/>
      <c r="Z337" s="539"/>
      <c r="AA337" s="539"/>
      <c r="AB337" s="539"/>
      <c r="AC337" s="539"/>
      <c r="AD337" s="539"/>
      <c r="AE337" s="539"/>
      <c r="AF337" s="539"/>
      <c r="AG337" s="539"/>
      <c r="AH337" s="539"/>
      <c r="AI337" s="539"/>
      <c r="AJ337" s="539"/>
      <c r="AK337" s="539"/>
      <c r="AL337" s="539"/>
      <c r="AM337" s="539"/>
      <c r="AN337" s="539"/>
      <c r="AO337" s="539"/>
    </row>
    <row r="338" spans="20:41" s="540" customFormat="1">
      <c r="T338" s="539"/>
      <c r="U338" s="539"/>
      <c r="V338" s="539"/>
      <c r="W338" s="539"/>
      <c r="X338" s="539"/>
      <c r="Y338" s="539"/>
      <c r="Z338" s="539"/>
      <c r="AA338" s="539"/>
      <c r="AB338" s="539"/>
      <c r="AC338" s="539"/>
      <c r="AD338" s="539"/>
      <c r="AE338" s="539"/>
      <c r="AF338" s="539"/>
      <c r="AG338" s="539"/>
      <c r="AH338" s="539"/>
      <c r="AI338" s="539"/>
      <c r="AJ338" s="539"/>
      <c r="AK338" s="539"/>
      <c r="AL338" s="539"/>
      <c r="AM338" s="539"/>
      <c r="AN338" s="539"/>
      <c r="AO338" s="539"/>
    </row>
    <row r="339" spans="20:41" s="540" customFormat="1">
      <c r="T339" s="539"/>
      <c r="U339" s="539"/>
      <c r="V339" s="539"/>
      <c r="W339" s="539"/>
      <c r="X339" s="539"/>
      <c r="Y339" s="539"/>
      <c r="Z339" s="539"/>
      <c r="AA339" s="539"/>
      <c r="AB339" s="539"/>
      <c r="AC339" s="539"/>
      <c r="AD339" s="539"/>
      <c r="AE339" s="539"/>
      <c r="AF339" s="539"/>
      <c r="AG339" s="539"/>
      <c r="AH339" s="539"/>
      <c r="AI339" s="539"/>
      <c r="AJ339" s="539"/>
      <c r="AK339" s="539"/>
      <c r="AL339" s="539"/>
      <c r="AM339" s="539"/>
      <c r="AN339" s="539"/>
      <c r="AO339" s="539"/>
    </row>
    <row r="340" spans="20:41" s="540" customFormat="1">
      <c r="T340" s="539"/>
      <c r="U340" s="539"/>
      <c r="V340" s="539"/>
      <c r="W340" s="539"/>
      <c r="X340" s="539"/>
      <c r="Y340" s="539"/>
      <c r="Z340" s="539"/>
      <c r="AA340" s="539"/>
      <c r="AB340" s="539"/>
      <c r="AC340" s="539"/>
      <c r="AD340" s="539"/>
      <c r="AE340" s="539"/>
      <c r="AF340" s="539"/>
      <c r="AG340" s="539"/>
      <c r="AH340" s="539"/>
      <c r="AI340" s="539"/>
      <c r="AJ340" s="539"/>
      <c r="AK340" s="539"/>
      <c r="AL340" s="539"/>
      <c r="AM340" s="539"/>
      <c r="AN340" s="539"/>
      <c r="AO340" s="539"/>
    </row>
    <row r="341" spans="20:41" s="540" customFormat="1">
      <c r="T341" s="539"/>
      <c r="U341" s="539"/>
      <c r="V341" s="539"/>
      <c r="W341" s="539"/>
      <c r="X341" s="539"/>
      <c r="Y341" s="539"/>
      <c r="Z341" s="539"/>
      <c r="AA341" s="539"/>
      <c r="AB341" s="539"/>
      <c r="AC341" s="539"/>
      <c r="AD341" s="539"/>
      <c r="AE341" s="539"/>
      <c r="AF341" s="539"/>
      <c r="AG341" s="539"/>
      <c r="AH341" s="539"/>
      <c r="AI341" s="539"/>
      <c r="AJ341" s="539"/>
      <c r="AK341" s="539"/>
      <c r="AL341" s="539"/>
      <c r="AM341" s="539"/>
      <c r="AN341" s="539"/>
      <c r="AO341" s="539"/>
    </row>
    <row r="342" spans="20:41" s="540" customFormat="1">
      <c r="T342" s="539"/>
      <c r="U342" s="539"/>
      <c r="V342" s="539"/>
      <c r="W342" s="539"/>
      <c r="X342" s="539"/>
      <c r="Y342" s="539"/>
      <c r="Z342" s="539"/>
      <c r="AA342" s="539"/>
      <c r="AB342" s="539"/>
      <c r="AC342" s="539"/>
      <c r="AD342" s="539"/>
      <c r="AE342" s="539"/>
      <c r="AF342" s="539"/>
      <c r="AG342" s="539"/>
      <c r="AH342" s="539"/>
      <c r="AI342" s="539"/>
      <c r="AJ342" s="539"/>
      <c r="AK342" s="539"/>
      <c r="AL342" s="539"/>
      <c r="AM342" s="539"/>
      <c r="AN342" s="539"/>
      <c r="AO342" s="539"/>
    </row>
    <row r="343" spans="20:41" s="540" customFormat="1">
      <c r="T343" s="539"/>
      <c r="U343" s="539"/>
      <c r="V343" s="539"/>
      <c r="W343" s="539"/>
      <c r="X343" s="539"/>
      <c r="Y343" s="539"/>
      <c r="Z343" s="539"/>
      <c r="AA343" s="539"/>
      <c r="AB343" s="539"/>
      <c r="AC343" s="539"/>
      <c r="AD343" s="539"/>
      <c r="AE343" s="539"/>
      <c r="AF343" s="539"/>
      <c r="AG343" s="539"/>
      <c r="AH343" s="539"/>
      <c r="AI343" s="539"/>
      <c r="AJ343" s="539"/>
      <c r="AK343" s="539"/>
      <c r="AL343" s="539"/>
      <c r="AM343" s="539"/>
      <c r="AN343" s="539"/>
      <c r="AO343" s="539"/>
    </row>
    <row r="344" spans="20:41" s="540" customFormat="1">
      <c r="T344" s="539"/>
      <c r="U344" s="539"/>
      <c r="V344" s="539"/>
      <c r="W344" s="539"/>
      <c r="X344" s="539"/>
      <c r="Y344" s="539"/>
      <c r="Z344" s="539"/>
      <c r="AA344" s="539"/>
      <c r="AB344" s="539"/>
      <c r="AC344" s="539"/>
      <c r="AD344" s="539"/>
      <c r="AE344" s="539"/>
      <c r="AF344" s="539"/>
      <c r="AG344" s="539"/>
      <c r="AH344" s="539"/>
      <c r="AI344" s="539"/>
      <c r="AJ344" s="539"/>
      <c r="AK344" s="539"/>
      <c r="AL344" s="539"/>
      <c r="AM344" s="539"/>
      <c r="AN344" s="539"/>
      <c r="AO344" s="539"/>
    </row>
    <row r="345" spans="20:41" s="540" customFormat="1">
      <c r="T345" s="539"/>
      <c r="U345" s="539"/>
      <c r="V345" s="539"/>
      <c r="W345" s="539"/>
      <c r="X345" s="539"/>
      <c r="Y345" s="539"/>
      <c r="Z345" s="539"/>
      <c r="AA345" s="539"/>
      <c r="AB345" s="539"/>
      <c r="AC345" s="539"/>
      <c r="AD345" s="539"/>
      <c r="AE345" s="539"/>
      <c r="AF345" s="539"/>
      <c r="AG345" s="539"/>
      <c r="AH345" s="539"/>
      <c r="AI345" s="539"/>
      <c r="AJ345" s="539"/>
      <c r="AK345" s="539"/>
      <c r="AL345" s="539"/>
      <c r="AM345" s="539"/>
      <c r="AN345" s="539"/>
      <c r="AO345" s="539"/>
    </row>
    <row r="346" spans="20:41" s="540" customFormat="1">
      <c r="T346" s="539"/>
      <c r="U346" s="539"/>
      <c r="V346" s="539"/>
      <c r="W346" s="539"/>
      <c r="X346" s="539"/>
      <c r="Y346" s="539"/>
      <c r="Z346" s="539"/>
      <c r="AA346" s="539"/>
      <c r="AB346" s="539"/>
      <c r="AC346" s="539"/>
      <c r="AD346" s="539"/>
      <c r="AE346" s="539"/>
      <c r="AF346" s="539"/>
      <c r="AG346" s="539"/>
      <c r="AH346" s="539"/>
      <c r="AI346" s="539"/>
      <c r="AJ346" s="539"/>
      <c r="AK346" s="539"/>
      <c r="AL346" s="539"/>
      <c r="AM346" s="539"/>
      <c r="AN346" s="539"/>
      <c r="AO346" s="539"/>
    </row>
    <row r="347" spans="20:41" s="540" customFormat="1">
      <c r="T347" s="539"/>
      <c r="U347" s="539"/>
      <c r="V347" s="539"/>
      <c r="W347" s="539"/>
      <c r="X347" s="539"/>
      <c r="Y347" s="539"/>
      <c r="Z347" s="539"/>
      <c r="AA347" s="539"/>
      <c r="AB347" s="539"/>
      <c r="AC347" s="539"/>
      <c r="AD347" s="539"/>
      <c r="AE347" s="539"/>
      <c r="AF347" s="539"/>
      <c r="AG347" s="539"/>
      <c r="AH347" s="539"/>
      <c r="AI347" s="539"/>
      <c r="AJ347" s="539"/>
      <c r="AK347" s="539"/>
      <c r="AL347" s="539"/>
      <c r="AM347" s="539"/>
      <c r="AN347" s="539"/>
      <c r="AO347" s="539"/>
    </row>
    <row r="348" spans="20:41" s="540" customFormat="1">
      <c r="T348" s="539"/>
      <c r="U348" s="539"/>
      <c r="V348" s="539"/>
      <c r="W348" s="539"/>
      <c r="X348" s="539"/>
      <c r="Y348" s="539"/>
      <c r="Z348" s="539"/>
      <c r="AA348" s="539"/>
      <c r="AB348" s="539"/>
      <c r="AC348" s="539"/>
      <c r="AD348" s="539"/>
      <c r="AE348" s="539"/>
      <c r="AF348" s="539"/>
      <c r="AG348" s="539"/>
      <c r="AH348" s="539"/>
      <c r="AI348" s="539"/>
      <c r="AJ348" s="539"/>
      <c r="AK348" s="539"/>
      <c r="AL348" s="539"/>
      <c r="AM348" s="539"/>
      <c r="AN348" s="539"/>
      <c r="AO348" s="539"/>
    </row>
    <row r="349" spans="20:41" s="540" customFormat="1">
      <c r="T349" s="539"/>
      <c r="U349" s="539"/>
      <c r="V349" s="539"/>
      <c r="W349" s="539"/>
      <c r="X349" s="539"/>
      <c r="Y349" s="539"/>
      <c r="Z349" s="539"/>
      <c r="AA349" s="539"/>
      <c r="AB349" s="539"/>
      <c r="AC349" s="539"/>
      <c r="AD349" s="539"/>
      <c r="AE349" s="539"/>
      <c r="AF349" s="539"/>
      <c r="AG349" s="539"/>
      <c r="AH349" s="539"/>
      <c r="AI349" s="539"/>
      <c r="AJ349" s="539"/>
      <c r="AK349" s="539"/>
      <c r="AL349" s="539"/>
      <c r="AM349" s="539"/>
      <c r="AN349" s="539"/>
      <c r="AO349" s="539"/>
    </row>
    <row r="350" spans="20:41" s="540" customFormat="1">
      <c r="T350" s="539"/>
      <c r="U350" s="539"/>
      <c r="V350" s="539"/>
      <c r="W350" s="539"/>
      <c r="X350" s="539"/>
      <c r="Y350" s="539"/>
      <c r="Z350" s="539"/>
      <c r="AA350" s="539"/>
      <c r="AB350" s="539"/>
      <c r="AC350" s="539"/>
      <c r="AD350" s="539"/>
      <c r="AE350" s="539"/>
      <c r="AF350" s="539"/>
      <c r="AG350" s="539"/>
      <c r="AH350" s="539"/>
      <c r="AI350" s="539"/>
      <c r="AJ350" s="539"/>
      <c r="AK350" s="539"/>
      <c r="AL350" s="539"/>
      <c r="AM350" s="539"/>
      <c r="AN350" s="539"/>
      <c r="AO350" s="539"/>
    </row>
    <row r="351" spans="20:41" s="540" customFormat="1">
      <c r="T351" s="539"/>
      <c r="U351" s="539"/>
      <c r="V351" s="539"/>
      <c r="W351" s="539"/>
      <c r="X351" s="539"/>
      <c r="Y351" s="539"/>
      <c r="Z351" s="539"/>
      <c r="AA351" s="539"/>
      <c r="AB351" s="539"/>
      <c r="AC351" s="539"/>
      <c r="AD351" s="539"/>
      <c r="AE351" s="539"/>
      <c r="AF351" s="539"/>
      <c r="AG351" s="539"/>
      <c r="AH351" s="539"/>
      <c r="AI351" s="539"/>
      <c r="AJ351" s="539"/>
      <c r="AK351" s="539"/>
      <c r="AL351" s="539"/>
      <c r="AM351" s="539"/>
      <c r="AN351" s="539"/>
      <c r="AO351" s="539"/>
    </row>
    <row r="352" spans="20:41" s="540" customFormat="1">
      <c r="T352" s="539"/>
      <c r="U352" s="539"/>
      <c r="V352" s="539"/>
      <c r="W352" s="539"/>
      <c r="X352" s="539"/>
      <c r="Y352" s="539"/>
      <c r="Z352" s="539"/>
      <c r="AA352" s="539"/>
      <c r="AB352" s="539"/>
      <c r="AC352" s="539"/>
      <c r="AD352" s="539"/>
      <c r="AE352" s="539"/>
      <c r="AF352" s="539"/>
      <c r="AG352" s="539"/>
      <c r="AH352" s="539"/>
      <c r="AI352" s="539"/>
      <c r="AJ352" s="539"/>
      <c r="AK352" s="539"/>
      <c r="AL352" s="539"/>
      <c r="AM352" s="539"/>
      <c r="AN352" s="539"/>
      <c r="AO352" s="539"/>
    </row>
    <row r="353" spans="20:41" s="540" customFormat="1">
      <c r="T353" s="539"/>
      <c r="U353" s="539"/>
      <c r="V353" s="539"/>
      <c r="W353" s="539"/>
      <c r="X353" s="539"/>
      <c r="Y353" s="539"/>
      <c r="Z353" s="539"/>
      <c r="AA353" s="539"/>
      <c r="AB353" s="539"/>
      <c r="AC353" s="539"/>
      <c r="AD353" s="539"/>
      <c r="AE353" s="539"/>
      <c r="AF353" s="539"/>
      <c r="AG353" s="539"/>
      <c r="AH353" s="539"/>
      <c r="AI353" s="539"/>
      <c r="AJ353" s="539"/>
      <c r="AK353" s="539"/>
      <c r="AL353" s="539"/>
      <c r="AM353" s="539"/>
      <c r="AN353" s="539"/>
      <c r="AO353" s="539"/>
    </row>
    <row r="354" spans="20:41" s="540" customFormat="1">
      <c r="T354" s="539"/>
      <c r="U354" s="539"/>
      <c r="V354" s="539"/>
      <c r="W354" s="539"/>
      <c r="X354" s="539"/>
      <c r="Y354" s="539"/>
      <c r="Z354" s="539"/>
      <c r="AA354" s="539"/>
      <c r="AB354" s="539"/>
      <c r="AC354" s="539"/>
      <c r="AD354" s="539"/>
      <c r="AE354" s="539"/>
      <c r="AF354" s="539"/>
      <c r="AG354" s="539"/>
      <c r="AH354" s="539"/>
      <c r="AI354" s="539"/>
      <c r="AJ354" s="539"/>
      <c r="AK354" s="539"/>
      <c r="AL354" s="539"/>
      <c r="AM354" s="539"/>
      <c r="AN354" s="539"/>
      <c r="AO354" s="539"/>
    </row>
    <row r="355" spans="20:41" s="540" customFormat="1">
      <c r="T355" s="539"/>
      <c r="U355" s="539"/>
      <c r="V355" s="539"/>
      <c r="W355" s="539"/>
      <c r="X355" s="539"/>
      <c r="Y355" s="539"/>
      <c r="Z355" s="539"/>
      <c r="AA355" s="539"/>
      <c r="AB355" s="539"/>
      <c r="AC355" s="539"/>
      <c r="AD355" s="539"/>
      <c r="AE355" s="539"/>
      <c r="AF355" s="539"/>
      <c r="AG355" s="539"/>
      <c r="AH355" s="539"/>
      <c r="AI355" s="539"/>
      <c r="AJ355" s="539"/>
      <c r="AK355" s="539"/>
      <c r="AL355" s="539"/>
      <c r="AM355" s="539"/>
      <c r="AN355" s="539"/>
      <c r="AO355" s="539"/>
    </row>
    <row r="356" spans="20:41" s="540" customFormat="1">
      <c r="T356" s="539"/>
      <c r="U356" s="539"/>
      <c r="V356" s="539"/>
      <c r="W356" s="539"/>
      <c r="X356" s="539"/>
      <c r="Y356" s="539"/>
      <c r="Z356" s="539"/>
      <c r="AA356" s="539"/>
      <c r="AB356" s="539"/>
      <c r="AC356" s="539"/>
      <c r="AD356" s="539"/>
      <c r="AE356" s="539"/>
      <c r="AF356" s="539"/>
      <c r="AG356" s="539"/>
      <c r="AH356" s="539"/>
      <c r="AI356" s="539"/>
      <c r="AJ356" s="539"/>
      <c r="AK356" s="539"/>
      <c r="AL356" s="539"/>
      <c r="AM356" s="539"/>
      <c r="AN356" s="539"/>
      <c r="AO356" s="539"/>
    </row>
    <row r="357" spans="20:41" s="540" customFormat="1">
      <c r="T357" s="539"/>
      <c r="U357" s="539"/>
      <c r="V357" s="539"/>
      <c r="W357" s="539"/>
      <c r="X357" s="539"/>
      <c r="Y357" s="539"/>
      <c r="Z357" s="539"/>
      <c r="AA357" s="539"/>
      <c r="AB357" s="539"/>
      <c r="AC357" s="539"/>
      <c r="AD357" s="539"/>
      <c r="AE357" s="539"/>
      <c r="AF357" s="539"/>
      <c r="AG357" s="539"/>
      <c r="AH357" s="539"/>
      <c r="AI357" s="539"/>
      <c r="AJ357" s="539"/>
      <c r="AK357" s="539"/>
      <c r="AL357" s="539"/>
      <c r="AM357" s="539"/>
      <c r="AN357" s="539"/>
      <c r="AO357" s="539"/>
    </row>
    <row r="358" spans="20:41" s="540" customFormat="1">
      <c r="T358" s="539"/>
      <c r="U358" s="539"/>
      <c r="V358" s="539"/>
      <c r="W358" s="539"/>
      <c r="X358" s="539"/>
      <c r="Y358" s="539"/>
      <c r="Z358" s="539"/>
      <c r="AA358" s="539"/>
      <c r="AB358" s="539"/>
      <c r="AC358" s="539"/>
      <c r="AD358" s="539"/>
      <c r="AE358" s="539"/>
      <c r="AF358" s="539"/>
      <c r="AG358" s="539"/>
      <c r="AH358" s="539"/>
      <c r="AI358" s="539"/>
      <c r="AJ358" s="539"/>
      <c r="AK358" s="539"/>
      <c r="AL358" s="539"/>
      <c r="AM358" s="539"/>
      <c r="AN358" s="539"/>
      <c r="AO358" s="539"/>
    </row>
    <row r="359" spans="20:41" s="540" customFormat="1">
      <c r="T359" s="539"/>
      <c r="U359" s="539"/>
      <c r="V359" s="539"/>
      <c r="W359" s="539"/>
      <c r="X359" s="539"/>
      <c r="Y359" s="539"/>
      <c r="Z359" s="539"/>
      <c r="AA359" s="539"/>
      <c r="AB359" s="539"/>
      <c r="AC359" s="539"/>
      <c r="AD359" s="539"/>
      <c r="AE359" s="539"/>
      <c r="AF359" s="539"/>
      <c r="AG359" s="539"/>
      <c r="AH359" s="539"/>
      <c r="AI359" s="539"/>
      <c r="AJ359" s="539"/>
      <c r="AK359" s="539"/>
      <c r="AL359" s="539"/>
      <c r="AM359" s="539"/>
      <c r="AN359" s="539"/>
      <c r="AO359" s="539"/>
    </row>
    <row r="360" spans="20:41" s="540" customFormat="1">
      <c r="T360" s="539"/>
      <c r="U360" s="539"/>
      <c r="V360" s="539"/>
      <c r="W360" s="539"/>
      <c r="X360" s="539"/>
      <c r="Y360" s="539"/>
      <c r="Z360" s="539"/>
      <c r="AA360" s="539"/>
      <c r="AB360" s="539"/>
      <c r="AC360" s="539"/>
      <c r="AD360" s="539"/>
      <c r="AE360" s="539"/>
      <c r="AF360" s="539"/>
      <c r="AG360" s="539"/>
      <c r="AH360" s="539"/>
      <c r="AI360" s="539"/>
      <c r="AJ360" s="539"/>
      <c r="AK360" s="539"/>
      <c r="AL360" s="539"/>
      <c r="AM360" s="539"/>
      <c r="AN360" s="539"/>
      <c r="AO360" s="539"/>
    </row>
    <row r="361" spans="20:41" s="540" customFormat="1">
      <c r="T361" s="539"/>
      <c r="U361" s="539"/>
      <c r="V361" s="539"/>
      <c r="W361" s="539"/>
      <c r="X361" s="539"/>
      <c r="Y361" s="539"/>
      <c r="Z361" s="539"/>
      <c r="AA361" s="539"/>
      <c r="AB361" s="539"/>
      <c r="AC361" s="539"/>
      <c r="AD361" s="539"/>
      <c r="AE361" s="539"/>
      <c r="AF361" s="539"/>
      <c r="AG361" s="539"/>
      <c r="AH361" s="539"/>
      <c r="AI361" s="539"/>
      <c r="AJ361" s="539"/>
      <c r="AK361" s="539"/>
      <c r="AL361" s="539"/>
      <c r="AM361" s="539"/>
      <c r="AN361" s="539"/>
      <c r="AO361" s="539"/>
    </row>
    <row r="362" spans="20:41" s="540" customFormat="1">
      <c r="T362" s="539"/>
      <c r="U362" s="539"/>
      <c r="V362" s="539"/>
      <c r="W362" s="539"/>
      <c r="X362" s="539"/>
      <c r="Y362" s="539"/>
      <c r="Z362" s="539"/>
      <c r="AA362" s="539"/>
      <c r="AB362" s="539"/>
      <c r="AC362" s="539"/>
      <c r="AD362" s="539"/>
      <c r="AE362" s="539"/>
      <c r="AF362" s="539"/>
      <c r="AG362" s="539"/>
      <c r="AH362" s="539"/>
      <c r="AI362" s="539"/>
      <c r="AJ362" s="539"/>
      <c r="AK362" s="539"/>
      <c r="AL362" s="539"/>
      <c r="AM362" s="539"/>
      <c r="AN362" s="539"/>
      <c r="AO362" s="539"/>
    </row>
    <row r="363" spans="20:41" s="540" customFormat="1">
      <c r="T363" s="539"/>
      <c r="U363" s="539"/>
      <c r="V363" s="539"/>
      <c r="W363" s="539"/>
      <c r="X363" s="539"/>
      <c r="Y363" s="539"/>
      <c r="Z363" s="539"/>
      <c r="AA363" s="539"/>
      <c r="AB363" s="539"/>
      <c r="AC363" s="539"/>
      <c r="AD363" s="539"/>
      <c r="AE363" s="539"/>
      <c r="AF363" s="539"/>
      <c r="AG363" s="539"/>
      <c r="AH363" s="539"/>
      <c r="AI363" s="539"/>
      <c r="AJ363" s="539"/>
      <c r="AK363" s="539"/>
      <c r="AL363" s="539"/>
      <c r="AM363" s="539"/>
      <c r="AN363" s="539"/>
      <c r="AO363" s="539"/>
    </row>
    <row r="364" spans="20:41" s="540" customFormat="1">
      <c r="T364" s="539"/>
      <c r="U364" s="539"/>
      <c r="V364" s="539"/>
      <c r="W364" s="539"/>
      <c r="X364" s="539"/>
      <c r="Y364" s="539"/>
      <c r="Z364" s="539"/>
      <c r="AA364" s="539"/>
      <c r="AB364" s="539"/>
      <c r="AC364" s="539"/>
      <c r="AD364" s="539"/>
      <c r="AE364" s="539"/>
      <c r="AF364" s="539"/>
      <c r="AG364" s="539"/>
      <c r="AH364" s="539"/>
      <c r="AI364" s="539"/>
      <c r="AJ364" s="539"/>
      <c r="AK364" s="539"/>
      <c r="AL364" s="539"/>
      <c r="AM364" s="539"/>
      <c r="AN364" s="539"/>
      <c r="AO364" s="539"/>
    </row>
    <row r="365" spans="20:41" s="540" customFormat="1">
      <c r="T365" s="539"/>
      <c r="U365" s="539"/>
      <c r="V365" s="539"/>
      <c r="W365" s="539"/>
      <c r="X365" s="539"/>
      <c r="Y365" s="539"/>
      <c r="Z365" s="539"/>
      <c r="AA365" s="539"/>
      <c r="AB365" s="539"/>
      <c r="AC365" s="539"/>
      <c r="AD365" s="539"/>
      <c r="AE365" s="539"/>
      <c r="AF365" s="539"/>
      <c r="AG365" s="539"/>
      <c r="AH365" s="539"/>
      <c r="AI365" s="539"/>
      <c r="AJ365" s="539"/>
      <c r="AK365" s="539"/>
      <c r="AL365" s="539"/>
      <c r="AM365" s="539"/>
      <c r="AN365" s="539"/>
      <c r="AO365" s="539"/>
    </row>
    <row r="366" spans="20:41" s="540" customFormat="1">
      <c r="T366" s="539"/>
      <c r="U366" s="539"/>
      <c r="V366" s="539"/>
      <c r="W366" s="539"/>
      <c r="X366" s="539"/>
      <c r="Y366" s="539"/>
      <c r="Z366" s="539"/>
      <c r="AA366" s="539"/>
      <c r="AB366" s="539"/>
      <c r="AC366" s="539"/>
      <c r="AD366" s="539"/>
      <c r="AE366" s="539"/>
      <c r="AF366" s="539"/>
      <c r="AG366" s="539"/>
      <c r="AH366" s="539"/>
      <c r="AI366" s="539"/>
      <c r="AJ366" s="539"/>
      <c r="AK366" s="539"/>
      <c r="AL366" s="539"/>
      <c r="AM366" s="539"/>
      <c r="AN366" s="539"/>
      <c r="AO366" s="539"/>
    </row>
    <row r="367" spans="20:41" s="540" customFormat="1">
      <c r="T367" s="539"/>
      <c r="U367" s="539"/>
      <c r="V367" s="539"/>
      <c r="W367" s="539"/>
      <c r="X367" s="539"/>
      <c r="Y367" s="539"/>
      <c r="Z367" s="539"/>
      <c r="AA367" s="539"/>
      <c r="AB367" s="539"/>
      <c r="AC367" s="539"/>
      <c r="AD367" s="539"/>
      <c r="AE367" s="539"/>
      <c r="AF367" s="539"/>
      <c r="AG367" s="539"/>
      <c r="AH367" s="539"/>
      <c r="AI367" s="539"/>
      <c r="AJ367" s="539"/>
      <c r="AK367" s="539"/>
      <c r="AL367" s="539"/>
      <c r="AM367" s="539"/>
      <c r="AN367" s="539"/>
      <c r="AO367" s="539"/>
    </row>
    <row r="368" spans="20:41" s="540" customFormat="1">
      <c r="T368" s="539"/>
      <c r="U368" s="539"/>
      <c r="V368" s="539"/>
      <c r="W368" s="539"/>
      <c r="X368" s="539"/>
      <c r="Y368" s="539"/>
      <c r="Z368" s="539"/>
      <c r="AA368" s="539"/>
      <c r="AB368" s="539"/>
      <c r="AC368" s="539"/>
      <c r="AD368" s="539"/>
      <c r="AE368" s="539"/>
      <c r="AF368" s="539"/>
      <c r="AG368" s="539"/>
      <c r="AH368" s="539"/>
      <c r="AI368" s="539"/>
      <c r="AJ368" s="539"/>
      <c r="AK368" s="539"/>
      <c r="AL368" s="539"/>
      <c r="AM368" s="539"/>
      <c r="AN368" s="539"/>
      <c r="AO368" s="539"/>
    </row>
    <row r="369" spans="20:41" s="540" customFormat="1">
      <c r="T369" s="539"/>
      <c r="U369" s="539"/>
      <c r="V369" s="539"/>
      <c r="W369" s="539"/>
      <c r="X369" s="539"/>
      <c r="Y369" s="539"/>
      <c r="Z369" s="539"/>
      <c r="AA369" s="539"/>
      <c r="AB369" s="539"/>
      <c r="AC369" s="539"/>
      <c r="AD369" s="539"/>
      <c r="AE369" s="539"/>
      <c r="AF369" s="539"/>
      <c r="AG369" s="539"/>
      <c r="AH369" s="539"/>
      <c r="AI369" s="539"/>
      <c r="AJ369" s="539"/>
      <c r="AK369" s="539"/>
      <c r="AL369" s="539"/>
      <c r="AM369" s="539"/>
      <c r="AN369" s="539"/>
      <c r="AO369" s="539"/>
    </row>
    <row r="370" spans="20:41" s="540" customFormat="1">
      <c r="T370" s="539"/>
      <c r="U370" s="539"/>
      <c r="V370" s="539"/>
      <c r="W370" s="539"/>
      <c r="X370" s="539"/>
      <c r="Y370" s="539"/>
      <c r="Z370" s="539"/>
      <c r="AA370" s="539"/>
      <c r="AB370" s="539"/>
      <c r="AC370" s="539"/>
      <c r="AD370" s="539"/>
      <c r="AE370" s="539"/>
      <c r="AF370" s="539"/>
      <c r="AG370" s="539"/>
      <c r="AH370" s="539"/>
      <c r="AI370" s="539"/>
      <c r="AJ370" s="539"/>
      <c r="AK370" s="539"/>
      <c r="AL370" s="539"/>
      <c r="AM370" s="539"/>
      <c r="AN370" s="539"/>
      <c r="AO370" s="539"/>
    </row>
    <row r="371" spans="20:41" s="540" customFormat="1">
      <c r="T371" s="539"/>
      <c r="U371" s="539"/>
      <c r="V371" s="539"/>
      <c r="W371" s="539"/>
      <c r="X371" s="539"/>
      <c r="Y371" s="539"/>
      <c r="Z371" s="539"/>
      <c r="AA371" s="539"/>
      <c r="AB371" s="539"/>
      <c r="AC371" s="539"/>
      <c r="AD371" s="539"/>
      <c r="AE371" s="539"/>
      <c r="AF371" s="539"/>
      <c r="AG371" s="539"/>
      <c r="AH371" s="539"/>
      <c r="AI371" s="539"/>
      <c r="AJ371" s="539"/>
      <c r="AK371" s="539"/>
      <c r="AL371" s="539"/>
      <c r="AM371" s="539"/>
      <c r="AN371" s="539"/>
      <c r="AO371" s="539"/>
    </row>
    <row r="372" spans="20:41" s="540" customFormat="1">
      <c r="T372" s="539"/>
      <c r="U372" s="539"/>
      <c r="V372" s="539"/>
      <c r="W372" s="539"/>
      <c r="X372" s="539"/>
      <c r="Y372" s="539"/>
      <c r="Z372" s="539"/>
      <c r="AA372" s="539"/>
      <c r="AB372" s="539"/>
      <c r="AC372" s="539"/>
      <c r="AD372" s="539"/>
      <c r="AE372" s="539"/>
      <c r="AF372" s="539"/>
      <c r="AG372" s="539"/>
      <c r="AH372" s="539"/>
      <c r="AI372" s="539"/>
      <c r="AJ372" s="539"/>
      <c r="AK372" s="539"/>
      <c r="AL372" s="539"/>
      <c r="AM372" s="539"/>
      <c r="AN372" s="539"/>
      <c r="AO372" s="539"/>
    </row>
    <row r="373" spans="20:41" s="540" customFormat="1">
      <c r="T373" s="539"/>
      <c r="U373" s="539"/>
      <c r="V373" s="539"/>
      <c r="W373" s="539"/>
      <c r="X373" s="539"/>
      <c r="Y373" s="539"/>
      <c r="Z373" s="539"/>
      <c r="AA373" s="539"/>
      <c r="AB373" s="539"/>
      <c r="AC373" s="539"/>
      <c r="AD373" s="539"/>
      <c r="AE373" s="539"/>
      <c r="AF373" s="539"/>
      <c r="AG373" s="539"/>
      <c r="AH373" s="539"/>
      <c r="AI373" s="539"/>
      <c r="AJ373" s="539"/>
      <c r="AK373" s="539"/>
      <c r="AL373" s="539"/>
      <c r="AM373" s="539"/>
      <c r="AN373" s="539"/>
      <c r="AO373" s="539"/>
    </row>
    <row r="374" spans="20:41" s="540" customFormat="1">
      <c r="T374" s="539"/>
      <c r="U374" s="539"/>
      <c r="V374" s="539"/>
      <c r="W374" s="539"/>
      <c r="X374" s="539"/>
      <c r="Y374" s="539"/>
      <c r="Z374" s="539"/>
      <c r="AA374" s="539"/>
      <c r="AB374" s="539"/>
      <c r="AC374" s="539"/>
      <c r="AD374" s="539"/>
      <c r="AE374" s="539"/>
      <c r="AF374" s="539"/>
      <c r="AG374" s="539"/>
      <c r="AH374" s="539"/>
      <c r="AI374" s="539"/>
      <c r="AJ374" s="539"/>
      <c r="AK374" s="539"/>
      <c r="AL374" s="539"/>
      <c r="AM374" s="539"/>
      <c r="AN374" s="539"/>
      <c r="AO374" s="539"/>
    </row>
    <row r="375" spans="20:41" s="540" customFormat="1">
      <c r="T375" s="539"/>
      <c r="U375" s="539"/>
      <c r="V375" s="539"/>
      <c r="W375" s="539"/>
      <c r="X375" s="539"/>
      <c r="Y375" s="539"/>
      <c r="Z375" s="539"/>
      <c r="AA375" s="539"/>
      <c r="AB375" s="539"/>
      <c r="AC375" s="539"/>
      <c r="AD375" s="539"/>
      <c r="AE375" s="539"/>
      <c r="AF375" s="539"/>
      <c r="AG375" s="539"/>
      <c r="AH375" s="539"/>
      <c r="AI375" s="539"/>
      <c r="AJ375" s="539"/>
      <c r="AK375" s="539"/>
      <c r="AL375" s="539"/>
      <c r="AM375" s="539"/>
      <c r="AN375" s="539"/>
      <c r="AO375" s="539"/>
    </row>
    <row r="376" spans="20:41" s="540" customFormat="1">
      <c r="T376" s="539"/>
      <c r="U376" s="539"/>
      <c r="V376" s="539"/>
      <c r="W376" s="539"/>
      <c r="X376" s="539"/>
      <c r="Y376" s="539"/>
      <c r="Z376" s="539"/>
      <c r="AA376" s="539"/>
      <c r="AB376" s="539"/>
      <c r="AC376" s="539"/>
      <c r="AD376" s="539"/>
      <c r="AE376" s="539"/>
      <c r="AF376" s="539"/>
      <c r="AG376" s="539"/>
      <c r="AH376" s="539"/>
      <c r="AI376" s="539"/>
      <c r="AJ376" s="539"/>
      <c r="AK376" s="539"/>
      <c r="AL376" s="539"/>
      <c r="AM376" s="539"/>
      <c r="AN376" s="539"/>
      <c r="AO376" s="539"/>
    </row>
    <row r="377" spans="20:41" s="540" customFormat="1">
      <c r="T377" s="539"/>
      <c r="U377" s="539"/>
      <c r="V377" s="539"/>
      <c r="W377" s="539"/>
      <c r="X377" s="539"/>
      <c r="Y377" s="539"/>
      <c r="Z377" s="539"/>
      <c r="AA377" s="539"/>
      <c r="AB377" s="539"/>
      <c r="AC377" s="539"/>
      <c r="AD377" s="539"/>
      <c r="AE377" s="539"/>
      <c r="AF377" s="539"/>
      <c r="AG377" s="539"/>
      <c r="AH377" s="539"/>
      <c r="AI377" s="539"/>
      <c r="AJ377" s="539"/>
      <c r="AK377" s="539"/>
      <c r="AL377" s="539"/>
      <c r="AM377" s="539"/>
      <c r="AN377" s="539"/>
      <c r="AO377" s="539"/>
    </row>
    <row r="378" spans="20:41" s="540" customFormat="1">
      <c r="T378" s="539"/>
      <c r="U378" s="539"/>
      <c r="V378" s="539"/>
      <c r="W378" s="539"/>
      <c r="X378" s="539"/>
      <c r="Y378" s="539"/>
      <c r="Z378" s="539"/>
      <c r="AA378" s="539"/>
      <c r="AB378" s="539"/>
      <c r="AC378" s="539"/>
      <c r="AD378" s="539"/>
      <c r="AE378" s="539"/>
      <c r="AF378" s="539"/>
      <c r="AG378" s="539"/>
      <c r="AH378" s="539"/>
      <c r="AI378" s="539"/>
      <c r="AJ378" s="539"/>
      <c r="AK378" s="539"/>
      <c r="AL378" s="539"/>
      <c r="AM378" s="539"/>
      <c r="AN378" s="539"/>
      <c r="AO378" s="539"/>
    </row>
    <row r="379" spans="20:41" s="540" customFormat="1">
      <c r="T379" s="539"/>
      <c r="U379" s="539"/>
      <c r="V379" s="539"/>
      <c r="W379" s="539"/>
      <c r="X379" s="539"/>
      <c r="Y379" s="539"/>
      <c r="Z379" s="539"/>
      <c r="AA379" s="539"/>
      <c r="AB379" s="539"/>
      <c r="AC379" s="539"/>
      <c r="AD379" s="539"/>
      <c r="AE379" s="539"/>
      <c r="AF379" s="539"/>
      <c r="AG379" s="539"/>
      <c r="AH379" s="539"/>
      <c r="AI379" s="539"/>
      <c r="AJ379" s="539"/>
      <c r="AK379" s="539"/>
      <c r="AL379" s="539"/>
      <c r="AM379" s="539"/>
      <c r="AN379" s="539"/>
      <c r="AO379" s="539"/>
    </row>
    <row r="380" spans="20:41" s="540" customFormat="1">
      <c r="T380" s="539"/>
      <c r="U380" s="539"/>
      <c r="V380" s="539"/>
      <c r="W380" s="539"/>
      <c r="X380" s="539"/>
      <c r="Y380" s="539"/>
      <c r="Z380" s="539"/>
      <c r="AA380" s="539"/>
      <c r="AB380" s="539"/>
      <c r="AC380" s="539"/>
      <c r="AD380" s="539"/>
      <c r="AE380" s="539"/>
      <c r="AF380" s="539"/>
      <c r="AG380" s="539"/>
      <c r="AH380" s="539"/>
      <c r="AI380" s="539"/>
      <c r="AJ380" s="539"/>
      <c r="AK380" s="539"/>
      <c r="AL380" s="539"/>
      <c r="AM380" s="539"/>
      <c r="AN380" s="539"/>
      <c r="AO380" s="539"/>
    </row>
    <row r="381" spans="20:41" s="540" customFormat="1">
      <c r="T381" s="539"/>
      <c r="U381" s="539"/>
      <c r="V381" s="539"/>
      <c r="W381" s="539"/>
      <c r="X381" s="539"/>
      <c r="Y381" s="539"/>
      <c r="Z381" s="539"/>
      <c r="AA381" s="539"/>
      <c r="AB381" s="539"/>
      <c r="AC381" s="539"/>
      <c r="AD381" s="539"/>
      <c r="AE381" s="539"/>
      <c r="AF381" s="539"/>
      <c r="AG381" s="539"/>
      <c r="AH381" s="539"/>
      <c r="AI381" s="539"/>
      <c r="AJ381" s="539"/>
      <c r="AK381" s="539"/>
      <c r="AL381" s="539"/>
      <c r="AM381" s="539"/>
      <c r="AN381" s="539"/>
      <c r="AO381" s="539"/>
    </row>
    <row r="382" spans="20:41" s="540" customFormat="1">
      <c r="T382" s="539"/>
      <c r="U382" s="539"/>
      <c r="V382" s="539"/>
      <c r="W382" s="539"/>
      <c r="X382" s="539"/>
      <c r="Y382" s="539"/>
      <c r="Z382" s="539"/>
      <c r="AA382" s="539"/>
      <c r="AB382" s="539"/>
      <c r="AC382" s="539"/>
      <c r="AD382" s="539"/>
      <c r="AE382" s="539"/>
      <c r="AF382" s="539"/>
      <c r="AG382" s="539"/>
      <c r="AH382" s="539"/>
      <c r="AI382" s="539"/>
      <c r="AJ382" s="539"/>
      <c r="AK382" s="539"/>
      <c r="AL382" s="539"/>
      <c r="AM382" s="539"/>
      <c r="AN382" s="539"/>
      <c r="AO382" s="539"/>
    </row>
    <row r="383" spans="20:41" s="540" customFormat="1">
      <c r="T383" s="539"/>
      <c r="U383" s="539"/>
      <c r="V383" s="539"/>
      <c r="W383" s="539"/>
      <c r="X383" s="539"/>
      <c r="Y383" s="539"/>
      <c r="Z383" s="539"/>
      <c r="AA383" s="539"/>
      <c r="AB383" s="539"/>
      <c r="AC383" s="539"/>
      <c r="AD383" s="539"/>
      <c r="AE383" s="539"/>
      <c r="AF383" s="539"/>
      <c r="AG383" s="539"/>
      <c r="AH383" s="539"/>
      <c r="AI383" s="539"/>
      <c r="AJ383" s="539"/>
      <c r="AK383" s="539"/>
      <c r="AL383" s="539"/>
      <c r="AM383" s="539"/>
      <c r="AN383" s="539"/>
      <c r="AO383" s="539"/>
    </row>
    <row r="384" spans="20:41" s="540" customFormat="1">
      <c r="T384" s="539"/>
      <c r="U384" s="539"/>
      <c r="V384" s="539"/>
      <c r="W384" s="539"/>
      <c r="X384" s="539"/>
      <c r="Y384" s="539"/>
      <c r="Z384" s="539"/>
      <c r="AA384" s="539"/>
      <c r="AB384" s="539"/>
      <c r="AC384" s="539"/>
      <c r="AD384" s="539"/>
      <c r="AE384" s="539"/>
      <c r="AF384" s="539"/>
      <c r="AG384" s="539"/>
      <c r="AH384" s="539"/>
      <c r="AI384" s="539"/>
      <c r="AJ384" s="539"/>
      <c r="AK384" s="539"/>
      <c r="AL384" s="539"/>
      <c r="AM384" s="539"/>
      <c r="AN384" s="539"/>
      <c r="AO384" s="539"/>
    </row>
    <row r="385" spans="20:41" s="540" customFormat="1">
      <c r="T385" s="539"/>
      <c r="U385" s="539"/>
      <c r="V385" s="539"/>
      <c r="W385" s="539"/>
      <c r="X385" s="539"/>
      <c r="Y385" s="539"/>
      <c r="Z385" s="539"/>
      <c r="AA385" s="539"/>
      <c r="AB385" s="539"/>
      <c r="AC385" s="539"/>
      <c r="AD385" s="539"/>
      <c r="AE385" s="539"/>
      <c r="AF385" s="539"/>
      <c r="AG385" s="539"/>
      <c r="AH385" s="539"/>
      <c r="AI385" s="539"/>
      <c r="AJ385" s="539"/>
      <c r="AK385" s="539"/>
      <c r="AL385" s="539"/>
      <c r="AM385" s="539"/>
      <c r="AN385" s="539"/>
      <c r="AO385" s="539"/>
    </row>
    <row r="386" spans="20:41" s="540" customFormat="1">
      <c r="T386" s="539"/>
      <c r="U386" s="539"/>
      <c r="V386" s="539"/>
      <c r="W386" s="539"/>
      <c r="X386" s="539"/>
      <c r="Y386" s="539"/>
      <c r="Z386" s="539"/>
      <c r="AA386" s="539"/>
      <c r="AB386" s="539"/>
      <c r="AC386" s="539"/>
      <c r="AD386" s="539"/>
      <c r="AE386" s="539"/>
      <c r="AF386" s="539"/>
      <c r="AG386" s="539"/>
      <c r="AH386" s="539"/>
      <c r="AI386" s="539"/>
      <c r="AJ386" s="539"/>
      <c r="AK386" s="539"/>
      <c r="AL386" s="539"/>
      <c r="AM386" s="539"/>
      <c r="AN386" s="539"/>
      <c r="AO386" s="539"/>
    </row>
    <row r="387" spans="20:41" s="540" customFormat="1">
      <c r="T387" s="539"/>
      <c r="U387" s="539"/>
      <c r="V387" s="539"/>
      <c r="W387" s="539"/>
      <c r="X387" s="539"/>
      <c r="Y387" s="539"/>
      <c r="Z387" s="539"/>
      <c r="AA387" s="539"/>
      <c r="AB387" s="539"/>
      <c r="AC387" s="539"/>
      <c r="AD387" s="539"/>
      <c r="AE387" s="539"/>
      <c r="AF387" s="539"/>
      <c r="AG387" s="539"/>
      <c r="AH387" s="539"/>
      <c r="AI387" s="539"/>
      <c r="AJ387" s="539"/>
      <c r="AK387" s="539"/>
      <c r="AL387" s="539"/>
      <c r="AM387" s="539"/>
      <c r="AN387" s="539"/>
      <c r="AO387" s="539"/>
    </row>
    <row r="388" spans="20:41" s="540" customFormat="1">
      <c r="T388" s="539"/>
      <c r="U388" s="539"/>
      <c r="V388" s="539"/>
      <c r="W388" s="539"/>
      <c r="X388" s="539"/>
      <c r="Y388" s="539"/>
      <c r="Z388" s="539"/>
      <c r="AA388" s="539"/>
      <c r="AB388" s="539"/>
      <c r="AC388" s="539"/>
      <c r="AD388" s="539"/>
      <c r="AE388" s="539"/>
      <c r="AF388" s="539"/>
      <c r="AG388" s="539"/>
      <c r="AH388" s="539"/>
      <c r="AI388" s="539"/>
      <c r="AJ388" s="539"/>
      <c r="AK388" s="539"/>
      <c r="AL388" s="539"/>
      <c r="AM388" s="539"/>
      <c r="AN388" s="539"/>
      <c r="AO388" s="539"/>
    </row>
    <row r="389" spans="20:41" s="540" customFormat="1">
      <c r="T389" s="539"/>
      <c r="U389" s="539"/>
      <c r="V389" s="539"/>
      <c r="W389" s="539"/>
      <c r="X389" s="539"/>
      <c r="Y389" s="539"/>
      <c r="Z389" s="539"/>
      <c r="AA389" s="539"/>
      <c r="AB389" s="539"/>
      <c r="AC389" s="539"/>
      <c r="AD389" s="539"/>
      <c r="AE389" s="539"/>
      <c r="AF389" s="539"/>
      <c r="AG389" s="539"/>
      <c r="AH389" s="539"/>
      <c r="AI389" s="539"/>
      <c r="AJ389" s="539"/>
      <c r="AK389" s="539"/>
      <c r="AL389" s="539"/>
      <c r="AM389" s="539"/>
      <c r="AN389" s="539"/>
      <c r="AO389" s="539"/>
    </row>
    <row r="390" spans="20:41" s="540" customFormat="1">
      <c r="T390" s="539"/>
      <c r="U390" s="539"/>
      <c r="V390" s="539"/>
      <c r="W390" s="539"/>
      <c r="X390" s="539"/>
      <c r="Y390" s="539"/>
      <c r="Z390" s="539"/>
      <c r="AA390" s="539"/>
      <c r="AB390" s="539"/>
      <c r="AC390" s="539"/>
      <c r="AD390" s="539"/>
      <c r="AE390" s="539"/>
      <c r="AF390" s="539"/>
      <c r="AG390" s="539"/>
      <c r="AH390" s="539"/>
      <c r="AI390" s="539"/>
      <c r="AJ390" s="539"/>
      <c r="AK390" s="539"/>
      <c r="AL390" s="539"/>
      <c r="AM390" s="539"/>
      <c r="AN390" s="539"/>
      <c r="AO390" s="539"/>
    </row>
    <row r="391" spans="20:41" s="540" customFormat="1">
      <c r="T391" s="539"/>
      <c r="U391" s="539"/>
      <c r="V391" s="539"/>
      <c r="W391" s="539"/>
      <c r="X391" s="539"/>
      <c r="Y391" s="539"/>
      <c r="Z391" s="539"/>
      <c r="AA391" s="539"/>
      <c r="AB391" s="539"/>
      <c r="AC391" s="539"/>
      <c r="AD391" s="539"/>
      <c r="AE391" s="539"/>
      <c r="AF391" s="539"/>
      <c r="AG391" s="539"/>
      <c r="AH391" s="539"/>
      <c r="AI391" s="539"/>
      <c r="AJ391" s="539"/>
      <c r="AK391" s="539"/>
      <c r="AL391" s="539"/>
      <c r="AM391" s="539"/>
      <c r="AN391" s="539"/>
      <c r="AO391" s="539"/>
    </row>
    <row r="392" spans="20:41" s="540" customFormat="1">
      <c r="T392" s="539"/>
      <c r="U392" s="539"/>
      <c r="V392" s="539"/>
      <c r="W392" s="539"/>
      <c r="X392" s="539"/>
      <c r="Y392" s="539"/>
      <c r="Z392" s="539"/>
      <c r="AA392" s="539"/>
      <c r="AB392" s="539"/>
      <c r="AC392" s="539"/>
      <c r="AD392" s="539"/>
      <c r="AE392" s="539"/>
      <c r="AF392" s="539"/>
      <c r="AG392" s="539"/>
      <c r="AH392" s="539"/>
      <c r="AI392" s="539"/>
      <c r="AJ392" s="539"/>
      <c r="AK392" s="539"/>
      <c r="AL392" s="539"/>
      <c r="AM392" s="539"/>
      <c r="AN392" s="539"/>
      <c r="AO392" s="539"/>
    </row>
    <row r="393" spans="20:41" s="540" customFormat="1">
      <c r="T393" s="539"/>
      <c r="U393" s="539"/>
      <c r="V393" s="539"/>
      <c r="W393" s="539"/>
      <c r="X393" s="539"/>
      <c r="Y393" s="539"/>
      <c r="Z393" s="539"/>
      <c r="AA393" s="539"/>
      <c r="AB393" s="539"/>
      <c r="AC393" s="539"/>
      <c r="AD393" s="539"/>
      <c r="AE393" s="539"/>
      <c r="AF393" s="539"/>
      <c r="AG393" s="539"/>
      <c r="AH393" s="539"/>
      <c r="AI393" s="539"/>
      <c r="AJ393" s="539"/>
      <c r="AK393" s="539"/>
      <c r="AL393" s="539"/>
      <c r="AM393" s="539"/>
      <c r="AN393" s="539"/>
      <c r="AO393" s="539"/>
    </row>
    <row r="394" spans="20:41" s="540" customFormat="1">
      <c r="T394" s="539"/>
      <c r="U394" s="539"/>
      <c r="V394" s="539"/>
      <c r="W394" s="539"/>
      <c r="X394" s="539"/>
      <c r="Y394" s="539"/>
      <c r="Z394" s="539"/>
      <c r="AA394" s="539"/>
      <c r="AB394" s="539"/>
      <c r="AC394" s="539"/>
      <c r="AD394" s="539"/>
      <c r="AE394" s="539"/>
      <c r="AF394" s="539"/>
      <c r="AG394" s="539"/>
      <c r="AH394" s="539"/>
      <c r="AI394" s="539"/>
      <c r="AJ394" s="539"/>
      <c r="AK394" s="539"/>
      <c r="AL394" s="539"/>
      <c r="AM394" s="539"/>
      <c r="AN394" s="539"/>
      <c r="AO394" s="539"/>
    </row>
    <row r="395" spans="20:41" s="540" customFormat="1">
      <c r="T395" s="539"/>
      <c r="U395" s="539"/>
      <c r="V395" s="539"/>
      <c r="W395" s="539"/>
      <c r="X395" s="539"/>
      <c r="Y395" s="539"/>
      <c r="Z395" s="539"/>
      <c r="AA395" s="539"/>
      <c r="AB395" s="539"/>
      <c r="AC395" s="539"/>
      <c r="AD395" s="539"/>
      <c r="AE395" s="539"/>
      <c r="AF395" s="539"/>
      <c r="AG395" s="539"/>
      <c r="AH395" s="539"/>
      <c r="AI395" s="539"/>
      <c r="AJ395" s="539"/>
      <c r="AK395" s="539"/>
      <c r="AL395" s="539"/>
      <c r="AM395" s="539"/>
      <c r="AN395" s="539"/>
      <c r="AO395" s="539"/>
    </row>
    <row r="396" spans="20:41" s="540" customFormat="1">
      <c r="T396" s="539"/>
      <c r="U396" s="539"/>
      <c r="V396" s="539"/>
      <c r="W396" s="539"/>
      <c r="X396" s="539"/>
      <c r="Y396" s="539"/>
      <c r="Z396" s="539"/>
      <c r="AA396" s="539"/>
      <c r="AB396" s="539"/>
      <c r="AC396" s="539"/>
      <c r="AD396" s="539"/>
      <c r="AE396" s="539"/>
      <c r="AF396" s="539"/>
      <c r="AG396" s="539"/>
      <c r="AH396" s="539"/>
      <c r="AI396" s="539"/>
      <c r="AJ396" s="539"/>
      <c r="AK396" s="539"/>
      <c r="AL396" s="539"/>
      <c r="AM396" s="539"/>
      <c r="AN396" s="539"/>
      <c r="AO396" s="539"/>
    </row>
    <row r="397" spans="20:41" s="540" customFormat="1">
      <c r="T397" s="539"/>
      <c r="U397" s="539"/>
      <c r="V397" s="539"/>
      <c r="W397" s="539"/>
      <c r="X397" s="539"/>
      <c r="Y397" s="539"/>
      <c r="Z397" s="539"/>
      <c r="AA397" s="539"/>
      <c r="AB397" s="539"/>
      <c r="AC397" s="539"/>
      <c r="AD397" s="539"/>
      <c r="AE397" s="539"/>
      <c r="AF397" s="539"/>
      <c r="AG397" s="539"/>
      <c r="AH397" s="539"/>
      <c r="AI397" s="539"/>
      <c r="AJ397" s="539"/>
      <c r="AK397" s="539"/>
      <c r="AL397" s="539"/>
      <c r="AM397" s="539"/>
      <c r="AN397" s="539"/>
      <c r="AO397" s="539"/>
    </row>
    <row r="398" spans="20:41" s="540" customFormat="1">
      <c r="T398" s="539"/>
      <c r="U398" s="539"/>
      <c r="V398" s="539"/>
      <c r="W398" s="539"/>
      <c r="X398" s="539"/>
      <c r="Y398" s="539"/>
      <c r="Z398" s="539"/>
      <c r="AA398" s="539"/>
      <c r="AB398" s="539"/>
      <c r="AC398" s="539"/>
      <c r="AD398" s="539"/>
      <c r="AE398" s="539"/>
      <c r="AF398" s="539"/>
      <c r="AG398" s="539"/>
      <c r="AH398" s="539"/>
      <c r="AI398" s="539"/>
      <c r="AJ398" s="539"/>
      <c r="AK398" s="539"/>
      <c r="AL398" s="539"/>
      <c r="AM398" s="539"/>
      <c r="AN398" s="539"/>
      <c r="AO398" s="539"/>
    </row>
    <row r="399" spans="20:41" s="540" customFormat="1">
      <c r="T399" s="539"/>
      <c r="U399" s="539"/>
      <c r="V399" s="539"/>
      <c r="W399" s="539"/>
      <c r="X399" s="539"/>
      <c r="Y399" s="539"/>
      <c r="Z399" s="539"/>
      <c r="AA399" s="539"/>
      <c r="AB399" s="539"/>
      <c r="AC399" s="539"/>
      <c r="AD399" s="539"/>
      <c r="AE399" s="539"/>
      <c r="AF399" s="539"/>
      <c r="AG399" s="539"/>
      <c r="AH399" s="539"/>
      <c r="AI399" s="539"/>
      <c r="AJ399" s="539"/>
      <c r="AK399" s="539"/>
      <c r="AL399" s="539"/>
      <c r="AM399" s="539"/>
      <c r="AN399" s="539"/>
      <c r="AO399" s="539"/>
    </row>
    <row r="400" spans="20:41" s="540" customFormat="1">
      <c r="T400" s="539"/>
      <c r="U400" s="539"/>
      <c r="V400" s="539"/>
      <c r="W400" s="539"/>
      <c r="X400" s="539"/>
      <c r="Y400" s="539"/>
      <c r="Z400" s="539"/>
      <c r="AA400" s="539"/>
      <c r="AB400" s="539"/>
      <c r="AC400" s="539"/>
      <c r="AD400" s="539"/>
      <c r="AE400" s="539"/>
      <c r="AF400" s="539"/>
      <c r="AG400" s="539"/>
      <c r="AH400" s="539"/>
      <c r="AI400" s="539"/>
      <c r="AJ400" s="539"/>
      <c r="AK400" s="539"/>
      <c r="AL400" s="539"/>
      <c r="AM400" s="539"/>
      <c r="AN400" s="539"/>
      <c r="AO400" s="539"/>
    </row>
    <row r="401" spans="20:41" s="540" customFormat="1">
      <c r="T401" s="539"/>
      <c r="U401" s="539"/>
      <c r="V401" s="539"/>
      <c r="W401" s="539"/>
      <c r="X401" s="539"/>
      <c r="Y401" s="539"/>
      <c r="Z401" s="539"/>
      <c r="AA401" s="539"/>
      <c r="AB401" s="539"/>
      <c r="AC401" s="539"/>
      <c r="AD401" s="539"/>
      <c r="AE401" s="539"/>
      <c r="AF401" s="539"/>
      <c r="AG401" s="539"/>
      <c r="AH401" s="539"/>
      <c r="AI401" s="539"/>
      <c r="AJ401" s="539"/>
      <c r="AK401" s="539"/>
      <c r="AL401" s="539"/>
      <c r="AM401" s="539"/>
      <c r="AN401" s="539"/>
      <c r="AO401" s="539"/>
    </row>
    <row r="402" spans="20:41" s="540" customFormat="1">
      <c r="T402" s="539"/>
      <c r="U402" s="539"/>
      <c r="V402" s="539"/>
      <c r="W402" s="539"/>
      <c r="X402" s="539"/>
      <c r="Y402" s="539"/>
      <c r="Z402" s="539"/>
      <c r="AA402" s="539"/>
      <c r="AB402" s="539"/>
      <c r="AC402" s="539"/>
      <c r="AD402" s="539"/>
      <c r="AE402" s="539"/>
      <c r="AF402" s="539"/>
      <c r="AG402" s="539"/>
      <c r="AH402" s="539"/>
      <c r="AI402" s="539"/>
      <c r="AJ402" s="539"/>
      <c r="AK402" s="539"/>
      <c r="AL402" s="539"/>
      <c r="AM402" s="539"/>
      <c r="AN402" s="539"/>
      <c r="AO402" s="539"/>
    </row>
    <row r="403" spans="20:41" s="540" customFormat="1">
      <c r="T403" s="539"/>
      <c r="U403" s="539"/>
      <c r="V403" s="539"/>
      <c r="W403" s="539"/>
      <c r="X403" s="539"/>
      <c r="Y403" s="539"/>
      <c r="Z403" s="539"/>
      <c r="AA403" s="539"/>
      <c r="AB403" s="539"/>
      <c r="AC403" s="539"/>
      <c r="AD403" s="539"/>
      <c r="AE403" s="539"/>
      <c r="AF403" s="539"/>
      <c r="AG403" s="539"/>
      <c r="AH403" s="539"/>
      <c r="AI403" s="539"/>
      <c r="AJ403" s="539"/>
      <c r="AK403" s="539"/>
      <c r="AL403" s="539"/>
      <c r="AM403" s="539"/>
      <c r="AN403" s="539"/>
      <c r="AO403" s="539"/>
    </row>
    <row r="404" spans="20:41" s="540" customFormat="1">
      <c r="T404" s="539"/>
      <c r="U404" s="539"/>
      <c r="V404" s="539"/>
      <c r="W404" s="539"/>
      <c r="X404" s="539"/>
      <c r="Y404" s="539"/>
      <c r="Z404" s="539"/>
      <c r="AA404" s="539"/>
      <c r="AB404" s="539"/>
      <c r="AC404" s="539"/>
      <c r="AD404" s="539"/>
      <c r="AE404" s="539"/>
      <c r="AF404" s="539"/>
      <c r="AG404" s="539"/>
      <c r="AH404" s="539"/>
      <c r="AI404" s="539"/>
      <c r="AJ404" s="539"/>
      <c r="AK404" s="539"/>
      <c r="AL404" s="539"/>
      <c r="AM404" s="539"/>
      <c r="AN404" s="539"/>
      <c r="AO404" s="539"/>
    </row>
    <row r="405" spans="20:41" s="540" customFormat="1">
      <c r="T405" s="539"/>
      <c r="U405" s="539"/>
      <c r="V405" s="539"/>
      <c r="W405" s="539"/>
      <c r="X405" s="539"/>
      <c r="Y405" s="539"/>
      <c r="Z405" s="539"/>
      <c r="AA405" s="539"/>
      <c r="AB405" s="539"/>
      <c r="AC405" s="539"/>
      <c r="AD405" s="539"/>
      <c r="AE405" s="539"/>
      <c r="AF405" s="539"/>
      <c r="AG405" s="539"/>
      <c r="AH405" s="539"/>
      <c r="AI405" s="539"/>
      <c r="AJ405" s="539"/>
      <c r="AK405" s="539"/>
      <c r="AL405" s="539"/>
      <c r="AM405" s="539"/>
      <c r="AN405" s="539"/>
      <c r="AO405" s="539"/>
    </row>
    <row r="406" spans="20:41" s="540" customFormat="1">
      <c r="T406" s="539"/>
      <c r="U406" s="539"/>
      <c r="V406" s="539"/>
      <c r="W406" s="539"/>
      <c r="X406" s="539"/>
      <c r="Y406" s="539"/>
      <c r="Z406" s="539"/>
      <c r="AA406" s="539"/>
      <c r="AB406" s="539"/>
      <c r="AC406" s="539"/>
      <c r="AD406" s="539"/>
      <c r="AE406" s="539"/>
      <c r="AF406" s="539"/>
      <c r="AG406" s="539"/>
      <c r="AH406" s="539"/>
      <c r="AI406" s="539"/>
      <c r="AJ406" s="539"/>
      <c r="AK406" s="539"/>
      <c r="AL406" s="539"/>
      <c r="AM406" s="539"/>
      <c r="AN406" s="539"/>
      <c r="AO406" s="539"/>
    </row>
    <row r="407" spans="20:41" s="540" customFormat="1">
      <c r="T407" s="539"/>
      <c r="U407" s="539"/>
      <c r="V407" s="539"/>
      <c r="W407" s="539"/>
      <c r="X407" s="539"/>
      <c r="Y407" s="539"/>
      <c r="Z407" s="539"/>
      <c r="AA407" s="539"/>
      <c r="AB407" s="539"/>
      <c r="AC407" s="539"/>
      <c r="AD407" s="539"/>
      <c r="AE407" s="539"/>
      <c r="AF407" s="539"/>
      <c r="AG407" s="539"/>
      <c r="AH407" s="539"/>
      <c r="AI407" s="539"/>
      <c r="AJ407" s="539"/>
      <c r="AK407" s="539"/>
      <c r="AL407" s="539"/>
      <c r="AM407" s="539"/>
      <c r="AN407" s="539"/>
      <c r="AO407" s="539"/>
    </row>
    <row r="408" spans="20:41" s="540" customFormat="1">
      <c r="T408" s="539"/>
      <c r="U408" s="539"/>
      <c r="V408" s="539"/>
      <c r="W408" s="539"/>
      <c r="X408" s="539"/>
      <c r="Y408" s="539"/>
      <c r="Z408" s="539"/>
      <c r="AA408" s="539"/>
      <c r="AB408" s="539"/>
      <c r="AC408" s="539"/>
      <c r="AD408" s="539"/>
      <c r="AE408" s="539"/>
      <c r="AF408" s="539"/>
      <c r="AG408" s="539"/>
      <c r="AH408" s="539"/>
      <c r="AI408" s="539"/>
      <c r="AJ408" s="539"/>
      <c r="AK408" s="539"/>
      <c r="AL408" s="539"/>
      <c r="AM408" s="539"/>
      <c r="AN408" s="539"/>
      <c r="AO408" s="539"/>
    </row>
    <row r="409" spans="20:41" s="540" customFormat="1">
      <c r="T409" s="539"/>
      <c r="U409" s="539"/>
      <c r="V409" s="539"/>
      <c r="W409" s="539"/>
      <c r="X409" s="539"/>
      <c r="Y409" s="539"/>
      <c r="Z409" s="539"/>
      <c r="AA409" s="539"/>
      <c r="AB409" s="539"/>
      <c r="AC409" s="539"/>
      <c r="AD409" s="539"/>
      <c r="AE409" s="539"/>
      <c r="AF409" s="539"/>
      <c r="AG409" s="539"/>
      <c r="AH409" s="539"/>
      <c r="AI409" s="539"/>
      <c r="AJ409" s="539"/>
      <c r="AK409" s="539"/>
      <c r="AL409" s="539"/>
      <c r="AM409" s="539"/>
      <c r="AN409" s="539"/>
      <c r="AO409" s="539"/>
    </row>
    <row r="410" spans="20:41" s="540" customFormat="1">
      <c r="T410" s="539"/>
      <c r="U410" s="539"/>
      <c r="V410" s="539"/>
      <c r="W410" s="539"/>
      <c r="X410" s="539"/>
      <c r="Y410" s="539"/>
      <c r="Z410" s="539"/>
      <c r="AA410" s="539"/>
      <c r="AB410" s="539"/>
      <c r="AC410" s="539"/>
      <c r="AD410" s="539"/>
      <c r="AE410" s="539"/>
      <c r="AF410" s="539"/>
      <c r="AG410" s="539"/>
      <c r="AH410" s="539"/>
      <c r="AI410" s="539"/>
      <c r="AJ410" s="539"/>
      <c r="AK410" s="539"/>
      <c r="AL410" s="539"/>
      <c r="AM410" s="539"/>
      <c r="AN410" s="539"/>
      <c r="AO410" s="539"/>
    </row>
    <row r="411" spans="20:41" s="540" customFormat="1">
      <c r="T411" s="539"/>
      <c r="U411" s="539"/>
      <c r="V411" s="539"/>
      <c r="W411" s="539"/>
      <c r="X411" s="539"/>
      <c r="Y411" s="539"/>
      <c r="Z411" s="539"/>
      <c r="AA411" s="539"/>
      <c r="AB411" s="539"/>
      <c r="AC411" s="539"/>
      <c r="AD411" s="539"/>
      <c r="AE411" s="539"/>
      <c r="AF411" s="539"/>
      <c r="AG411" s="539"/>
      <c r="AH411" s="539"/>
      <c r="AI411" s="539"/>
      <c r="AJ411" s="539"/>
      <c r="AK411" s="539"/>
      <c r="AL411" s="539"/>
      <c r="AM411" s="539"/>
      <c r="AN411" s="539"/>
      <c r="AO411" s="539"/>
    </row>
    <row r="412" spans="20:41" s="540" customFormat="1">
      <c r="T412" s="539"/>
      <c r="U412" s="539"/>
      <c r="V412" s="539"/>
      <c r="W412" s="539"/>
      <c r="X412" s="539"/>
      <c r="Y412" s="539"/>
      <c r="Z412" s="539"/>
      <c r="AA412" s="539"/>
      <c r="AB412" s="539"/>
      <c r="AC412" s="539"/>
      <c r="AD412" s="539"/>
      <c r="AE412" s="539"/>
      <c r="AF412" s="539"/>
      <c r="AG412" s="539"/>
      <c r="AH412" s="539"/>
      <c r="AI412" s="539"/>
      <c r="AJ412" s="539"/>
      <c r="AK412" s="539"/>
      <c r="AL412" s="539"/>
      <c r="AM412" s="539"/>
      <c r="AN412" s="539"/>
      <c r="AO412" s="539"/>
    </row>
    <row r="413" spans="20:41" s="540" customFormat="1">
      <c r="T413" s="539"/>
      <c r="U413" s="539"/>
      <c r="V413" s="539"/>
      <c r="W413" s="539"/>
      <c r="X413" s="539"/>
      <c r="Y413" s="539"/>
      <c r="Z413" s="539"/>
      <c r="AA413" s="539"/>
      <c r="AB413" s="539"/>
      <c r="AC413" s="539"/>
      <c r="AD413" s="539"/>
      <c r="AE413" s="539"/>
      <c r="AF413" s="539"/>
      <c r="AG413" s="539"/>
      <c r="AH413" s="539"/>
      <c r="AI413" s="539"/>
      <c r="AJ413" s="539"/>
      <c r="AK413" s="539"/>
      <c r="AL413" s="539"/>
      <c r="AM413" s="539"/>
      <c r="AN413" s="539"/>
      <c r="AO413" s="539"/>
    </row>
    <row r="414" spans="20:41" s="540" customFormat="1">
      <c r="T414" s="539"/>
      <c r="U414" s="539"/>
      <c r="V414" s="539"/>
      <c r="W414" s="539"/>
      <c r="X414" s="539"/>
      <c r="Y414" s="539"/>
      <c r="Z414" s="539"/>
      <c r="AA414" s="539"/>
      <c r="AB414" s="539"/>
      <c r="AC414" s="539"/>
      <c r="AD414" s="539"/>
      <c r="AE414" s="539"/>
      <c r="AF414" s="539"/>
      <c r="AG414" s="539"/>
      <c r="AH414" s="539"/>
      <c r="AI414" s="539"/>
      <c r="AJ414" s="539"/>
      <c r="AK414" s="539"/>
      <c r="AL414" s="539"/>
      <c r="AM414" s="539"/>
      <c r="AN414" s="539"/>
      <c r="AO414" s="539"/>
    </row>
    <row r="415" spans="20:41" s="540" customFormat="1">
      <c r="T415" s="539"/>
      <c r="U415" s="539"/>
      <c r="V415" s="539"/>
      <c r="W415" s="539"/>
      <c r="X415" s="539"/>
      <c r="Y415" s="539"/>
      <c r="Z415" s="539"/>
      <c r="AA415" s="539"/>
      <c r="AB415" s="539"/>
      <c r="AC415" s="539"/>
      <c r="AD415" s="539"/>
      <c r="AE415" s="539"/>
      <c r="AF415" s="539"/>
      <c r="AG415" s="539"/>
      <c r="AH415" s="539"/>
      <c r="AI415" s="539"/>
      <c r="AJ415" s="539"/>
      <c r="AK415" s="539"/>
      <c r="AL415" s="539"/>
      <c r="AM415" s="539"/>
      <c r="AN415" s="539"/>
      <c r="AO415" s="539"/>
    </row>
    <row r="416" spans="20:41" s="540" customFormat="1">
      <c r="T416" s="539"/>
      <c r="U416" s="539"/>
      <c r="V416" s="539"/>
      <c r="W416" s="539"/>
      <c r="X416" s="539"/>
      <c r="Y416" s="539"/>
      <c r="Z416" s="539"/>
      <c r="AA416" s="539"/>
      <c r="AB416" s="539"/>
      <c r="AC416" s="539"/>
      <c r="AD416" s="539"/>
      <c r="AE416" s="539"/>
      <c r="AF416" s="539"/>
      <c r="AG416" s="539"/>
      <c r="AH416" s="539"/>
      <c r="AI416" s="539"/>
      <c r="AJ416" s="539"/>
      <c r="AK416" s="539"/>
      <c r="AL416" s="539"/>
      <c r="AM416" s="539"/>
      <c r="AN416" s="539"/>
      <c r="AO416" s="539"/>
    </row>
    <row r="417" spans="20:41" s="540" customFormat="1">
      <c r="T417" s="539"/>
      <c r="U417" s="539"/>
      <c r="V417" s="539"/>
      <c r="W417" s="539"/>
      <c r="X417" s="539"/>
      <c r="Y417" s="539"/>
      <c r="Z417" s="539"/>
      <c r="AA417" s="539"/>
      <c r="AB417" s="539"/>
      <c r="AC417" s="539"/>
      <c r="AD417" s="539"/>
      <c r="AE417" s="539"/>
      <c r="AF417" s="539"/>
      <c r="AG417" s="539"/>
      <c r="AH417" s="539"/>
      <c r="AI417" s="539"/>
      <c r="AJ417" s="539"/>
      <c r="AK417" s="539"/>
      <c r="AL417" s="539"/>
      <c r="AM417" s="539"/>
      <c r="AN417" s="539"/>
      <c r="AO417" s="539"/>
    </row>
    <row r="418" spans="20:41" s="540" customFormat="1">
      <c r="T418" s="539"/>
      <c r="U418" s="539"/>
      <c r="V418" s="539"/>
      <c r="W418" s="539"/>
      <c r="X418" s="539"/>
      <c r="Y418" s="539"/>
      <c r="Z418" s="539"/>
      <c r="AA418" s="539"/>
      <c r="AB418" s="539"/>
      <c r="AC418" s="539"/>
      <c r="AD418" s="539"/>
      <c r="AE418" s="539"/>
      <c r="AF418" s="539"/>
      <c r="AG418" s="539"/>
      <c r="AH418" s="539"/>
      <c r="AI418" s="539"/>
      <c r="AJ418" s="539"/>
      <c r="AK418" s="539"/>
      <c r="AL418" s="539"/>
      <c r="AM418" s="539"/>
      <c r="AN418" s="539"/>
      <c r="AO418" s="539"/>
    </row>
    <row r="419" spans="20:41" s="540" customFormat="1">
      <c r="T419" s="539"/>
      <c r="U419" s="539"/>
      <c r="V419" s="539"/>
      <c r="W419" s="539"/>
      <c r="X419" s="539"/>
      <c r="Y419" s="539"/>
      <c r="Z419" s="539"/>
      <c r="AA419" s="539"/>
      <c r="AB419" s="539"/>
      <c r="AC419" s="539"/>
      <c r="AD419" s="539"/>
      <c r="AE419" s="539"/>
      <c r="AF419" s="539"/>
      <c r="AG419" s="539"/>
      <c r="AH419" s="539"/>
      <c r="AI419" s="539"/>
      <c r="AJ419" s="539"/>
      <c r="AK419" s="539"/>
      <c r="AL419" s="539"/>
      <c r="AM419" s="539"/>
      <c r="AN419" s="539"/>
      <c r="AO419" s="539"/>
    </row>
    <row r="420" spans="20:41" s="540" customFormat="1">
      <c r="T420" s="539"/>
      <c r="U420" s="539"/>
      <c r="V420" s="539"/>
      <c r="W420" s="539"/>
      <c r="X420" s="539"/>
      <c r="Y420" s="539"/>
      <c r="Z420" s="539"/>
      <c r="AA420" s="539"/>
      <c r="AB420" s="539"/>
      <c r="AC420" s="539"/>
      <c r="AD420" s="539"/>
      <c r="AE420" s="539"/>
      <c r="AF420" s="539"/>
      <c r="AG420" s="539"/>
      <c r="AH420" s="539"/>
      <c r="AI420" s="539"/>
      <c r="AJ420" s="539"/>
      <c r="AK420" s="539"/>
      <c r="AL420" s="539"/>
      <c r="AM420" s="539"/>
      <c r="AN420" s="539"/>
      <c r="AO420" s="539"/>
    </row>
    <row r="421" spans="20:41" s="540" customFormat="1">
      <c r="T421" s="539"/>
      <c r="U421" s="539"/>
      <c r="V421" s="539"/>
      <c r="W421" s="539"/>
      <c r="X421" s="539"/>
      <c r="Y421" s="539"/>
      <c r="Z421" s="539"/>
      <c r="AA421" s="539"/>
      <c r="AB421" s="539"/>
      <c r="AC421" s="539"/>
      <c r="AD421" s="539"/>
      <c r="AE421" s="539"/>
      <c r="AF421" s="539"/>
      <c r="AG421" s="539"/>
      <c r="AH421" s="539"/>
      <c r="AI421" s="539"/>
      <c r="AJ421" s="539"/>
      <c r="AK421" s="539"/>
      <c r="AL421" s="539"/>
      <c r="AM421" s="539"/>
      <c r="AN421" s="539"/>
      <c r="AO421" s="539"/>
    </row>
    <row r="422" spans="20:41" s="540" customFormat="1">
      <c r="T422" s="539"/>
      <c r="U422" s="539"/>
      <c r="V422" s="539"/>
      <c r="W422" s="539"/>
      <c r="X422" s="539"/>
      <c r="Y422" s="539"/>
      <c r="Z422" s="539"/>
      <c r="AA422" s="539"/>
      <c r="AB422" s="539"/>
      <c r="AC422" s="539"/>
      <c r="AD422" s="539"/>
      <c r="AE422" s="539"/>
      <c r="AF422" s="539"/>
      <c r="AG422" s="539"/>
      <c r="AH422" s="539"/>
      <c r="AI422" s="539"/>
      <c r="AJ422" s="539"/>
      <c r="AK422" s="539"/>
      <c r="AL422" s="539"/>
      <c r="AM422" s="539"/>
      <c r="AN422" s="539"/>
      <c r="AO422" s="539"/>
    </row>
    <row r="423" spans="20:41" s="540" customFormat="1">
      <c r="T423" s="539"/>
      <c r="U423" s="539"/>
      <c r="V423" s="539"/>
      <c r="W423" s="539"/>
      <c r="X423" s="539"/>
      <c r="Y423" s="539"/>
      <c r="Z423" s="539"/>
      <c r="AA423" s="539"/>
      <c r="AB423" s="539"/>
      <c r="AC423" s="539"/>
      <c r="AD423" s="539"/>
      <c r="AE423" s="539"/>
      <c r="AF423" s="539"/>
      <c r="AG423" s="539"/>
      <c r="AH423" s="539"/>
      <c r="AI423" s="539"/>
      <c r="AJ423" s="539"/>
      <c r="AK423" s="539"/>
      <c r="AL423" s="539"/>
      <c r="AM423" s="539"/>
      <c r="AN423" s="539"/>
      <c r="AO423" s="539"/>
    </row>
    <row r="424" spans="20:41" s="540" customFormat="1">
      <c r="T424" s="539"/>
      <c r="U424" s="539"/>
      <c r="V424" s="539"/>
      <c r="W424" s="539"/>
      <c r="X424" s="539"/>
      <c r="Y424" s="539"/>
      <c r="Z424" s="539"/>
      <c r="AA424" s="539"/>
      <c r="AB424" s="539"/>
      <c r="AC424" s="539"/>
      <c r="AD424" s="539"/>
      <c r="AE424" s="539"/>
      <c r="AF424" s="539"/>
      <c r="AG424" s="539"/>
      <c r="AH424" s="539"/>
      <c r="AI424" s="539"/>
      <c r="AJ424" s="539"/>
      <c r="AK424" s="539"/>
      <c r="AL424" s="539"/>
      <c r="AM424" s="539"/>
      <c r="AN424" s="539"/>
      <c r="AO424" s="539"/>
    </row>
    <row r="425" spans="20:41" s="540" customFormat="1">
      <c r="T425" s="539"/>
      <c r="U425" s="539"/>
      <c r="V425" s="539"/>
      <c r="W425" s="539"/>
      <c r="X425" s="539"/>
      <c r="Y425" s="539"/>
      <c r="Z425" s="539"/>
      <c r="AA425" s="539"/>
      <c r="AB425" s="539"/>
      <c r="AC425" s="539"/>
      <c r="AD425" s="539"/>
      <c r="AE425" s="539"/>
      <c r="AF425" s="539"/>
      <c r="AG425" s="539"/>
      <c r="AH425" s="539"/>
      <c r="AI425" s="539"/>
      <c r="AJ425" s="539"/>
      <c r="AK425" s="539"/>
      <c r="AL425" s="539"/>
      <c r="AM425" s="539"/>
      <c r="AN425" s="539"/>
      <c r="AO425" s="539"/>
    </row>
    <row r="426" spans="20:41" s="540" customFormat="1">
      <c r="T426" s="539"/>
      <c r="U426" s="539"/>
      <c r="V426" s="539"/>
      <c r="W426" s="539"/>
      <c r="X426" s="539"/>
      <c r="Y426" s="539"/>
      <c r="Z426" s="539"/>
      <c r="AA426" s="539"/>
      <c r="AB426" s="539"/>
      <c r="AC426" s="539"/>
      <c r="AD426" s="539"/>
      <c r="AE426" s="539"/>
      <c r="AF426" s="539"/>
      <c r="AG426" s="539"/>
      <c r="AH426" s="539"/>
      <c r="AI426" s="539"/>
      <c r="AJ426" s="539"/>
      <c r="AK426" s="539"/>
      <c r="AL426" s="539"/>
      <c r="AM426" s="539"/>
      <c r="AN426" s="539"/>
      <c r="AO426" s="539"/>
    </row>
    <row r="427" spans="20:41" s="540" customFormat="1">
      <c r="T427" s="539"/>
      <c r="U427" s="539"/>
      <c r="V427" s="539"/>
      <c r="W427" s="539"/>
      <c r="X427" s="539"/>
      <c r="Y427" s="539"/>
      <c r="Z427" s="539"/>
      <c r="AA427" s="539"/>
      <c r="AB427" s="539"/>
      <c r="AC427" s="539"/>
      <c r="AD427" s="539"/>
      <c r="AE427" s="539"/>
      <c r="AF427" s="539"/>
      <c r="AG427" s="539"/>
      <c r="AH427" s="539"/>
      <c r="AI427" s="539"/>
      <c r="AJ427" s="539"/>
      <c r="AK427" s="539"/>
      <c r="AL427" s="539"/>
      <c r="AM427" s="539"/>
      <c r="AN427" s="539"/>
      <c r="AO427" s="539"/>
    </row>
    <row r="428" spans="20:41" s="540" customFormat="1">
      <c r="T428" s="539"/>
      <c r="U428" s="539"/>
      <c r="V428" s="539"/>
      <c r="W428" s="539"/>
      <c r="X428" s="539"/>
      <c r="Y428" s="539"/>
      <c r="Z428" s="539"/>
      <c r="AA428" s="539"/>
      <c r="AB428" s="539"/>
      <c r="AC428" s="539"/>
      <c r="AD428" s="539"/>
      <c r="AE428" s="539"/>
      <c r="AF428" s="539"/>
      <c r="AG428" s="539"/>
      <c r="AH428" s="539"/>
      <c r="AI428" s="539"/>
      <c r="AJ428" s="539"/>
      <c r="AK428" s="539"/>
      <c r="AL428" s="539"/>
      <c r="AM428" s="539"/>
      <c r="AN428" s="539"/>
      <c r="AO428" s="539"/>
    </row>
    <row r="429" spans="20:41" s="540" customFormat="1">
      <c r="T429" s="539"/>
      <c r="U429" s="539"/>
      <c r="V429" s="539"/>
      <c r="W429" s="539"/>
      <c r="X429" s="539"/>
      <c r="Y429" s="539"/>
      <c r="Z429" s="539"/>
      <c r="AA429" s="539"/>
      <c r="AB429" s="539"/>
      <c r="AC429" s="539"/>
      <c r="AD429" s="539"/>
      <c r="AE429" s="539"/>
      <c r="AF429" s="539"/>
      <c r="AG429" s="539"/>
      <c r="AH429" s="539"/>
      <c r="AI429" s="539"/>
      <c r="AJ429" s="539"/>
      <c r="AK429" s="539"/>
      <c r="AL429" s="539"/>
      <c r="AM429" s="539"/>
      <c r="AN429" s="539"/>
      <c r="AO429" s="539"/>
    </row>
    <row r="430" spans="20:41" s="540" customFormat="1">
      <c r="T430" s="539"/>
      <c r="U430" s="539"/>
      <c r="V430" s="539"/>
      <c r="W430" s="539"/>
      <c r="X430" s="539"/>
      <c r="Y430" s="539"/>
      <c r="Z430" s="539"/>
      <c r="AA430" s="539"/>
      <c r="AB430" s="539"/>
      <c r="AC430" s="539"/>
      <c r="AD430" s="539"/>
      <c r="AE430" s="539"/>
      <c r="AF430" s="539"/>
      <c r="AG430" s="539"/>
      <c r="AH430" s="539"/>
      <c r="AI430" s="539"/>
      <c r="AJ430" s="539"/>
      <c r="AK430" s="539"/>
      <c r="AL430" s="539"/>
      <c r="AM430" s="539"/>
      <c r="AN430" s="539"/>
      <c r="AO430" s="539"/>
    </row>
    <row r="431" spans="20:41" s="540" customFormat="1">
      <c r="T431" s="539"/>
      <c r="U431" s="539"/>
      <c r="V431" s="539"/>
      <c r="W431" s="539"/>
      <c r="X431" s="539"/>
      <c r="Y431" s="539"/>
      <c r="Z431" s="539"/>
      <c r="AA431" s="539"/>
      <c r="AB431" s="539"/>
      <c r="AC431" s="539"/>
      <c r="AD431" s="539"/>
      <c r="AE431" s="539"/>
      <c r="AF431" s="539"/>
      <c r="AG431" s="539"/>
      <c r="AH431" s="539"/>
      <c r="AI431" s="539"/>
      <c r="AJ431" s="539"/>
      <c r="AK431" s="539"/>
      <c r="AL431" s="539"/>
      <c r="AM431" s="539"/>
      <c r="AN431" s="539"/>
      <c r="AO431" s="539"/>
    </row>
    <row r="432" spans="20:41" s="540" customFormat="1">
      <c r="T432" s="539"/>
      <c r="U432" s="539"/>
      <c r="V432" s="539"/>
      <c r="W432" s="539"/>
      <c r="X432" s="539"/>
      <c r="Y432" s="539"/>
      <c r="Z432" s="539"/>
      <c r="AA432" s="539"/>
      <c r="AB432" s="539"/>
      <c r="AC432" s="539"/>
      <c r="AD432" s="539"/>
      <c r="AE432" s="539"/>
      <c r="AF432" s="539"/>
      <c r="AG432" s="539"/>
      <c r="AH432" s="539"/>
      <c r="AI432" s="539"/>
      <c r="AJ432" s="539"/>
      <c r="AK432" s="539"/>
      <c r="AL432" s="539"/>
      <c r="AM432" s="539"/>
      <c r="AN432" s="539"/>
      <c r="AO432" s="539"/>
    </row>
    <row r="433" spans="20:41" s="540" customFormat="1">
      <c r="T433" s="539"/>
      <c r="U433" s="539"/>
      <c r="V433" s="539"/>
      <c r="W433" s="539"/>
      <c r="X433" s="539"/>
      <c r="Y433" s="539"/>
      <c r="Z433" s="539"/>
      <c r="AA433" s="539"/>
      <c r="AB433" s="539"/>
      <c r="AC433" s="539"/>
      <c r="AD433" s="539"/>
      <c r="AE433" s="539"/>
      <c r="AF433" s="539"/>
      <c r="AG433" s="539"/>
      <c r="AH433" s="539"/>
      <c r="AI433" s="539"/>
      <c r="AJ433" s="539"/>
      <c r="AK433" s="539"/>
      <c r="AL433" s="539"/>
      <c r="AM433" s="539"/>
      <c r="AN433" s="539"/>
      <c r="AO433" s="539"/>
    </row>
    <row r="434" spans="20:41" s="540" customFormat="1">
      <c r="T434" s="539"/>
      <c r="U434" s="539"/>
      <c r="V434" s="539"/>
      <c r="W434" s="539"/>
      <c r="X434" s="539"/>
      <c r="Y434" s="539"/>
      <c r="Z434" s="539"/>
      <c r="AA434" s="539"/>
      <c r="AB434" s="539"/>
      <c r="AC434" s="539"/>
      <c r="AD434" s="539"/>
      <c r="AE434" s="539"/>
      <c r="AF434" s="539"/>
      <c r="AG434" s="539"/>
      <c r="AH434" s="539"/>
      <c r="AI434" s="539"/>
      <c r="AJ434" s="539"/>
      <c r="AK434" s="539"/>
      <c r="AL434" s="539"/>
      <c r="AM434" s="539"/>
      <c r="AN434" s="539"/>
      <c r="AO434" s="539"/>
    </row>
    <row r="435" spans="20:41" s="540" customFormat="1">
      <c r="T435" s="539"/>
      <c r="U435" s="539"/>
      <c r="V435" s="539"/>
      <c r="W435" s="539"/>
      <c r="X435" s="539"/>
      <c r="Y435" s="539"/>
      <c r="Z435" s="539"/>
      <c r="AA435" s="539"/>
      <c r="AB435" s="539"/>
      <c r="AC435" s="539"/>
      <c r="AD435" s="539"/>
      <c r="AE435" s="539"/>
      <c r="AF435" s="539"/>
      <c r="AG435" s="539"/>
      <c r="AH435" s="539"/>
      <c r="AI435" s="539"/>
      <c r="AJ435" s="539"/>
      <c r="AK435" s="539"/>
      <c r="AL435" s="539"/>
      <c r="AM435" s="539"/>
      <c r="AN435" s="539"/>
      <c r="AO435" s="539"/>
    </row>
    <row r="436" spans="20:41" s="540" customFormat="1">
      <c r="T436" s="539"/>
      <c r="U436" s="539"/>
      <c r="V436" s="539"/>
      <c r="W436" s="539"/>
      <c r="X436" s="539"/>
      <c r="Y436" s="539"/>
      <c r="Z436" s="539"/>
      <c r="AA436" s="539"/>
      <c r="AB436" s="539"/>
      <c r="AC436" s="539"/>
      <c r="AD436" s="539"/>
      <c r="AE436" s="539"/>
      <c r="AF436" s="539"/>
      <c r="AG436" s="539"/>
      <c r="AH436" s="539"/>
      <c r="AI436" s="539"/>
      <c r="AJ436" s="539"/>
      <c r="AK436" s="539"/>
      <c r="AL436" s="539"/>
      <c r="AM436" s="539"/>
      <c r="AN436" s="539"/>
      <c r="AO436" s="539"/>
    </row>
    <row r="437" spans="20:41" s="540" customFormat="1">
      <c r="T437" s="539"/>
      <c r="U437" s="539"/>
      <c r="V437" s="539"/>
      <c r="W437" s="539"/>
      <c r="X437" s="539"/>
      <c r="Y437" s="539"/>
      <c r="Z437" s="539"/>
      <c r="AA437" s="539"/>
      <c r="AB437" s="539"/>
      <c r="AC437" s="539"/>
      <c r="AD437" s="539"/>
      <c r="AE437" s="539"/>
      <c r="AF437" s="539"/>
      <c r="AG437" s="539"/>
      <c r="AH437" s="539"/>
      <c r="AI437" s="539"/>
      <c r="AJ437" s="539"/>
      <c r="AK437" s="539"/>
      <c r="AL437" s="539"/>
      <c r="AM437" s="539"/>
      <c r="AN437" s="539"/>
      <c r="AO437" s="539"/>
    </row>
    <row r="438" spans="20:41" s="540" customFormat="1">
      <c r="T438" s="539"/>
      <c r="U438" s="539"/>
      <c r="V438" s="539"/>
      <c r="W438" s="539"/>
      <c r="X438" s="539"/>
      <c r="Y438" s="539"/>
      <c r="Z438" s="539"/>
      <c r="AA438" s="539"/>
      <c r="AB438" s="539"/>
      <c r="AC438" s="539"/>
      <c r="AD438" s="539"/>
      <c r="AE438" s="539"/>
      <c r="AF438" s="539"/>
      <c r="AG438" s="539"/>
      <c r="AH438" s="539"/>
      <c r="AI438" s="539"/>
      <c r="AJ438" s="539"/>
      <c r="AK438" s="539"/>
      <c r="AL438" s="539"/>
      <c r="AM438" s="539"/>
      <c r="AN438" s="539"/>
      <c r="AO438" s="539"/>
    </row>
    <row r="439" spans="20:41" s="540" customFormat="1">
      <c r="T439" s="539"/>
      <c r="U439" s="539"/>
      <c r="V439" s="539"/>
      <c r="W439" s="539"/>
      <c r="X439" s="539"/>
      <c r="Y439" s="539"/>
      <c r="Z439" s="539"/>
      <c r="AA439" s="539"/>
      <c r="AB439" s="539"/>
      <c r="AC439" s="539"/>
      <c r="AD439" s="539"/>
      <c r="AE439" s="539"/>
      <c r="AF439" s="539"/>
      <c r="AG439" s="539"/>
      <c r="AH439" s="539"/>
      <c r="AI439" s="539"/>
      <c r="AJ439" s="539"/>
      <c r="AK439" s="539"/>
      <c r="AL439" s="539"/>
      <c r="AM439" s="539"/>
      <c r="AN439" s="539"/>
      <c r="AO439" s="539"/>
    </row>
    <row r="440" spans="20:41" s="540" customFormat="1">
      <c r="T440" s="539"/>
      <c r="U440" s="539"/>
      <c r="V440" s="539"/>
      <c r="W440" s="539"/>
      <c r="X440" s="539"/>
      <c r="Y440" s="539"/>
      <c r="Z440" s="539"/>
      <c r="AA440" s="539"/>
      <c r="AB440" s="539"/>
      <c r="AC440" s="539"/>
      <c r="AD440" s="539"/>
      <c r="AE440" s="539"/>
      <c r="AF440" s="539"/>
      <c r="AG440" s="539"/>
      <c r="AH440" s="539"/>
      <c r="AI440" s="539"/>
      <c r="AJ440" s="539"/>
      <c r="AK440" s="539"/>
      <c r="AL440" s="539"/>
      <c r="AM440" s="539"/>
      <c r="AN440" s="539"/>
      <c r="AO440" s="539"/>
    </row>
    <row r="441" spans="20:41" s="540" customFormat="1">
      <c r="T441" s="539"/>
      <c r="U441" s="539"/>
      <c r="V441" s="539"/>
      <c r="W441" s="539"/>
      <c r="X441" s="539"/>
      <c r="Y441" s="539"/>
      <c r="Z441" s="539"/>
      <c r="AA441" s="539"/>
      <c r="AB441" s="539"/>
      <c r="AC441" s="539"/>
      <c r="AD441" s="539"/>
      <c r="AE441" s="539"/>
      <c r="AF441" s="539"/>
      <c r="AG441" s="539"/>
      <c r="AH441" s="539"/>
      <c r="AI441" s="539"/>
      <c r="AJ441" s="539"/>
      <c r="AK441" s="539"/>
      <c r="AL441" s="539"/>
      <c r="AM441" s="539"/>
      <c r="AN441" s="539"/>
      <c r="AO441" s="539"/>
    </row>
    <row r="442" spans="20:41" s="540" customFormat="1">
      <c r="T442" s="539"/>
      <c r="U442" s="539"/>
      <c r="V442" s="539"/>
      <c r="W442" s="539"/>
      <c r="X442" s="539"/>
      <c r="Y442" s="539"/>
      <c r="Z442" s="539"/>
      <c r="AA442" s="539"/>
      <c r="AB442" s="539"/>
      <c r="AC442" s="539"/>
      <c r="AD442" s="539"/>
      <c r="AE442" s="539"/>
      <c r="AF442" s="539"/>
      <c r="AG442" s="539"/>
      <c r="AH442" s="539"/>
      <c r="AI442" s="539"/>
      <c r="AJ442" s="539"/>
      <c r="AK442" s="539"/>
      <c r="AL442" s="539"/>
      <c r="AM442" s="539"/>
      <c r="AN442" s="539"/>
      <c r="AO442" s="539"/>
    </row>
    <row r="443" spans="20:41" s="540" customFormat="1">
      <c r="T443" s="539"/>
      <c r="U443" s="539"/>
      <c r="V443" s="539"/>
      <c r="W443" s="539"/>
      <c r="X443" s="539"/>
      <c r="Y443" s="539"/>
      <c r="Z443" s="539"/>
      <c r="AA443" s="539"/>
      <c r="AB443" s="539"/>
      <c r="AC443" s="539"/>
      <c r="AD443" s="539"/>
      <c r="AE443" s="539"/>
      <c r="AF443" s="539"/>
      <c r="AG443" s="539"/>
      <c r="AH443" s="539"/>
      <c r="AI443" s="539"/>
      <c r="AJ443" s="539"/>
      <c r="AK443" s="539"/>
      <c r="AL443" s="539"/>
      <c r="AM443" s="539"/>
      <c r="AN443" s="539"/>
      <c r="AO443" s="539"/>
    </row>
    <row r="444" spans="20:41" s="540" customFormat="1">
      <c r="T444" s="539"/>
      <c r="U444" s="539"/>
      <c r="V444" s="539"/>
      <c r="W444" s="539"/>
      <c r="X444" s="539"/>
      <c r="Y444" s="539"/>
      <c r="Z444" s="539"/>
      <c r="AA444" s="539"/>
      <c r="AB444" s="539"/>
      <c r="AC444" s="539"/>
      <c r="AD444" s="539"/>
      <c r="AE444" s="539"/>
      <c r="AF444" s="539"/>
      <c r="AG444" s="539"/>
      <c r="AH444" s="539"/>
      <c r="AI444" s="539"/>
      <c r="AJ444" s="539"/>
      <c r="AK444" s="539"/>
      <c r="AL444" s="539"/>
      <c r="AM444" s="539"/>
      <c r="AN444" s="539"/>
      <c r="AO444" s="539"/>
    </row>
    <row r="445" spans="20:41" s="540" customFormat="1">
      <c r="T445" s="539"/>
      <c r="U445" s="539"/>
      <c r="V445" s="539"/>
      <c r="W445" s="539"/>
      <c r="X445" s="539"/>
      <c r="Y445" s="539"/>
      <c r="Z445" s="539"/>
      <c r="AA445" s="539"/>
      <c r="AB445" s="539"/>
      <c r="AC445" s="539"/>
      <c r="AD445" s="539"/>
      <c r="AE445" s="539"/>
      <c r="AF445" s="539"/>
      <c r="AG445" s="539"/>
      <c r="AH445" s="539"/>
      <c r="AI445" s="539"/>
      <c r="AJ445" s="539"/>
      <c r="AK445" s="539"/>
      <c r="AL445" s="539"/>
      <c r="AM445" s="539"/>
      <c r="AN445" s="539"/>
      <c r="AO445" s="539"/>
    </row>
    <row r="446" spans="20:41" s="540" customFormat="1">
      <c r="T446" s="539"/>
      <c r="U446" s="539"/>
      <c r="V446" s="539"/>
      <c r="W446" s="539"/>
      <c r="X446" s="539"/>
      <c r="Y446" s="539"/>
      <c r="Z446" s="539"/>
      <c r="AA446" s="539"/>
      <c r="AB446" s="539"/>
      <c r="AC446" s="539"/>
      <c r="AD446" s="539"/>
      <c r="AE446" s="539"/>
      <c r="AF446" s="539"/>
      <c r="AG446" s="539"/>
      <c r="AH446" s="539"/>
      <c r="AI446" s="539"/>
      <c r="AJ446" s="539"/>
      <c r="AK446" s="539"/>
      <c r="AL446" s="539"/>
      <c r="AM446" s="539"/>
      <c r="AN446" s="539"/>
      <c r="AO446" s="539"/>
    </row>
    <row r="447" spans="20:41" s="540" customFormat="1">
      <c r="T447" s="539"/>
      <c r="U447" s="539"/>
      <c r="V447" s="539"/>
      <c r="W447" s="539"/>
      <c r="X447" s="539"/>
      <c r="Y447" s="539"/>
      <c r="Z447" s="539"/>
      <c r="AA447" s="539"/>
      <c r="AB447" s="539"/>
      <c r="AC447" s="539"/>
      <c r="AD447" s="539"/>
      <c r="AE447" s="539"/>
      <c r="AF447" s="539"/>
      <c r="AG447" s="539"/>
      <c r="AH447" s="539"/>
      <c r="AI447" s="539"/>
      <c r="AJ447" s="539"/>
      <c r="AK447" s="539"/>
      <c r="AL447" s="539"/>
      <c r="AM447" s="539"/>
      <c r="AN447" s="539"/>
      <c r="AO447" s="539"/>
    </row>
    <row r="448" spans="20:41" s="540" customFormat="1">
      <c r="T448" s="539"/>
      <c r="U448" s="539"/>
      <c r="V448" s="539"/>
      <c r="W448" s="539"/>
      <c r="X448" s="539"/>
      <c r="Y448" s="539"/>
      <c r="Z448" s="539"/>
      <c r="AA448" s="539"/>
      <c r="AB448" s="539"/>
      <c r="AC448" s="539"/>
      <c r="AD448" s="539"/>
      <c r="AE448" s="539"/>
      <c r="AF448" s="539"/>
      <c r="AG448" s="539"/>
      <c r="AH448" s="539"/>
      <c r="AI448" s="539"/>
      <c r="AJ448" s="539"/>
      <c r="AK448" s="539"/>
      <c r="AL448" s="539"/>
      <c r="AM448" s="539"/>
      <c r="AN448" s="539"/>
      <c r="AO448" s="539"/>
    </row>
    <row r="449" spans="20:41" s="540" customFormat="1">
      <c r="T449" s="539"/>
      <c r="U449" s="539"/>
      <c r="V449" s="539"/>
      <c r="W449" s="539"/>
      <c r="X449" s="539"/>
      <c r="Y449" s="539"/>
      <c r="Z449" s="539"/>
      <c r="AA449" s="539"/>
      <c r="AB449" s="539"/>
      <c r="AC449" s="539"/>
      <c r="AD449" s="539"/>
      <c r="AE449" s="539"/>
      <c r="AF449" s="539"/>
      <c r="AG449" s="539"/>
      <c r="AH449" s="539"/>
      <c r="AI449" s="539"/>
      <c r="AJ449" s="539"/>
      <c r="AK449" s="539"/>
      <c r="AL449" s="539"/>
      <c r="AM449" s="539"/>
      <c r="AN449" s="539"/>
      <c r="AO449" s="539"/>
    </row>
    <row r="450" spans="20:41" s="540" customFormat="1">
      <c r="T450" s="539"/>
      <c r="U450" s="539"/>
      <c r="V450" s="539"/>
      <c r="W450" s="539"/>
      <c r="X450" s="539"/>
      <c r="Y450" s="539"/>
      <c r="Z450" s="539"/>
      <c r="AA450" s="539"/>
      <c r="AB450" s="539"/>
      <c r="AC450" s="539"/>
      <c r="AD450" s="539"/>
      <c r="AE450" s="539"/>
      <c r="AF450" s="539"/>
      <c r="AG450" s="539"/>
      <c r="AH450" s="539"/>
      <c r="AI450" s="539"/>
      <c r="AJ450" s="539"/>
      <c r="AK450" s="539"/>
      <c r="AL450" s="539"/>
      <c r="AM450" s="539"/>
      <c r="AN450" s="539"/>
      <c r="AO450" s="539"/>
    </row>
    <row r="451" spans="20:41" s="540" customFormat="1">
      <c r="T451" s="539"/>
      <c r="U451" s="539"/>
      <c r="V451" s="539"/>
      <c r="W451" s="539"/>
      <c r="X451" s="539"/>
      <c r="Y451" s="539"/>
      <c r="Z451" s="539"/>
      <c r="AA451" s="539"/>
      <c r="AB451" s="539"/>
      <c r="AC451" s="539"/>
      <c r="AD451" s="539"/>
      <c r="AE451" s="539"/>
      <c r="AF451" s="539"/>
      <c r="AG451" s="539"/>
      <c r="AH451" s="539"/>
      <c r="AI451" s="539"/>
      <c r="AJ451" s="539"/>
      <c r="AK451" s="539"/>
      <c r="AL451" s="539"/>
      <c r="AM451" s="539"/>
      <c r="AN451" s="539"/>
      <c r="AO451" s="539"/>
    </row>
    <row r="452" spans="20:41" s="540" customFormat="1">
      <c r="T452" s="539"/>
      <c r="U452" s="539"/>
      <c r="V452" s="539"/>
      <c r="W452" s="539"/>
      <c r="X452" s="539"/>
      <c r="Y452" s="539"/>
      <c r="Z452" s="539"/>
      <c r="AA452" s="539"/>
      <c r="AB452" s="539"/>
      <c r="AC452" s="539"/>
      <c r="AD452" s="539"/>
      <c r="AE452" s="539"/>
      <c r="AF452" s="539"/>
      <c r="AG452" s="539"/>
      <c r="AH452" s="539"/>
      <c r="AI452" s="539"/>
      <c r="AJ452" s="539"/>
      <c r="AK452" s="539"/>
      <c r="AL452" s="539"/>
      <c r="AM452" s="539"/>
      <c r="AN452" s="539"/>
      <c r="AO452" s="539"/>
    </row>
    <row r="453" spans="20:41" s="540" customFormat="1">
      <c r="T453" s="539"/>
      <c r="U453" s="539"/>
      <c r="V453" s="539"/>
      <c r="W453" s="539"/>
      <c r="X453" s="539"/>
      <c r="Y453" s="539"/>
      <c r="Z453" s="539"/>
      <c r="AA453" s="539"/>
      <c r="AB453" s="539"/>
      <c r="AC453" s="539"/>
      <c r="AD453" s="539"/>
      <c r="AE453" s="539"/>
      <c r="AF453" s="539"/>
      <c r="AG453" s="539"/>
      <c r="AH453" s="539"/>
      <c r="AI453" s="539"/>
      <c r="AJ453" s="539"/>
      <c r="AK453" s="539"/>
      <c r="AL453" s="539"/>
      <c r="AM453" s="539"/>
      <c r="AN453" s="539"/>
      <c r="AO453" s="539"/>
    </row>
    <row r="454" spans="20:41" s="540" customFormat="1">
      <c r="T454" s="539"/>
      <c r="U454" s="539"/>
      <c r="V454" s="539"/>
      <c r="W454" s="539"/>
      <c r="X454" s="539"/>
      <c r="Y454" s="539"/>
      <c r="Z454" s="539"/>
      <c r="AA454" s="539"/>
      <c r="AB454" s="539"/>
      <c r="AC454" s="539"/>
      <c r="AD454" s="539"/>
      <c r="AE454" s="539"/>
      <c r="AF454" s="539"/>
      <c r="AG454" s="539"/>
      <c r="AH454" s="539"/>
      <c r="AI454" s="539"/>
      <c r="AJ454" s="539"/>
      <c r="AK454" s="539"/>
      <c r="AL454" s="539"/>
      <c r="AM454" s="539"/>
      <c r="AN454" s="539"/>
      <c r="AO454" s="539"/>
    </row>
    <row r="455" spans="20:41" s="540" customFormat="1">
      <c r="T455" s="539"/>
      <c r="U455" s="539"/>
      <c r="V455" s="539"/>
      <c r="W455" s="539"/>
      <c r="X455" s="539"/>
      <c r="Y455" s="539"/>
      <c r="Z455" s="539"/>
      <c r="AA455" s="539"/>
      <c r="AB455" s="539"/>
      <c r="AC455" s="539"/>
      <c r="AD455" s="539"/>
      <c r="AE455" s="539"/>
      <c r="AF455" s="539"/>
      <c r="AG455" s="539"/>
      <c r="AH455" s="539"/>
      <c r="AI455" s="539"/>
      <c r="AJ455" s="539"/>
      <c r="AK455" s="539"/>
      <c r="AL455" s="539"/>
      <c r="AM455" s="539"/>
      <c r="AN455" s="539"/>
      <c r="AO455" s="539"/>
    </row>
    <row r="456" spans="20:41" s="540" customFormat="1">
      <c r="T456" s="539"/>
      <c r="U456" s="539"/>
      <c r="V456" s="539"/>
      <c r="W456" s="539"/>
      <c r="X456" s="539"/>
      <c r="Y456" s="539"/>
      <c r="Z456" s="539"/>
      <c r="AA456" s="539"/>
      <c r="AB456" s="539"/>
      <c r="AC456" s="539"/>
      <c r="AD456" s="539"/>
      <c r="AE456" s="539"/>
      <c r="AF456" s="539"/>
      <c r="AG456" s="539"/>
      <c r="AH456" s="539"/>
      <c r="AI456" s="539"/>
      <c r="AJ456" s="539"/>
      <c r="AK456" s="539"/>
      <c r="AL456" s="539"/>
      <c r="AM456" s="539"/>
      <c r="AN456" s="539"/>
      <c r="AO456" s="539"/>
    </row>
    <row r="457" spans="20:41" s="540" customFormat="1">
      <c r="T457" s="539"/>
      <c r="U457" s="539"/>
      <c r="V457" s="539"/>
      <c r="W457" s="539"/>
      <c r="X457" s="539"/>
      <c r="Y457" s="539"/>
      <c r="Z457" s="539"/>
      <c r="AA457" s="539"/>
      <c r="AB457" s="539"/>
      <c r="AC457" s="539"/>
      <c r="AD457" s="539"/>
      <c r="AE457" s="539"/>
      <c r="AF457" s="539"/>
      <c r="AG457" s="539"/>
      <c r="AH457" s="539"/>
      <c r="AI457" s="539"/>
      <c r="AJ457" s="539"/>
      <c r="AK457" s="539"/>
      <c r="AL457" s="539"/>
      <c r="AM457" s="539"/>
      <c r="AN457" s="539"/>
      <c r="AO457" s="539"/>
    </row>
    <row r="458" spans="20:41" s="540" customFormat="1">
      <c r="T458" s="539"/>
      <c r="U458" s="539"/>
      <c r="V458" s="539"/>
      <c r="W458" s="539"/>
      <c r="X458" s="539"/>
      <c r="Y458" s="539"/>
      <c r="Z458" s="539"/>
      <c r="AA458" s="539"/>
      <c r="AB458" s="539"/>
      <c r="AC458" s="539"/>
      <c r="AD458" s="539"/>
      <c r="AE458" s="539"/>
      <c r="AF458" s="539"/>
      <c r="AG458" s="539"/>
      <c r="AH458" s="539"/>
      <c r="AI458" s="539"/>
      <c r="AJ458" s="539"/>
      <c r="AK458" s="539"/>
      <c r="AL458" s="539"/>
      <c r="AM458" s="539"/>
      <c r="AN458" s="539"/>
      <c r="AO458" s="539"/>
    </row>
    <row r="459" spans="20:41" s="540" customFormat="1">
      <c r="T459" s="539"/>
      <c r="U459" s="539"/>
      <c r="V459" s="539"/>
      <c r="W459" s="539"/>
      <c r="X459" s="539"/>
      <c r="Y459" s="539"/>
      <c r="Z459" s="539"/>
      <c r="AA459" s="539"/>
      <c r="AB459" s="539"/>
      <c r="AC459" s="539"/>
      <c r="AD459" s="539"/>
      <c r="AE459" s="539"/>
      <c r="AF459" s="539"/>
      <c r="AG459" s="539"/>
      <c r="AH459" s="539"/>
      <c r="AI459" s="539"/>
      <c r="AJ459" s="539"/>
      <c r="AK459" s="539"/>
      <c r="AL459" s="539"/>
      <c r="AM459" s="539"/>
      <c r="AN459" s="539"/>
      <c r="AO459" s="539"/>
    </row>
    <row r="460" spans="20:41" s="540" customFormat="1">
      <c r="T460" s="539"/>
      <c r="U460" s="539"/>
      <c r="V460" s="539"/>
      <c r="W460" s="539"/>
      <c r="X460" s="539"/>
      <c r="Y460" s="539"/>
      <c r="Z460" s="539"/>
      <c r="AA460" s="539"/>
      <c r="AB460" s="539"/>
      <c r="AC460" s="539"/>
      <c r="AD460" s="539"/>
      <c r="AE460" s="539"/>
      <c r="AF460" s="539"/>
      <c r="AG460" s="539"/>
      <c r="AH460" s="539"/>
      <c r="AI460" s="539"/>
      <c r="AJ460" s="539"/>
      <c r="AK460" s="539"/>
      <c r="AL460" s="539"/>
      <c r="AM460" s="539"/>
      <c r="AN460" s="539"/>
      <c r="AO460" s="539"/>
    </row>
    <row r="461" spans="20:41" s="540" customFormat="1">
      <c r="T461" s="539"/>
      <c r="U461" s="539"/>
      <c r="V461" s="539"/>
      <c r="W461" s="539"/>
      <c r="X461" s="539"/>
      <c r="Y461" s="539"/>
      <c r="Z461" s="539"/>
      <c r="AA461" s="539"/>
      <c r="AB461" s="539"/>
      <c r="AC461" s="539"/>
      <c r="AD461" s="539"/>
      <c r="AE461" s="539"/>
      <c r="AF461" s="539"/>
      <c r="AG461" s="539"/>
      <c r="AH461" s="539"/>
      <c r="AI461" s="539"/>
      <c r="AJ461" s="539"/>
      <c r="AK461" s="539"/>
      <c r="AL461" s="539"/>
      <c r="AM461" s="539"/>
      <c r="AN461" s="539"/>
      <c r="AO461" s="539"/>
    </row>
    <row r="462" spans="20:41" s="540" customFormat="1">
      <c r="T462" s="539"/>
      <c r="U462" s="539"/>
      <c r="V462" s="539"/>
      <c r="W462" s="539"/>
      <c r="X462" s="539"/>
      <c r="Y462" s="539"/>
      <c r="Z462" s="539"/>
      <c r="AA462" s="539"/>
      <c r="AB462" s="539"/>
      <c r="AC462" s="539"/>
      <c r="AD462" s="539"/>
      <c r="AE462" s="539"/>
      <c r="AF462" s="539"/>
      <c r="AG462" s="539"/>
      <c r="AH462" s="539"/>
      <c r="AI462" s="539"/>
      <c r="AJ462" s="539"/>
      <c r="AK462" s="539"/>
      <c r="AL462" s="539"/>
      <c r="AM462" s="539"/>
      <c r="AN462" s="539"/>
      <c r="AO462" s="539"/>
    </row>
    <row r="463" spans="20:41" s="540" customFormat="1">
      <c r="T463" s="539"/>
      <c r="U463" s="539"/>
      <c r="V463" s="539"/>
      <c r="W463" s="539"/>
      <c r="X463" s="539"/>
      <c r="Y463" s="539"/>
      <c r="Z463" s="539"/>
      <c r="AA463" s="539"/>
      <c r="AB463" s="539"/>
      <c r="AC463" s="539"/>
      <c r="AD463" s="539"/>
      <c r="AE463" s="539"/>
      <c r="AF463" s="539"/>
      <c r="AG463" s="539"/>
      <c r="AH463" s="539"/>
      <c r="AI463" s="539"/>
      <c r="AJ463" s="539"/>
      <c r="AK463" s="539"/>
      <c r="AL463" s="539"/>
      <c r="AM463" s="539"/>
      <c r="AN463" s="539"/>
      <c r="AO463" s="539"/>
    </row>
    <row r="464" spans="20:41" s="540" customFormat="1">
      <c r="T464" s="539"/>
      <c r="U464" s="539"/>
      <c r="V464" s="539"/>
      <c r="W464" s="539"/>
      <c r="X464" s="539"/>
      <c r="Y464" s="539"/>
      <c r="Z464" s="539"/>
      <c r="AA464" s="539"/>
      <c r="AB464" s="539"/>
      <c r="AC464" s="539"/>
      <c r="AD464" s="539"/>
      <c r="AE464" s="539"/>
      <c r="AF464" s="539"/>
      <c r="AG464" s="539"/>
      <c r="AH464" s="539"/>
      <c r="AI464" s="539"/>
      <c r="AJ464" s="539"/>
      <c r="AK464" s="539"/>
      <c r="AL464" s="539"/>
      <c r="AM464" s="539"/>
      <c r="AN464" s="539"/>
      <c r="AO464" s="539"/>
    </row>
    <row r="465" spans="20:41" s="540" customFormat="1">
      <c r="T465" s="539"/>
      <c r="U465" s="539"/>
      <c r="V465" s="539"/>
      <c r="W465" s="539"/>
      <c r="X465" s="539"/>
      <c r="Y465" s="539"/>
      <c r="Z465" s="539"/>
      <c r="AA465" s="539"/>
      <c r="AB465" s="539"/>
      <c r="AC465" s="539"/>
      <c r="AD465" s="539"/>
      <c r="AE465" s="539"/>
      <c r="AF465" s="539"/>
      <c r="AG465" s="539"/>
      <c r="AH465" s="539"/>
      <c r="AI465" s="539"/>
      <c r="AJ465" s="539"/>
      <c r="AK465" s="539"/>
      <c r="AL465" s="539"/>
      <c r="AM465" s="539"/>
      <c r="AN465" s="539"/>
      <c r="AO465" s="539"/>
    </row>
    <row r="466" spans="20:41" s="540" customFormat="1">
      <c r="T466" s="539"/>
      <c r="U466" s="539"/>
      <c r="V466" s="539"/>
      <c r="W466" s="539"/>
      <c r="X466" s="539"/>
      <c r="Y466" s="539"/>
      <c r="Z466" s="539"/>
      <c r="AA466" s="539"/>
      <c r="AB466" s="539"/>
      <c r="AC466" s="539"/>
      <c r="AD466" s="539"/>
      <c r="AE466" s="539"/>
      <c r="AF466" s="539"/>
      <c r="AG466" s="539"/>
      <c r="AH466" s="539"/>
      <c r="AI466" s="539"/>
      <c r="AJ466" s="539"/>
      <c r="AK466" s="539"/>
      <c r="AL466" s="539"/>
      <c r="AM466" s="539"/>
      <c r="AN466" s="539"/>
      <c r="AO466" s="539"/>
    </row>
    <row r="467" spans="20:41" s="540" customFormat="1">
      <c r="T467" s="539"/>
      <c r="U467" s="539"/>
      <c r="V467" s="539"/>
      <c r="W467" s="539"/>
      <c r="X467" s="539"/>
      <c r="Y467" s="539"/>
      <c r="Z467" s="539"/>
      <c r="AA467" s="539"/>
      <c r="AB467" s="539"/>
      <c r="AC467" s="539"/>
      <c r="AD467" s="539"/>
      <c r="AE467" s="539"/>
      <c r="AF467" s="539"/>
      <c r="AG467" s="539"/>
      <c r="AH467" s="539"/>
      <c r="AI467" s="539"/>
      <c r="AJ467" s="539"/>
      <c r="AK467" s="539"/>
      <c r="AL467" s="539"/>
      <c r="AM467" s="539"/>
      <c r="AN467" s="539"/>
      <c r="AO467" s="539"/>
    </row>
    <row r="468" spans="20:41" s="540" customFormat="1">
      <c r="T468" s="539"/>
      <c r="U468" s="539"/>
      <c r="V468" s="539"/>
      <c r="W468" s="539"/>
      <c r="X468" s="539"/>
      <c r="Y468" s="539"/>
      <c r="Z468" s="539"/>
      <c r="AA468" s="539"/>
      <c r="AB468" s="539"/>
      <c r="AC468" s="539"/>
      <c r="AD468" s="539"/>
      <c r="AE468" s="539"/>
      <c r="AF468" s="539"/>
      <c r="AG468" s="539"/>
      <c r="AH468" s="539"/>
      <c r="AI468" s="539"/>
      <c r="AJ468" s="539"/>
      <c r="AK468" s="539"/>
      <c r="AL468" s="539"/>
      <c r="AM468" s="539"/>
      <c r="AN468" s="539"/>
      <c r="AO468" s="539"/>
    </row>
    <row r="469" spans="20:41" s="540" customFormat="1">
      <c r="T469" s="539"/>
      <c r="U469" s="539"/>
      <c r="V469" s="539"/>
      <c r="W469" s="539"/>
      <c r="X469" s="539"/>
      <c r="Y469" s="539"/>
      <c r="Z469" s="539"/>
      <c r="AA469" s="539"/>
      <c r="AB469" s="539"/>
      <c r="AC469" s="539"/>
      <c r="AD469" s="539"/>
      <c r="AE469" s="539"/>
      <c r="AF469" s="539"/>
      <c r="AG469" s="539"/>
      <c r="AH469" s="539"/>
      <c r="AI469" s="539"/>
      <c r="AJ469" s="539"/>
      <c r="AK469" s="539"/>
      <c r="AL469" s="539"/>
      <c r="AM469" s="539"/>
      <c r="AN469" s="539"/>
      <c r="AO469" s="539"/>
    </row>
    <row r="470" spans="20:41" s="540" customFormat="1">
      <c r="T470" s="539"/>
      <c r="U470" s="539"/>
      <c r="V470" s="539"/>
      <c r="W470" s="539"/>
      <c r="X470" s="539"/>
      <c r="Y470" s="539"/>
      <c r="Z470" s="539"/>
      <c r="AA470" s="539"/>
      <c r="AB470" s="539"/>
      <c r="AC470" s="539"/>
      <c r="AD470" s="539"/>
      <c r="AE470" s="539"/>
      <c r="AF470" s="539"/>
      <c r="AG470" s="539"/>
      <c r="AH470" s="539"/>
      <c r="AI470" s="539"/>
      <c r="AJ470" s="539"/>
      <c r="AK470" s="539"/>
      <c r="AL470" s="539"/>
      <c r="AM470" s="539"/>
      <c r="AN470" s="539"/>
      <c r="AO470" s="539"/>
    </row>
    <row r="471" spans="20:41" s="540" customFormat="1">
      <c r="T471" s="539"/>
      <c r="U471" s="539"/>
      <c r="V471" s="539"/>
      <c r="W471" s="539"/>
      <c r="X471" s="539"/>
      <c r="Y471" s="539"/>
      <c r="Z471" s="539"/>
      <c r="AA471" s="539"/>
      <c r="AB471" s="539"/>
      <c r="AC471" s="539"/>
      <c r="AD471" s="539"/>
      <c r="AE471" s="539"/>
      <c r="AF471" s="539"/>
      <c r="AG471" s="539"/>
      <c r="AH471" s="539"/>
      <c r="AI471" s="539"/>
      <c r="AJ471" s="539"/>
      <c r="AK471" s="539"/>
      <c r="AL471" s="539"/>
      <c r="AM471" s="539"/>
      <c r="AN471" s="539"/>
      <c r="AO471" s="539"/>
    </row>
    <row r="472" spans="20:41" s="540" customFormat="1">
      <c r="T472" s="539"/>
      <c r="U472" s="539"/>
      <c r="V472" s="539"/>
      <c r="W472" s="539"/>
      <c r="X472" s="539"/>
      <c r="Y472" s="539"/>
      <c r="Z472" s="539"/>
      <c r="AA472" s="539"/>
      <c r="AB472" s="539"/>
      <c r="AC472" s="539"/>
      <c r="AD472" s="539"/>
      <c r="AE472" s="539"/>
      <c r="AF472" s="539"/>
      <c r="AG472" s="539"/>
      <c r="AH472" s="539"/>
      <c r="AI472" s="539"/>
      <c r="AJ472" s="539"/>
      <c r="AK472" s="539"/>
      <c r="AL472" s="539"/>
      <c r="AM472" s="539"/>
      <c r="AN472" s="539"/>
      <c r="AO472" s="539"/>
    </row>
    <row r="473" spans="20:41" s="540" customFormat="1">
      <c r="T473" s="539"/>
      <c r="U473" s="539"/>
      <c r="V473" s="539"/>
      <c r="W473" s="539"/>
      <c r="X473" s="539"/>
      <c r="Y473" s="539"/>
      <c r="Z473" s="539"/>
      <c r="AA473" s="539"/>
      <c r="AB473" s="539"/>
      <c r="AC473" s="539"/>
      <c r="AD473" s="539"/>
      <c r="AE473" s="539"/>
      <c r="AF473" s="539"/>
      <c r="AG473" s="539"/>
      <c r="AH473" s="539"/>
      <c r="AI473" s="539"/>
      <c r="AJ473" s="539"/>
      <c r="AK473" s="539"/>
      <c r="AL473" s="539"/>
      <c r="AM473" s="539"/>
      <c r="AN473" s="539"/>
      <c r="AO473" s="539"/>
    </row>
    <row r="474" spans="20:41" s="540" customFormat="1">
      <c r="T474" s="539"/>
      <c r="U474" s="539"/>
      <c r="V474" s="539"/>
      <c r="W474" s="539"/>
      <c r="X474" s="539"/>
      <c r="Y474" s="539"/>
      <c r="Z474" s="539"/>
      <c r="AA474" s="539"/>
      <c r="AB474" s="539"/>
      <c r="AC474" s="539"/>
      <c r="AD474" s="539"/>
      <c r="AE474" s="539"/>
      <c r="AF474" s="539"/>
      <c r="AG474" s="539"/>
      <c r="AH474" s="539"/>
      <c r="AI474" s="539"/>
      <c r="AJ474" s="539"/>
      <c r="AK474" s="539"/>
      <c r="AL474" s="539"/>
      <c r="AM474" s="539"/>
      <c r="AN474" s="539"/>
      <c r="AO474" s="539"/>
    </row>
    <row r="475" spans="20:41" s="540" customFormat="1">
      <c r="T475" s="539"/>
      <c r="U475" s="539"/>
      <c r="V475" s="539"/>
      <c r="W475" s="539"/>
      <c r="X475" s="539"/>
      <c r="Y475" s="539"/>
      <c r="Z475" s="539"/>
      <c r="AA475" s="539"/>
      <c r="AB475" s="539"/>
      <c r="AC475" s="539"/>
      <c r="AD475" s="539"/>
      <c r="AE475" s="539"/>
      <c r="AF475" s="539"/>
      <c r="AG475" s="539"/>
      <c r="AH475" s="539"/>
      <c r="AI475" s="539"/>
      <c r="AJ475" s="539"/>
      <c r="AK475" s="539"/>
      <c r="AL475" s="539"/>
      <c r="AM475" s="539"/>
      <c r="AN475" s="539"/>
      <c r="AO475" s="539"/>
    </row>
    <row r="476" spans="20:41" s="540" customFormat="1">
      <c r="T476" s="539"/>
      <c r="U476" s="539"/>
      <c r="V476" s="539"/>
      <c r="W476" s="539"/>
      <c r="X476" s="539"/>
      <c r="Y476" s="539"/>
      <c r="Z476" s="539"/>
      <c r="AA476" s="539"/>
      <c r="AB476" s="539"/>
      <c r="AC476" s="539"/>
      <c r="AD476" s="539"/>
      <c r="AE476" s="539"/>
      <c r="AF476" s="539"/>
      <c r="AG476" s="539"/>
      <c r="AH476" s="539"/>
      <c r="AI476" s="539"/>
      <c r="AJ476" s="539"/>
      <c r="AK476" s="539"/>
      <c r="AL476" s="539"/>
      <c r="AM476" s="539"/>
      <c r="AN476" s="539"/>
      <c r="AO476" s="539"/>
    </row>
    <row r="477" spans="20:41" s="540" customFormat="1">
      <c r="T477" s="539"/>
      <c r="U477" s="539"/>
      <c r="V477" s="539"/>
      <c r="W477" s="539"/>
      <c r="X477" s="539"/>
      <c r="Y477" s="539"/>
      <c r="Z477" s="539"/>
      <c r="AA477" s="539"/>
      <c r="AB477" s="539"/>
      <c r="AC477" s="539"/>
      <c r="AD477" s="539"/>
      <c r="AE477" s="539"/>
      <c r="AF477" s="539"/>
      <c r="AG477" s="539"/>
      <c r="AH477" s="539"/>
      <c r="AI477" s="539"/>
      <c r="AJ477" s="539"/>
      <c r="AK477" s="539"/>
      <c r="AL477" s="539"/>
      <c r="AM477" s="539"/>
      <c r="AN477" s="539"/>
      <c r="AO477" s="539"/>
    </row>
    <row r="478" spans="20:41" s="540" customFormat="1">
      <c r="T478" s="539"/>
      <c r="U478" s="539"/>
      <c r="V478" s="539"/>
      <c r="W478" s="539"/>
      <c r="X478" s="539"/>
      <c r="Y478" s="539"/>
      <c r="Z478" s="539"/>
      <c r="AA478" s="539"/>
      <c r="AB478" s="539"/>
      <c r="AC478" s="539"/>
      <c r="AD478" s="539"/>
      <c r="AE478" s="539"/>
      <c r="AF478" s="539"/>
      <c r="AG478" s="539"/>
      <c r="AH478" s="539"/>
      <c r="AI478" s="539"/>
      <c r="AJ478" s="539"/>
      <c r="AK478" s="539"/>
      <c r="AL478" s="539"/>
      <c r="AM478" s="539"/>
      <c r="AN478" s="539"/>
      <c r="AO478" s="539"/>
    </row>
    <row r="479" spans="20:41" s="540" customFormat="1">
      <c r="T479" s="539"/>
      <c r="U479" s="539"/>
      <c r="V479" s="539"/>
      <c r="W479" s="539"/>
      <c r="X479" s="539"/>
      <c r="Y479" s="539"/>
      <c r="Z479" s="539"/>
      <c r="AA479" s="539"/>
      <c r="AB479" s="539"/>
      <c r="AC479" s="539"/>
      <c r="AD479" s="539"/>
      <c r="AE479" s="539"/>
      <c r="AF479" s="539"/>
      <c r="AG479" s="539"/>
      <c r="AH479" s="539"/>
      <c r="AI479" s="539"/>
      <c r="AJ479" s="539"/>
      <c r="AK479" s="539"/>
      <c r="AL479" s="539"/>
      <c r="AM479" s="539"/>
      <c r="AN479" s="539"/>
      <c r="AO479" s="539"/>
    </row>
    <row r="480" spans="20:41" s="540" customFormat="1">
      <c r="T480" s="539"/>
      <c r="U480" s="539"/>
      <c r="V480" s="539"/>
      <c r="W480" s="539"/>
      <c r="X480" s="539"/>
      <c r="Y480" s="539"/>
      <c r="Z480" s="539"/>
      <c r="AA480" s="539"/>
      <c r="AB480" s="539"/>
      <c r="AC480" s="539"/>
      <c r="AD480" s="539"/>
      <c r="AE480" s="539"/>
      <c r="AF480" s="539"/>
      <c r="AG480" s="539"/>
      <c r="AH480" s="539"/>
      <c r="AI480" s="539"/>
      <c r="AJ480" s="539"/>
      <c r="AK480" s="539"/>
      <c r="AL480" s="539"/>
      <c r="AM480" s="539"/>
      <c r="AN480" s="539"/>
      <c r="AO480" s="539"/>
    </row>
    <row r="481" spans="20:41" s="540" customFormat="1">
      <c r="T481" s="539"/>
      <c r="U481" s="539"/>
      <c r="V481" s="539"/>
      <c r="W481" s="539"/>
      <c r="X481" s="539"/>
      <c r="Y481" s="539"/>
      <c r="Z481" s="539"/>
      <c r="AA481" s="539"/>
      <c r="AB481" s="539"/>
      <c r="AC481" s="539"/>
      <c r="AD481" s="539"/>
      <c r="AE481" s="539"/>
      <c r="AF481" s="539"/>
      <c r="AG481" s="539"/>
      <c r="AH481" s="539"/>
      <c r="AI481" s="539"/>
      <c r="AJ481" s="539"/>
      <c r="AK481" s="539"/>
      <c r="AL481" s="539"/>
      <c r="AM481" s="539"/>
      <c r="AN481" s="539"/>
      <c r="AO481" s="539"/>
    </row>
    <row r="482" spans="20:41" s="540" customFormat="1">
      <c r="T482" s="539"/>
      <c r="U482" s="539"/>
      <c r="V482" s="539"/>
      <c r="W482" s="539"/>
      <c r="X482" s="539"/>
      <c r="Y482" s="539"/>
      <c r="Z482" s="539"/>
      <c r="AA482" s="539"/>
      <c r="AB482" s="539"/>
      <c r="AC482" s="539"/>
      <c r="AD482" s="539"/>
      <c r="AE482" s="539"/>
      <c r="AF482" s="539"/>
      <c r="AG482" s="539"/>
      <c r="AH482" s="539"/>
      <c r="AI482" s="539"/>
      <c r="AJ482" s="539"/>
      <c r="AK482" s="539"/>
      <c r="AL482" s="539"/>
      <c r="AM482" s="539"/>
      <c r="AN482" s="539"/>
      <c r="AO482" s="539"/>
    </row>
    <row r="483" spans="20:41" s="540" customFormat="1">
      <c r="T483" s="539"/>
      <c r="U483" s="539"/>
      <c r="V483" s="539"/>
      <c r="W483" s="539"/>
      <c r="X483" s="539"/>
      <c r="Y483" s="539"/>
      <c r="Z483" s="539"/>
      <c r="AA483" s="539"/>
      <c r="AB483" s="539"/>
      <c r="AC483" s="539"/>
      <c r="AD483" s="539"/>
      <c r="AE483" s="539"/>
      <c r="AF483" s="539"/>
      <c r="AG483" s="539"/>
      <c r="AH483" s="539"/>
      <c r="AI483" s="539"/>
      <c r="AJ483" s="539"/>
      <c r="AK483" s="539"/>
      <c r="AL483" s="539"/>
      <c r="AM483" s="539"/>
      <c r="AN483" s="539"/>
      <c r="AO483" s="539"/>
    </row>
    <row r="484" spans="20:41" s="540" customFormat="1">
      <c r="T484" s="539"/>
      <c r="U484" s="539"/>
      <c r="V484" s="539"/>
      <c r="W484" s="539"/>
      <c r="X484" s="539"/>
      <c r="Y484" s="539"/>
      <c r="Z484" s="539"/>
      <c r="AA484" s="539"/>
      <c r="AB484" s="539"/>
      <c r="AC484" s="539"/>
      <c r="AD484" s="539"/>
      <c r="AE484" s="539"/>
      <c r="AF484" s="539"/>
      <c r="AG484" s="539"/>
      <c r="AH484" s="539"/>
      <c r="AI484" s="539"/>
      <c r="AJ484" s="539"/>
      <c r="AK484" s="539"/>
      <c r="AL484" s="539"/>
      <c r="AM484" s="539"/>
      <c r="AN484" s="539"/>
      <c r="AO484" s="539"/>
    </row>
    <row r="485" spans="20:41" s="540" customFormat="1">
      <c r="T485" s="539"/>
      <c r="U485" s="539"/>
      <c r="V485" s="539"/>
      <c r="W485" s="539"/>
      <c r="X485" s="539"/>
      <c r="Y485" s="539"/>
      <c r="Z485" s="539"/>
      <c r="AA485" s="539"/>
      <c r="AB485" s="539"/>
      <c r="AC485" s="539"/>
      <c r="AD485" s="539"/>
      <c r="AE485" s="539"/>
      <c r="AF485" s="539"/>
      <c r="AG485" s="539"/>
      <c r="AH485" s="539"/>
      <c r="AI485" s="539"/>
      <c r="AJ485" s="539"/>
      <c r="AK485" s="539"/>
      <c r="AL485" s="539"/>
      <c r="AM485" s="539"/>
      <c r="AN485" s="539"/>
      <c r="AO485" s="539"/>
    </row>
    <row r="486" spans="20:41" s="540" customFormat="1">
      <c r="T486" s="539"/>
      <c r="U486" s="539"/>
      <c r="V486" s="539"/>
      <c r="W486" s="539"/>
      <c r="X486" s="539"/>
      <c r="Y486" s="539"/>
      <c r="Z486" s="539"/>
      <c r="AA486" s="539"/>
      <c r="AB486" s="539"/>
      <c r="AC486" s="539"/>
      <c r="AD486" s="539"/>
      <c r="AE486" s="539"/>
      <c r="AF486" s="539"/>
      <c r="AG486" s="539"/>
      <c r="AH486" s="539"/>
      <c r="AI486" s="539"/>
      <c r="AJ486" s="539"/>
      <c r="AK486" s="539"/>
      <c r="AL486" s="539"/>
      <c r="AM486" s="539"/>
      <c r="AN486" s="539"/>
      <c r="AO486" s="539"/>
    </row>
    <row r="487" spans="20:41" s="540" customFormat="1">
      <c r="T487" s="539"/>
      <c r="U487" s="539"/>
      <c r="V487" s="539"/>
      <c r="W487" s="539"/>
      <c r="X487" s="539"/>
      <c r="Y487" s="539"/>
      <c r="Z487" s="539"/>
      <c r="AA487" s="539"/>
      <c r="AB487" s="539"/>
      <c r="AC487" s="539"/>
      <c r="AD487" s="539"/>
      <c r="AE487" s="539"/>
      <c r="AF487" s="539"/>
      <c r="AG487" s="539"/>
      <c r="AH487" s="539"/>
      <c r="AI487" s="539"/>
      <c r="AJ487" s="539"/>
      <c r="AK487" s="539"/>
      <c r="AL487" s="539"/>
      <c r="AM487" s="539"/>
      <c r="AN487" s="539"/>
      <c r="AO487" s="539"/>
    </row>
    <row r="488" spans="20:41" s="540" customFormat="1">
      <c r="T488" s="539"/>
      <c r="U488" s="539"/>
      <c r="V488" s="539"/>
      <c r="W488" s="539"/>
      <c r="X488" s="539"/>
      <c r="Y488" s="539"/>
      <c r="Z488" s="539"/>
      <c r="AA488" s="539"/>
      <c r="AB488" s="539"/>
      <c r="AC488" s="539"/>
      <c r="AD488" s="539"/>
      <c r="AE488" s="539"/>
      <c r="AF488" s="539"/>
      <c r="AG488" s="539"/>
      <c r="AH488" s="539"/>
      <c r="AI488" s="539"/>
      <c r="AJ488" s="539"/>
      <c r="AK488" s="539"/>
      <c r="AL488" s="539"/>
      <c r="AM488" s="539"/>
      <c r="AN488" s="539"/>
      <c r="AO488" s="539"/>
    </row>
    <row r="489" spans="20:41" s="540" customFormat="1">
      <c r="T489" s="539"/>
      <c r="U489" s="539"/>
      <c r="V489" s="539"/>
      <c r="W489" s="539"/>
      <c r="X489" s="539"/>
      <c r="Y489" s="539"/>
      <c r="Z489" s="539"/>
      <c r="AA489" s="539"/>
      <c r="AB489" s="539"/>
      <c r="AC489" s="539"/>
      <c r="AD489" s="539"/>
      <c r="AE489" s="539"/>
      <c r="AF489" s="539"/>
      <c r="AG489" s="539"/>
      <c r="AH489" s="539"/>
      <c r="AI489" s="539"/>
      <c r="AJ489" s="539"/>
      <c r="AK489" s="539"/>
      <c r="AL489" s="539"/>
      <c r="AM489" s="539"/>
      <c r="AN489" s="539"/>
      <c r="AO489" s="539"/>
    </row>
    <row r="490" spans="20:41" s="540" customFormat="1">
      <c r="T490" s="539"/>
      <c r="U490" s="539"/>
      <c r="V490" s="539"/>
      <c r="W490" s="539"/>
      <c r="X490" s="539"/>
      <c r="Y490" s="539"/>
      <c r="Z490" s="539"/>
      <c r="AA490" s="539"/>
      <c r="AB490" s="539"/>
      <c r="AC490" s="539"/>
      <c r="AD490" s="539"/>
      <c r="AE490" s="539"/>
      <c r="AF490" s="539"/>
      <c r="AG490" s="539"/>
      <c r="AH490" s="539"/>
      <c r="AI490" s="539"/>
      <c r="AJ490" s="539"/>
      <c r="AK490" s="539"/>
      <c r="AL490" s="539"/>
      <c r="AM490" s="539"/>
      <c r="AN490" s="539"/>
      <c r="AO490" s="539"/>
    </row>
    <row r="491" spans="20:41" s="540" customFormat="1">
      <c r="T491" s="539"/>
      <c r="U491" s="539"/>
      <c r="V491" s="539"/>
      <c r="W491" s="539"/>
      <c r="X491" s="539"/>
      <c r="Y491" s="539"/>
      <c r="Z491" s="539"/>
      <c r="AA491" s="539"/>
      <c r="AB491" s="539"/>
      <c r="AC491" s="539"/>
      <c r="AD491" s="539"/>
      <c r="AE491" s="539"/>
      <c r="AF491" s="539"/>
      <c r="AG491" s="539"/>
      <c r="AH491" s="539"/>
      <c r="AI491" s="539"/>
      <c r="AJ491" s="539"/>
      <c r="AK491" s="539"/>
      <c r="AL491" s="539"/>
      <c r="AM491" s="539"/>
      <c r="AN491" s="539"/>
      <c r="AO491" s="539"/>
    </row>
    <row r="492" spans="20:41" s="540" customFormat="1">
      <c r="T492" s="539"/>
      <c r="U492" s="539"/>
      <c r="V492" s="539"/>
      <c r="W492" s="539"/>
      <c r="X492" s="539"/>
      <c r="Y492" s="539"/>
      <c r="Z492" s="539"/>
      <c r="AA492" s="539"/>
      <c r="AB492" s="539"/>
      <c r="AC492" s="539"/>
      <c r="AD492" s="539"/>
      <c r="AE492" s="539"/>
      <c r="AF492" s="539"/>
      <c r="AG492" s="539"/>
      <c r="AH492" s="539"/>
      <c r="AI492" s="539"/>
      <c r="AJ492" s="539"/>
      <c r="AK492" s="539"/>
      <c r="AL492" s="539"/>
      <c r="AM492" s="539"/>
      <c r="AN492" s="539"/>
      <c r="AO492" s="539"/>
    </row>
    <row r="493" spans="20:41" s="540" customFormat="1">
      <c r="T493" s="539"/>
      <c r="U493" s="539"/>
      <c r="V493" s="539"/>
      <c r="W493" s="539"/>
      <c r="X493" s="539"/>
      <c r="Y493" s="539"/>
      <c r="Z493" s="539"/>
      <c r="AA493" s="539"/>
      <c r="AB493" s="539"/>
      <c r="AC493" s="539"/>
      <c r="AD493" s="539"/>
      <c r="AE493" s="539"/>
      <c r="AF493" s="539"/>
      <c r="AG493" s="539"/>
      <c r="AH493" s="539"/>
      <c r="AI493" s="539"/>
      <c r="AJ493" s="539"/>
      <c r="AK493" s="539"/>
      <c r="AL493" s="539"/>
      <c r="AM493" s="539"/>
      <c r="AN493" s="539"/>
      <c r="AO493" s="539"/>
    </row>
    <row r="494" spans="20:41" s="540" customFormat="1">
      <c r="T494" s="539"/>
      <c r="U494" s="539"/>
      <c r="V494" s="539"/>
      <c r="W494" s="539"/>
      <c r="X494" s="539"/>
      <c r="Y494" s="539"/>
      <c r="Z494" s="539"/>
      <c r="AA494" s="539"/>
      <c r="AB494" s="539"/>
      <c r="AC494" s="539"/>
      <c r="AD494" s="539"/>
      <c r="AE494" s="539"/>
      <c r="AF494" s="539"/>
      <c r="AG494" s="539"/>
      <c r="AH494" s="539"/>
      <c r="AI494" s="539"/>
      <c r="AJ494" s="539"/>
      <c r="AK494" s="539"/>
      <c r="AL494" s="539"/>
      <c r="AM494" s="539"/>
      <c r="AN494" s="539"/>
      <c r="AO494" s="539"/>
    </row>
    <row r="495" spans="20:41" s="540" customFormat="1">
      <c r="T495" s="539"/>
      <c r="U495" s="539"/>
      <c r="V495" s="539"/>
      <c r="W495" s="539"/>
      <c r="X495" s="539"/>
      <c r="Y495" s="539"/>
      <c r="Z495" s="539"/>
      <c r="AA495" s="539"/>
      <c r="AB495" s="539"/>
      <c r="AC495" s="539"/>
      <c r="AD495" s="539"/>
      <c r="AE495" s="539"/>
      <c r="AF495" s="539"/>
      <c r="AG495" s="539"/>
      <c r="AH495" s="539"/>
      <c r="AI495" s="539"/>
      <c r="AJ495" s="539"/>
      <c r="AK495" s="539"/>
      <c r="AL495" s="539"/>
      <c r="AM495" s="539"/>
      <c r="AN495" s="539"/>
      <c r="AO495" s="539"/>
    </row>
    <row r="496" spans="20:41" s="540" customFormat="1">
      <c r="T496" s="539"/>
      <c r="U496" s="539"/>
      <c r="V496" s="539"/>
      <c r="W496" s="539"/>
      <c r="X496" s="539"/>
      <c r="Y496" s="539"/>
      <c r="Z496" s="539"/>
      <c r="AA496" s="539"/>
      <c r="AB496" s="539"/>
      <c r="AC496" s="539"/>
      <c r="AD496" s="539"/>
      <c r="AE496" s="539"/>
      <c r="AF496" s="539"/>
      <c r="AG496" s="539"/>
      <c r="AH496" s="539"/>
      <c r="AI496" s="539"/>
      <c r="AJ496" s="539"/>
      <c r="AK496" s="539"/>
      <c r="AL496" s="539"/>
      <c r="AM496" s="539"/>
      <c r="AN496" s="539"/>
      <c r="AO496" s="539"/>
    </row>
    <row r="497" spans="20:41" s="540" customFormat="1">
      <c r="T497" s="539"/>
      <c r="U497" s="539"/>
      <c r="V497" s="539"/>
      <c r="W497" s="539"/>
      <c r="X497" s="539"/>
      <c r="Y497" s="539"/>
      <c r="Z497" s="539"/>
      <c r="AA497" s="539"/>
      <c r="AB497" s="539"/>
      <c r="AC497" s="539"/>
      <c r="AD497" s="539"/>
      <c r="AE497" s="539"/>
      <c r="AF497" s="539"/>
      <c r="AG497" s="539"/>
      <c r="AH497" s="539"/>
      <c r="AI497" s="539"/>
      <c r="AJ497" s="539"/>
      <c r="AK497" s="539"/>
      <c r="AL497" s="539"/>
      <c r="AM497" s="539"/>
      <c r="AN497" s="539"/>
      <c r="AO497" s="539"/>
    </row>
    <row r="498" spans="20:41" s="540" customFormat="1">
      <c r="T498" s="539"/>
      <c r="U498" s="539"/>
      <c r="V498" s="539"/>
      <c r="W498" s="539"/>
      <c r="X498" s="539"/>
      <c r="Y498" s="539"/>
      <c r="Z498" s="539"/>
      <c r="AA498" s="539"/>
      <c r="AB498" s="539"/>
      <c r="AC498" s="539"/>
      <c r="AD498" s="539"/>
      <c r="AE498" s="539"/>
      <c r="AF498" s="539"/>
      <c r="AG498" s="539"/>
      <c r="AH498" s="539"/>
      <c r="AI498" s="539"/>
      <c r="AJ498" s="539"/>
      <c r="AK498" s="539"/>
      <c r="AL498" s="539"/>
      <c r="AM498" s="539"/>
      <c r="AN498" s="539"/>
      <c r="AO498" s="539"/>
    </row>
    <row r="499" spans="20:41" s="540" customFormat="1">
      <c r="T499" s="539"/>
      <c r="U499" s="539"/>
      <c r="V499" s="539"/>
      <c r="W499" s="539"/>
      <c r="X499" s="539"/>
      <c r="Y499" s="539"/>
      <c r="Z499" s="539"/>
      <c r="AA499" s="539"/>
      <c r="AB499" s="539"/>
      <c r="AC499" s="539"/>
      <c r="AD499" s="539"/>
      <c r="AE499" s="539"/>
      <c r="AF499" s="539"/>
      <c r="AG499" s="539"/>
      <c r="AH499" s="539"/>
      <c r="AI499" s="539"/>
      <c r="AJ499" s="539"/>
      <c r="AK499" s="539"/>
      <c r="AL499" s="539"/>
      <c r="AM499" s="539"/>
      <c r="AN499" s="539"/>
      <c r="AO499" s="539"/>
    </row>
    <row r="500" spans="20:41" s="540" customFormat="1">
      <c r="T500" s="539"/>
      <c r="U500" s="539"/>
      <c r="V500" s="539"/>
      <c r="W500" s="539"/>
      <c r="X500" s="539"/>
      <c r="Y500" s="539"/>
      <c r="Z500" s="539"/>
      <c r="AA500" s="539"/>
      <c r="AB500" s="539"/>
      <c r="AC500" s="539"/>
      <c r="AD500" s="539"/>
      <c r="AE500" s="539"/>
      <c r="AF500" s="539"/>
      <c r="AG500" s="539"/>
      <c r="AH500" s="539"/>
      <c r="AI500" s="539"/>
      <c r="AJ500" s="539"/>
      <c r="AK500" s="539"/>
      <c r="AL500" s="539"/>
      <c r="AM500" s="539"/>
      <c r="AN500" s="539"/>
      <c r="AO500" s="539"/>
    </row>
    <row r="501" spans="20:41" s="540" customFormat="1">
      <c r="T501" s="539"/>
      <c r="U501" s="539"/>
      <c r="V501" s="539"/>
      <c r="W501" s="539"/>
      <c r="X501" s="539"/>
      <c r="Y501" s="539"/>
      <c r="Z501" s="539"/>
      <c r="AA501" s="539"/>
      <c r="AB501" s="539"/>
      <c r="AC501" s="539"/>
      <c r="AD501" s="539"/>
      <c r="AE501" s="539"/>
      <c r="AF501" s="539"/>
      <c r="AG501" s="539"/>
      <c r="AH501" s="539"/>
      <c r="AI501" s="539"/>
      <c r="AJ501" s="539"/>
      <c r="AK501" s="539"/>
      <c r="AL501" s="539"/>
      <c r="AM501" s="539"/>
      <c r="AN501" s="539"/>
      <c r="AO501" s="539"/>
    </row>
    <row r="502" spans="20:41" s="540" customFormat="1">
      <c r="T502" s="539"/>
      <c r="U502" s="539"/>
      <c r="V502" s="539"/>
      <c r="W502" s="539"/>
      <c r="X502" s="539"/>
      <c r="Y502" s="539"/>
      <c r="Z502" s="539"/>
      <c r="AA502" s="539"/>
      <c r="AB502" s="539"/>
      <c r="AC502" s="539"/>
      <c r="AD502" s="539"/>
      <c r="AE502" s="539"/>
      <c r="AF502" s="539"/>
      <c r="AG502" s="539"/>
      <c r="AH502" s="539"/>
      <c r="AI502" s="539"/>
      <c r="AJ502" s="539"/>
      <c r="AK502" s="539"/>
      <c r="AL502" s="539"/>
      <c r="AM502" s="539"/>
      <c r="AN502" s="539"/>
      <c r="AO502" s="539"/>
    </row>
    <row r="503" spans="20:41" s="540" customFormat="1">
      <c r="T503" s="539"/>
      <c r="U503" s="539"/>
      <c r="V503" s="539"/>
      <c r="W503" s="539"/>
      <c r="X503" s="539"/>
      <c r="Y503" s="539"/>
      <c r="Z503" s="539"/>
      <c r="AA503" s="539"/>
      <c r="AB503" s="539"/>
      <c r="AC503" s="539"/>
      <c r="AD503" s="539"/>
      <c r="AE503" s="539"/>
      <c r="AF503" s="539"/>
      <c r="AG503" s="539"/>
      <c r="AH503" s="539"/>
      <c r="AI503" s="539"/>
      <c r="AJ503" s="539"/>
      <c r="AK503" s="539"/>
      <c r="AL503" s="539"/>
      <c r="AM503" s="539"/>
      <c r="AN503" s="539"/>
      <c r="AO503" s="539"/>
    </row>
    <row r="504" spans="20:41" s="540" customFormat="1">
      <c r="T504" s="539"/>
      <c r="U504" s="539"/>
      <c r="V504" s="539"/>
      <c r="W504" s="539"/>
      <c r="X504" s="539"/>
      <c r="Y504" s="539"/>
      <c r="Z504" s="539"/>
      <c r="AA504" s="539"/>
      <c r="AB504" s="539"/>
      <c r="AC504" s="539"/>
      <c r="AD504" s="539"/>
      <c r="AE504" s="539"/>
      <c r="AF504" s="539"/>
      <c r="AG504" s="539"/>
      <c r="AH504" s="539"/>
      <c r="AI504" s="539"/>
      <c r="AJ504" s="539"/>
      <c r="AK504" s="539"/>
      <c r="AL504" s="539"/>
      <c r="AM504" s="539"/>
      <c r="AN504" s="539"/>
      <c r="AO504" s="539"/>
    </row>
    <row r="505" spans="20:41" s="540" customFormat="1">
      <c r="T505" s="539"/>
      <c r="U505" s="539"/>
      <c r="V505" s="539"/>
      <c r="W505" s="539"/>
      <c r="X505" s="539"/>
      <c r="Y505" s="539"/>
      <c r="Z505" s="539"/>
      <c r="AA505" s="539"/>
      <c r="AB505" s="539"/>
      <c r="AC505" s="539"/>
      <c r="AD505" s="539"/>
      <c r="AE505" s="539"/>
      <c r="AF505" s="539"/>
      <c r="AG505" s="539"/>
      <c r="AH505" s="539"/>
      <c r="AI505" s="539"/>
      <c r="AJ505" s="539"/>
      <c r="AK505" s="539"/>
      <c r="AL505" s="539"/>
      <c r="AM505" s="539"/>
      <c r="AN505" s="539"/>
      <c r="AO505" s="539"/>
    </row>
    <row r="506" spans="20:41" s="540" customFormat="1">
      <c r="T506" s="539"/>
      <c r="U506" s="539"/>
      <c r="V506" s="539"/>
      <c r="W506" s="539"/>
      <c r="X506" s="539"/>
      <c r="Y506" s="539"/>
      <c r="Z506" s="539"/>
      <c r="AA506" s="539"/>
      <c r="AB506" s="539"/>
      <c r="AC506" s="539"/>
      <c r="AD506" s="539"/>
      <c r="AE506" s="539"/>
      <c r="AF506" s="539"/>
      <c r="AG506" s="539"/>
      <c r="AH506" s="539"/>
      <c r="AI506" s="539"/>
      <c r="AJ506" s="539"/>
      <c r="AK506" s="539"/>
      <c r="AL506" s="539"/>
      <c r="AM506" s="539"/>
      <c r="AN506" s="539"/>
      <c r="AO506" s="539"/>
    </row>
    <row r="507" spans="20:41" s="540" customFormat="1">
      <c r="T507" s="539"/>
      <c r="U507" s="539"/>
      <c r="V507" s="539"/>
      <c r="W507" s="539"/>
      <c r="X507" s="539"/>
      <c r="Y507" s="539"/>
      <c r="Z507" s="539"/>
      <c r="AA507" s="539"/>
      <c r="AB507" s="539"/>
      <c r="AC507" s="539"/>
      <c r="AD507" s="539"/>
      <c r="AE507" s="539"/>
      <c r="AF507" s="539"/>
      <c r="AG507" s="539"/>
      <c r="AH507" s="539"/>
      <c r="AI507" s="539"/>
      <c r="AJ507" s="539"/>
      <c r="AK507" s="539"/>
      <c r="AL507" s="539"/>
      <c r="AM507" s="539"/>
      <c r="AN507" s="539"/>
      <c r="AO507" s="539"/>
    </row>
    <row r="508" spans="20:41" s="540" customFormat="1">
      <c r="T508" s="539"/>
      <c r="U508" s="539"/>
      <c r="V508" s="539"/>
      <c r="W508" s="539"/>
      <c r="X508" s="539"/>
      <c r="Y508" s="539"/>
      <c r="Z508" s="539"/>
      <c r="AA508" s="539"/>
      <c r="AB508" s="539"/>
      <c r="AC508" s="539"/>
      <c r="AD508" s="539"/>
      <c r="AE508" s="539"/>
      <c r="AF508" s="539"/>
      <c r="AG508" s="539"/>
      <c r="AH508" s="539"/>
      <c r="AI508" s="539"/>
      <c r="AJ508" s="539"/>
      <c r="AK508" s="539"/>
      <c r="AL508" s="539"/>
      <c r="AM508" s="539"/>
      <c r="AN508" s="539"/>
      <c r="AO508" s="539"/>
    </row>
    <row r="509" spans="20:41" s="540" customFormat="1">
      <c r="T509" s="539"/>
      <c r="U509" s="539"/>
      <c r="V509" s="539"/>
      <c r="W509" s="539"/>
      <c r="X509" s="539"/>
      <c r="Y509" s="539"/>
      <c r="Z509" s="539"/>
      <c r="AA509" s="539"/>
      <c r="AB509" s="539"/>
      <c r="AC509" s="539"/>
      <c r="AD509" s="539"/>
      <c r="AE509" s="539"/>
      <c r="AF509" s="539"/>
      <c r="AG509" s="539"/>
      <c r="AH509" s="539"/>
      <c r="AI509" s="539"/>
      <c r="AJ509" s="539"/>
      <c r="AK509" s="539"/>
      <c r="AL509" s="539"/>
      <c r="AM509" s="539"/>
      <c r="AN509" s="539"/>
      <c r="AO509" s="539"/>
    </row>
    <row r="510" spans="20:41" s="540" customFormat="1">
      <c r="T510" s="539"/>
      <c r="U510" s="539"/>
      <c r="V510" s="539"/>
      <c r="W510" s="539"/>
      <c r="X510" s="539"/>
      <c r="Y510" s="539"/>
      <c r="Z510" s="539"/>
      <c r="AA510" s="539"/>
      <c r="AB510" s="539"/>
      <c r="AC510" s="539"/>
      <c r="AD510" s="539"/>
      <c r="AE510" s="539"/>
      <c r="AF510" s="539"/>
      <c r="AG510" s="539"/>
      <c r="AH510" s="539"/>
      <c r="AI510" s="539"/>
      <c r="AJ510" s="539"/>
      <c r="AK510" s="539"/>
      <c r="AL510" s="539"/>
      <c r="AM510" s="539"/>
      <c r="AN510" s="539"/>
      <c r="AO510" s="539"/>
    </row>
    <row r="511" spans="20:41" s="540" customFormat="1">
      <c r="T511" s="539"/>
      <c r="U511" s="539"/>
      <c r="V511" s="539"/>
      <c r="W511" s="539"/>
      <c r="X511" s="539"/>
      <c r="Y511" s="539"/>
      <c r="Z511" s="539"/>
      <c r="AA511" s="539"/>
      <c r="AB511" s="539"/>
      <c r="AC511" s="539"/>
      <c r="AD511" s="539"/>
      <c r="AE511" s="539"/>
      <c r="AF511" s="539"/>
      <c r="AG511" s="539"/>
      <c r="AH511" s="539"/>
      <c r="AI511" s="539"/>
      <c r="AJ511" s="539"/>
      <c r="AK511" s="539"/>
      <c r="AL511" s="539"/>
      <c r="AM511" s="539"/>
      <c r="AN511" s="539"/>
      <c r="AO511" s="539"/>
    </row>
    <row r="512" spans="20:41" s="540" customFormat="1">
      <c r="T512" s="539"/>
      <c r="U512" s="539"/>
      <c r="V512" s="539"/>
      <c r="W512" s="539"/>
      <c r="X512" s="539"/>
      <c r="Y512" s="539"/>
      <c r="Z512" s="539"/>
      <c r="AA512" s="539"/>
      <c r="AB512" s="539"/>
      <c r="AC512" s="539"/>
      <c r="AD512" s="539"/>
      <c r="AE512" s="539"/>
      <c r="AF512" s="539"/>
      <c r="AG512" s="539"/>
      <c r="AH512" s="539"/>
      <c r="AI512" s="539"/>
      <c r="AJ512" s="539"/>
      <c r="AK512" s="539"/>
      <c r="AL512" s="539"/>
      <c r="AM512" s="539"/>
      <c r="AN512" s="539"/>
      <c r="AO512" s="539"/>
    </row>
    <row r="513" spans="20:41" s="540" customFormat="1">
      <c r="T513" s="539"/>
      <c r="U513" s="539"/>
      <c r="V513" s="539"/>
      <c r="W513" s="539"/>
      <c r="X513" s="539"/>
      <c r="Y513" s="539"/>
      <c r="Z513" s="539"/>
      <c r="AA513" s="539"/>
      <c r="AB513" s="539"/>
      <c r="AC513" s="539"/>
      <c r="AD513" s="539"/>
      <c r="AE513" s="539"/>
      <c r="AF513" s="539"/>
      <c r="AG513" s="539"/>
      <c r="AH513" s="539"/>
      <c r="AI513" s="539"/>
      <c r="AJ513" s="539"/>
      <c r="AK513" s="539"/>
      <c r="AL513" s="539"/>
      <c r="AM513" s="539"/>
      <c r="AN513" s="539"/>
      <c r="AO513" s="539"/>
    </row>
    <row r="514" spans="20:41" s="540" customFormat="1">
      <c r="T514" s="539"/>
      <c r="U514" s="539"/>
      <c r="V514" s="539"/>
      <c r="W514" s="539"/>
      <c r="X514" s="539"/>
      <c r="Y514" s="539"/>
      <c r="Z514" s="539"/>
      <c r="AA514" s="539"/>
      <c r="AB514" s="539"/>
      <c r="AC514" s="539"/>
      <c r="AD514" s="539"/>
      <c r="AE514" s="539"/>
      <c r="AF514" s="539"/>
      <c r="AG514" s="539"/>
      <c r="AH514" s="539"/>
      <c r="AI514" s="539"/>
      <c r="AJ514" s="539"/>
      <c r="AK514" s="539"/>
      <c r="AL514" s="539"/>
      <c r="AM514" s="539"/>
      <c r="AN514" s="539"/>
      <c r="AO514" s="539"/>
    </row>
    <row r="515" spans="20:41" s="540" customFormat="1">
      <c r="T515" s="539"/>
      <c r="U515" s="539"/>
      <c r="V515" s="539"/>
      <c r="W515" s="539"/>
      <c r="X515" s="539"/>
      <c r="Y515" s="539"/>
      <c r="Z515" s="539"/>
      <c r="AA515" s="539"/>
      <c r="AB515" s="539"/>
      <c r="AC515" s="539"/>
      <c r="AD515" s="539"/>
      <c r="AE515" s="539"/>
      <c r="AF515" s="539"/>
      <c r="AG515" s="539"/>
      <c r="AH515" s="539"/>
      <c r="AI515" s="539"/>
      <c r="AJ515" s="539"/>
      <c r="AK515" s="539"/>
      <c r="AL515" s="539"/>
      <c r="AM515" s="539"/>
      <c r="AN515" s="539"/>
      <c r="AO515" s="539"/>
    </row>
    <row r="516" spans="20:41" s="540" customFormat="1">
      <c r="T516" s="539"/>
      <c r="U516" s="539"/>
      <c r="V516" s="539"/>
      <c r="W516" s="539"/>
      <c r="X516" s="539"/>
      <c r="Y516" s="539"/>
      <c r="Z516" s="539"/>
      <c r="AA516" s="539"/>
      <c r="AB516" s="539"/>
      <c r="AC516" s="539"/>
      <c r="AD516" s="539"/>
      <c r="AE516" s="539"/>
      <c r="AF516" s="539"/>
      <c r="AG516" s="539"/>
      <c r="AH516" s="539"/>
      <c r="AI516" s="539"/>
      <c r="AJ516" s="539"/>
      <c r="AK516" s="539"/>
      <c r="AL516" s="539"/>
      <c r="AM516" s="539"/>
      <c r="AN516" s="539"/>
      <c r="AO516" s="539"/>
    </row>
    <row r="517" spans="20:41" s="540" customFormat="1">
      <c r="T517" s="539"/>
      <c r="U517" s="539"/>
      <c r="V517" s="539"/>
      <c r="W517" s="539"/>
      <c r="X517" s="539"/>
      <c r="Y517" s="539"/>
      <c r="Z517" s="539"/>
      <c r="AA517" s="539"/>
      <c r="AB517" s="539"/>
      <c r="AC517" s="539"/>
      <c r="AD517" s="539"/>
      <c r="AE517" s="539"/>
      <c r="AF517" s="539"/>
      <c r="AG517" s="539"/>
      <c r="AH517" s="539"/>
      <c r="AI517" s="539"/>
      <c r="AJ517" s="539"/>
      <c r="AK517" s="539"/>
      <c r="AL517" s="539"/>
      <c r="AM517" s="539"/>
      <c r="AN517" s="539"/>
      <c r="AO517" s="539"/>
    </row>
    <row r="518" spans="20:41" s="540" customFormat="1">
      <c r="T518" s="539"/>
      <c r="U518" s="539"/>
      <c r="V518" s="539"/>
      <c r="W518" s="539"/>
      <c r="X518" s="539"/>
      <c r="Y518" s="539"/>
      <c r="Z518" s="539"/>
      <c r="AA518" s="539"/>
      <c r="AB518" s="539"/>
      <c r="AC518" s="539"/>
      <c r="AD518" s="539"/>
      <c r="AE518" s="539"/>
      <c r="AF518" s="539"/>
      <c r="AG518" s="539"/>
      <c r="AH518" s="539"/>
      <c r="AI518" s="539"/>
      <c r="AJ518" s="539"/>
      <c r="AK518" s="539"/>
      <c r="AL518" s="539"/>
      <c r="AM518" s="539"/>
      <c r="AN518" s="539"/>
      <c r="AO518" s="539"/>
    </row>
    <row r="519" spans="20:41" s="540" customFormat="1">
      <c r="T519" s="539"/>
      <c r="U519" s="539"/>
      <c r="V519" s="539"/>
      <c r="W519" s="539"/>
      <c r="X519" s="539"/>
      <c r="Y519" s="539"/>
      <c r="Z519" s="539"/>
      <c r="AA519" s="539"/>
      <c r="AB519" s="539"/>
      <c r="AC519" s="539"/>
      <c r="AD519" s="539"/>
      <c r="AE519" s="539"/>
      <c r="AF519" s="539"/>
      <c r="AG519" s="539"/>
      <c r="AH519" s="539"/>
      <c r="AI519" s="539"/>
      <c r="AJ519" s="539"/>
      <c r="AK519" s="539"/>
      <c r="AL519" s="539"/>
      <c r="AM519" s="539"/>
      <c r="AN519" s="539"/>
      <c r="AO519" s="539"/>
    </row>
    <row r="520" spans="20:41" s="540" customFormat="1">
      <c r="T520" s="539"/>
      <c r="U520" s="539"/>
      <c r="V520" s="539"/>
      <c r="W520" s="539"/>
      <c r="X520" s="539"/>
      <c r="Y520" s="539"/>
      <c r="Z520" s="539"/>
      <c r="AA520" s="539"/>
      <c r="AB520" s="539"/>
      <c r="AC520" s="539"/>
      <c r="AD520" s="539"/>
      <c r="AE520" s="539"/>
      <c r="AF520" s="539"/>
      <c r="AG520" s="539"/>
      <c r="AH520" s="539"/>
      <c r="AI520" s="539"/>
      <c r="AJ520" s="539"/>
      <c r="AK520" s="539"/>
      <c r="AL520" s="539"/>
      <c r="AM520" s="539"/>
      <c r="AN520" s="539"/>
      <c r="AO520" s="539"/>
    </row>
    <row r="521" spans="20:41" s="540" customFormat="1">
      <c r="T521" s="539"/>
      <c r="U521" s="539"/>
      <c r="V521" s="539"/>
      <c r="W521" s="539"/>
      <c r="X521" s="539"/>
      <c r="Y521" s="539"/>
      <c r="Z521" s="539"/>
      <c r="AA521" s="539"/>
      <c r="AB521" s="539"/>
      <c r="AC521" s="539"/>
      <c r="AD521" s="539"/>
      <c r="AE521" s="539"/>
      <c r="AF521" s="539"/>
      <c r="AG521" s="539"/>
      <c r="AH521" s="539"/>
      <c r="AI521" s="539"/>
      <c r="AJ521" s="539"/>
      <c r="AK521" s="539"/>
      <c r="AL521" s="539"/>
      <c r="AM521" s="539"/>
      <c r="AN521" s="539"/>
      <c r="AO521" s="539"/>
    </row>
    <row r="522" spans="20:41" s="540" customFormat="1">
      <c r="T522" s="539"/>
      <c r="U522" s="539"/>
      <c r="V522" s="539"/>
      <c r="W522" s="539"/>
      <c r="X522" s="539"/>
      <c r="Y522" s="539"/>
      <c r="Z522" s="539"/>
      <c r="AA522" s="539"/>
      <c r="AB522" s="539"/>
      <c r="AC522" s="539"/>
      <c r="AD522" s="539"/>
      <c r="AE522" s="539"/>
      <c r="AF522" s="539"/>
      <c r="AG522" s="539"/>
      <c r="AH522" s="539"/>
      <c r="AI522" s="539"/>
      <c r="AJ522" s="539"/>
      <c r="AK522" s="539"/>
      <c r="AL522" s="539"/>
      <c r="AM522" s="539"/>
      <c r="AN522" s="539"/>
      <c r="AO522" s="539"/>
    </row>
    <row r="523" spans="20:41" s="540" customFormat="1">
      <c r="T523" s="539"/>
      <c r="U523" s="539"/>
      <c r="V523" s="539"/>
      <c r="W523" s="539"/>
      <c r="X523" s="539"/>
      <c r="Y523" s="539"/>
      <c r="Z523" s="539"/>
      <c r="AA523" s="539"/>
      <c r="AB523" s="539"/>
      <c r="AC523" s="539"/>
      <c r="AD523" s="539"/>
      <c r="AE523" s="539"/>
      <c r="AF523" s="539"/>
      <c r="AG523" s="539"/>
      <c r="AH523" s="539"/>
      <c r="AI523" s="539"/>
      <c r="AJ523" s="539"/>
      <c r="AK523" s="539"/>
      <c r="AL523" s="539"/>
      <c r="AM523" s="539"/>
      <c r="AN523" s="539"/>
      <c r="AO523" s="539"/>
    </row>
    <row r="524" spans="20:41" s="540" customFormat="1">
      <c r="T524" s="539"/>
      <c r="U524" s="539"/>
      <c r="V524" s="539"/>
      <c r="W524" s="539"/>
      <c r="X524" s="539"/>
      <c r="Y524" s="539"/>
      <c r="Z524" s="539"/>
      <c r="AA524" s="539"/>
      <c r="AB524" s="539"/>
      <c r="AC524" s="539"/>
      <c r="AD524" s="539"/>
      <c r="AE524" s="539"/>
      <c r="AF524" s="539"/>
      <c r="AG524" s="539"/>
      <c r="AH524" s="539"/>
      <c r="AI524" s="539"/>
      <c r="AJ524" s="539"/>
      <c r="AK524" s="539"/>
      <c r="AL524" s="539"/>
      <c r="AM524" s="539"/>
      <c r="AN524" s="539"/>
      <c r="AO524" s="539"/>
    </row>
    <row r="525" spans="20:41" s="540" customFormat="1">
      <c r="T525" s="539"/>
      <c r="U525" s="539"/>
      <c r="V525" s="539"/>
      <c r="W525" s="539"/>
      <c r="X525" s="539"/>
      <c r="Y525" s="539"/>
      <c r="Z525" s="539"/>
      <c r="AA525" s="539"/>
      <c r="AB525" s="539"/>
      <c r="AC525" s="539"/>
      <c r="AD525" s="539"/>
      <c r="AE525" s="539"/>
      <c r="AF525" s="539"/>
      <c r="AG525" s="539"/>
      <c r="AH525" s="539"/>
      <c r="AI525" s="539"/>
      <c r="AJ525" s="539"/>
      <c r="AK525" s="539"/>
      <c r="AL525" s="539"/>
      <c r="AM525" s="539"/>
      <c r="AN525" s="539"/>
      <c r="AO525" s="539"/>
    </row>
    <row r="526" spans="20:41" s="540" customFormat="1">
      <c r="T526" s="539"/>
      <c r="U526" s="539"/>
      <c r="V526" s="539"/>
      <c r="W526" s="539"/>
      <c r="X526" s="539"/>
      <c r="Y526" s="539"/>
      <c r="Z526" s="539"/>
      <c r="AA526" s="539"/>
      <c r="AB526" s="539"/>
      <c r="AC526" s="539"/>
      <c r="AD526" s="539"/>
      <c r="AE526" s="539"/>
      <c r="AF526" s="539"/>
      <c r="AG526" s="539"/>
      <c r="AH526" s="539"/>
      <c r="AI526" s="539"/>
      <c r="AJ526" s="539"/>
      <c r="AK526" s="539"/>
      <c r="AL526" s="539"/>
      <c r="AM526" s="539"/>
      <c r="AN526" s="539"/>
      <c r="AO526" s="539"/>
    </row>
    <row r="527" spans="20:41" s="540" customFormat="1">
      <c r="T527" s="539"/>
      <c r="U527" s="539"/>
      <c r="V527" s="539"/>
      <c r="W527" s="539"/>
      <c r="X527" s="539"/>
      <c r="Y527" s="539"/>
      <c r="Z527" s="539"/>
      <c r="AA527" s="539"/>
      <c r="AB527" s="539"/>
      <c r="AC527" s="539"/>
      <c r="AD527" s="539"/>
      <c r="AE527" s="539"/>
      <c r="AF527" s="539"/>
      <c r="AG527" s="539"/>
      <c r="AH527" s="539"/>
      <c r="AI527" s="539"/>
      <c r="AJ527" s="539"/>
      <c r="AK527" s="539"/>
      <c r="AL527" s="539"/>
      <c r="AM527" s="539"/>
      <c r="AN527" s="539"/>
      <c r="AO527" s="539"/>
    </row>
    <row r="528" spans="20:41" s="540" customFormat="1">
      <c r="T528" s="539"/>
      <c r="U528" s="539"/>
      <c r="V528" s="539"/>
      <c r="W528" s="539"/>
      <c r="X528" s="539"/>
      <c r="Y528" s="539"/>
      <c r="Z528" s="539"/>
      <c r="AA528" s="539"/>
      <c r="AB528" s="539"/>
      <c r="AC528" s="539"/>
      <c r="AD528" s="539"/>
      <c r="AE528" s="539"/>
      <c r="AF528" s="539"/>
      <c r="AG528" s="539"/>
      <c r="AH528" s="539"/>
      <c r="AI528" s="539"/>
      <c r="AJ528" s="539"/>
      <c r="AK528" s="539"/>
      <c r="AL528" s="539"/>
      <c r="AM528" s="539"/>
      <c r="AN528" s="539"/>
      <c r="AO528" s="539"/>
    </row>
    <row r="529" spans="20:41" s="540" customFormat="1">
      <c r="T529" s="539"/>
      <c r="U529" s="539"/>
      <c r="V529" s="539"/>
      <c r="W529" s="539"/>
      <c r="X529" s="539"/>
      <c r="Y529" s="539"/>
      <c r="Z529" s="539"/>
      <c r="AA529" s="539"/>
      <c r="AB529" s="539"/>
      <c r="AC529" s="539"/>
      <c r="AD529" s="539"/>
      <c r="AE529" s="539"/>
      <c r="AF529" s="539"/>
      <c r="AG529" s="539"/>
      <c r="AH529" s="539"/>
      <c r="AI529" s="539"/>
      <c r="AJ529" s="539"/>
      <c r="AK529" s="539"/>
      <c r="AL529" s="539"/>
      <c r="AM529" s="539"/>
      <c r="AN529" s="539"/>
      <c r="AO529" s="539"/>
    </row>
    <row r="530" spans="20:41" s="540" customFormat="1">
      <c r="T530" s="539"/>
      <c r="U530" s="539"/>
      <c r="V530" s="539"/>
      <c r="W530" s="539"/>
      <c r="X530" s="539"/>
      <c r="Y530" s="539"/>
      <c r="Z530" s="539"/>
      <c r="AA530" s="539"/>
      <c r="AB530" s="539"/>
      <c r="AC530" s="539"/>
      <c r="AD530" s="539"/>
      <c r="AE530" s="539"/>
      <c r="AF530" s="539"/>
      <c r="AG530" s="539"/>
      <c r="AH530" s="539"/>
      <c r="AI530" s="539"/>
      <c r="AJ530" s="539"/>
      <c r="AK530" s="539"/>
      <c r="AL530" s="539"/>
      <c r="AM530" s="539"/>
      <c r="AN530" s="539"/>
      <c r="AO530" s="539"/>
    </row>
    <row r="531" spans="20:41" s="540" customFormat="1">
      <c r="T531" s="539"/>
      <c r="U531" s="539"/>
      <c r="V531" s="539"/>
      <c r="W531" s="539"/>
      <c r="X531" s="539"/>
      <c r="Y531" s="539"/>
      <c r="Z531" s="539"/>
      <c r="AA531" s="539"/>
      <c r="AB531" s="539"/>
      <c r="AC531" s="539"/>
      <c r="AD531" s="539"/>
      <c r="AE531" s="539"/>
      <c r="AF531" s="539"/>
      <c r="AG531" s="539"/>
      <c r="AH531" s="539"/>
      <c r="AI531" s="539"/>
      <c r="AJ531" s="539"/>
      <c r="AK531" s="539"/>
      <c r="AL531" s="539"/>
      <c r="AM531" s="539"/>
      <c r="AN531" s="539"/>
      <c r="AO531" s="539"/>
    </row>
    <row r="532" spans="20:41" s="540" customFormat="1">
      <c r="T532" s="539"/>
      <c r="U532" s="539"/>
      <c r="V532" s="539"/>
      <c r="W532" s="539"/>
      <c r="X532" s="539"/>
      <c r="Y532" s="539"/>
      <c r="Z532" s="539"/>
      <c r="AA532" s="539"/>
      <c r="AB532" s="539"/>
      <c r="AC532" s="539"/>
      <c r="AD532" s="539"/>
      <c r="AE532" s="539"/>
      <c r="AF532" s="539"/>
      <c r="AG532" s="539"/>
      <c r="AH532" s="539"/>
      <c r="AI532" s="539"/>
      <c r="AJ532" s="539"/>
      <c r="AK532" s="539"/>
      <c r="AL532" s="539"/>
      <c r="AM532" s="539"/>
      <c r="AN532" s="539"/>
      <c r="AO532" s="539"/>
    </row>
    <row r="533" spans="20:41" s="540" customFormat="1">
      <c r="T533" s="539"/>
      <c r="U533" s="539"/>
      <c r="V533" s="539"/>
      <c r="W533" s="539"/>
      <c r="X533" s="539"/>
      <c r="Y533" s="539"/>
      <c r="Z533" s="539"/>
      <c r="AA533" s="539"/>
      <c r="AB533" s="539"/>
      <c r="AC533" s="539"/>
      <c r="AD533" s="539"/>
      <c r="AE533" s="539"/>
      <c r="AF533" s="539"/>
      <c r="AG533" s="539"/>
      <c r="AH533" s="539"/>
      <c r="AI533" s="539"/>
      <c r="AJ533" s="539"/>
      <c r="AK533" s="539"/>
      <c r="AL533" s="539"/>
      <c r="AM533" s="539"/>
      <c r="AN533" s="539"/>
      <c r="AO533" s="539"/>
    </row>
    <row r="534" spans="20:41" s="540" customFormat="1">
      <c r="T534" s="539"/>
      <c r="U534" s="539"/>
      <c r="V534" s="539"/>
      <c r="W534" s="539"/>
      <c r="X534" s="539"/>
      <c r="Y534" s="539"/>
      <c r="Z534" s="539"/>
      <c r="AA534" s="539"/>
      <c r="AB534" s="539"/>
      <c r="AC534" s="539"/>
      <c r="AD534" s="539"/>
      <c r="AE534" s="539"/>
      <c r="AF534" s="539"/>
      <c r="AG534" s="539"/>
      <c r="AH534" s="539"/>
      <c r="AI534" s="539"/>
      <c r="AJ534" s="539"/>
      <c r="AK534" s="539"/>
      <c r="AL534" s="539"/>
      <c r="AM534" s="539"/>
      <c r="AN534" s="539"/>
      <c r="AO534" s="539"/>
    </row>
    <row r="535" spans="20:41" s="540" customFormat="1">
      <c r="T535" s="539"/>
      <c r="U535" s="539"/>
      <c r="V535" s="539"/>
      <c r="W535" s="539"/>
      <c r="X535" s="539"/>
      <c r="Y535" s="539"/>
      <c r="Z535" s="539"/>
      <c r="AA535" s="539"/>
      <c r="AB535" s="539"/>
      <c r="AC535" s="539"/>
      <c r="AD535" s="539"/>
      <c r="AE535" s="539"/>
      <c r="AF535" s="539"/>
      <c r="AG535" s="539"/>
      <c r="AH535" s="539"/>
      <c r="AI535" s="539"/>
      <c r="AJ535" s="539"/>
      <c r="AK535" s="539"/>
      <c r="AL535" s="539"/>
      <c r="AM535" s="539"/>
      <c r="AN535" s="539"/>
      <c r="AO535" s="539"/>
    </row>
    <row r="536" spans="20:41" s="540" customFormat="1">
      <c r="T536" s="539"/>
      <c r="U536" s="539"/>
      <c r="V536" s="539"/>
      <c r="W536" s="539"/>
      <c r="X536" s="539"/>
      <c r="Y536" s="539"/>
      <c r="Z536" s="539"/>
      <c r="AA536" s="539"/>
      <c r="AB536" s="539"/>
      <c r="AC536" s="539"/>
      <c r="AD536" s="539"/>
      <c r="AE536" s="539"/>
      <c r="AF536" s="539"/>
      <c r="AG536" s="539"/>
      <c r="AH536" s="539"/>
      <c r="AI536" s="539"/>
      <c r="AJ536" s="539"/>
      <c r="AK536" s="539"/>
      <c r="AL536" s="539"/>
      <c r="AM536" s="539"/>
      <c r="AN536" s="539"/>
      <c r="AO536" s="539"/>
    </row>
    <row r="537" spans="20:41" s="540" customFormat="1">
      <c r="T537" s="539"/>
      <c r="U537" s="539"/>
      <c r="V537" s="539"/>
      <c r="W537" s="539"/>
      <c r="X537" s="539"/>
      <c r="Y537" s="539"/>
      <c r="Z537" s="539"/>
      <c r="AA537" s="539"/>
      <c r="AB537" s="539"/>
      <c r="AC537" s="539"/>
      <c r="AD537" s="539"/>
      <c r="AE537" s="539"/>
      <c r="AF537" s="539"/>
      <c r="AG537" s="539"/>
      <c r="AH537" s="539"/>
      <c r="AI537" s="539"/>
      <c r="AJ537" s="539"/>
      <c r="AK537" s="539"/>
      <c r="AL537" s="539"/>
      <c r="AM537" s="539"/>
      <c r="AN537" s="539"/>
      <c r="AO537" s="539"/>
    </row>
    <row r="538" spans="20:41" s="540" customFormat="1">
      <c r="T538" s="539"/>
      <c r="U538" s="539"/>
      <c r="V538" s="539"/>
      <c r="W538" s="539"/>
      <c r="X538" s="539"/>
      <c r="Y538" s="539"/>
      <c r="Z538" s="539"/>
      <c r="AA538" s="539"/>
      <c r="AB538" s="539"/>
      <c r="AC538" s="539"/>
      <c r="AD538" s="539"/>
      <c r="AE538" s="539"/>
      <c r="AF538" s="539"/>
      <c r="AG538" s="539"/>
      <c r="AH538" s="539"/>
      <c r="AI538" s="539"/>
      <c r="AJ538" s="539"/>
      <c r="AK538" s="539"/>
      <c r="AL538" s="539"/>
      <c r="AM538" s="539"/>
      <c r="AN538" s="539"/>
      <c r="AO538" s="539"/>
    </row>
    <row r="539" spans="20:41" s="540" customFormat="1">
      <c r="T539" s="539"/>
      <c r="U539" s="539"/>
      <c r="V539" s="539"/>
      <c r="W539" s="539"/>
      <c r="X539" s="539"/>
      <c r="Y539" s="539"/>
      <c r="Z539" s="539"/>
      <c r="AA539" s="539"/>
      <c r="AB539" s="539"/>
      <c r="AC539" s="539"/>
      <c r="AD539" s="539"/>
      <c r="AE539" s="539"/>
      <c r="AF539" s="539"/>
      <c r="AG539" s="539"/>
      <c r="AH539" s="539"/>
      <c r="AI539" s="539"/>
      <c r="AJ539" s="539"/>
      <c r="AK539" s="539"/>
      <c r="AL539" s="539"/>
      <c r="AM539" s="539"/>
      <c r="AN539" s="539"/>
      <c r="AO539" s="539"/>
    </row>
    <row r="540" spans="20:41" s="540" customFormat="1">
      <c r="T540" s="539"/>
      <c r="U540" s="539"/>
      <c r="V540" s="539"/>
      <c r="W540" s="539"/>
      <c r="X540" s="539"/>
      <c r="Y540" s="539"/>
      <c r="Z540" s="539"/>
      <c r="AA540" s="539"/>
      <c r="AB540" s="539"/>
      <c r="AC540" s="539"/>
      <c r="AD540" s="539"/>
      <c r="AE540" s="539"/>
      <c r="AF540" s="539"/>
      <c r="AG540" s="539"/>
      <c r="AH540" s="539"/>
      <c r="AI540" s="539"/>
      <c r="AJ540" s="539"/>
      <c r="AK540" s="539"/>
      <c r="AL540" s="539"/>
      <c r="AM540" s="539"/>
      <c r="AN540" s="539"/>
      <c r="AO540" s="539"/>
    </row>
    <row r="541" spans="20:41" s="540" customFormat="1">
      <c r="T541" s="539"/>
      <c r="U541" s="539"/>
      <c r="V541" s="539"/>
      <c r="W541" s="539"/>
      <c r="X541" s="539"/>
      <c r="Y541" s="539"/>
      <c r="Z541" s="539"/>
      <c r="AA541" s="539"/>
      <c r="AB541" s="539"/>
      <c r="AC541" s="539"/>
      <c r="AD541" s="539"/>
      <c r="AE541" s="539"/>
      <c r="AF541" s="539"/>
      <c r="AG541" s="539"/>
      <c r="AH541" s="539"/>
      <c r="AI541" s="539"/>
      <c r="AJ541" s="539"/>
      <c r="AK541" s="539"/>
      <c r="AL541" s="539"/>
      <c r="AM541" s="539"/>
      <c r="AN541" s="539"/>
      <c r="AO541" s="539"/>
    </row>
    <row r="542" spans="20:41" s="540" customFormat="1">
      <c r="T542" s="539"/>
      <c r="U542" s="539"/>
      <c r="V542" s="539"/>
      <c r="W542" s="539"/>
      <c r="X542" s="539"/>
      <c r="Y542" s="539"/>
      <c r="Z542" s="539"/>
      <c r="AA542" s="539"/>
      <c r="AB542" s="539"/>
      <c r="AC542" s="539"/>
      <c r="AD542" s="539"/>
      <c r="AE542" s="539"/>
      <c r="AF542" s="539"/>
      <c r="AG542" s="539"/>
      <c r="AH542" s="539"/>
      <c r="AI542" s="539"/>
      <c r="AJ542" s="539"/>
      <c r="AK542" s="539"/>
      <c r="AL542" s="539"/>
      <c r="AM542" s="539"/>
      <c r="AN542" s="539"/>
      <c r="AO542" s="539"/>
    </row>
    <row r="543" spans="20:41" s="540" customFormat="1">
      <c r="T543" s="539"/>
      <c r="U543" s="539"/>
      <c r="V543" s="539"/>
      <c r="W543" s="539"/>
      <c r="X543" s="539"/>
      <c r="Y543" s="539"/>
      <c r="Z543" s="539"/>
      <c r="AA543" s="539"/>
      <c r="AB543" s="539"/>
      <c r="AC543" s="539"/>
      <c r="AD543" s="539"/>
      <c r="AE543" s="539"/>
      <c r="AF543" s="539"/>
      <c r="AG543" s="539"/>
      <c r="AH543" s="539"/>
      <c r="AI543" s="539"/>
      <c r="AJ543" s="539"/>
      <c r="AK543" s="539"/>
      <c r="AL543" s="539"/>
      <c r="AM543" s="539"/>
      <c r="AN543" s="539"/>
      <c r="AO543" s="539"/>
    </row>
    <row r="544" spans="20:41" s="540" customFormat="1">
      <c r="T544" s="539"/>
      <c r="U544" s="539"/>
      <c r="V544" s="539"/>
      <c r="W544" s="539"/>
      <c r="X544" s="539"/>
      <c r="Y544" s="539"/>
      <c r="Z544" s="539"/>
      <c r="AA544" s="539"/>
      <c r="AB544" s="539"/>
      <c r="AC544" s="539"/>
      <c r="AD544" s="539"/>
      <c r="AE544" s="539"/>
      <c r="AF544" s="539"/>
      <c r="AG544" s="539"/>
      <c r="AH544" s="539"/>
      <c r="AI544" s="539"/>
      <c r="AJ544" s="539"/>
      <c r="AK544" s="539"/>
      <c r="AL544" s="539"/>
      <c r="AM544" s="539"/>
      <c r="AN544" s="539"/>
      <c r="AO544" s="539"/>
    </row>
    <row r="545" spans="20:41" s="540" customFormat="1">
      <c r="T545" s="539"/>
      <c r="U545" s="539"/>
      <c r="V545" s="539"/>
      <c r="W545" s="539"/>
      <c r="X545" s="539"/>
      <c r="Y545" s="539"/>
      <c r="Z545" s="539"/>
      <c r="AA545" s="539"/>
      <c r="AB545" s="539"/>
      <c r="AC545" s="539"/>
      <c r="AD545" s="539"/>
      <c r="AE545" s="539"/>
      <c r="AF545" s="539"/>
      <c r="AG545" s="539"/>
      <c r="AH545" s="539"/>
      <c r="AI545" s="539"/>
      <c r="AJ545" s="539"/>
      <c r="AK545" s="539"/>
      <c r="AL545" s="539"/>
      <c r="AM545" s="539"/>
      <c r="AN545" s="539"/>
      <c r="AO545" s="539"/>
    </row>
    <row r="546" spans="20:41" s="540" customFormat="1">
      <c r="T546" s="539"/>
      <c r="U546" s="539"/>
      <c r="V546" s="539"/>
      <c r="W546" s="539"/>
      <c r="X546" s="539"/>
      <c r="Y546" s="539"/>
      <c r="Z546" s="539"/>
      <c r="AA546" s="539"/>
      <c r="AB546" s="539"/>
      <c r="AC546" s="539"/>
      <c r="AD546" s="539"/>
      <c r="AE546" s="539"/>
      <c r="AF546" s="539"/>
      <c r="AG546" s="539"/>
      <c r="AH546" s="539"/>
      <c r="AI546" s="539"/>
      <c r="AJ546" s="539"/>
      <c r="AK546" s="539"/>
      <c r="AL546" s="539"/>
      <c r="AM546" s="539"/>
      <c r="AN546" s="539"/>
      <c r="AO546" s="539"/>
    </row>
    <row r="547" spans="20:41" s="540" customFormat="1">
      <c r="T547" s="539"/>
      <c r="U547" s="539"/>
      <c r="V547" s="539"/>
      <c r="W547" s="539"/>
      <c r="X547" s="539"/>
      <c r="Y547" s="539"/>
      <c r="Z547" s="539"/>
      <c r="AA547" s="539"/>
      <c r="AB547" s="539"/>
      <c r="AC547" s="539"/>
      <c r="AD547" s="539"/>
      <c r="AE547" s="539"/>
      <c r="AF547" s="539"/>
      <c r="AG547" s="539"/>
      <c r="AH547" s="539"/>
      <c r="AI547" s="539"/>
      <c r="AJ547" s="539"/>
      <c r="AK547" s="539"/>
      <c r="AL547" s="539"/>
      <c r="AM547" s="539"/>
      <c r="AN547" s="539"/>
      <c r="AO547" s="539"/>
    </row>
    <row r="548" spans="20:41" s="540" customFormat="1">
      <c r="T548" s="539"/>
      <c r="U548" s="539"/>
      <c r="V548" s="539"/>
      <c r="W548" s="539"/>
      <c r="X548" s="539"/>
      <c r="Y548" s="539"/>
      <c r="Z548" s="539"/>
      <c r="AA548" s="539"/>
      <c r="AB548" s="539"/>
      <c r="AC548" s="539"/>
      <c r="AD548" s="539"/>
      <c r="AE548" s="539"/>
      <c r="AF548" s="539"/>
      <c r="AG548" s="539"/>
      <c r="AH548" s="539"/>
      <c r="AI548" s="539"/>
      <c r="AJ548" s="539"/>
      <c r="AK548" s="539"/>
      <c r="AL548" s="539"/>
      <c r="AM548" s="539"/>
      <c r="AN548" s="539"/>
      <c r="AO548" s="539"/>
    </row>
    <row r="549" spans="20:41" s="540" customFormat="1">
      <c r="T549" s="539"/>
      <c r="U549" s="539"/>
      <c r="V549" s="539"/>
      <c r="W549" s="539"/>
      <c r="X549" s="539"/>
      <c r="Y549" s="539"/>
      <c r="Z549" s="539"/>
      <c r="AA549" s="539"/>
      <c r="AB549" s="539"/>
      <c r="AC549" s="539"/>
      <c r="AD549" s="539"/>
      <c r="AE549" s="539"/>
      <c r="AF549" s="539"/>
      <c r="AG549" s="539"/>
      <c r="AH549" s="539"/>
      <c r="AI549" s="539"/>
      <c r="AJ549" s="539"/>
      <c r="AK549" s="539"/>
      <c r="AL549" s="539"/>
      <c r="AM549" s="539"/>
      <c r="AN549" s="539"/>
      <c r="AO549" s="539"/>
    </row>
    <row r="550" spans="20:41" s="540" customFormat="1">
      <c r="T550" s="539"/>
      <c r="U550" s="539"/>
      <c r="V550" s="539"/>
      <c r="W550" s="539"/>
      <c r="X550" s="539"/>
      <c r="Y550" s="539"/>
      <c r="Z550" s="539"/>
      <c r="AA550" s="539"/>
      <c r="AB550" s="539"/>
      <c r="AC550" s="539"/>
      <c r="AD550" s="539"/>
      <c r="AE550" s="539"/>
      <c r="AF550" s="539"/>
      <c r="AG550" s="539"/>
      <c r="AH550" s="539"/>
      <c r="AI550" s="539"/>
      <c r="AJ550" s="539"/>
      <c r="AK550" s="539"/>
      <c r="AL550" s="539"/>
      <c r="AM550" s="539"/>
      <c r="AN550" s="539"/>
      <c r="AO550" s="539"/>
    </row>
    <row r="551" spans="20:41" s="540" customFormat="1">
      <c r="T551" s="539"/>
      <c r="U551" s="539"/>
      <c r="V551" s="539"/>
      <c r="W551" s="539"/>
      <c r="X551" s="539"/>
      <c r="Y551" s="539"/>
      <c r="Z551" s="539"/>
      <c r="AA551" s="539"/>
      <c r="AB551" s="539"/>
      <c r="AC551" s="539"/>
      <c r="AD551" s="539"/>
      <c r="AE551" s="539"/>
      <c r="AF551" s="539"/>
      <c r="AG551" s="539"/>
      <c r="AH551" s="539"/>
      <c r="AI551" s="539"/>
      <c r="AJ551" s="539"/>
      <c r="AK551" s="539"/>
      <c r="AL551" s="539"/>
      <c r="AM551" s="539"/>
      <c r="AN551" s="539"/>
      <c r="AO551" s="539"/>
    </row>
    <row r="552" spans="20:41" s="540" customFormat="1">
      <c r="T552" s="539"/>
      <c r="U552" s="539"/>
      <c r="V552" s="539"/>
      <c r="W552" s="539"/>
      <c r="X552" s="539"/>
      <c r="Y552" s="539"/>
      <c r="Z552" s="539"/>
      <c r="AA552" s="539"/>
      <c r="AB552" s="539"/>
      <c r="AC552" s="539"/>
      <c r="AD552" s="539"/>
      <c r="AE552" s="539"/>
      <c r="AF552" s="539"/>
      <c r="AG552" s="539"/>
      <c r="AH552" s="539"/>
      <c r="AI552" s="539"/>
      <c r="AJ552" s="539"/>
      <c r="AK552" s="539"/>
      <c r="AL552" s="539"/>
      <c r="AM552" s="539"/>
      <c r="AN552" s="539"/>
      <c r="AO552" s="539"/>
    </row>
    <row r="553" spans="20:41" s="540" customFormat="1">
      <c r="T553" s="539"/>
      <c r="U553" s="539"/>
      <c r="V553" s="539"/>
      <c r="W553" s="539"/>
      <c r="X553" s="539"/>
      <c r="Y553" s="539"/>
      <c r="Z553" s="539"/>
      <c r="AA553" s="539"/>
      <c r="AB553" s="539"/>
      <c r="AC553" s="539"/>
      <c r="AD553" s="539"/>
      <c r="AE553" s="539"/>
      <c r="AF553" s="539"/>
      <c r="AG553" s="539"/>
      <c r="AH553" s="539"/>
      <c r="AI553" s="539"/>
      <c r="AJ553" s="539"/>
      <c r="AK553" s="539"/>
      <c r="AL553" s="539"/>
      <c r="AM553" s="539"/>
      <c r="AN553" s="539"/>
      <c r="AO553" s="539"/>
    </row>
    <row r="554" spans="20:41" s="540" customFormat="1">
      <c r="T554" s="539"/>
      <c r="U554" s="539"/>
      <c r="V554" s="539"/>
      <c r="W554" s="539"/>
      <c r="X554" s="539"/>
      <c r="Y554" s="539"/>
      <c r="Z554" s="539"/>
      <c r="AA554" s="539"/>
      <c r="AB554" s="539"/>
      <c r="AC554" s="539"/>
      <c r="AD554" s="539"/>
      <c r="AE554" s="539"/>
      <c r="AF554" s="539"/>
      <c r="AG554" s="539"/>
      <c r="AH554" s="539"/>
      <c r="AI554" s="539"/>
      <c r="AJ554" s="539"/>
      <c r="AK554" s="539"/>
      <c r="AL554" s="539"/>
      <c r="AM554" s="539"/>
      <c r="AN554" s="539"/>
      <c r="AO554" s="539"/>
    </row>
    <row r="555" spans="20:41" s="540" customFormat="1">
      <c r="T555" s="539"/>
      <c r="U555" s="539"/>
      <c r="V555" s="539"/>
      <c r="W555" s="539"/>
      <c r="X555" s="539"/>
      <c r="Y555" s="539"/>
      <c r="Z555" s="539"/>
      <c r="AA555" s="539"/>
      <c r="AB555" s="539"/>
      <c r="AC555" s="539"/>
      <c r="AD555" s="539"/>
      <c r="AE555" s="539"/>
      <c r="AF555" s="539"/>
      <c r="AG555" s="539"/>
      <c r="AH555" s="539"/>
      <c r="AI555" s="539"/>
      <c r="AJ555" s="539"/>
      <c r="AK555" s="539"/>
      <c r="AL555" s="539"/>
      <c r="AM555" s="539"/>
      <c r="AN555" s="539"/>
      <c r="AO555" s="539"/>
    </row>
    <row r="556" spans="20:41" s="540" customFormat="1">
      <c r="T556" s="539"/>
      <c r="U556" s="539"/>
      <c r="V556" s="539"/>
      <c r="W556" s="539"/>
      <c r="X556" s="539"/>
      <c r="Y556" s="539"/>
      <c r="Z556" s="539"/>
      <c r="AA556" s="539"/>
      <c r="AB556" s="539"/>
      <c r="AC556" s="539"/>
      <c r="AD556" s="539"/>
      <c r="AE556" s="539"/>
      <c r="AF556" s="539"/>
      <c r="AG556" s="539"/>
      <c r="AH556" s="539"/>
      <c r="AI556" s="539"/>
      <c r="AJ556" s="539"/>
      <c r="AK556" s="539"/>
      <c r="AL556" s="539"/>
      <c r="AM556" s="539"/>
      <c r="AN556" s="539"/>
      <c r="AO556" s="539"/>
    </row>
    <row r="557" spans="20:41" s="540" customFormat="1">
      <c r="T557" s="539"/>
      <c r="U557" s="539"/>
      <c r="V557" s="539"/>
      <c r="W557" s="539"/>
      <c r="X557" s="539"/>
      <c r="Y557" s="539"/>
      <c r="Z557" s="539"/>
      <c r="AA557" s="539"/>
      <c r="AB557" s="539"/>
      <c r="AC557" s="539"/>
      <c r="AD557" s="539"/>
      <c r="AE557" s="539"/>
      <c r="AF557" s="539"/>
      <c r="AG557" s="539"/>
      <c r="AH557" s="539"/>
      <c r="AI557" s="539"/>
      <c r="AJ557" s="539"/>
      <c r="AK557" s="539"/>
      <c r="AL557" s="539"/>
      <c r="AM557" s="539"/>
      <c r="AN557" s="539"/>
      <c r="AO557" s="539"/>
    </row>
    <row r="558" spans="20:41" s="540" customFormat="1">
      <c r="T558" s="539"/>
      <c r="U558" s="539"/>
      <c r="V558" s="539"/>
      <c r="W558" s="539"/>
      <c r="X558" s="539"/>
      <c r="Y558" s="539"/>
      <c r="Z558" s="539"/>
      <c r="AA558" s="539"/>
      <c r="AB558" s="539"/>
      <c r="AC558" s="539"/>
      <c r="AD558" s="539"/>
      <c r="AE558" s="539"/>
      <c r="AF558" s="539"/>
      <c r="AG558" s="539"/>
      <c r="AH558" s="539"/>
      <c r="AI558" s="539"/>
      <c r="AJ558" s="539"/>
      <c r="AK558" s="539"/>
      <c r="AL558" s="539"/>
      <c r="AM558" s="539"/>
      <c r="AN558" s="539"/>
      <c r="AO558" s="539"/>
    </row>
    <row r="559" spans="20:41" s="540" customFormat="1">
      <c r="T559" s="539"/>
      <c r="U559" s="539"/>
      <c r="V559" s="539"/>
      <c r="W559" s="539"/>
      <c r="X559" s="539"/>
      <c r="Y559" s="539"/>
      <c r="Z559" s="539"/>
      <c r="AA559" s="539"/>
      <c r="AB559" s="539"/>
      <c r="AC559" s="539"/>
      <c r="AD559" s="539"/>
      <c r="AE559" s="539"/>
      <c r="AF559" s="539"/>
      <c r="AG559" s="539"/>
      <c r="AH559" s="539"/>
      <c r="AI559" s="539"/>
      <c r="AJ559" s="539"/>
      <c r="AK559" s="539"/>
      <c r="AL559" s="539"/>
      <c r="AM559" s="539"/>
      <c r="AN559" s="539"/>
      <c r="AO559" s="539"/>
    </row>
    <row r="560" spans="20:41" s="540" customFormat="1">
      <c r="T560" s="539"/>
      <c r="U560" s="539"/>
      <c r="V560" s="539"/>
      <c r="W560" s="539"/>
      <c r="X560" s="539"/>
      <c r="Y560" s="539"/>
      <c r="Z560" s="539"/>
      <c r="AA560" s="539"/>
      <c r="AB560" s="539"/>
      <c r="AC560" s="539"/>
      <c r="AD560" s="539"/>
      <c r="AE560" s="539"/>
      <c r="AF560" s="539"/>
      <c r="AG560" s="539"/>
      <c r="AH560" s="539"/>
      <c r="AI560" s="539"/>
      <c r="AJ560" s="539"/>
      <c r="AK560" s="539"/>
      <c r="AL560" s="539"/>
      <c r="AM560" s="539"/>
      <c r="AN560" s="539"/>
      <c r="AO560" s="539"/>
    </row>
    <row r="561" spans="20:41" s="540" customFormat="1">
      <c r="T561" s="539"/>
      <c r="U561" s="539"/>
      <c r="V561" s="539"/>
      <c r="W561" s="539"/>
      <c r="X561" s="539"/>
      <c r="Y561" s="539"/>
      <c r="Z561" s="539"/>
      <c r="AA561" s="539"/>
      <c r="AB561" s="539"/>
      <c r="AC561" s="539"/>
      <c r="AD561" s="539"/>
      <c r="AE561" s="539"/>
      <c r="AF561" s="539"/>
      <c r="AG561" s="539"/>
      <c r="AH561" s="539"/>
      <c r="AI561" s="539"/>
      <c r="AJ561" s="539"/>
      <c r="AK561" s="539"/>
      <c r="AL561" s="539"/>
      <c r="AM561" s="539"/>
      <c r="AN561" s="539"/>
      <c r="AO561" s="539"/>
    </row>
    <row r="562" spans="20:41" s="540" customFormat="1">
      <c r="T562" s="539"/>
      <c r="U562" s="539"/>
      <c r="V562" s="539"/>
      <c r="W562" s="539"/>
      <c r="X562" s="539"/>
      <c r="Y562" s="539"/>
      <c r="Z562" s="539"/>
      <c r="AA562" s="539"/>
      <c r="AB562" s="539"/>
      <c r="AC562" s="539"/>
      <c r="AD562" s="539"/>
      <c r="AE562" s="539"/>
      <c r="AF562" s="539"/>
      <c r="AG562" s="539"/>
      <c r="AH562" s="539"/>
      <c r="AI562" s="539"/>
      <c r="AJ562" s="539"/>
      <c r="AK562" s="539"/>
      <c r="AL562" s="539"/>
      <c r="AM562" s="539"/>
      <c r="AN562" s="539"/>
      <c r="AO562" s="539"/>
    </row>
    <row r="563" spans="20:41" s="540" customFormat="1">
      <c r="T563" s="539"/>
      <c r="U563" s="539"/>
      <c r="V563" s="539"/>
      <c r="W563" s="539"/>
      <c r="X563" s="539"/>
      <c r="Y563" s="539"/>
      <c r="Z563" s="539"/>
      <c r="AA563" s="539"/>
      <c r="AB563" s="539"/>
      <c r="AC563" s="539"/>
      <c r="AD563" s="539"/>
      <c r="AE563" s="539"/>
      <c r="AF563" s="539"/>
      <c r="AG563" s="539"/>
      <c r="AH563" s="539"/>
      <c r="AI563" s="539"/>
      <c r="AJ563" s="539"/>
      <c r="AK563" s="539"/>
      <c r="AL563" s="539"/>
      <c r="AM563" s="539"/>
      <c r="AN563" s="539"/>
      <c r="AO563" s="539"/>
    </row>
    <row r="564" spans="20:41" s="540" customFormat="1">
      <c r="T564" s="539"/>
      <c r="U564" s="539"/>
      <c r="V564" s="539"/>
      <c r="W564" s="539"/>
      <c r="X564" s="539"/>
      <c r="Y564" s="539"/>
      <c r="Z564" s="539"/>
      <c r="AA564" s="539"/>
      <c r="AB564" s="539"/>
      <c r="AC564" s="539"/>
      <c r="AD564" s="539"/>
      <c r="AE564" s="539"/>
      <c r="AF564" s="539"/>
      <c r="AG564" s="539"/>
      <c r="AH564" s="539"/>
      <c r="AI564" s="539"/>
      <c r="AJ564" s="539"/>
      <c r="AK564" s="539"/>
      <c r="AL564" s="539"/>
      <c r="AM564" s="539"/>
      <c r="AN564" s="539"/>
      <c r="AO564" s="539"/>
    </row>
    <row r="565" spans="20:41" s="540" customFormat="1">
      <c r="T565" s="539"/>
      <c r="U565" s="539"/>
      <c r="V565" s="539"/>
      <c r="W565" s="539"/>
      <c r="X565" s="539"/>
      <c r="Y565" s="539"/>
      <c r="Z565" s="539"/>
      <c r="AA565" s="539"/>
      <c r="AB565" s="539"/>
      <c r="AC565" s="539"/>
      <c r="AD565" s="539"/>
      <c r="AE565" s="539"/>
      <c r="AF565" s="539"/>
      <c r="AG565" s="539"/>
      <c r="AH565" s="539"/>
      <c r="AI565" s="539"/>
      <c r="AJ565" s="539"/>
      <c r="AK565" s="539"/>
      <c r="AL565" s="539"/>
      <c r="AM565" s="539"/>
      <c r="AN565" s="539"/>
      <c r="AO565" s="539"/>
    </row>
    <row r="566" spans="20:41" s="540" customFormat="1">
      <c r="T566" s="539"/>
      <c r="U566" s="539"/>
      <c r="V566" s="539"/>
      <c r="W566" s="539"/>
      <c r="X566" s="539"/>
      <c r="Y566" s="539"/>
      <c r="Z566" s="539"/>
      <c r="AA566" s="539"/>
      <c r="AB566" s="539"/>
      <c r="AC566" s="539"/>
      <c r="AD566" s="539"/>
      <c r="AE566" s="539"/>
      <c r="AF566" s="539"/>
      <c r="AG566" s="539"/>
      <c r="AH566" s="539"/>
      <c r="AI566" s="539"/>
      <c r="AJ566" s="539"/>
      <c r="AK566" s="539"/>
      <c r="AL566" s="539"/>
      <c r="AM566" s="539"/>
      <c r="AN566" s="539"/>
      <c r="AO566" s="539"/>
    </row>
    <row r="567" spans="20:41" s="540" customFormat="1">
      <c r="T567" s="539"/>
      <c r="U567" s="539"/>
      <c r="V567" s="539"/>
      <c r="W567" s="539"/>
      <c r="X567" s="539"/>
      <c r="Y567" s="539"/>
      <c r="Z567" s="539"/>
      <c r="AA567" s="539"/>
      <c r="AB567" s="539"/>
      <c r="AC567" s="539"/>
      <c r="AD567" s="539"/>
      <c r="AE567" s="539"/>
      <c r="AF567" s="539"/>
      <c r="AG567" s="539"/>
      <c r="AH567" s="539"/>
      <c r="AI567" s="539"/>
      <c r="AJ567" s="539"/>
      <c r="AK567" s="539"/>
      <c r="AL567" s="539"/>
      <c r="AM567" s="539"/>
      <c r="AN567" s="539"/>
      <c r="AO567" s="539"/>
    </row>
    <row r="568" spans="20:41" s="540" customFormat="1">
      <c r="T568" s="539"/>
      <c r="U568" s="539"/>
      <c r="V568" s="539"/>
      <c r="W568" s="539"/>
      <c r="X568" s="539"/>
      <c r="Y568" s="539"/>
      <c r="Z568" s="539"/>
      <c r="AA568" s="539"/>
      <c r="AB568" s="539"/>
      <c r="AC568" s="539"/>
      <c r="AD568" s="539"/>
      <c r="AE568" s="539"/>
      <c r="AF568" s="539"/>
      <c r="AG568" s="539"/>
      <c r="AH568" s="539"/>
      <c r="AI568" s="539"/>
      <c r="AJ568" s="539"/>
      <c r="AK568" s="539"/>
      <c r="AL568" s="539"/>
      <c r="AM568" s="539"/>
      <c r="AN568" s="539"/>
      <c r="AO568" s="539"/>
    </row>
    <row r="569" spans="20:41" s="540" customFormat="1">
      <c r="T569" s="539"/>
      <c r="U569" s="539"/>
      <c r="V569" s="539"/>
      <c r="W569" s="539"/>
      <c r="X569" s="539"/>
      <c r="Y569" s="539"/>
      <c r="Z569" s="539"/>
      <c r="AA569" s="539"/>
      <c r="AB569" s="539"/>
      <c r="AC569" s="539"/>
      <c r="AD569" s="539"/>
      <c r="AE569" s="539"/>
      <c r="AF569" s="539"/>
      <c r="AG569" s="539"/>
      <c r="AH569" s="539"/>
      <c r="AI569" s="539"/>
      <c r="AJ569" s="539"/>
      <c r="AK569" s="539"/>
      <c r="AL569" s="539"/>
      <c r="AM569" s="539"/>
      <c r="AN569" s="539"/>
      <c r="AO569" s="539"/>
    </row>
    <row r="570" spans="20:41" s="540" customFormat="1">
      <c r="T570" s="539"/>
      <c r="U570" s="539"/>
      <c r="V570" s="539"/>
      <c r="W570" s="539"/>
      <c r="X570" s="539"/>
      <c r="Y570" s="539"/>
      <c r="Z570" s="539"/>
      <c r="AA570" s="539"/>
      <c r="AB570" s="539"/>
      <c r="AC570" s="539"/>
      <c r="AD570" s="539"/>
      <c r="AE570" s="539"/>
      <c r="AF570" s="539"/>
      <c r="AG570" s="539"/>
      <c r="AH570" s="539"/>
      <c r="AI570" s="539"/>
      <c r="AJ570" s="539"/>
      <c r="AK570" s="539"/>
      <c r="AL570" s="539"/>
      <c r="AM570" s="539"/>
      <c r="AN570" s="539"/>
      <c r="AO570" s="539"/>
    </row>
    <row r="571" spans="20:41" s="540" customFormat="1">
      <c r="T571" s="539"/>
      <c r="U571" s="539"/>
      <c r="V571" s="539"/>
      <c r="W571" s="539"/>
      <c r="X571" s="539"/>
      <c r="Y571" s="539"/>
      <c r="Z571" s="539"/>
      <c r="AA571" s="539"/>
      <c r="AB571" s="539"/>
      <c r="AC571" s="539"/>
      <c r="AD571" s="539"/>
      <c r="AE571" s="539"/>
      <c r="AF571" s="539"/>
      <c r="AG571" s="539"/>
      <c r="AH571" s="539"/>
      <c r="AI571" s="539"/>
      <c r="AJ571" s="539"/>
      <c r="AK571" s="539"/>
      <c r="AL571" s="539"/>
      <c r="AM571" s="539"/>
      <c r="AN571" s="539"/>
      <c r="AO571" s="539"/>
    </row>
    <row r="572" spans="20:41" s="540" customFormat="1">
      <c r="T572" s="539"/>
      <c r="U572" s="539"/>
      <c r="V572" s="539"/>
      <c r="W572" s="539"/>
      <c r="X572" s="539"/>
      <c r="Y572" s="539"/>
      <c r="Z572" s="539"/>
      <c r="AA572" s="539"/>
      <c r="AB572" s="539"/>
      <c r="AC572" s="539"/>
      <c r="AD572" s="539"/>
      <c r="AE572" s="539"/>
      <c r="AF572" s="539"/>
      <c r="AG572" s="539"/>
      <c r="AH572" s="539"/>
      <c r="AI572" s="539"/>
      <c r="AJ572" s="539"/>
      <c r="AK572" s="539"/>
      <c r="AL572" s="539"/>
      <c r="AM572" s="539"/>
      <c r="AN572" s="539"/>
      <c r="AO572" s="539"/>
    </row>
    <row r="573" spans="20:41" s="540" customFormat="1">
      <c r="T573" s="539"/>
      <c r="U573" s="539"/>
      <c r="V573" s="539"/>
      <c r="W573" s="539"/>
      <c r="X573" s="539"/>
      <c r="Y573" s="539"/>
      <c r="Z573" s="539"/>
      <c r="AA573" s="539"/>
      <c r="AB573" s="539"/>
      <c r="AC573" s="539"/>
      <c r="AD573" s="539"/>
      <c r="AE573" s="539"/>
      <c r="AF573" s="539"/>
      <c r="AG573" s="539"/>
      <c r="AH573" s="539"/>
      <c r="AI573" s="539"/>
      <c r="AJ573" s="539"/>
      <c r="AK573" s="539"/>
      <c r="AL573" s="539"/>
      <c r="AM573" s="539"/>
      <c r="AN573" s="539"/>
      <c r="AO573" s="539"/>
    </row>
    <row r="574" spans="20:41" s="540" customFormat="1">
      <c r="T574" s="539"/>
      <c r="U574" s="539"/>
      <c r="V574" s="539"/>
      <c r="W574" s="539"/>
      <c r="X574" s="539"/>
      <c r="Y574" s="539"/>
      <c r="Z574" s="539"/>
      <c r="AA574" s="539"/>
      <c r="AB574" s="539"/>
      <c r="AC574" s="539"/>
      <c r="AD574" s="539"/>
      <c r="AE574" s="539"/>
      <c r="AF574" s="539"/>
      <c r="AG574" s="539"/>
      <c r="AH574" s="539"/>
      <c r="AI574" s="539"/>
      <c r="AJ574" s="539"/>
      <c r="AK574" s="539"/>
      <c r="AL574" s="539"/>
      <c r="AM574" s="539"/>
      <c r="AN574" s="539"/>
      <c r="AO574" s="539"/>
    </row>
    <row r="575" spans="20:41" s="540" customFormat="1">
      <c r="T575" s="539"/>
      <c r="U575" s="539"/>
      <c r="V575" s="539"/>
      <c r="W575" s="539"/>
      <c r="X575" s="539"/>
      <c r="Y575" s="539"/>
      <c r="Z575" s="539"/>
      <c r="AA575" s="539"/>
      <c r="AB575" s="539"/>
      <c r="AC575" s="539"/>
      <c r="AD575" s="539"/>
      <c r="AE575" s="539"/>
      <c r="AF575" s="539"/>
      <c r="AG575" s="539"/>
      <c r="AH575" s="539"/>
      <c r="AI575" s="539"/>
      <c r="AJ575" s="539"/>
      <c r="AK575" s="539"/>
      <c r="AL575" s="539"/>
      <c r="AM575" s="539"/>
      <c r="AN575" s="539"/>
      <c r="AO575" s="539"/>
    </row>
    <row r="576" spans="20:41" s="540" customFormat="1">
      <c r="T576" s="539"/>
      <c r="U576" s="539"/>
      <c r="V576" s="539"/>
      <c r="W576" s="539"/>
      <c r="X576" s="539"/>
      <c r="Y576" s="539"/>
      <c r="Z576" s="539"/>
      <c r="AA576" s="539"/>
      <c r="AB576" s="539"/>
      <c r="AC576" s="539"/>
      <c r="AD576" s="539"/>
      <c r="AE576" s="539"/>
      <c r="AF576" s="539"/>
      <c r="AG576" s="539"/>
      <c r="AH576" s="539"/>
      <c r="AI576" s="539"/>
      <c r="AJ576" s="539"/>
      <c r="AK576" s="539"/>
      <c r="AL576" s="539"/>
      <c r="AM576" s="539"/>
      <c r="AN576" s="539"/>
      <c r="AO576" s="539"/>
    </row>
    <row r="577" spans="20:41" s="540" customFormat="1">
      <c r="T577" s="539"/>
      <c r="U577" s="539"/>
      <c r="V577" s="539"/>
      <c r="W577" s="539"/>
      <c r="X577" s="539"/>
      <c r="Y577" s="539"/>
      <c r="Z577" s="539"/>
      <c r="AA577" s="539"/>
      <c r="AB577" s="539"/>
      <c r="AC577" s="539"/>
      <c r="AD577" s="539"/>
      <c r="AE577" s="539"/>
      <c r="AF577" s="539"/>
      <c r="AG577" s="539"/>
      <c r="AH577" s="539"/>
      <c r="AI577" s="539"/>
      <c r="AJ577" s="539"/>
      <c r="AK577" s="539"/>
      <c r="AL577" s="539"/>
      <c r="AM577" s="539"/>
      <c r="AN577" s="539"/>
      <c r="AO577" s="539"/>
    </row>
    <row r="578" spans="20:41" s="540" customFormat="1">
      <c r="T578" s="539"/>
      <c r="U578" s="539"/>
      <c r="V578" s="539"/>
      <c r="W578" s="539"/>
      <c r="X578" s="539"/>
      <c r="Y578" s="539"/>
      <c r="Z578" s="539"/>
      <c r="AA578" s="539"/>
      <c r="AB578" s="539"/>
      <c r="AC578" s="539"/>
      <c r="AD578" s="539"/>
      <c r="AE578" s="539"/>
      <c r="AF578" s="539"/>
      <c r="AG578" s="539"/>
      <c r="AH578" s="539"/>
      <c r="AI578" s="539"/>
      <c r="AJ578" s="539"/>
      <c r="AK578" s="539"/>
      <c r="AL578" s="539"/>
      <c r="AM578" s="539"/>
      <c r="AN578" s="539"/>
      <c r="AO578" s="539"/>
    </row>
    <row r="579" spans="20:41" s="540" customFormat="1">
      <c r="T579" s="539"/>
      <c r="U579" s="539"/>
      <c r="V579" s="539"/>
      <c r="W579" s="539"/>
      <c r="X579" s="539"/>
      <c r="Y579" s="539"/>
      <c r="Z579" s="539"/>
      <c r="AA579" s="539"/>
      <c r="AB579" s="539"/>
      <c r="AC579" s="539"/>
      <c r="AD579" s="539"/>
      <c r="AE579" s="539"/>
      <c r="AF579" s="539"/>
      <c r="AG579" s="539"/>
      <c r="AH579" s="539"/>
      <c r="AI579" s="539"/>
      <c r="AJ579" s="539"/>
      <c r="AK579" s="539"/>
      <c r="AL579" s="539"/>
      <c r="AM579" s="539"/>
      <c r="AN579" s="539"/>
      <c r="AO579" s="539"/>
    </row>
    <row r="580" spans="20:41" s="540" customFormat="1">
      <c r="T580" s="539"/>
      <c r="U580" s="539"/>
      <c r="V580" s="539"/>
      <c r="W580" s="539"/>
      <c r="X580" s="539"/>
      <c r="Y580" s="539"/>
      <c r="Z580" s="539"/>
      <c r="AA580" s="539"/>
      <c r="AB580" s="539"/>
      <c r="AC580" s="539"/>
      <c r="AD580" s="539"/>
      <c r="AE580" s="539"/>
      <c r="AF580" s="539"/>
      <c r="AG580" s="539"/>
      <c r="AH580" s="539"/>
      <c r="AI580" s="539"/>
      <c r="AJ580" s="539"/>
      <c r="AK580" s="539"/>
      <c r="AL580" s="539"/>
      <c r="AM580" s="539"/>
      <c r="AN580" s="539"/>
      <c r="AO580" s="539"/>
    </row>
    <row r="581" spans="20:41" s="540" customFormat="1">
      <c r="T581" s="539"/>
      <c r="U581" s="539"/>
      <c r="V581" s="539"/>
      <c r="W581" s="539"/>
      <c r="X581" s="539"/>
      <c r="Y581" s="539"/>
      <c r="Z581" s="539"/>
      <c r="AA581" s="539"/>
      <c r="AB581" s="539"/>
      <c r="AC581" s="539"/>
      <c r="AD581" s="539"/>
      <c r="AE581" s="539"/>
      <c r="AF581" s="539"/>
      <c r="AG581" s="539"/>
      <c r="AH581" s="539"/>
      <c r="AI581" s="539"/>
      <c r="AJ581" s="539"/>
      <c r="AK581" s="539"/>
      <c r="AL581" s="539"/>
      <c r="AM581" s="539"/>
      <c r="AN581" s="539"/>
      <c r="AO581" s="539"/>
    </row>
    <row r="582" spans="20:41" s="540" customFormat="1">
      <c r="T582" s="539"/>
      <c r="U582" s="539"/>
      <c r="V582" s="539"/>
      <c r="W582" s="539"/>
      <c r="X582" s="539"/>
      <c r="Y582" s="539"/>
      <c r="Z582" s="539"/>
      <c r="AA582" s="539"/>
      <c r="AB582" s="539"/>
      <c r="AC582" s="539"/>
      <c r="AD582" s="539"/>
      <c r="AE582" s="539"/>
      <c r="AF582" s="539"/>
      <c r="AG582" s="539"/>
      <c r="AH582" s="539"/>
      <c r="AI582" s="539"/>
      <c r="AJ582" s="539"/>
      <c r="AK582" s="539"/>
      <c r="AL582" s="539"/>
      <c r="AM582" s="539"/>
      <c r="AN582" s="539"/>
      <c r="AO582" s="539"/>
    </row>
    <row r="583" spans="20:41" s="540" customFormat="1">
      <c r="T583" s="539"/>
      <c r="U583" s="539"/>
      <c r="V583" s="539"/>
      <c r="W583" s="539"/>
      <c r="X583" s="539"/>
      <c r="Y583" s="539"/>
      <c r="Z583" s="539"/>
      <c r="AA583" s="539"/>
      <c r="AB583" s="539"/>
      <c r="AC583" s="539"/>
      <c r="AD583" s="539"/>
      <c r="AE583" s="539"/>
      <c r="AF583" s="539"/>
      <c r="AG583" s="539"/>
      <c r="AH583" s="539"/>
      <c r="AI583" s="539"/>
      <c r="AJ583" s="539"/>
      <c r="AK583" s="539"/>
      <c r="AL583" s="539"/>
      <c r="AM583" s="539"/>
      <c r="AN583" s="539"/>
      <c r="AO583" s="539"/>
    </row>
    <row r="584" spans="20:41" s="540" customFormat="1">
      <c r="T584" s="539"/>
      <c r="U584" s="539"/>
      <c r="V584" s="539"/>
      <c r="W584" s="539"/>
      <c r="X584" s="539"/>
      <c r="Y584" s="539"/>
      <c r="Z584" s="539"/>
      <c r="AA584" s="539"/>
      <c r="AB584" s="539"/>
      <c r="AC584" s="539"/>
      <c r="AD584" s="539"/>
      <c r="AE584" s="539"/>
      <c r="AF584" s="539"/>
      <c r="AG584" s="539"/>
      <c r="AH584" s="539"/>
      <c r="AI584" s="539"/>
      <c r="AJ584" s="539"/>
      <c r="AK584" s="539"/>
      <c r="AL584" s="539"/>
      <c r="AM584" s="539"/>
      <c r="AN584" s="539"/>
      <c r="AO584" s="539"/>
    </row>
    <row r="585" spans="20:41" s="540" customFormat="1">
      <c r="T585" s="539"/>
      <c r="U585" s="539"/>
      <c r="V585" s="539"/>
      <c r="W585" s="539"/>
      <c r="X585" s="539"/>
      <c r="Y585" s="539"/>
      <c r="Z585" s="539"/>
      <c r="AA585" s="539"/>
      <c r="AB585" s="539"/>
      <c r="AC585" s="539"/>
      <c r="AD585" s="539"/>
      <c r="AE585" s="539"/>
      <c r="AF585" s="539"/>
      <c r="AG585" s="539"/>
      <c r="AH585" s="539"/>
      <c r="AI585" s="539"/>
      <c r="AJ585" s="539"/>
      <c r="AK585" s="539"/>
      <c r="AL585" s="539"/>
      <c r="AM585" s="539"/>
      <c r="AN585" s="539"/>
      <c r="AO585" s="539"/>
    </row>
    <row r="586" spans="20:41" s="540" customFormat="1">
      <c r="T586" s="539"/>
      <c r="U586" s="539"/>
      <c r="V586" s="539"/>
      <c r="W586" s="539"/>
      <c r="X586" s="539"/>
      <c r="Y586" s="539"/>
      <c r="Z586" s="539"/>
      <c r="AA586" s="539"/>
      <c r="AB586" s="539"/>
      <c r="AC586" s="539"/>
      <c r="AD586" s="539"/>
      <c r="AE586" s="539"/>
      <c r="AF586" s="539"/>
      <c r="AG586" s="539"/>
      <c r="AH586" s="539"/>
      <c r="AI586" s="539"/>
      <c r="AJ586" s="539"/>
      <c r="AK586" s="539"/>
      <c r="AL586" s="539"/>
      <c r="AM586" s="539"/>
      <c r="AN586" s="539"/>
      <c r="AO586" s="539"/>
    </row>
    <row r="587" spans="20:41" s="540" customFormat="1">
      <c r="T587" s="539"/>
      <c r="U587" s="539"/>
      <c r="V587" s="539"/>
      <c r="W587" s="539"/>
      <c r="X587" s="539"/>
      <c r="Y587" s="539"/>
      <c r="Z587" s="539"/>
      <c r="AA587" s="539"/>
      <c r="AB587" s="539"/>
      <c r="AC587" s="539"/>
      <c r="AD587" s="539"/>
      <c r="AE587" s="539"/>
      <c r="AF587" s="539"/>
      <c r="AG587" s="539"/>
      <c r="AH587" s="539"/>
      <c r="AI587" s="539"/>
      <c r="AJ587" s="539"/>
      <c r="AK587" s="539"/>
      <c r="AL587" s="539"/>
      <c r="AM587" s="539"/>
      <c r="AN587" s="539"/>
      <c r="AO587" s="539"/>
    </row>
    <row r="588" spans="20:41" s="540" customFormat="1">
      <c r="T588" s="539"/>
      <c r="U588" s="539"/>
      <c r="V588" s="539"/>
      <c r="W588" s="539"/>
      <c r="X588" s="539"/>
      <c r="Y588" s="539"/>
      <c r="Z588" s="539"/>
      <c r="AA588" s="539"/>
      <c r="AB588" s="539"/>
      <c r="AC588" s="539"/>
      <c r="AD588" s="539"/>
      <c r="AE588" s="539"/>
      <c r="AF588" s="539"/>
      <c r="AG588" s="539"/>
      <c r="AH588" s="539"/>
      <c r="AI588" s="539"/>
      <c r="AJ588" s="539"/>
      <c r="AK588" s="539"/>
      <c r="AL588" s="539"/>
      <c r="AM588" s="539"/>
      <c r="AN588" s="539"/>
      <c r="AO588" s="539"/>
    </row>
    <row r="589" spans="20:41" s="540" customFormat="1">
      <c r="T589" s="539"/>
      <c r="U589" s="539"/>
      <c r="V589" s="539"/>
      <c r="W589" s="539"/>
      <c r="X589" s="539"/>
      <c r="Y589" s="539"/>
      <c r="Z589" s="539"/>
      <c r="AA589" s="539"/>
      <c r="AB589" s="539"/>
      <c r="AC589" s="539"/>
      <c r="AD589" s="539"/>
      <c r="AE589" s="539"/>
      <c r="AF589" s="539"/>
      <c r="AG589" s="539"/>
      <c r="AH589" s="539"/>
      <c r="AI589" s="539"/>
      <c r="AJ589" s="539"/>
      <c r="AK589" s="539"/>
      <c r="AL589" s="539"/>
      <c r="AM589" s="539"/>
      <c r="AN589" s="539"/>
      <c r="AO589" s="539"/>
    </row>
    <row r="590" spans="20:41" s="540" customFormat="1">
      <c r="T590" s="539"/>
      <c r="U590" s="539"/>
      <c r="V590" s="539"/>
      <c r="W590" s="539"/>
      <c r="X590" s="539"/>
      <c r="Y590" s="539"/>
      <c r="Z590" s="539"/>
      <c r="AA590" s="539"/>
      <c r="AB590" s="539"/>
      <c r="AC590" s="539"/>
      <c r="AD590" s="539"/>
      <c r="AE590" s="539"/>
      <c r="AF590" s="539"/>
      <c r="AG590" s="539"/>
      <c r="AH590" s="539"/>
      <c r="AI590" s="539"/>
      <c r="AJ590" s="539"/>
      <c r="AK590" s="539"/>
      <c r="AL590" s="539"/>
      <c r="AM590" s="539"/>
      <c r="AN590" s="539"/>
      <c r="AO590" s="539"/>
    </row>
    <row r="591" spans="20:41" s="540" customFormat="1">
      <c r="T591" s="539"/>
      <c r="U591" s="539"/>
      <c r="V591" s="539"/>
      <c r="W591" s="539"/>
      <c r="X591" s="539"/>
      <c r="Y591" s="539"/>
      <c r="Z591" s="539"/>
      <c r="AA591" s="539"/>
      <c r="AB591" s="539"/>
      <c r="AC591" s="539"/>
      <c r="AD591" s="539"/>
      <c r="AE591" s="539"/>
      <c r="AF591" s="539"/>
      <c r="AG591" s="539"/>
      <c r="AH591" s="539"/>
      <c r="AI591" s="539"/>
      <c r="AJ591" s="539"/>
      <c r="AK591" s="539"/>
      <c r="AL591" s="539"/>
      <c r="AM591" s="539"/>
      <c r="AN591" s="539"/>
      <c r="AO591" s="539"/>
    </row>
    <row r="592" spans="20:41" s="540" customFormat="1">
      <c r="T592" s="539"/>
      <c r="U592" s="539"/>
      <c r="V592" s="539"/>
      <c r="W592" s="539"/>
      <c r="X592" s="539"/>
      <c r="Y592" s="539"/>
      <c r="Z592" s="539"/>
      <c r="AA592" s="539"/>
      <c r="AB592" s="539"/>
      <c r="AC592" s="539"/>
      <c r="AD592" s="539"/>
      <c r="AE592" s="539"/>
      <c r="AF592" s="539"/>
      <c r="AG592" s="539"/>
      <c r="AH592" s="539"/>
      <c r="AI592" s="539"/>
      <c r="AJ592" s="539"/>
      <c r="AK592" s="539"/>
      <c r="AL592" s="539"/>
      <c r="AM592" s="539"/>
      <c r="AN592" s="539"/>
      <c r="AO592" s="539"/>
    </row>
    <row r="593" spans="20:41" s="540" customFormat="1">
      <c r="T593" s="539"/>
      <c r="U593" s="539"/>
      <c r="V593" s="539"/>
      <c r="W593" s="539"/>
      <c r="X593" s="539"/>
      <c r="Y593" s="539"/>
      <c r="Z593" s="539"/>
      <c r="AA593" s="539"/>
      <c r="AB593" s="539"/>
      <c r="AC593" s="539"/>
      <c r="AD593" s="539"/>
      <c r="AE593" s="539"/>
      <c r="AF593" s="539"/>
      <c r="AG593" s="539"/>
      <c r="AH593" s="539"/>
      <c r="AI593" s="539"/>
      <c r="AJ593" s="539"/>
      <c r="AK593" s="539"/>
      <c r="AL593" s="539"/>
      <c r="AM593" s="539"/>
      <c r="AN593" s="539"/>
      <c r="AO593" s="539"/>
    </row>
    <row r="594" spans="20:41" s="540" customFormat="1">
      <c r="T594" s="539"/>
      <c r="U594" s="539"/>
      <c r="V594" s="539"/>
      <c r="W594" s="539"/>
      <c r="X594" s="539"/>
      <c r="Y594" s="539"/>
      <c r="Z594" s="539"/>
      <c r="AA594" s="539"/>
      <c r="AB594" s="539"/>
      <c r="AC594" s="539"/>
      <c r="AD594" s="539"/>
      <c r="AE594" s="539"/>
      <c r="AF594" s="539"/>
      <c r="AG594" s="539"/>
      <c r="AH594" s="539"/>
      <c r="AI594" s="539"/>
      <c r="AJ594" s="539"/>
      <c r="AK594" s="539"/>
      <c r="AL594" s="539"/>
      <c r="AM594" s="539"/>
      <c r="AN594" s="539"/>
      <c r="AO594" s="539"/>
    </row>
    <row r="595" spans="20:41" s="540" customFormat="1">
      <c r="T595" s="539"/>
      <c r="U595" s="539"/>
      <c r="V595" s="539"/>
      <c r="W595" s="539"/>
      <c r="X595" s="539"/>
      <c r="Y595" s="539"/>
      <c r="Z595" s="539"/>
      <c r="AA595" s="539"/>
      <c r="AB595" s="539"/>
      <c r="AC595" s="539"/>
      <c r="AD595" s="539"/>
      <c r="AE595" s="539"/>
      <c r="AF595" s="539"/>
      <c r="AG595" s="539"/>
      <c r="AH595" s="539"/>
      <c r="AI595" s="539"/>
      <c r="AJ595" s="539"/>
      <c r="AK595" s="539"/>
      <c r="AL595" s="539"/>
      <c r="AM595" s="539"/>
      <c r="AN595" s="539"/>
      <c r="AO595" s="539"/>
    </row>
    <row r="596" spans="20:41" s="540" customFormat="1">
      <c r="T596" s="539"/>
      <c r="U596" s="539"/>
      <c r="V596" s="539"/>
      <c r="W596" s="539"/>
      <c r="X596" s="539"/>
      <c r="Y596" s="539"/>
      <c r="Z596" s="539"/>
      <c r="AA596" s="539"/>
      <c r="AB596" s="539"/>
      <c r="AC596" s="539"/>
      <c r="AD596" s="539"/>
      <c r="AE596" s="539"/>
      <c r="AF596" s="539"/>
      <c r="AG596" s="539"/>
      <c r="AH596" s="539"/>
      <c r="AI596" s="539"/>
      <c r="AJ596" s="539"/>
      <c r="AK596" s="539"/>
      <c r="AL596" s="539"/>
      <c r="AM596" s="539"/>
      <c r="AN596" s="539"/>
      <c r="AO596" s="539"/>
    </row>
    <row r="597" spans="20:41" s="540" customFormat="1">
      <c r="T597" s="539"/>
      <c r="U597" s="539"/>
      <c r="V597" s="539"/>
      <c r="W597" s="539"/>
      <c r="X597" s="539"/>
      <c r="Y597" s="539"/>
      <c r="Z597" s="539"/>
      <c r="AA597" s="539"/>
      <c r="AB597" s="539"/>
      <c r="AC597" s="539"/>
      <c r="AD597" s="539"/>
      <c r="AE597" s="539"/>
      <c r="AF597" s="539"/>
      <c r="AG597" s="539"/>
      <c r="AH597" s="539"/>
      <c r="AI597" s="539"/>
      <c r="AJ597" s="539"/>
      <c r="AK597" s="539"/>
      <c r="AL597" s="539"/>
      <c r="AM597" s="539"/>
      <c r="AN597" s="539"/>
      <c r="AO597" s="539"/>
    </row>
    <row r="598" spans="20:41" s="540" customFormat="1">
      <c r="T598" s="539"/>
      <c r="U598" s="539"/>
      <c r="V598" s="539"/>
      <c r="W598" s="539"/>
      <c r="X598" s="539"/>
      <c r="Y598" s="539"/>
      <c r="Z598" s="539"/>
      <c r="AA598" s="539"/>
      <c r="AB598" s="539"/>
      <c r="AC598" s="539"/>
      <c r="AD598" s="539"/>
      <c r="AE598" s="539"/>
      <c r="AF598" s="539"/>
      <c r="AG598" s="539"/>
      <c r="AH598" s="539"/>
      <c r="AI598" s="539"/>
      <c r="AJ598" s="539"/>
      <c r="AK598" s="539"/>
      <c r="AL598" s="539"/>
      <c r="AM598" s="539"/>
      <c r="AN598" s="539"/>
      <c r="AO598" s="539"/>
    </row>
    <row r="599" spans="20:41" s="540" customFormat="1">
      <c r="T599" s="539"/>
      <c r="U599" s="539"/>
      <c r="V599" s="539"/>
      <c r="W599" s="539"/>
      <c r="X599" s="539"/>
      <c r="Y599" s="539"/>
      <c r="Z599" s="539"/>
      <c r="AA599" s="539"/>
      <c r="AB599" s="539"/>
      <c r="AC599" s="539"/>
      <c r="AD599" s="539"/>
      <c r="AE599" s="539"/>
      <c r="AF599" s="539"/>
      <c r="AG599" s="539"/>
      <c r="AH599" s="539"/>
      <c r="AI599" s="539"/>
      <c r="AJ599" s="539"/>
      <c r="AK599" s="539"/>
      <c r="AL599" s="539"/>
      <c r="AM599" s="539"/>
      <c r="AN599" s="539"/>
      <c r="AO599" s="539"/>
    </row>
    <row r="600" spans="20:41" s="540" customFormat="1">
      <c r="T600" s="539"/>
      <c r="U600" s="539"/>
      <c r="V600" s="539"/>
      <c r="W600" s="539"/>
      <c r="X600" s="539"/>
      <c r="Y600" s="539"/>
      <c r="Z600" s="539"/>
      <c r="AA600" s="539"/>
      <c r="AB600" s="539"/>
      <c r="AC600" s="539"/>
      <c r="AD600" s="539"/>
      <c r="AE600" s="539"/>
      <c r="AF600" s="539"/>
      <c r="AG600" s="539"/>
      <c r="AH600" s="539"/>
      <c r="AI600" s="539"/>
      <c r="AJ600" s="539"/>
      <c r="AK600" s="539"/>
      <c r="AL600" s="539"/>
      <c r="AM600" s="539"/>
      <c r="AN600" s="539"/>
      <c r="AO600" s="539"/>
    </row>
    <row r="601" spans="20:41" s="540" customFormat="1">
      <c r="T601" s="539"/>
      <c r="U601" s="539"/>
      <c r="V601" s="539"/>
      <c r="W601" s="539"/>
      <c r="X601" s="539"/>
      <c r="Y601" s="539"/>
      <c r="Z601" s="539"/>
      <c r="AA601" s="539"/>
      <c r="AB601" s="539"/>
      <c r="AC601" s="539"/>
      <c r="AD601" s="539"/>
      <c r="AE601" s="539"/>
      <c r="AF601" s="539"/>
      <c r="AG601" s="539"/>
      <c r="AH601" s="539"/>
      <c r="AI601" s="539"/>
      <c r="AJ601" s="539"/>
      <c r="AK601" s="539"/>
      <c r="AL601" s="539"/>
      <c r="AM601" s="539"/>
      <c r="AN601" s="539"/>
      <c r="AO601" s="539"/>
    </row>
    <row r="602" spans="20:41" s="540" customFormat="1">
      <c r="T602" s="539"/>
      <c r="U602" s="539"/>
      <c r="V602" s="539"/>
      <c r="W602" s="539"/>
      <c r="X602" s="539"/>
      <c r="Y602" s="539"/>
      <c r="Z602" s="539"/>
      <c r="AA602" s="539"/>
      <c r="AB602" s="539"/>
      <c r="AC602" s="539"/>
      <c r="AD602" s="539"/>
      <c r="AE602" s="539"/>
      <c r="AF602" s="539"/>
      <c r="AG602" s="539"/>
      <c r="AH602" s="539"/>
      <c r="AI602" s="539"/>
      <c r="AJ602" s="539"/>
      <c r="AK602" s="539"/>
      <c r="AL602" s="539"/>
      <c r="AM602" s="539"/>
      <c r="AN602" s="539"/>
      <c r="AO602" s="539"/>
    </row>
    <row r="603" spans="20:41" s="540" customFormat="1">
      <c r="T603" s="539"/>
      <c r="U603" s="539"/>
      <c r="V603" s="539"/>
      <c r="W603" s="539"/>
      <c r="X603" s="539"/>
      <c r="Y603" s="539"/>
      <c r="Z603" s="539"/>
      <c r="AA603" s="539"/>
      <c r="AB603" s="539"/>
      <c r="AC603" s="539"/>
      <c r="AD603" s="539"/>
      <c r="AE603" s="539"/>
      <c r="AF603" s="539"/>
      <c r="AG603" s="539"/>
      <c r="AH603" s="539"/>
      <c r="AI603" s="539"/>
      <c r="AJ603" s="539"/>
      <c r="AK603" s="539"/>
      <c r="AL603" s="539"/>
      <c r="AM603" s="539"/>
      <c r="AN603" s="539"/>
      <c r="AO603" s="539"/>
    </row>
    <row r="604" spans="20:41" s="540" customFormat="1">
      <c r="T604" s="539"/>
      <c r="U604" s="539"/>
      <c r="V604" s="539"/>
      <c r="W604" s="539"/>
      <c r="X604" s="539"/>
      <c r="Y604" s="539"/>
      <c r="Z604" s="539"/>
      <c r="AA604" s="539"/>
      <c r="AB604" s="539"/>
      <c r="AC604" s="539"/>
      <c r="AD604" s="539"/>
      <c r="AE604" s="539"/>
      <c r="AF604" s="539"/>
      <c r="AG604" s="539"/>
      <c r="AH604" s="539"/>
      <c r="AI604" s="539"/>
      <c r="AJ604" s="539"/>
      <c r="AK604" s="539"/>
      <c r="AL604" s="539"/>
      <c r="AM604" s="539"/>
      <c r="AN604" s="539"/>
      <c r="AO604" s="539"/>
    </row>
    <row r="605" spans="20:41" s="540" customFormat="1">
      <c r="T605" s="539"/>
      <c r="U605" s="539"/>
      <c r="V605" s="539"/>
      <c r="W605" s="539"/>
      <c r="X605" s="539"/>
      <c r="Y605" s="539"/>
      <c r="Z605" s="539"/>
      <c r="AA605" s="539"/>
      <c r="AB605" s="539"/>
      <c r="AC605" s="539"/>
      <c r="AD605" s="539"/>
      <c r="AE605" s="539"/>
      <c r="AF605" s="539"/>
      <c r="AG605" s="539"/>
      <c r="AH605" s="539"/>
      <c r="AI605" s="539"/>
      <c r="AJ605" s="539"/>
      <c r="AK605" s="539"/>
      <c r="AL605" s="539"/>
      <c r="AM605" s="539"/>
      <c r="AN605" s="539"/>
      <c r="AO605" s="539"/>
    </row>
    <row r="606" spans="20:41" s="540" customFormat="1">
      <c r="T606" s="539"/>
      <c r="U606" s="539"/>
      <c r="V606" s="539"/>
      <c r="W606" s="539"/>
      <c r="X606" s="539"/>
      <c r="Y606" s="539"/>
      <c r="Z606" s="539"/>
      <c r="AA606" s="539"/>
      <c r="AB606" s="539"/>
      <c r="AC606" s="539"/>
      <c r="AD606" s="539"/>
      <c r="AE606" s="539"/>
      <c r="AF606" s="539"/>
      <c r="AG606" s="539"/>
      <c r="AH606" s="539"/>
      <c r="AI606" s="539"/>
      <c r="AJ606" s="539"/>
      <c r="AK606" s="539"/>
      <c r="AL606" s="539"/>
      <c r="AM606" s="539"/>
      <c r="AN606" s="539"/>
      <c r="AO606" s="539"/>
    </row>
    <row r="607" spans="20:41" s="540" customFormat="1">
      <c r="T607" s="539"/>
      <c r="U607" s="539"/>
      <c r="V607" s="539"/>
      <c r="W607" s="539"/>
      <c r="X607" s="539"/>
      <c r="Y607" s="539"/>
      <c r="Z607" s="539"/>
      <c r="AA607" s="539"/>
      <c r="AB607" s="539"/>
      <c r="AC607" s="539"/>
      <c r="AD607" s="539"/>
      <c r="AE607" s="539"/>
      <c r="AF607" s="539"/>
      <c r="AG607" s="539"/>
      <c r="AH607" s="539"/>
      <c r="AI607" s="539"/>
      <c r="AJ607" s="539"/>
      <c r="AK607" s="539"/>
      <c r="AL607" s="539"/>
      <c r="AM607" s="539"/>
      <c r="AN607" s="539"/>
      <c r="AO607" s="539"/>
    </row>
    <row r="608" spans="20:41" s="540" customFormat="1">
      <c r="T608" s="539"/>
      <c r="U608" s="539"/>
      <c r="V608" s="539"/>
      <c r="W608" s="539"/>
      <c r="X608" s="539"/>
      <c r="Y608" s="539"/>
      <c r="Z608" s="539"/>
      <c r="AA608" s="539"/>
      <c r="AB608" s="539"/>
      <c r="AC608" s="539"/>
      <c r="AD608" s="539"/>
      <c r="AE608" s="539"/>
      <c r="AF608" s="539"/>
      <c r="AG608" s="539"/>
      <c r="AH608" s="539"/>
      <c r="AI608" s="539"/>
      <c r="AJ608" s="539"/>
      <c r="AK608" s="539"/>
      <c r="AL608" s="539"/>
      <c r="AM608" s="539"/>
      <c r="AN608" s="539"/>
      <c r="AO608" s="539"/>
    </row>
    <row r="609" spans="20:41" s="540" customFormat="1">
      <c r="T609" s="539"/>
      <c r="U609" s="539"/>
      <c r="V609" s="539"/>
      <c r="W609" s="539"/>
      <c r="X609" s="539"/>
      <c r="Y609" s="539"/>
      <c r="Z609" s="539"/>
      <c r="AA609" s="539"/>
      <c r="AB609" s="539"/>
      <c r="AC609" s="539"/>
      <c r="AD609" s="539"/>
      <c r="AE609" s="539"/>
      <c r="AF609" s="539"/>
      <c r="AG609" s="539"/>
      <c r="AH609" s="539"/>
      <c r="AI609" s="539"/>
      <c r="AJ609" s="539"/>
      <c r="AK609" s="539"/>
      <c r="AL609" s="539"/>
      <c r="AM609" s="539"/>
      <c r="AN609" s="539"/>
      <c r="AO609" s="539"/>
    </row>
    <row r="610" spans="20:41" s="540" customFormat="1">
      <c r="T610" s="539"/>
      <c r="U610" s="539"/>
      <c r="V610" s="539"/>
      <c r="W610" s="539"/>
      <c r="X610" s="539"/>
      <c r="Y610" s="539"/>
      <c r="Z610" s="539"/>
      <c r="AA610" s="539"/>
      <c r="AB610" s="539"/>
      <c r="AC610" s="539"/>
      <c r="AD610" s="539"/>
      <c r="AE610" s="539"/>
      <c r="AF610" s="539"/>
      <c r="AG610" s="539"/>
      <c r="AH610" s="539"/>
      <c r="AI610" s="539"/>
      <c r="AJ610" s="539"/>
      <c r="AK610" s="539"/>
      <c r="AL610" s="539"/>
      <c r="AM610" s="539"/>
      <c r="AN610" s="539"/>
      <c r="AO610" s="539"/>
    </row>
    <row r="611" spans="20:41" s="540" customFormat="1">
      <c r="T611" s="539"/>
      <c r="U611" s="539"/>
      <c r="V611" s="539"/>
      <c r="W611" s="539"/>
      <c r="X611" s="539"/>
      <c r="Y611" s="539"/>
      <c r="Z611" s="539"/>
      <c r="AA611" s="539"/>
      <c r="AB611" s="539"/>
      <c r="AC611" s="539"/>
      <c r="AD611" s="539"/>
      <c r="AE611" s="539"/>
      <c r="AF611" s="539"/>
      <c r="AG611" s="539"/>
      <c r="AH611" s="539"/>
      <c r="AI611" s="539"/>
      <c r="AJ611" s="539"/>
      <c r="AK611" s="539"/>
      <c r="AL611" s="539"/>
      <c r="AM611" s="539"/>
      <c r="AN611" s="539"/>
      <c r="AO611" s="539"/>
    </row>
    <row r="612" spans="20:41" s="540" customFormat="1">
      <c r="T612" s="539"/>
      <c r="U612" s="539"/>
      <c r="V612" s="539"/>
      <c r="W612" s="539"/>
      <c r="X612" s="539"/>
      <c r="Y612" s="539"/>
      <c r="Z612" s="539"/>
      <c r="AA612" s="539"/>
      <c r="AB612" s="539"/>
      <c r="AC612" s="539"/>
      <c r="AD612" s="539"/>
      <c r="AE612" s="539"/>
      <c r="AF612" s="539"/>
      <c r="AG612" s="539"/>
      <c r="AH612" s="539"/>
      <c r="AI612" s="539"/>
      <c r="AJ612" s="539"/>
      <c r="AK612" s="539"/>
      <c r="AL612" s="539"/>
      <c r="AM612" s="539"/>
      <c r="AN612" s="539"/>
      <c r="AO612" s="539"/>
    </row>
    <row r="613" spans="20:41" s="540" customFormat="1">
      <c r="T613" s="539"/>
      <c r="U613" s="539"/>
      <c r="V613" s="539"/>
      <c r="W613" s="539"/>
      <c r="X613" s="539"/>
      <c r="Y613" s="539"/>
      <c r="Z613" s="539"/>
      <c r="AA613" s="539"/>
      <c r="AB613" s="539"/>
      <c r="AC613" s="539"/>
      <c r="AD613" s="539"/>
      <c r="AE613" s="539"/>
      <c r="AF613" s="539"/>
      <c r="AG613" s="539"/>
      <c r="AH613" s="539"/>
      <c r="AI613" s="539"/>
      <c r="AJ613" s="539"/>
      <c r="AK613" s="539"/>
      <c r="AL613" s="539"/>
      <c r="AM613" s="539"/>
      <c r="AN613" s="539"/>
      <c r="AO613" s="539"/>
    </row>
    <row r="614" spans="20:41" s="540" customFormat="1">
      <c r="T614" s="539"/>
      <c r="U614" s="539"/>
      <c r="V614" s="539"/>
      <c r="W614" s="539"/>
      <c r="X614" s="539"/>
      <c r="Y614" s="539"/>
      <c r="Z614" s="539"/>
      <c r="AA614" s="539"/>
      <c r="AB614" s="539"/>
      <c r="AC614" s="539"/>
      <c r="AD614" s="539"/>
      <c r="AE614" s="539"/>
      <c r="AF614" s="539"/>
      <c r="AG614" s="539"/>
      <c r="AH614" s="539"/>
      <c r="AI614" s="539"/>
      <c r="AJ614" s="539"/>
      <c r="AK614" s="539"/>
      <c r="AL614" s="539"/>
      <c r="AM614" s="539"/>
      <c r="AN614" s="539"/>
      <c r="AO614" s="539"/>
    </row>
    <row r="615" spans="20:41" s="540" customFormat="1">
      <c r="T615" s="539"/>
      <c r="U615" s="539"/>
      <c r="V615" s="539"/>
      <c r="W615" s="539"/>
      <c r="X615" s="539"/>
      <c r="Y615" s="539"/>
      <c r="Z615" s="539"/>
      <c r="AA615" s="539"/>
      <c r="AB615" s="539"/>
      <c r="AC615" s="539"/>
      <c r="AD615" s="539"/>
      <c r="AE615" s="539"/>
      <c r="AF615" s="539"/>
      <c r="AG615" s="539"/>
      <c r="AH615" s="539"/>
      <c r="AI615" s="539"/>
      <c r="AJ615" s="539"/>
      <c r="AK615" s="539"/>
      <c r="AL615" s="539"/>
      <c r="AM615" s="539"/>
      <c r="AN615" s="539"/>
      <c r="AO615" s="539"/>
    </row>
    <row r="616" spans="20:41" s="540" customFormat="1">
      <c r="T616" s="539"/>
      <c r="U616" s="539"/>
      <c r="V616" s="539"/>
      <c r="W616" s="539"/>
      <c r="X616" s="539"/>
      <c r="Y616" s="539"/>
      <c r="Z616" s="539"/>
      <c r="AA616" s="539"/>
      <c r="AB616" s="539"/>
      <c r="AC616" s="539"/>
      <c r="AD616" s="539"/>
      <c r="AE616" s="539"/>
      <c r="AF616" s="539"/>
      <c r="AG616" s="539"/>
      <c r="AH616" s="539"/>
      <c r="AI616" s="539"/>
      <c r="AJ616" s="539"/>
      <c r="AK616" s="539"/>
      <c r="AL616" s="539"/>
      <c r="AM616" s="539"/>
      <c r="AN616" s="539"/>
      <c r="AO616" s="539"/>
    </row>
    <row r="617" spans="20:41" s="540" customFormat="1">
      <c r="T617" s="539"/>
      <c r="U617" s="539"/>
      <c r="V617" s="539"/>
      <c r="W617" s="539"/>
      <c r="X617" s="539"/>
      <c r="Y617" s="539"/>
      <c r="Z617" s="539"/>
      <c r="AA617" s="539"/>
      <c r="AB617" s="539"/>
      <c r="AC617" s="539"/>
      <c r="AD617" s="539"/>
      <c r="AE617" s="539"/>
      <c r="AF617" s="539"/>
      <c r="AG617" s="539"/>
      <c r="AH617" s="539"/>
      <c r="AI617" s="539"/>
      <c r="AJ617" s="539"/>
      <c r="AK617" s="539"/>
      <c r="AL617" s="539"/>
      <c r="AM617" s="539"/>
      <c r="AN617" s="539"/>
      <c r="AO617" s="539"/>
    </row>
    <row r="618" spans="20:41" s="540" customFormat="1">
      <c r="T618" s="539"/>
      <c r="U618" s="539"/>
      <c r="V618" s="539"/>
      <c r="W618" s="539"/>
      <c r="X618" s="539"/>
      <c r="Y618" s="539"/>
      <c r="Z618" s="539"/>
      <c r="AA618" s="539"/>
      <c r="AB618" s="539"/>
      <c r="AC618" s="539"/>
      <c r="AD618" s="539"/>
      <c r="AE618" s="539"/>
      <c r="AF618" s="539"/>
      <c r="AG618" s="539"/>
      <c r="AH618" s="539"/>
      <c r="AI618" s="539"/>
      <c r="AJ618" s="539"/>
      <c r="AK618" s="539"/>
      <c r="AL618" s="539"/>
      <c r="AM618" s="539"/>
      <c r="AN618" s="539"/>
      <c r="AO618" s="539"/>
    </row>
    <row r="619" spans="20:41" s="540" customFormat="1">
      <c r="T619" s="539"/>
      <c r="U619" s="539"/>
      <c r="V619" s="539"/>
      <c r="W619" s="539"/>
      <c r="X619" s="539"/>
      <c r="Y619" s="539"/>
      <c r="Z619" s="539"/>
      <c r="AA619" s="539"/>
      <c r="AB619" s="539"/>
      <c r="AC619" s="539"/>
      <c r="AD619" s="539"/>
      <c r="AE619" s="539"/>
      <c r="AF619" s="539"/>
      <c r="AG619" s="539"/>
      <c r="AH619" s="539"/>
      <c r="AI619" s="539"/>
      <c r="AJ619" s="539"/>
      <c r="AK619" s="539"/>
      <c r="AL619" s="539"/>
      <c r="AM619" s="539"/>
      <c r="AN619" s="539"/>
      <c r="AO619" s="539"/>
    </row>
    <row r="620" spans="20:41" s="540" customFormat="1">
      <c r="T620" s="539"/>
      <c r="U620" s="539"/>
      <c r="V620" s="539"/>
      <c r="W620" s="539"/>
      <c r="X620" s="539"/>
      <c r="Y620" s="539"/>
      <c r="Z620" s="539"/>
      <c r="AA620" s="539"/>
      <c r="AB620" s="539"/>
      <c r="AC620" s="539"/>
      <c r="AD620" s="539"/>
      <c r="AE620" s="539"/>
      <c r="AF620" s="539"/>
      <c r="AG620" s="539"/>
      <c r="AH620" s="539"/>
      <c r="AI620" s="539"/>
      <c r="AJ620" s="539"/>
      <c r="AK620" s="539"/>
      <c r="AL620" s="539"/>
      <c r="AM620" s="539"/>
      <c r="AN620" s="539"/>
      <c r="AO620" s="539"/>
    </row>
    <row r="621" spans="20:41" s="540" customFormat="1">
      <c r="T621" s="539"/>
      <c r="U621" s="539"/>
      <c r="V621" s="539"/>
      <c r="W621" s="539"/>
      <c r="X621" s="539"/>
      <c r="Y621" s="539"/>
      <c r="Z621" s="539"/>
      <c r="AA621" s="539"/>
      <c r="AB621" s="539"/>
      <c r="AC621" s="539"/>
      <c r="AD621" s="539"/>
      <c r="AE621" s="539"/>
      <c r="AF621" s="539"/>
      <c r="AG621" s="539"/>
      <c r="AH621" s="539"/>
      <c r="AI621" s="539"/>
      <c r="AJ621" s="539"/>
      <c r="AK621" s="539"/>
      <c r="AL621" s="539"/>
      <c r="AM621" s="539"/>
      <c r="AN621" s="539"/>
      <c r="AO621" s="539"/>
    </row>
    <row r="622" spans="20:41" s="540" customFormat="1">
      <c r="T622" s="539"/>
      <c r="U622" s="539"/>
      <c r="V622" s="539"/>
      <c r="W622" s="539"/>
      <c r="X622" s="539"/>
      <c r="Y622" s="539"/>
      <c r="Z622" s="539"/>
      <c r="AA622" s="539"/>
      <c r="AB622" s="539"/>
      <c r="AC622" s="539"/>
      <c r="AD622" s="539"/>
      <c r="AE622" s="539"/>
      <c r="AF622" s="539"/>
      <c r="AG622" s="539"/>
      <c r="AH622" s="539"/>
      <c r="AI622" s="539"/>
      <c r="AJ622" s="539"/>
      <c r="AK622" s="539"/>
      <c r="AL622" s="539"/>
      <c r="AM622" s="539"/>
      <c r="AN622" s="539"/>
      <c r="AO622" s="539"/>
    </row>
    <row r="623" spans="20:41" s="540" customFormat="1">
      <c r="T623" s="539"/>
      <c r="U623" s="539"/>
      <c r="V623" s="539"/>
      <c r="W623" s="539"/>
      <c r="X623" s="539"/>
      <c r="Y623" s="539"/>
      <c r="Z623" s="539"/>
      <c r="AA623" s="539"/>
      <c r="AB623" s="539"/>
      <c r="AC623" s="539"/>
      <c r="AD623" s="539"/>
      <c r="AE623" s="539"/>
      <c r="AF623" s="539"/>
      <c r="AG623" s="539"/>
      <c r="AH623" s="539"/>
      <c r="AI623" s="539"/>
      <c r="AJ623" s="539"/>
      <c r="AK623" s="539"/>
      <c r="AL623" s="539"/>
      <c r="AM623" s="539"/>
      <c r="AN623" s="539"/>
      <c r="AO623" s="539"/>
    </row>
    <row r="624" spans="20:41" s="540" customFormat="1">
      <c r="T624" s="539"/>
      <c r="U624" s="539"/>
      <c r="V624" s="539"/>
      <c r="W624" s="539"/>
      <c r="X624" s="539"/>
      <c r="Y624" s="539"/>
      <c r="Z624" s="539"/>
      <c r="AA624" s="539"/>
      <c r="AB624" s="539"/>
      <c r="AC624" s="539"/>
      <c r="AD624" s="539"/>
      <c r="AE624" s="539"/>
      <c r="AF624" s="539"/>
      <c r="AG624" s="539"/>
      <c r="AH624" s="539"/>
      <c r="AI624" s="539"/>
      <c r="AJ624" s="539"/>
      <c r="AK624" s="539"/>
      <c r="AL624" s="539"/>
      <c r="AM624" s="539"/>
      <c r="AN624" s="539"/>
      <c r="AO624" s="539"/>
    </row>
    <row r="625" spans="20:41" s="540" customFormat="1">
      <c r="T625" s="539"/>
      <c r="U625" s="539"/>
      <c r="V625" s="539"/>
      <c r="W625" s="539"/>
      <c r="X625" s="539"/>
      <c r="Y625" s="539"/>
      <c r="Z625" s="539"/>
      <c r="AA625" s="539"/>
      <c r="AB625" s="539"/>
      <c r="AC625" s="539"/>
      <c r="AD625" s="539"/>
      <c r="AE625" s="539"/>
      <c r="AF625" s="539"/>
      <c r="AG625" s="539"/>
      <c r="AH625" s="539"/>
      <c r="AI625" s="539"/>
      <c r="AJ625" s="539"/>
      <c r="AK625" s="539"/>
      <c r="AL625" s="539"/>
      <c r="AM625" s="539"/>
      <c r="AN625" s="539"/>
      <c r="AO625" s="539"/>
    </row>
    <row r="626" spans="20:41" s="540" customFormat="1">
      <c r="T626" s="539"/>
      <c r="U626" s="539"/>
      <c r="V626" s="539"/>
      <c r="W626" s="539"/>
      <c r="X626" s="539"/>
      <c r="Y626" s="539"/>
      <c r="Z626" s="539"/>
      <c r="AA626" s="539"/>
      <c r="AB626" s="539"/>
      <c r="AC626" s="539"/>
      <c r="AD626" s="539"/>
      <c r="AE626" s="539"/>
      <c r="AF626" s="539"/>
      <c r="AG626" s="539"/>
      <c r="AH626" s="539"/>
      <c r="AI626" s="539"/>
      <c r="AJ626" s="539"/>
      <c r="AK626" s="539"/>
      <c r="AL626" s="539"/>
      <c r="AM626" s="539"/>
      <c r="AN626" s="539"/>
      <c r="AO626" s="539"/>
    </row>
    <row r="627" spans="20:41" s="540" customFormat="1">
      <c r="T627" s="539"/>
      <c r="U627" s="539"/>
      <c r="V627" s="539"/>
      <c r="W627" s="539"/>
      <c r="X627" s="539"/>
      <c r="Y627" s="539"/>
      <c r="Z627" s="539"/>
      <c r="AA627" s="539"/>
      <c r="AB627" s="539"/>
      <c r="AC627" s="539"/>
      <c r="AD627" s="539"/>
      <c r="AE627" s="539"/>
      <c r="AF627" s="539"/>
      <c r="AG627" s="539"/>
      <c r="AH627" s="539"/>
      <c r="AI627" s="539"/>
      <c r="AJ627" s="539"/>
      <c r="AK627" s="539"/>
      <c r="AL627" s="539"/>
      <c r="AM627" s="539"/>
      <c r="AN627" s="539"/>
      <c r="AO627" s="539"/>
    </row>
    <row r="628" spans="20:41" s="540" customFormat="1">
      <c r="T628" s="539"/>
      <c r="U628" s="539"/>
      <c r="V628" s="539"/>
      <c r="W628" s="539"/>
      <c r="X628" s="539"/>
      <c r="Y628" s="539"/>
      <c r="Z628" s="539"/>
      <c r="AA628" s="539"/>
      <c r="AB628" s="539"/>
      <c r="AC628" s="539"/>
      <c r="AD628" s="539"/>
      <c r="AE628" s="539"/>
      <c r="AF628" s="539"/>
      <c r="AG628" s="539"/>
      <c r="AH628" s="539"/>
      <c r="AI628" s="539"/>
      <c r="AJ628" s="539"/>
      <c r="AK628" s="539"/>
      <c r="AL628" s="539"/>
      <c r="AM628" s="539"/>
      <c r="AN628" s="539"/>
      <c r="AO628" s="539"/>
    </row>
    <row r="629" spans="20:41" s="540" customFormat="1">
      <c r="T629" s="539"/>
      <c r="U629" s="539"/>
      <c r="V629" s="539"/>
      <c r="W629" s="539"/>
      <c r="X629" s="539"/>
      <c r="Y629" s="539"/>
      <c r="Z629" s="539"/>
      <c r="AA629" s="539"/>
      <c r="AB629" s="539"/>
      <c r="AC629" s="539"/>
      <c r="AD629" s="539"/>
      <c r="AE629" s="539"/>
      <c r="AF629" s="539"/>
      <c r="AG629" s="539"/>
      <c r="AH629" s="539"/>
      <c r="AI629" s="539"/>
      <c r="AJ629" s="539"/>
      <c r="AK629" s="539"/>
      <c r="AL629" s="539"/>
      <c r="AM629" s="539"/>
      <c r="AN629" s="539"/>
      <c r="AO629" s="539"/>
    </row>
    <row r="630" spans="20:41" s="540" customFormat="1">
      <c r="T630" s="539"/>
      <c r="U630" s="539"/>
      <c r="V630" s="539"/>
      <c r="W630" s="539"/>
      <c r="X630" s="539"/>
      <c r="Y630" s="539"/>
      <c r="Z630" s="539"/>
      <c r="AA630" s="539"/>
      <c r="AB630" s="539"/>
      <c r="AC630" s="539"/>
      <c r="AD630" s="539"/>
      <c r="AE630" s="539"/>
      <c r="AF630" s="539"/>
      <c r="AG630" s="539"/>
      <c r="AH630" s="539"/>
      <c r="AI630" s="539"/>
      <c r="AJ630" s="539"/>
      <c r="AK630" s="539"/>
      <c r="AL630" s="539"/>
      <c r="AM630" s="539"/>
      <c r="AN630" s="539"/>
      <c r="AO630" s="539"/>
    </row>
    <row r="631" spans="20:41" s="540" customFormat="1">
      <c r="T631" s="539"/>
      <c r="U631" s="539"/>
      <c r="V631" s="539"/>
      <c r="W631" s="539"/>
      <c r="X631" s="539"/>
      <c r="Y631" s="539"/>
      <c r="Z631" s="539"/>
      <c r="AA631" s="539"/>
      <c r="AB631" s="539"/>
      <c r="AC631" s="539"/>
      <c r="AD631" s="539"/>
      <c r="AE631" s="539"/>
      <c r="AF631" s="539"/>
      <c r="AG631" s="539"/>
      <c r="AH631" s="539"/>
      <c r="AI631" s="539"/>
      <c r="AJ631" s="539"/>
      <c r="AK631" s="539"/>
      <c r="AL631" s="539"/>
      <c r="AM631" s="539"/>
      <c r="AN631" s="539"/>
      <c r="AO631" s="539"/>
    </row>
    <row r="632" spans="20:41" s="540" customFormat="1">
      <c r="T632" s="539"/>
      <c r="U632" s="539"/>
      <c r="V632" s="539"/>
      <c r="W632" s="539"/>
      <c r="X632" s="539"/>
      <c r="Y632" s="539"/>
      <c r="Z632" s="539"/>
      <c r="AA632" s="539"/>
      <c r="AB632" s="539"/>
      <c r="AC632" s="539"/>
      <c r="AD632" s="539"/>
      <c r="AE632" s="539"/>
      <c r="AF632" s="539"/>
      <c r="AG632" s="539"/>
      <c r="AH632" s="539"/>
      <c r="AI632" s="539"/>
      <c r="AJ632" s="539"/>
      <c r="AK632" s="539"/>
      <c r="AL632" s="539"/>
      <c r="AM632" s="539"/>
      <c r="AN632" s="539"/>
      <c r="AO632" s="539"/>
    </row>
    <row r="633" spans="20:41" s="540" customFormat="1">
      <c r="T633" s="539"/>
      <c r="U633" s="539"/>
      <c r="V633" s="539"/>
      <c r="W633" s="539"/>
      <c r="X633" s="539"/>
      <c r="Y633" s="539"/>
      <c r="Z633" s="539"/>
      <c r="AA633" s="539"/>
      <c r="AB633" s="539"/>
      <c r="AC633" s="539"/>
      <c r="AD633" s="539"/>
      <c r="AE633" s="539"/>
      <c r="AF633" s="539"/>
      <c r="AG633" s="539"/>
      <c r="AH633" s="539"/>
      <c r="AI633" s="539"/>
      <c r="AJ633" s="539"/>
      <c r="AK633" s="539"/>
      <c r="AL633" s="539"/>
      <c r="AM633" s="539"/>
      <c r="AN633" s="539"/>
      <c r="AO633" s="539"/>
    </row>
    <row r="634" spans="20:41" s="540" customFormat="1">
      <c r="T634" s="539"/>
      <c r="U634" s="539"/>
      <c r="V634" s="539"/>
      <c r="W634" s="539"/>
      <c r="X634" s="539"/>
      <c r="Y634" s="539"/>
      <c r="Z634" s="539"/>
      <c r="AA634" s="539"/>
      <c r="AB634" s="539"/>
      <c r="AC634" s="539"/>
      <c r="AD634" s="539"/>
      <c r="AE634" s="539"/>
      <c r="AF634" s="539"/>
      <c r="AG634" s="539"/>
      <c r="AH634" s="539"/>
      <c r="AI634" s="539"/>
      <c r="AJ634" s="539"/>
      <c r="AK634" s="539"/>
      <c r="AL634" s="539"/>
      <c r="AM634" s="539"/>
      <c r="AN634" s="539"/>
      <c r="AO634" s="539"/>
    </row>
    <row r="635" spans="20:41" s="540" customFormat="1">
      <c r="T635" s="539"/>
      <c r="U635" s="539"/>
      <c r="V635" s="539"/>
      <c r="W635" s="539"/>
      <c r="X635" s="539"/>
      <c r="Y635" s="539"/>
      <c r="Z635" s="539"/>
      <c r="AA635" s="539"/>
      <c r="AB635" s="539"/>
      <c r="AC635" s="539"/>
      <c r="AD635" s="539"/>
      <c r="AE635" s="539"/>
      <c r="AF635" s="539"/>
      <c r="AG635" s="539"/>
      <c r="AH635" s="539"/>
      <c r="AI635" s="539"/>
      <c r="AJ635" s="539"/>
      <c r="AK635" s="539"/>
      <c r="AL635" s="539"/>
      <c r="AM635" s="539"/>
      <c r="AN635" s="539"/>
      <c r="AO635" s="539"/>
    </row>
    <row r="636" spans="20:41" s="540" customFormat="1">
      <c r="T636" s="539"/>
      <c r="U636" s="539"/>
      <c r="V636" s="539"/>
      <c r="W636" s="539"/>
      <c r="X636" s="539"/>
      <c r="Y636" s="539"/>
      <c r="Z636" s="539"/>
      <c r="AA636" s="539"/>
      <c r="AB636" s="539"/>
      <c r="AC636" s="539"/>
      <c r="AD636" s="539"/>
      <c r="AE636" s="539"/>
      <c r="AF636" s="539"/>
      <c r="AG636" s="539"/>
      <c r="AH636" s="539"/>
      <c r="AI636" s="539"/>
      <c r="AJ636" s="539"/>
      <c r="AK636" s="539"/>
      <c r="AL636" s="539"/>
      <c r="AM636" s="539"/>
      <c r="AN636" s="539"/>
      <c r="AO636" s="539"/>
    </row>
    <row r="637" spans="20:41" s="540" customFormat="1">
      <c r="T637" s="539"/>
      <c r="U637" s="539"/>
      <c r="V637" s="539"/>
      <c r="W637" s="539"/>
      <c r="X637" s="539"/>
      <c r="Y637" s="539"/>
      <c r="Z637" s="539"/>
      <c r="AA637" s="539"/>
      <c r="AB637" s="539"/>
      <c r="AC637" s="539"/>
      <c r="AD637" s="539"/>
      <c r="AE637" s="539"/>
      <c r="AF637" s="539"/>
      <c r="AG637" s="539"/>
      <c r="AH637" s="539"/>
      <c r="AI637" s="539"/>
      <c r="AJ637" s="539"/>
      <c r="AK637" s="539"/>
      <c r="AL637" s="539"/>
      <c r="AM637" s="539"/>
      <c r="AN637" s="539"/>
      <c r="AO637" s="539"/>
    </row>
    <row r="638" spans="20:41" s="540" customFormat="1">
      <c r="T638" s="539"/>
      <c r="U638" s="539"/>
      <c r="V638" s="539"/>
      <c r="W638" s="539"/>
      <c r="X638" s="539"/>
      <c r="Y638" s="539"/>
      <c r="Z638" s="539"/>
      <c r="AA638" s="539"/>
      <c r="AB638" s="539"/>
      <c r="AC638" s="539"/>
      <c r="AD638" s="539"/>
      <c r="AE638" s="539"/>
      <c r="AF638" s="539"/>
      <c r="AG638" s="539"/>
      <c r="AH638" s="539"/>
      <c r="AI638" s="539"/>
      <c r="AJ638" s="539"/>
      <c r="AK638" s="539"/>
      <c r="AL638" s="539"/>
      <c r="AM638" s="539"/>
      <c r="AN638" s="539"/>
      <c r="AO638" s="539"/>
    </row>
    <row r="639" spans="20:41" s="540" customFormat="1">
      <c r="T639" s="539"/>
      <c r="U639" s="539"/>
      <c r="V639" s="539"/>
      <c r="W639" s="539"/>
      <c r="X639" s="539"/>
      <c r="Y639" s="539"/>
      <c r="Z639" s="539"/>
      <c r="AA639" s="539"/>
      <c r="AB639" s="539"/>
      <c r="AC639" s="539"/>
      <c r="AD639" s="539"/>
      <c r="AE639" s="539"/>
      <c r="AF639" s="539"/>
      <c r="AG639" s="539"/>
      <c r="AH639" s="539"/>
      <c r="AI639" s="539"/>
      <c r="AJ639" s="539"/>
      <c r="AK639" s="539"/>
      <c r="AL639" s="539"/>
      <c r="AM639" s="539"/>
      <c r="AN639" s="539"/>
      <c r="AO639" s="539"/>
    </row>
    <row r="640" spans="20:41" s="540" customFormat="1">
      <c r="T640" s="539"/>
      <c r="U640" s="539"/>
      <c r="V640" s="539"/>
      <c r="W640" s="539"/>
      <c r="X640" s="539"/>
      <c r="Y640" s="539"/>
      <c r="Z640" s="539"/>
      <c r="AA640" s="539"/>
      <c r="AB640" s="539"/>
      <c r="AC640" s="539"/>
      <c r="AD640" s="539"/>
      <c r="AE640" s="539"/>
      <c r="AF640" s="539"/>
      <c r="AG640" s="539"/>
      <c r="AH640" s="539"/>
      <c r="AI640" s="539"/>
      <c r="AJ640" s="539"/>
      <c r="AK640" s="539"/>
      <c r="AL640" s="539"/>
      <c r="AM640" s="539"/>
      <c r="AN640" s="539"/>
      <c r="AO640" s="539"/>
    </row>
    <row r="641" spans="20:41" s="540" customFormat="1">
      <c r="T641" s="539"/>
      <c r="U641" s="539"/>
      <c r="V641" s="539"/>
      <c r="W641" s="539"/>
      <c r="X641" s="539"/>
      <c r="Y641" s="539"/>
      <c r="Z641" s="539"/>
      <c r="AA641" s="539"/>
      <c r="AB641" s="539"/>
      <c r="AC641" s="539"/>
      <c r="AD641" s="539"/>
      <c r="AE641" s="539"/>
      <c r="AF641" s="539"/>
      <c r="AG641" s="539"/>
      <c r="AH641" s="539"/>
      <c r="AI641" s="539"/>
      <c r="AJ641" s="539"/>
      <c r="AK641" s="539"/>
      <c r="AL641" s="539"/>
      <c r="AM641" s="539"/>
      <c r="AN641" s="539"/>
      <c r="AO641" s="539"/>
    </row>
    <row r="642" spans="20:41" s="540" customFormat="1">
      <c r="T642" s="539"/>
      <c r="U642" s="539"/>
      <c r="V642" s="539"/>
      <c r="W642" s="539"/>
      <c r="X642" s="539"/>
      <c r="Y642" s="539"/>
      <c r="Z642" s="539"/>
      <c r="AA642" s="539"/>
      <c r="AB642" s="539"/>
      <c r="AC642" s="539"/>
      <c r="AD642" s="539"/>
      <c r="AE642" s="539"/>
      <c r="AF642" s="539"/>
      <c r="AG642" s="539"/>
      <c r="AH642" s="539"/>
      <c r="AI642" s="539"/>
      <c r="AJ642" s="539"/>
      <c r="AK642" s="539"/>
      <c r="AL642" s="539"/>
      <c r="AM642" s="539"/>
      <c r="AN642" s="539"/>
      <c r="AO642" s="539"/>
    </row>
    <row r="643" spans="20:41" s="540" customFormat="1">
      <c r="T643" s="539"/>
      <c r="U643" s="539"/>
      <c r="V643" s="539"/>
      <c r="W643" s="539"/>
      <c r="X643" s="539"/>
      <c r="Y643" s="539"/>
      <c r="Z643" s="539"/>
      <c r="AA643" s="539"/>
      <c r="AB643" s="539"/>
      <c r="AC643" s="539"/>
      <c r="AD643" s="539"/>
      <c r="AE643" s="539"/>
      <c r="AF643" s="539"/>
      <c r="AG643" s="539"/>
      <c r="AH643" s="539"/>
      <c r="AI643" s="539"/>
      <c r="AJ643" s="539"/>
      <c r="AK643" s="539"/>
      <c r="AL643" s="539"/>
      <c r="AM643" s="539"/>
      <c r="AN643" s="539"/>
      <c r="AO643" s="539"/>
    </row>
    <row r="644" spans="20:41" s="540" customFormat="1">
      <c r="T644" s="539"/>
      <c r="U644" s="539"/>
      <c r="V644" s="539"/>
      <c r="W644" s="539"/>
      <c r="X644" s="539"/>
      <c r="Y644" s="539"/>
      <c r="Z644" s="539"/>
      <c r="AA644" s="539"/>
      <c r="AB644" s="539"/>
      <c r="AC644" s="539"/>
      <c r="AD644" s="539"/>
      <c r="AE644" s="539"/>
      <c r="AF644" s="539"/>
      <c r="AG644" s="539"/>
      <c r="AH644" s="539"/>
      <c r="AI644" s="539"/>
      <c r="AJ644" s="539"/>
      <c r="AK644" s="539"/>
      <c r="AL644" s="539"/>
      <c r="AM644" s="539"/>
      <c r="AN644" s="539"/>
      <c r="AO644" s="539"/>
    </row>
    <row r="645" spans="20:41" s="540" customFormat="1">
      <c r="T645" s="539"/>
      <c r="U645" s="539"/>
      <c r="V645" s="539"/>
      <c r="W645" s="539"/>
      <c r="X645" s="539"/>
      <c r="Y645" s="539"/>
      <c r="Z645" s="539"/>
      <c r="AA645" s="539"/>
      <c r="AB645" s="539"/>
      <c r="AC645" s="539"/>
      <c r="AD645" s="539"/>
      <c r="AE645" s="539"/>
      <c r="AF645" s="539"/>
      <c r="AG645" s="539"/>
      <c r="AH645" s="539"/>
      <c r="AI645" s="539"/>
      <c r="AJ645" s="539"/>
      <c r="AK645" s="539"/>
      <c r="AL645" s="539"/>
      <c r="AM645" s="539"/>
      <c r="AN645" s="539"/>
      <c r="AO645" s="539"/>
    </row>
    <row r="646" spans="20:41" s="540" customFormat="1">
      <c r="T646" s="539"/>
      <c r="U646" s="539"/>
      <c r="V646" s="539"/>
      <c r="W646" s="539"/>
      <c r="X646" s="539"/>
      <c r="Y646" s="539"/>
      <c r="Z646" s="539"/>
      <c r="AA646" s="539"/>
      <c r="AB646" s="539"/>
      <c r="AC646" s="539"/>
      <c r="AD646" s="539"/>
      <c r="AE646" s="539"/>
      <c r="AF646" s="539"/>
      <c r="AG646" s="539"/>
      <c r="AH646" s="539"/>
      <c r="AI646" s="539"/>
      <c r="AJ646" s="539"/>
      <c r="AK646" s="539"/>
      <c r="AL646" s="539"/>
      <c r="AM646" s="539"/>
      <c r="AN646" s="539"/>
      <c r="AO646" s="539"/>
    </row>
    <row r="647" spans="20:41" s="540" customFormat="1">
      <c r="T647" s="539"/>
      <c r="U647" s="539"/>
      <c r="V647" s="539"/>
      <c r="W647" s="539"/>
      <c r="X647" s="539"/>
      <c r="Y647" s="539"/>
      <c r="Z647" s="539"/>
      <c r="AA647" s="539"/>
      <c r="AB647" s="539"/>
      <c r="AC647" s="539"/>
      <c r="AD647" s="539"/>
      <c r="AE647" s="539"/>
      <c r="AF647" s="539"/>
      <c r="AG647" s="539"/>
      <c r="AH647" s="539"/>
      <c r="AI647" s="539"/>
      <c r="AJ647" s="539"/>
      <c r="AK647" s="539"/>
      <c r="AL647" s="539"/>
      <c r="AM647" s="539"/>
      <c r="AN647" s="539"/>
      <c r="AO647" s="539"/>
    </row>
    <row r="648" spans="20:41" s="540" customFormat="1">
      <c r="T648" s="539"/>
      <c r="U648" s="539"/>
      <c r="V648" s="539"/>
      <c r="W648" s="539"/>
      <c r="X648" s="539"/>
      <c r="Y648" s="539"/>
      <c r="Z648" s="539"/>
      <c r="AA648" s="539"/>
      <c r="AB648" s="539"/>
      <c r="AC648" s="539"/>
      <c r="AD648" s="539"/>
      <c r="AE648" s="539"/>
      <c r="AF648" s="539"/>
      <c r="AG648" s="539"/>
      <c r="AH648" s="539"/>
      <c r="AI648" s="539"/>
      <c r="AJ648" s="539"/>
      <c r="AK648" s="539"/>
      <c r="AL648" s="539"/>
      <c r="AM648" s="539"/>
      <c r="AN648" s="539"/>
      <c r="AO648" s="539"/>
    </row>
    <row r="649" spans="20:41" s="540" customFormat="1">
      <c r="T649" s="539"/>
      <c r="U649" s="539"/>
      <c r="V649" s="539"/>
      <c r="W649" s="539"/>
      <c r="X649" s="539"/>
      <c r="Y649" s="539"/>
      <c r="Z649" s="539"/>
      <c r="AA649" s="539"/>
      <c r="AB649" s="539"/>
      <c r="AC649" s="539"/>
      <c r="AD649" s="539"/>
      <c r="AE649" s="539"/>
      <c r="AF649" s="539"/>
      <c r="AG649" s="539"/>
      <c r="AH649" s="539"/>
      <c r="AI649" s="539"/>
      <c r="AJ649" s="539"/>
      <c r="AK649" s="539"/>
      <c r="AL649" s="539"/>
      <c r="AM649" s="539"/>
      <c r="AN649" s="539"/>
      <c r="AO649" s="539"/>
    </row>
    <row r="650" spans="20:41" s="540" customFormat="1">
      <c r="T650" s="539"/>
      <c r="U650" s="539"/>
      <c r="V650" s="539"/>
      <c r="W650" s="539"/>
      <c r="X650" s="539"/>
      <c r="Y650" s="539"/>
      <c r="Z650" s="539"/>
      <c r="AA650" s="539"/>
      <c r="AB650" s="539"/>
      <c r="AC650" s="539"/>
      <c r="AD650" s="539"/>
      <c r="AE650" s="539"/>
      <c r="AF650" s="539"/>
      <c r="AG650" s="539"/>
      <c r="AH650" s="539"/>
      <c r="AI650" s="539"/>
      <c r="AJ650" s="539"/>
      <c r="AK650" s="539"/>
      <c r="AL650" s="539"/>
      <c r="AM650" s="539"/>
      <c r="AN650" s="539"/>
      <c r="AO650" s="539"/>
    </row>
    <row r="651" spans="20:41" s="540" customFormat="1">
      <c r="T651" s="539"/>
      <c r="U651" s="539"/>
      <c r="V651" s="539"/>
      <c r="W651" s="539"/>
      <c r="X651" s="539"/>
      <c r="Y651" s="539"/>
      <c r="Z651" s="539"/>
      <c r="AA651" s="539"/>
      <c r="AB651" s="539"/>
      <c r="AC651" s="539"/>
      <c r="AD651" s="539"/>
      <c r="AE651" s="539"/>
      <c r="AF651" s="539"/>
      <c r="AG651" s="539"/>
      <c r="AH651" s="539"/>
      <c r="AI651" s="539"/>
      <c r="AJ651" s="539"/>
      <c r="AK651" s="539"/>
      <c r="AL651" s="539"/>
      <c r="AM651" s="539"/>
      <c r="AN651" s="539"/>
      <c r="AO651" s="539"/>
    </row>
    <row r="652" spans="20:41" s="540" customFormat="1">
      <c r="T652" s="539"/>
      <c r="U652" s="539"/>
      <c r="V652" s="539"/>
      <c r="W652" s="539"/>
      <c r="X652" s="539"/>
      <c r="Y652" s="539"/>
      <c r="Z652" s="539"/>
      <c r="AA652" s="539"/>
      <c r="AB652" s="539"/>
      <c r="AC652" s="539"/>
      <c r="AD652" s="539"/>
      <c r="AE652" s="539"/>
      <c r="AF652" s="539"/>
      <c r="AG652" s="539"/>
      <c r="AH652" s="539"/>
      <c r="AI652" s="539"/>
      <c r="AJ652" s="539"/>
      <c r="AK652" s="539"/>
      <c r="AL652" s="539"/>
      <c r="AM652" s="539"/>
      <c r="AN652" s="539"/>
      <c r="AO652" s="539"/>
    </row>
    <row r="653" spans="20:41" s="540" customFormat="1">
      <c r="T653" s="539"/>
      <c r="U653" s="539"/>
      <c r="V653" s="539"/>
      <c r="W653" s="539"/>
      <c r="X653" s="539"/>
      <c r="Y653" s="539"/>
      <c r="Z653" s="539"/>
      <c r="AA653" s="539"/>
      <c r="AB653" s="539"/>
      <c r="AC653" s="539"/>
      <c r="AD653" s="539"/>
      <c r="AE653" s="539"/>
      <c r="AF653" s="539"/>
      <c r="AG653" s="539"/>
      <c r="AH653" s="539"/>
      <c r="AI653" s="539"/>
      <c r="AJ653" s="539"/>
      <c r="AK653" s="539"/>
      <c r="AL653" s="539"/>
      <c r="AM653" s="539"/>
      <c r="AN653" s="539"/>
      <c r="AO653" s="539"/>
    </row>
    <row r="654" spans="20:41" s="540" customFormat="1">
      <c r="T654" s="539"/>
      <c r="U654" s="539"/>
      <c r="V654" s="539"/>
      <c r="W654" s="539"/>
      <c r="X654" s="539"/>
      <c r="Y654" s="539"/>
      <c r="Z654" s="539"/>
      <c r="AA654" s="539"/>
      <c r="AB654" s="539"/>
      <c r="AC654" s="539"/>
      <c r="AD654" s="539"/>
      <c r="AE654" s="539"/>
      <c r="AF654" s="539"/>
      <c r="AG654" s="539"/>
      <c r="AH654" s="539"/>
      <c r="AI654" s="539"/>
      <c r="AJ654" s="539"/>
      <c r="AK654" s="539"/>
      <c r="AL654" s="539"/>
      <c r="AM654" s="539"/>
      <c r="AN654" s="539"/>
      <c r="AO654" s="539"/>
    </row>
    <row r="655" spans="20:41" s="540" customFormat="1">
      <c r="T655" s="539"/>
      <c r="U655" s="539"/>
      <c r="V655" s="539"/>
      <c r="W655" s="539"/>
      <c r="X655" s="539"/>
      <c r="Y655" s="539"/>
      <c r="Z655" s="539"/>
      <c r="AA655" s="539"/>
      <c r="AB655" s="539"/>
      <c r="AC655" s="539"/>
      <c r="AD655" s="539"/>
      <c r="AE655" s="539"/>
      <c r="AF655" s="539"/>
      <c r="AG655" s="539"/>
      <c r="AH655" s="539"/>
      <c r="AI655" s="539"/>
      <c r="AJ655" s="539"/>
      <c r="AK655" s="539"/>
      <c r="AL655" s="539"/>
      <c r="AM655" s="539"/>
      <c r="AN655" s="539"/>
      <c r="AO655" s="539"/>
    </row>
    <row r="656" spans="20:41" s="540" customFormat="1">
      <c r="T656" s="539"/>
      <c r="U656" s="539"/>
      <c r="V656" s="539"/>
      <c r="W656" s="539"/>
      <c r="X656" s="539"/>
      <c r="Y656" s="539"/>
      <c r="Z656" s="539"/>
      <c r="AA656" s="539"/>
      <c r="AB656" s="539"/>
      <c r="AC656" s="539"/>
      <c r="AD656" s="539"/>
      <c r="AE656" s="539"/>
      <c r="AF656" s="539"/>
      <c r="AG656" s="539"/>
      <c r="AH656" s="539"/>
      <c r="AI656" s="539"/>
      <c r="AJ656" s="539"/>
      <c r="AK656" s="539"/>
      <c r="AL656" s="539"/>
      <c r="AM656" s="539"/>
      <c r="AN656" s="539"/>
      <c r="AO656" s="539"/>
    </row>
    <row r="657" spans="20:41" s="540" customFormat="1">
      <c r="T657" s="539"/>
      <c r="U657" s="539"/>
      <c r="V657" s="539"/>
      <c r="W657" s="539"/>
      <c r="X657" s="539"/>
      <c r="Y657" s="539"/>
      <c r="Z657" s="539"/>
      <c r="AA657" s="539"/>
      <c r="AB657" s="539"/>
      <c r="AC657" s="539"/>
      <c r="AD657" s="539"/>
      <c r="AE657" s="539"/>
      <c r="AF657" s="539"/>
      <c r="AG657" s="539"/>
      <c r="AH657" s="539"/>
      <c r="AI657" s="539"/>
      <c r="AJ657" s="539"/>
      <c r="AK657" s="539"/>
      <c r="AL657" s="539"/>
      <c r="AM657" s="539"/>
      <c r="AN657" s="539"/>
      <c r="AO657" s="539"/>
    </row>
    <row r="658" spans="20:41" s="540" customFormat="1">
      <c r="T658" s="539"/>
      <c r="U658" s="539"/>
      <c r="V658" s="539"/>
      <c r="W658" s="539"/>
      <c r="X658" s="539"/>
      <c r="Y658" s="539"/>
      <c r="Z658" s="539"/>
      <c r="AA658" s="539"/>
      <c r="AB658" s="539"/>
      <c r="AC658" s="539"/>
      <c r="AD658" s="539"/>
      <c r="AE658" s="539"/>
      <c r="AF658" s="539"/>
      <c r="AG658" s="539"/>
      <c r="AH658" s="539"/>
      <c r="AI658" s="539"/>
      <c r="AJ658" s="539"/>
      <c r="AK658" s="539"/>
      <c r="AL658" s="539"/>
      <c r="AM658" s="539"/>
      <c r="AN658" s="539"/>
      <c r="AO658" s="539"/>
    </row>
    <row r="659" spans="20:41" s="540" customFormat="1">
      <c r="T659" s="539"/>
      <c r="U659" s="539"/>
      <c r="V659" s="539"/>
      <c r="W659" s="539"/>
      <c r="X659" s="539"/>
      <c r="Y659" s="539"/>
      <c r="Z659" s="539"/>
      <c r="AA659" s="539"/>
      <c r="AB659" s="539"/>
      <c r="AC659" s="539"/>
      <c r="AD659" s="539"/>
      <c r="AE659" s="539"/>
      <c r="AF659" s="539"/>
      <c r="AG659" s="539"/>
      <c r="AH659" s="539"/>
      <c r="AI659" s="539"/>
      <c r="AJ659" s="539"/>
      <c r="AK659" s="539"/>
      <c r="AL659" s="539"/>
      <c r="AM659" s="539"/>
      <c r="AN659" s="539"/>
      <c r="AO659" s="539"/>
    </row>
    <row r="660" spans="20:41" s="540" customFormat="1">
      <c r="T660" s="539"/>
      <c r="U660" s="539"/>
      <c r="V660" s="539"/>
      <c r="W660" s="539"/>
      <c r="X660" s="539"/>
      <c r="Y660" s="539"/>
      <c r="Z660" s="539"/>
      <c r="AA660" s="539"/>
      <c r="AB660" s="539"/>
      <c r="AC660" s="539"/>
      <c r="AD660" s="539"/>
      <c r="AE660" s="539"/>
      <c r="AF660" s="539"/>
      <c r="AG660" s="539"/>
      <c r="AH660" s="539"/>
      <c r="AI660" s="539"/>
      <c r="AJ660" s="539"/>
      <c r="AK660" s="539"/>
      <c r="AL660" s="539"/>
      <c r="AM660" s="539"/>
      <c r="AN660" s="539"/>
      <c r="AO660" s="539"/>
    </row>
    <row r="661" spans="20:41" s="540" customFormat="1">
      <c r="T661" s="539"/>
      <c r="U661" s="539"/>
      <c r="V661" s="539"/>
      <c r="W661" s="539"/>
      <c r="X661" s="539"/>
      <c r="Y661" s="539"/>
      <c r="Z661" s="539"/>
      <c r="AA661" s="539"/>
      <c r="AB661" s="539"/>
      <c r="AC661" s="539"/>
      <c r="AD661" s="539"/>
      <c r="AE661" s="539"/>
      <c r="AF661" s="539"/>
      <c r="AG661" s="539"/>
      <c r="AH661" s="539"/>
      <c r="AI661" s="539"/>
      <c r="AJ661" s="539"/>
      <c r="AK661" s="539"/>
      <c r="AL661" s="539"/>
      <c r="AM661" s="539"/>
      <c r="AN661" s="539"/>
      <c r="AO661" s="539"/>
    </row>
    <row r="662" spans="20:41" s="540" customFormat="1">
      <c r="T662" s="539"/>
      <c r="U662" s="539"/>
      <c r="V662" s="539"/>
      <c r="W662" s="539"/>
      <c r="X662" s="539"/>
      <c r="Y662" s="539"/>
      <c r="Z662" s="539"/>
      <c r="AA662" s="539"/>
      <c r="AB662" s="539"/>
      <c r="AC662" s="539"/>
      <c r="AD662" s="539"/>
      <c r="AE662" s="539"/>
      <c r="AF662" s="539"/>
      <c r="AG662" s="539"/>
      <c r="AH662" s="539"/>
      <c r="AI662" s="539"/>
      <c r="AJ662" s="539"/>
      <c r="AK662" s="539"/>
      <c r="AL662" s="539"/>
      <c r="AM662" s="539"/>
      <c r="AN662" s="539"/>
      <c r="AO662" s="539"/>
    </row>
    <row r="663" spans="20:41" s="540" customFormat="1">
      <c r="T663" s="539"/>
      <c r="U663" s="539"/>
      <c r="V663" s="539"/>
      <c r="W663" s="539"/>
      <c r="X663" s="539"/>
      <c r="Y663" s="539"/>
      <c r="Z663" s="539"/>
      <c r="AA663" s="539"/>
      <c r="AB663" s="539"/>
      <c r="AC663" s="539"/>
      <c r="AD663" s="539"/>
      <c r="AE663" s="539"/>
      <c r="AF663" s="539"/>
      <c r="AG663" s="539"/>
      <c r="AH663" s="539"/>
      <c r="AI663" s="539"/>
      <c r="AJ663" s="539"/>
      <c r="AK663" s="539"/>
      <c r="AL663" s="539"/>
      <c r="AM663" s="539"/>
      <c r="AN663" s="539"/>
      <c r="AO663" s="539"/>
    </row>
    <row r="664" spans="20:41" s="540" customFormat="1">
      <c r="T664" s="539"/>
      <c r="U664" s="539"/>
      <c r="V664" s="539"/>
      <c r="W664" s="539"/>
      <c r="X664" s="539"/>
      <c r="Y664" s="539"/>
      <c r="Z664" s="539"/>
      <c r="AA664" s="539"/>
      <c r="AB664" s="539"/>
      <c r="AC664" s="539"/>
      <c r="AD664" s="539"/>
      <c r="AE664" s="539"/>
      <c r="AF664" s="539"/>
      <c r="AG664" s="539"/>
      <c r="AH664" s="539"/>
      <c r="AI664" s="539"/>
      <c r="AJ664" s="539"/>
      <c r="AK664" s="539"/>
      <c r="AL664" s="539"/>
      <c r="AM664" s="539"/>
      <c r="AN664" s="539"/>
      <c r="AO664" s="539"/>
    </row>
    <row r="665" spans="20:41" s="540" customFormat="1">
      <c r="T665" s="539"/>
      <c r="U665" s="539"/>
      <c r="V665" s="539"/>
      <c r="W665" s="539"/>
      <c r="X665" s="539"/>
      <c r="Y665" s="539"/>
      <c r="Z665" s="539"/>
      <c r="AA665" s="539"/>
      <c r="AB665" s="539"/>
      <c r="AC665" s="539"/>
      <c r="AD665" s="539"/>
      <c r="AE665" s="539"/>
      <c r="AF665" s="539"/>
      <c r="AG665" s="539"/>
      <c r="AH665" s="539"/>
      <c r="AI665" s="539"/>
      <c r="AJ665" s="539"/>
      <c r="AK665" s="539"/>
      <c r="AL665" s="539"/>
      <c r="AM665" s="539"/>
      <c r="AN665" s="539"/>
      <c r="AO665" s="539"/>
    </row>
    <row r="666" spans="20:41" s="540" customFormat="1">
      <c r="T666" s="539"/>
      <c r="U666" s="539"/>
      <c r="V666" s="539"/>
      <c r="W666" s="539"/>
      <c r="X666" s="539"/>
      <c r="Y666" s="539"/>
      <c r="Z666" s="539"/>
      <c r="AA666" s="539"/>
      <c r="AB666" s="539"/>
      <c r="AC666" s="539"/>
      <c r="AD666" s="539"/>
      <c r="AE666" s="539"/>
      <c r="AF666" s="539"/>
      <c r="AG666" s="539"/>
      <c r="AH666" s="539"/>
      <c r="AI666" s="539"/>
      <c r="AJ666" s="539"/>
      <c r="AK666" s="539"/>
      <c r="AL666" s="539"/>
      <c r="AM666" s="539"/>
      <c r="AN666" s="539"/>
      <c r="AO666" s="539"/>
    </row>
    <row r="667" spans="20:41" s="540" customFormat="1">
      <c r="T667" s="539"/>
      <c r="U667" s="539"/>
      <c r="V667" s="539"/>
      <c r="W667" s="539"/>
      <c r="X667" s="539"/>
      <c r="Y667" s="539"/>
      <c r="Z667" s="539"/>
      <c r="AA667" s="539"/>
      <c r="AB667" s="539"/>
      <c r="AC667" s="539"/>
      <c r="AD667" s="539"/>
      <c r="AE667" s="539"/>
      <c r="AF667" s="539"/>
      <c r="AG667" s="539"/>
      <c r="AH667" s="539"/>
      <c r="AI667" s="539"/>
      <c r="AJ667" s="539"/>
      <c r="AK667" s="539"/>
      <c r="AL667" s="539"/>
      <c r="AM667" s="539"/>
      <c r="AN667" s="539"/>
      <c r="AO667" s="539"/>
    </row>
    <row r="668" spans="20:41" s="540" customFormat="1">
      <c r="T668" s="539"/>
      <c r="U668" s="539"/>
      <c r="V668" s="539"/>
      <c r="W668" s="539"/>
      <c r="X668" s="539"/>
      <c r="Y668" s="539"/>
      <c r="Z668" s="539"/>
      <c r="AA668" s="539"/>
      <c r="AB668" s="539"/>
      <c r="AC668" s="539"/>
      <c r="AD668" s="539"/>
      <c r="AE668" s="539"/>
      <c r="AF668" s="539"/>
      <c r="AG668" s="539"/>
      <c r="AH668" s="539"/>
      <c r="AI668" s="539"/>
      <c r="AJ668" s="539"/>
      <c r="AK668" s="539"/>
      <c r="AL668" s="539"/>
      <c r="AM668" s="539"/>
      <c r="AN668" s="539"/>
      <c r="AO668" s="539"/>
    </row>
    <row r="669" spans="20:41" s="540" customFormat="1">
      <c r="T669" s="539"/>
      <c r="U669" s="539"/>
      <c r="V669" s="539"/>
      <c r="W669" s="539"/>
      <c r="X669" s="539"/>
      <c r="Y669" s="539"/>
      <c r="Z669" s="539"/>
      <c r="AA669" s="539"/>
      <c r="AB669" s="539"/>
      <c r="AC669" s="539"/>
      <c r="AD669" s="539"/>
      <c r="AE669" s="539"/>
      <c r="AF669" s="539"/>
      <c r="AG669" s="539"/>
      <c r="AH669" s="539"/>
      <c r="AI669" s="539"/>
      <c r="AJ669" s="539"/>
      <c r="AK669" s="539"/>
      <c r="AL669" s="539"/>
      <c r="AM669" s="539"/>
      <c r="AN669" s="539"/>
      <c r="AO669" s="539"/>
    </row>
    <row r="670" spans="20:41" s="540" customFormat="1">
      <c r="T670" s="539"/>
      <c r="U670" s="539"/>
      <c r="V670" s="539"/>
      <c r="W670" s="539"/>
      <c r="X670" s="539"/>
      <c r="Y670" s="539"/>
      <c r="Z670" s="539"/>
      <c r="AA670" s="539"/>
      <c r="AB670" s="539"/>
      <c r="AC670" s="539"/>
      <c r="AD670" s="539"/>
      <c r="AE670" s="539"/>
      <c r="AF670" s="539"/>
      <c r="AG670" s="539"/>
      <c r="AH670" s="539"/>
      <c r="AI670" s="539"/>
      <c r="AJ670" s="539"/>
      <c r="AK670" s="539"/>
      <c r="AL670" s="539"/>
      <c r="AM670" s="539"/>
      <c r="AN670" s="539"/>
      <c r="AO670" s="539"/>
    </row>
    <row r="671" spans="20:41" s="540" customFormat="1">
      <c r="T671" s="539"/>
      <c r="U671" s="539"/>
      <c r="V671" s="539"/>
      <c r="W671" s="539"/>
      <c r="X671" s="539"/>
      <c r="Y671" s="539"/>
      <c r="Z671" s="539"/>
      <c r="AA671" s="539"/>
      <c r="AB671" s="539"/>
      <c r="AC671" s="539"/>
      <c r="AD671" s="539"/>
      <c r="AE671" s="539"/>
      <c r="AF671" s="539"/>
      <c r="AG671" s="539"/>
      <c r="AH671" s="539"/>
      <c r="AI671" s="539"/>
      <c r="AJ671" s="539"/>
      <c r="AK671" s="539"/>
      <c r="AL671" s="539"/>
      <c r="AM671" s="539"/>
      <c r="AN671" s="539"/>
      <c r="AO671" s="539"/>
    </row>
    <row r="672" spans="20:41" s="540" customFormat="1">
      <c r="T672" s="539"/>
      <c r="U672" s="539"/>
      <c r="V672" s="539"/>
      <c r="W672" s="539"/>
      <c r="X672" s="539"/>
      <c r="Y672" s="539"/>
      <c r="Z672" s="539"/>
      <c r="AA672" s="539"/>
      <c r="AB672" s="539"/>
      <c r="AC672" s="539"/>
      <c r="AD672" s="539"/>
      <c r="AE672" s="539"/>
      <c r="AF672" s="539"/>
      <c r="AG672" s="539"/>
      <c r="AH672" s="539"/>
      <c r="AI672" s="539"/>
      <c r="AJ672" s="539"/>
      <c r="AK672" s="539"/>
      <c r="AL672" s="539"/>
      <c r="AM672" s="539"/>
      <c r="AN672" s="539"/>
      <c r="AO672" s="539"/>
    </row>
    <row r="673" spans="20:41" s="540" customFormat="1">
      <c r="T673" s="539"/>
      <c r="U673" s="539"/>
      <c r="V673" s="539"/>
      <c r="W673" s="539"/>
      <c r="X673" s="539"/>
      <c r="Y673" s="539"/>
      <c r="Z673" s="539"/>
      <c r="AA673" s="539"/>
      <c r="AB673" s="539"/>
      <c r="AC673" s="539"/>
      <c r="AD673" s="539"/>
      <c r="AE673" s="539"/>
      <c r="AF673" s="539"/>
      <c r="AG673" s="539"/>
      <c r="AH673" s="539"/>
      <c r="AI673" s="539"/>
      <c r="AJ673" s="539"/>
      <c r="AK673" s="539"/>
      <c r="AL673" s="539"/>
      <c r="AM673" s="539"/>
      <c r="AN673" s="539"/>
      <c r="AO673" s="539"/>
    </row>
    <row r="674" spans="20:41" s="540" customFormat="1">
      <c r="T674" s="539"/>
      <c r="U674" s="539"/>
      <c r="V674" s="539"/>
      <c r="W674" s="539"/>
      <c r="X674" s="539"/>
      <c r="Y674" s="539"/>
      <c r="Z674" s="539"/>
      <c r="AA674" s="539"/>
      <c r="AB674" s="539"/>
      <c r="AC674" s="539"/>
      <c r="AD674" s="539"/>
      <c r="AE674" s="539"/>
      <c r="AF674" s="539"/>
      <c r="AG674" s="539"/>
      <c r="AH674" s="539"/>
      <c r="AI674" s="539"/>
      <c r="AJ674" s="539"/>
      <c r="AK674" s="539"/>
      <c r="AL674" s="539"/>
      <c r="AM674" s="539"/>
      <c r="AN674" s="539"/>
      <c r="AO674" s="539"/>
    </row>
    <row r="675" spans="20:41" s="540" customFormat="1">
      <c r="T675" s="539"/>
      <c r="U675" s="539"/>
      <c r="V675" s="539"/>
      <c r="W675" s="539"/>
      <c r="X675" s="539"/>
      <c r="Y675" s="539"/>
      <c r="Z675" s="539"/>
      <c r="AA675" s="539"/>
      <c r="AB675" s="539"/>
      <c r="AC675" s="539"/>
      <c r="AD675" s="539"/>
      <c r="AE675" s="539"/>
      <c r="AF675" s="539"/>
      <c r="AG675" s="539"/>
      <c r="AH675" s="539"/>
      <c r="AI675" s="539"/>
      <c r="AJ675" s="539"/>
      <c r="AK675" s="539"/>
      <c r="AL675" s="539"/>
      <c r="AM675" s="539"/>
      <c r="AN675" s="539"/>
      <c r="AO675" s="539"/>
    </row>
    <row r="676" spans="20:41" s="540" customFormat="1">
      <c r="T676" s="539"/>
      <c r="U676" s="539"/>
      <c r="V676" s="539"/>
      <c r="W676" s="539"/>
      <c r="X676" s="539"/>
      <c r="Y676" s="539"/>
      <c r="Z676" s="539"/>
      <c r="AA676" s="539"/>
      <c r="AB676" s="539"/>
      <c r="AC676" s="539"/>
      <c r="AD676" s="539"/>
      <c r="AE676" s="539"/>
      <c r="AF676" s="539"/>
      <c r="AG676" s="539"/>
      <c r="AH676" s="539"/>
      <c r="AI676" s="539"/>
      <c r="AJ676" s="539"/>
      <c r="AK676" s="539"/>
      <c r="AL676" s="539"/>
      <c r="AM676" s="539"/>
      <c r="AN676" s="539"/>
      <c r="AO676" s="539"/>
    </row>
    <row r="677" spans="20:41" s="540" customFormat="1">
      <c r="T677" s="539"/>
      <c r="U677" s="539"/>
      <c r="V677" s="539"/>
      <c r="W677" s="539"/>
      <c r="X677" s="539"/>
      <c r="Y677" s="539"/>
      <c r="Z677" s="539"/>
      <c r="AA677" s="539"/>
      <c r="AB677" s="539"/>
      <c r="AC677" s="539"/>
      <c r="AD677" s="539"/>
      <c r="AE677" s="539"/>
      <c r="AF677" s="539"/>
      <c r="AG677" s="539"/>
      <c r="AH677" s="539"/>
      <c r="AI677" s="539"/>
      <c r="AJ677" s="539"/>
      <c r="AK677" s="539"/>
      <c r="AL677" s="539"/>
      <c r="AM677" s="539"/>
      <c r="AN677" s="539"/>
      <c r="AO677" s="539"/>
    </row>
    <row r="678" spans="20:41" s="540" customFormat="1">
      <c r="T678" s="539"/>
      <c r="U678" s="539"/>
      <c r="V678" s="539"/>
      <c r="W678" s="539"/>
      <c r="X678" s="539"/>
      <c r="Y678" s="539"/>
      <c r="Z678" s="539"/>
      <c r="AA678" s="539"/>
      <c r="AB678" s="539"/>
      <c r="AC678" s="539"/>
      <c r="AD678" s="539"/>
      <c r="AE678" s="539"/>
      <c r="AF678" s="539"/>
      <c r="AG678" s="539"/>
      <c r="AH678" s="539"/>
      <c r="AI678" s="539"/>
      <c r="AJ678" s="539"/>
      <c r="AK678" s="539"/>
      <c r="AL678" s="539"/>
      <c r="AM678" s="539"/>
      <c r="AN678" s="539"/>
      <c r="AO678" s="539"/>
    </row>
    <row r="679" spans="20:41" s="540" customFormat="1">
      <c r="T679" s="539"/>
      <c r="U679" s="539"/>
      <c r="V679" s="539"/>
      <c r="W679" s="539"/>
      <c r="X679" s="539"/>
      <c r="Y679" s="539"/>
      <c r="Z679" s="539"/>
      <c r="AA679" s="539"/>
      <c r="AB679" s="539"/>
      <c r="AC679" s="539"/>
      <c r="AD679" s="539"/>
      <c r="AE679" s="539"/>
      <c r="AF679" s="539"/>
      <c r="AG679" s="539"/>
      <c r="AH679" s="539"/>
      <c r="AI679" s="539"/>
      <c r="AJ679" s="539"/>
      <c r="AK679" s="539"/>
      <c r="AL679" s="539"/>
      <c r="AM679" s="539"/>
      <c r="AN679" s="539"/>
      <c r="AO679" s="539"/>
    </row>
    <row r="680" spans="20:41" s="540" customFormat="1">
      <c r="T680" s="539"/>
      <c r="U680" s="539"/>
      <c r="V680" s="539"/>
      <c r="W680" s="539"/>
      <c r="X680" s="539"/>
      <c r="Y680" s="539"/>
      <c r="Z680" s="539"/>
      <c r="AA680" s="539"/>
      <c r="AB680" s="539"/>
      <c r="AC680" s="539"/>
      <c r="AD680" s="539"/>
      <c r="AE680" s="539"/>
      <c r="AF680" s="539"/>
      <c r="AG680" s="539"/>
      <c r="AH680" s="539"/>
      <c r="AI680" s="539"/>
      <c r="AJ680" s="539"/>
      <c r="AK680" s="539"/>
      <c r="AL680" s="539"/>
      <c r="AM680" s="539"/>
      <c r="AN680" s="539"/>
      <c r="AO680" s="539"/>
    </row>
    <row r="681" spans="20:41" s="540" customFormat="1">
      <c r="T681" s="539"/>
      <c r="U681" s="539"/>
      <c r="V681" s="539"/>
      <c r="W681" s="539"/>
      <c r="X681" s="539"/>
      <c r="Y681" s="539"/>
      <c r="Z681" s="539"/>
      <c r="AA681" s="539"/>
      <c r="AB681" s="539"/>
      <c r="AC681" s="539"/>
      <c r="AD681" s="539"/>
      <c r="AE681" s="539"/>
      <c r="AF681" s="539"/>
      <c r="AG681" s="539"/>
      <c r="AH681" s="539"/>
      <c r="AI681" s="539"/>
      <c r="AJ681" s="539"/>
      <c r="AK681" s="539"/>
      <c r="AL681" s="539"/>
      <c r="AM681" s="539"/>
      <c r="AN681" s="539"/>
      <c r="AO681" s="539"/>
    </row>
    <row r="682" spans="20:41" s="540" customFormat="1">
      <c r="T682" s="539"/>
      <c r="U682" s="539"/>
      <c r="V682" s="539"/>
      <c r="W682" s="539"/>
      <c r="X682" s="539"/>
      <c r="Y682" s="539"/>
      <c r="Z682" s="539"/>
      <c r="AA682" s="539"/>
      <c r="AB682" s="539"/>
      <c r="AC682" s="539"/>
      <c r="AD682" s="539"/>
      <c r="AE682" s="539"/>
      <c r="AF682" s="539"/>
      <c r="AG682" s="539"/>
      <c r="AH682" s="539"/>
      <c r="AI682" s="539"/>
      <c r="AJ682" s="539"/>
      <c r="AK682" s="539"/>
      <c r="AL682" s="539"/>
      <c r="AM682" s="539"/>
      <c r="AN682" s="539"/>
      <c r="AO682" s="539"/>
    </row>
    <row r="683" spans="20:41" s="540" customFormat="1">
      <c r="T683" s="539"/>
      <c r="U683" s="539"/>
      <c r="V683" s="539"/>
      <c r="W683" s="539"/>
      <c r="X683" s="539"/>
      <c r="Y683" s="539"/>
      <c r="Z683" s="539"/>
      <c r="AA683" s="539"/>
      <c r="AB683" s="539"/>
      <c r="AC683" s="539"/>
      <c r="AD683" s="539"/>
      <c r="AE683" s="539"/>
      <c r="AF683" s="539"/>
      <c r="AG683" s="539"/>
      <c r="AH683" s="539"/>
      <c r="AI683" s="539"/>
      <c r="AJ683" s="539"/>
      <c r="AK683" s="539"/>
      <c r="AL683" s="539"/>
      <c r="AM683" s="539"/>
      <c r="AN683" s="539"/>
      <c r="AO683" s="539"/>
    </row>
    <row r="684" spans="20:41" s="540" customFormat="1">
      <c r="T684" s="539"/>
      <c r="U684" s="539"/>
      <c r="V684" s="539"/>
      <c r="W684" s="539"/>
      <c r="X684" s="539"/>
      <c r="Y684" s="539"/>
      <c r="Z684" s="539"/>
      <c r="AA684" s="539"/>
      <c r="AB684" s="539"/>
      <c r="AC684" s="539"/>
      <c r="AD684" s="539"/>
      <c r="AE684" s="539"/>
      <c r="AF684" s="539"/>
      <c r="AG684" s="539"/>
      <c r="AH684" s="539"/>
      <c r="AI684" s="539"/>
      <c r="AJ684" s="539"/>
      <c r="AK684" s="539"/>
      <c r="AL684" s="539"/>
      <c r="AM684" s="539"/>
      <c r="AN684" s="539"/>
      <c r="AO684" s="539"/>
    </row>
    <row r="685" spans="20:41" s="540" customFormat="1">
      <c r="T685" s="539"/>
      <c r="U685" s="539"/>
      <c r="V685" s="539"/>
      <c r="W685" s="539"/>
      <c r="X685" s="539"/>
      <c r="Y685" s="539"/>
      <c r="Z685" s="539"/>
      <c r="AA685" s="539"/>
      <c r="AB685" s="539"/>
      <c r="AC685" s="539"/>
      <c r="AD685" s="539"/>
      <c r="AE685" s="539"/>
      <c r="AF685" s="539"/>
      <c r="AG685" s="539"/>
      <c r="AH685" s="539"/>
      <c r="AI685" s="539"/>
      <c r="AJ685" s="539"/>
      <c r="AK685" s="539"/>
      <c r="AL685" s="539"/>
      <c r="AM685" s="539"/>
      <c r="AN685" s="539"/>
      <c r="AO685" s="539"/>
    </row>
    <row r="686" spans="20:41" s="540" customFormat="1">
      <c r="T686" s="539"/>
      <c r="U686" s="539"/>
      <c r="V686" s="539"/>
      <c r="W686" s="539"/>
      <c r="X686" s="539"/>
      <c r="Y686" s="539"/>
      <c r="Z686" s="539"/>
      <c r="AA686" s="539"/>
      <c r="AB686" s="539"/>
      <c r="AC686" s="539"/>
      <c r="AD686" s="539"/>
      <c r="AE686" s="539"/>
      <c r="AF686" s="539"/>
      <c r="AG686" s="539"/>
      <c r="AH686" s="539"/>
      <c r="AI686" s="539"/>
      <c r="AJ686" s="539"/>
      <c r="AK686" s="539"/>
      <c r="AL686" s="539"/>
      <c r="AM686" s="539"/>
      <c r="AN686" s="539"/>
      <c r="AO686" s="539"/>
    </row>
    <row r="687" spans="20:41" s="540" customFormat="1">
      <c r="T687" s="539"/>
      <c r="U687" s="539"/>
      <c r="V687" s="539"/>
      <c r="W687" s="539"/>
      <c r="X687" s="539"/>
      <c r="Y687" s="539"/>
      <c r="Z687" s="539"/>
      <c r="AA687" s="539"/>
      <c r="AB687" s="539"/>
      <c r="AC687" s="539"/>
      <c r="AD687" s="539"/>
      <c r="AE687" s="539"/>
      <c r="AF687" s="539"/>
      <c r="AG687" s="539"/>
      <c r="AH687" s="539"/>
      <c r="AI687" s="539"/>
      <c r="AJ687" s="539"/>
      <c r="AK687" s="539"/>
      <c r="AL687" s="539"/>
      <c r="AM687" s="539"/>
      <c r="AN687" s="539"/>
      <c r="AO687" s="539"/>
    </row>
    <row r="688" spans="20:41" s="540" customFormat="1">
      <c r="T688" s="539"/>
      <c r="U688" s="539"/>
      <c r="V688" s="539"/>
      <c r="W688" s="539"/>
      <c r="X688" s="539"/>
      <c r="Y688" s="539"/>
      <c r="Z688" s="539"/>
      <c r="AA688" s="539"/>
      <c r="AB688" s="539"/>
      <c r="AC688" s="539"/>
      <c r="AD688" s="539"/>
      <c r="AE688" s="539"/>
      <c r="AF688" s="539"/>
      <c r="AG688" s="539"/>
      <c r="AH688" s="539"/>
      <c r="AI688" s="539"/>
      <c r="AJ688" s="539"/>
      <c r="AK688" s="539"/>
      <c r="AL688" s="539"/>
      <c r="AM688" s="539"/>
      <c r="AN688" s="539"/>
      <c r="AO688" s="539"/>
    </row>
    <row r="689" spans="20:41" s="540" customFormat="1">
      <c r="T689" s="539"/>
      <c r="U689" s="539"/>
      <c r="V689" s="539"/>
      <c r="W689" s="539"/>
      <c r="X689" s="539"/>
      <c r="Y689" s="539"/>
      <c r="Z689" s="539"/>
      <c r="AA689" s="539"/>
      <c r="AB689" s="539"/>
      <c r="AC689" s="539"/>
      <c r="AD689" s="539"/>
      <c r="AE689" s="539"/>
      <c r="AF689" s="539"/>
      <c r="AG689" s="539"/>
      <c r="AH689" s="539"/>
      <c r="AI689" s="539"/>
      <c r="AJ689" s="539"/>
      <c r="AK689" s="539"/>
      <c r="AL689" s="539"/>
      <c r="AM689" s="539"/>
      <c r="AN689" s="539"/>
      <c r="AO689" s="539"/>
    </row>
    <row r="690" spans="20:41" s="540" customFormat="1">
      <c r="T690" s="539"/>
      <c r="U690" s="539"/>
      <c r="V690" s="539"/>
      <c r="W690" s="539"/>
      <c r="X690" s="539"/>
      <c r="Y690" s="539"/>
      <c r="Z690" s="539"/>
      <c r="AA690" s="539"/>
      <c r="AB690" s="539"/>
      <c r="AC690" s="539"/>
      <c r="AD690" s="539"/>
      <c r="AE690" s="539"/>
      <c r="AF690" s="539"/>
      <c r="AG690" s="539"/>
      <c r="AH690" s="539"/>
      <c r="AI690" s="539"/>
      <c r="AJ690" s="539"/>
      <c r="AK690" s="539"/>
      <c r="AL690" s="539"/>
      <c r="AM690" s="539"/>
      <c r="AN690" s="539"/>
      <c r="AO690" s="539"/>
    </row>
    <row r="691" spans="20:41" s="540" customFormat="1">
      <c r="T691" s="539"/>
      <c r="U691" s="539"/>
      <c r="V691" s="539"/>
      <c r="W691" s="539"/>
      <c r="X691" s="539"/>
      <c r="Y691" s="539"/>
      <c r="Z691" s="539"/>
      <c r="AA691" s="539"/>
      <c r="AB691" s="539"/>
      <c r="AC691" s="539"/>
      <c r="AD691" s="539"/>
      <c r="AE691" s="539"/>
      <c r="AF691" s="539"/>
      <c r="AG691" s="539"/>
      <c r="AH691" s="539"/>
      <c r="AI691" s="539"/>
      <c r="AJ691" s="539"/>
      <c r="AK691" s="539"/>
      <c r="AL691" s="539"/>
      <c r="AM691" s="539"/>
      <c r="AN691" s="539"/>
      <c r="AO691" s="539"/>
    </row>
    <row r="692" spans="20:41" s="540" customFormat="1">
      <c r="T692" s="539"/>
      <c r="U692" s="539"/>
      <c r="V692" s="539"/>
      <c r="W692" s="539"/>
      <c r="X692" s="539"/>
      <c r="Y692" s="539"/>
      <c r="Z692" s="539"/>
      <c r="AA692" s="539"/>
      <c r="AB692" s="539"/>
      <c r="AC692" s="539"/>
      <c r="AD692" s="539"/>
      <c r="AE692" s="539"/>
      <c r="AF692" s="539"/>
      <c r="AG692" s="539"/>
      <c r="AH692" s="539"/>
      <c r="AI692" s="539"/>
      <c r="AJ692" s="539"/>
      <c r="AK692" s="539"/>
      <c r="AL692" s="539"/>
      <c r="AM692" s="539"/>
      <c r="AN692" s="539"/>
      <c r="AO692" s="539"/>
    </row>
    <row r="693" spans="20:41" s="540" customFormat="1">
      <c r="T693" s="539"/>
      <c r="U693" s="539"/>
      <c r="V693" s="539"/>
      <c r="W693" s="539"/>
      <c r="X693" s="539"/>
      <c r="Y693" s="539"/>
      <c r="Z693" s="539"/>
      <c r="AA693" s="539"/>
      <c r="AB693" s="539"/>
      <c r="AC693" s="539"/>
      <c r="AD693" s="539"/>
      <c r="AE693" s="539"/>
      <c r="AF693" s="539"/>
      <c r="AG693" s="539"/>
      <c r="AH693" s="539"/>
      <c r="AI693" s="539"/>
      <c r="AJ693" s="539"/>
      <c r="AK693" s="539"/>
      <c r="AL693" s="539"/>
      <c r="AM693" s="539"/>
      <c r="AN693" s="539"/>
      <c r="AO693" s="539"/>
    </row>
    <row r="694" spans="20:41" s="540" customFormat="1">
      <c r="T694" s="539"/>
      <c r="U694" s="539"/>
      <c r="V694" s="539"/>
      <c r="W694" s="539"/>
      <c r="X694" s="539"/>
      <c r="Y694" s="539"/>
      <c r="Z694" s="539"/>
      <c r="AA694" s="539"/>
      <c r="AB694" s="539"/>
      <c r="AC694" s="539"/>
      <c r="AD694" s="539"/>
      <c r="AE694" s="539"/>
      <c r="AF694" s="539"/>
      <c r="AG694" s="539"/>
      <c r="AH694" s="539"/>
      <c r="AI694" s="539"/>
      <c r="AJ694" s="539"/>
      <c r="AK694" s="539"/>
      <c r="AL694" s="539"/>
      <c r="AM694" s="539"/>
      <c r="AN694" s="539"/>
      <c r="AO694" s="539"/>
    </row>
    <row r="695" spans="20:41" s="540" customFormat="1">
      <c r="T695" s="539"/>
      <c r="U695" s="539"/>
      <c r="V695" s="539"/>
      <c r="W695" s="539"/>
      <c r="X695" s="539"/>
      <c r="Y695" s="539"/>
      <c r="Z695" s="539"/>
      <c r="AA695" s="539"/>
      <c r="AB695" s="539"/>
      <c r="AC695" s="539"/>
      <c r="AD695" s="539"/>
      <c r="AE695" s="539"/>
      <c r="AF695" s="539"/>
      <c r="AG695" s="539"/>
      <c r="AH695" s="539"/>
      <c r="AI695" s="539"/>
      <c r="AJ695" s="539"/>
      <c r="AK695" s="539"/>
      <c r="AL695" s="539"/>
      <c r="AM695" s="539"/>
      <c r="AN695" s="539"/>
      <c r="AO695" s="539"/>
    </row>
    <row r="696" spans="20:41" s="540" customFormat="1">
      <c r="T696" s="539"/>
      <c r="U696" s="539"/>
      <c r="V696" s="539"/>
      <c r="W696" s="539"/>
      <c r="X696" s="539"/>
      <c r="Y696" s="539"/>
      <c r="Z696" s="539"/>
      <c r="AA696" s="539"/>
      <c r="AB696" s="539"/>
      <c r="AC696" s="539"/>
      <c r="AD696" s="539"/>
      <c r="AE696" s="539"/>
      <c r="AF696" s="539"/>
      <c r="AG696" s="539"/>
      <c r="AH696" s="539"/>
      <c r="AI696" s="539"/>
      <c r="AJ696" s="539"/>
      <c r="AK696" s="539"/>
      <c r="AL696" s="539"/>
      <c r="AM696" s="539"/>
      <c r="AN696" s="539"/>
      <c r="AO696" s="539"/>
    </row>
    <row r="697" spans="20:41" s="540" customFormat="1">
      <c r="T697" s="539"/>
      <c r="U697" s="539"/>
      <c r="V697" s="539"/>
      <c r="W697" s="539"/>
      <c r="X697" s="539"/>
      <c r="Y697" s="539"/>
      <c r="Z697" s="539"/>
      <c r="AA697" s="539"/>
      <c r="AB697" s="539"/>
      <c r="AC697" s="539"/>
      <c r="AD697" s="539"/>
      <c r="AE697" s="539"/>
      <c r="AF697" s="539"/>
      <c r="AG697" s="539"/>
      <c r="AH697" s="539"/>
      <c r="AI697" s="539"/>
      <c r="AJ697" s="539"/>
      <c r="AK697" s="539"/>
      <c r="AL697" s="539"/>
      <c r="AM697" s="539"/>
      <c r="AN697" s="539"/>
      <c r="AO697" s="539"/>
    </row>
    <row r="698" spans="20:41" s="540" customFormat="1">
      <c r="T698" s="539"/>
      <c r="U698" s="539"/>
      <c r="V698" s="539"/>
      <c r="W698" s="539"/>
      <c r="X698" s="539"/>
      <c r="Y698" s="539"/>
      <c r="Z698" s="539"/>
      <c r="AA698" s="539"/>
      <c r="AB698" s="539"/>
      <c r="AC698" s="539"/>
      <c r="AD698" s="539"/>
      <c r="AE698" s="539"/>
      <c r="AF698" s="539"/>
      <c r="AG698" s="539"/>
      <c r="AH698" s="539"/>
      <c r="AI698" s="539"/>
      <c r="AJ698" s="539"/>
      <c r="AK698" s="539"/>
      <c r="AL698" s="539"/>
      <c r="AM698" s="539"/>
      <c r="AN698" s="539"/>
      <c r="AO698" s="539"/>
    </row>
    <row r="699" spans="20:41" s="540" customFormat="1">
      <c r="T699" s="539"/>
      <c r="U699" s="539"/>
      <c r="V699" s="539"/>
      <c r="W699" s="539"/>
      <c r="X699" s="539"/>
      <c r="Y699" s="539"/>
      <c r="Z699" s="539"/>
      <c r="AA699" s="539"/>
      <c r="AB699" s="539"/>
      <c r="AC699" s="539"/>
      <c r="AD699" s="539"/>
      <c r="AE699" s="539"/>
      <c r="AF699" s="539"/>
      <c r="AG699" s="539"/>
      <c r="AH699" s="539"/>
      <c r="AI699" s="539"/>
      <c r="AJ699" s="539"/>
      <c r="AK699" s="539"/>
      <c r="AL699" s="539"/>
      <c r="AM699" s="539"/>
      <c r="AN699" s="539"/>
      <c r="AO699" s="539"/>
    </row>
    <row r="700" spans="20:41" s="540" customFormat="1">
      <c r="T700" s="539"/>
      <c r="U700" s="539"/>
      <c r="V700" s="539"/>
      <c r="W700" s="539"/>
      <c r="X700" s="539"/>
      <c r="Y700" s="539"/>
      <c r="Z700" s="539"/>
      <c r="AA700" s="539"/>
      <c r="AB700" s="539"/>
      <c r="AC700" s="539"/>
      <c r="AD700" s="539"/>
      <c r="AE700" s="539"/>
      <c r="AF700" s="539"/>
      <c r="AG700" s="539"/>
      <c r="AH700" s="539"/>
      <c r="AI700" s="539"/>
      <c r="AJ700" s="539"/>
      <c r="AK700" s="539"/>
      <c r="AL700" s="539"/>
      <c r="AM700" s="539"/>
      <c r="AN700" s="539"/>
      <c r="AO700" s="539"/>
    </row>
    <row r="701" spans="20:41" s="540" customFormat="1">
      <c r="T701" s="539"/>
      <c r="U701" s="539"/>
      <c r="V701" s="539"/>
      <c r="W701" s="539"/>
      <c r="X701" s="539"/>
      <c r="Y701" s="539"/>
      <c r="Z701" s="539"/>
      <c r="AA701" s="539"/>
      <c r="AB701" s="539"/>
      <c r="AC701" s="539"/>
      <c r="AD701" s="539"/>
      <c r="AE701" s="539"/>
      <c r="AF701" s="539"/>
      <c r="AG701" s="539"/>
      <c r="AH701" s="539"/>
      <c r="AI701" s="539"/>
      <c r="AJ701" s="539"/>
      <c r="AK701" s="539"/>
      <c r="AL701" s="539"/>
      <c r="AM701" s="539"/>
      <c r="AN701" s="539"/>
      <c r="AO701" s="539"/>
    </row>
    <row r="702" spans="20:41" s="540" customFormat="1">
      <c r="T702" s="539"/>
      <c r="U702" s="539"/>
      <c r="V702" s="539"/>
      <c r="W702" s="539"/>
      <c r="X702" s="539"/>
      <c r="Y702" s="539"/>
      <c r="Z702" s="539"/>
      <c r="AA702" s="539"/>
      <c r="AB702" s="539"/>
      <c r="AC702" s="539"/>
      <c r="AD702" s="539"/>
      <c r="AE702" s="539"/>
      <c r="AF702" s="539"/>
      <c r="AG702" s="539"/>
      <c r="AH702" s="539"/>
      <c r="AI702" s="539"/>
      <c r="AJ702" s="539"/>
      <c r="AK702" s="539"/>
      <c r="AL702" s="539"/>
      <c r="AM702" s="539"/>
      <c r="AN702" s="539"/>
      <c r="AO702" s="539"/>
    </row>
    <row r="703" spans="20:41" s="540" customFormat="1">
      <c r="T703" s="539"/>
      <c r="U703" s="539"/>
      <c r="V703" s="539"/>
      <c r="W703" s="539"/>
      <c r="X703" s="539"/>
      <c r="Y703" s="539"/>
      <c r="Z703" s="539"/>
      <c r="AA703" s="539"/>
      <c r="AB703" s="539"/>
      <c r="AC703" s="539"/>
      <c r="AD703" s="539"/>
      <c r="AE703" s="539"/>
      <c r="AF703" s="539"/>
      <c r="AG703" s="539"/>
      <c r="AH703" s="539"/>
      <c r="AI703" s="539"/>
      <c r="AJ703" s="539"/>
      <c r="AK703" s="539"/>
      <c r="AL703" s="539"/>
      <c r="AM703" s="539"/>
      <c r="AN703" s="539"/>
      <c r="AO703" s="539"/>
    </row>
    <row r="704" spans="20:41" s="540" customFormat="1">
      <c r="T704" s="539"/>
      <c r="U704" s="539"/>
      <c r="V704" s="539"/>
      <c r="W704" s="539"/>
      <c r="X704" s="539"/>
      <c r="Y704" s="539"/>
      <c r="Z704" s="539"/>
      <c r="AA704" s="539"/>
      <c r="AB704" s="539"/>
      <c r="AC704" s="539"/>
      <c r="AD704" s="539"/>
      <c r="AE704" s="539"/>
      <c r="AF704" s="539"/>
      <c r="AG704" s="539"/>
      <c r="AH704" s="539"/>
      <c r="AI704" s="539"/>
      <c r="AJ704" s="539"/>
      <c r="AK704" s="539"/>
      <c r="AL704" s="539"/>
      <c r="AM704" s="539"/>
      <c r="AN704" s="539"/>
      <c r="AO704" s="539"/>
    </row>
    <row r="705" spans="20:41" s="540" customFormat="1">
      <c r="T705" s="539"/>
      <c r="U705" s="539"/>
      <c r="V705" s="539"/>
      <c r="W705" s="539"/>
      <c r="X705" s="539"/>
      <c r="Y705" s="539"/>
      <c r="Z705" s="539"/>
      <c r="AA705" s="539"/>
      <c r="AB705" s="539"/>
      <c r="AC705" s="539"/>
      <c r="AD705" s="539"/>
      <c r="AE705" s="539"/>
      <c r="AF705" s="539"/>
      <c r="AG705" s="539"/>
      <c r="AH705" s="539"/>
      <c r="AI705" s="539"/>
      <c r="AJ705" s="539"/>
      <c r="AK705" s="539"/>
      <c r="AL705" s="539"/>
      <c r="AM705" s="539"/>
      <c r="AN705" s="539"/>
      <c r="AO705" s="539"/>
    </row>
    <row r="706" spans="20:41" s="540" customFormat="1">
      <c r="T706" s="539"/>
      <c r="U706" s="539"/>
      <c r="V706" s="539"/>
      <c r="W706" s="539"/>
      <c r="X706" s="539"/>
      <c r="Y706" s="539"/>
      <c r="Z706" s="539"/>
      <c r="AA706" s="539"/>
      <c r="AB706" s="539"/>
      <c r="AC706" s="539"/>
      <c r="AD706" s="539"/>
      <c r="AE706" s="539"/>
      <c r="AF706" s="539"/>
      <c r="AG706" s="539"/>
      <c r="AH706" s="539"/>
      <c r="AI706" s="539"/>
      <c r="AJ706" s="539"/>
      <c r="AK706" s="539"/>
      <c r="AL706" s="539"/>
      <c r="AM706" s="539"/>
      <c r="AN706" s="539"/>
      <c r="AO706" s="539"/>
    </row>
    <row r="707" spans="20:41" s="540" customFormat="1">
      <c r="T707" s="539"/>
      <c r="U707" s="539"/>
      <c r="V707" s="539"/>
      <c r="W707" s="539"/>
      <c r="X707" s="539"/>
      <c r="Y707" s="539"/>
      <c r="Z707" s="539"/>
      <c r="AA707" s="539"/>
      <c r="AB707" s="539"/>
      <c r="AC707" s="539"/>
      <c r="AD707" s="539"/>
      <c r="AE707" s="539"/>
      <c r="AF707" s="539"/>
      <c r="AG707" s="539"/>
      <c r="AH707" s="539"/>
      <c r="AI707" s="539"/>
      <c r="AJ707" s="539"/>
      <c r="AK707" s="539"/>
      <c r="AL707" s="539"/>
      <c r="AM707" s="539"/>
      <c r="AN707" s="539"/>
      <c r="AO707" s="539"/>
    </row>
    <row r="708" spans="20:41" s="540" customFormat="1">
      <c r="T708" s="539"/>
      <c r="U708" s="539"/>
      <c r="V708" s="539"/>
      <c r="W708" s="539"/>
      <c r="X708" s="539"/>
      <c r="Y708" s="539"/>
      <c r="Z708" s="539"/>
      <c r="AA708" s="539"/>
      <c r="AB708" s="539"/>
      <c r="AC708" s="539"/>
      <c r="AD708" s="539"/>
      <c r="AE708" s="539"/>
      <c r="AF708" s="539"/>
      <c r="AG708" s="539"/>
      <c r="AH708" s="539"/>
      <c r="AI708" s="539"/>
      <c r="AJ708" s="539"/>
      <c r="AK708" s="539"/>
      <c r="AL708" s="539"/>
      <c r="AM708" s="539"/>
      <c r="AN708" s="539"/>
      <c r="AO708" s="539"/>
    </row>
    <row r="709" spans="20:41" s="540" customFormat="1">
      <c r="T709" s="539"/>
      <c r="U709" s="539"/>
      <c r="V709" s="539"/>
      <c r="W709" s="539"/>
      <c r="X709" s="539"/>
      <c r="Y709" s="539"/>
      <c r="Z709" s="539"/>
      <c r="AA709" s="539"/>
      <c r="AB709" s="539"/>
      <c r="AC709" s="539"/>
      <c r="AD709" s="539"/>
      <c r="AE709" s="539"/>
      <c r="AF709" s="539"/>
      <c r="AG709" s="539"/>
      <c r="AH709" s="539"/>
      <c r="AI709" s="539"/>
      <c r="AJ709" s="539"/>
      <c r="AK709" s="539"/>
      <c r="AL709" s="539"/>
      <c r="AM709" s="539"/>
      <c r="AN709" s="539"/>
      <c r="AO709" s="539"/>
    </row>
    <row r="710" spans="20:41" s="540" customFormat="1">
      <c r="T710" s="539"/>
      <c r="U710" s="539"/>
      <c r="V710" s="539"/>
      <c r="W710" s="539"/>
      <c r="X710" s="539"/>
      <c r="Y710" s="539"/>
      <c r="Z710" s="539"/>
      <c r="AA710" s="539"/>
      <c r="AB710" s="539"/>
      <c r="AC710" s="539"/>
      <c r="AD710" s="539"/>
      <c r="AE710" s="539"/>
      <c r="AF710" s="539"/>
      <c r="AG710" s="539"/>
      <c r="AH710" s="539"/>
      <c r="AI710" s="539"/>
      <c r="AJ710" s="539"/>
      <c r="AK710" s="539"/>
      <c r="AL710" s="539"/>
      <c r="AM710" s="539"/>
      <c r="AN710" s="539"/>
      <c r="AO710" s="539"/>
    </row>
    <row r="711" spans="20:41" s="540" customFormat="1">
      <c r="T711" s="539"/>
      <c r="U711" s="539"/>
      <c r="V711" s="539"/>
      <c r="W711" s="539"/>
      <c r="X711" s="539"/>
      <c r="Y711" s="539"/>
      <c r="Z711" s="539"/>
      <c r="AA711" s="539"/>
      <c r="AB711" s="539"/>
      <c r="AC711" s="539"/>
      <c r="AD711" s="539"/>
      <c r="AE711" s="539"/>
      <c r="AF711" s="539"/>
      <c r="AG711" s="539"/>
      <c r="AH711" s="539"/>
      <c r="AI711" s="539"/>
      <c r="AJ711" s="539"/>
      <c r="AK711" s="539"/>
      <c r="AL711" s="539"/>
      <c r="AM711" s="539"/>
      <c r="AN711" s="539"/>
      <c r="AO711" s="539"/>
    </row>
    <row r="712" spans="20:41" s="540" customFormat="1">
      <c r="T712" s="539"/>
      <c r="U712" s="539"/>
      <c r="V712" s="539"/>
      <c r="W712" s="539"/>
      <c r="X712" s="539"/>
      <c r="Y712" s="539"/>
      <c r="Z712" s="539"/>
      <c r="AA712" s="539"/>
      <c r="AB712" s="539"/>
      <c r="AC712" s="539"/>
      <c r="AD712" s="539"/>
      <c r="AE712" s="539"/>
      <c r="AF712" s="539"/>
      <c r="AG712" s="539"/>
      <c r="AH712" s="539"/>
      <c r="AI712" s="539"/>
      <c r="AJ712" s="539"/>
      <c r="AK712" s="539"/>
      <c r="AL712" s="539"/>
      <c r="AM712" s="539"/>
      <c r="AN712" s="539"/>
      <c r="AO712" s="539"/>
    </row>
    <row r="713" spans="20:41" s="540" customFormat="1">
      <c r="T713" s="539"/>
      <c r="U713" s="539"/>
      <c r="V713" s="539"/>
      <c r="W713" s="539"/>
      <c r="X713" s="539"/>
      <c r="Y713" s="539"/>
      <c r="Z713" s="539"/>
      <c r="AA713" s="539"/>
      <c r="AB713" s="539"/>
      <c r="AC713" s="539"/>
      <c r="AD713" s="539"/>
      <c r="AE713" s="539"/>
      <c r="AF713" s="539"/>
      <c r="AG713" s="539"/>
      <c r="AH713" s="539"/>
      <c r="AI713" s="539"/>
      <c r="AJ713" s="539"/>
      <c r="AK713" s="539"/>
      <c r="AL713" s="539"/>
      <c r="AM713" s="539"/>
      <c r="AN713" s="539"/>
      <c r="AO713" s="539"/>
    </row>
    <row r="714" spans="20:41" s="540" customFormat="1">
      <c r="T714" s="539"/>
      <c r="U714" s="539"/>
      <c r="V714" s="539"/>
      <c r="W714" s="539"/>
      <c r="X714" s="539"/>
      <c r="Y714" s="539"/>
      <c r="Z714" s="539"/>
      <c r="AA714" s="539"/>
      <c r="AB714" s="539"/>
      <c r="AC714" s="539"/>
      <c r="AD714" s="539"/>
      <c r="AE714" s="539"/>
      <c r="AF714" s="539"/>
      <c r="AG714" s="539"/>
      <c r="AH714" s="539"/>
      <c r="AI714" s="539"/>
      <c r="AJ714" s="539"/>
      <c r="AK714" s="539"/>
      <c r="AL714" s="539"/>
      <c r="AM714" s="539"/>
      <c r="AN714" s="539"/>
      <c r="AO714" s="539"/>
    </row>
    <row r="715" spans="20:41" s="540" customFormat="1">
      <c r="T715" s="539"/>
      <c r="U715" s="539"/>
      <c r="V715" s="539"/>
      <c r="W715" s="539"/>
      <c r="X715" s="539"/>
      <c r="Y715" s="539"/>
      <c r="Z715" s="539"/>
      <c r="AA715" s="539"/>
      <c r="AB715" s="539"/>
      <c r="AC715" s="539"/>
      <c r="AD715" s="539"/>
      <c r="AE715" s="539"/>
      <c r="AF715" s="539"/>
      <c r="AG715" s="539"/>
      <c r="AH715" s="539"/>
      <c r="AI715" s="539"/>
      <c r="AJ715" s="539"/>
      <c r="AK715" s="539"/>
      <c r="AL715" s="539"/>
      <c r="AM715" s="539"/>
      <c r="AN715" s="539"/>
      <c r="AO715" s="539"/>
    </row>
    <row r="716" spans="20:41" s="540" customFormat="1">
      <c r="T716" s="539"/>
      <c r="U716" s="539"/>
      <c r="V716" s="539"/>
      <c r="W716" s="539"/>
      <c r="X716" s="539"/>
      <c r="Y716" s="539"/>
      <c r="Z716" s="539"/>
      <c r="AA716" s="539"/>
      <c r="AB716" s="539"/>
      <c r="AC716" s="539"/>
      <c r="AD716" s="539"/>
      <c r="AE716" s="539"/>
      <c r="AF716" s="539"/>
      <c r="AG716" s="539"/>
      <c r="AH716" s="539"/>
      <c r="AI716" s="539"/>
      <c r="AJ716" s="539"/>
      <c r="AK716" s="539"/>
      <c r="AL716" s="539"/>
      <c r="AM716" s="539"/>
      <c r="AN716" s="539"/>
      <c r="AO716" s="539"/>
    </row>
    <row r="717" spans="20:41" s="540" customFormat="1">
      <c r="T717" s="539"/>
      <c r="U717" s="539"/>
      <c r="V717" s="539"/>
      <c r="W717" s="539"/>
      <c r="X717" s="539"/>
      <c r="Y717" s="539"/>
      <c r="Z717" s="539"/>
      <c r="AA717" s="539"/>
      <c r="AB717" s="539"/>
      <c r="AC717" s="539"/>
      <c r="AD717" s="539"/>
      <c r="AE717" s="539"/>
      <c r="AF717" s="539"/>
      <c r="AG717" s="539"/>
      <c r="AH717" s="539"/>
      <c r="AI717" s="539"/>
      <c r="AJ717" s="539"/>
      <c r="AK717" s="539"/>
      <c r="AL717" s="539"/>
      <c r="AM717" s="539"/>
      <c r="AN717" s="539"/>
      <c r="AO717" s="539"/>
    </row>
    <row r="718" spans="20:41" s="540" customFormat="1">
      <c r="T718" s="539"/>
      <c r="U718" s="539"/>
      <c r="V718" s="539"/>
      <c r="W718" s="539"/>
      <c r="X718" s="539"/>
      <c r="Y718" s="539"/>
      <c r="Z718" s="539"/>
      <c r="AA718" s="539"/>
      <c r="AB718" s="539"/>
      <c r="AC718" s="539"/>
      <c r="AD718" s="539"/>
      <c r="AE718" s="539"/>
      <c r="AF718" s="539"/>
      <c r="AG718" s="539"/>
      <c r="AH718" s="539"/>
      <c r="AI718" s="539"/>
      <c r="AJ718" s="539"/>
      <c r="AK718" s="539"/>
      <c r="AL718" s="539"/>
      <c r="AM718" s="539"/>
      <c r="AN718" s="539"/>
      <c r="AO718" s="539"/>
    </row>
    <row r="719" spans="20:41" s="540" customFormat="1">
      <c r="T719" s="539"/>
      <c r="U719" s="539"/>
      <c r="V719" s="539"/>
      <c r="W719" s="539"/>
      <c r="X719" s="539"/>
      <c r="Y719" s="539"/>
      <c r="Z719" s="539"/>
      <c r="AA719" s="539"/>
      <c r="AB719" s="539"/>
      <c r="AC719" s="539"/>
      <c r="AD719" s="539"/>
      <c r="AE719" s="539"/>
      <c r="AF719" s="539"/>
      <c r="AG719" s="539"/>
      <c r="AH719" s="539"/>
      <c r="AI719" s="539"/>
      <c r="AJ719" s="539"/>
      <c r="AK719" s="539"/>
      <c r="AL719" s="539"/>
      <c r="AM719" s="539"/>
      <c r="AN719" s="539"/>
      <c r="AO719" s="539"/>
    </row>
    <row r="720" spans="20:41" s="540" customFormat="1">
      <c r="T720" s="539"/>
      <c r="U720" s="539"/>
      <c r="V720" s="539"/>
      <c r="W720" s="539"/>
      <c r="X720" s="539"/>
      <c r="Y720" s="539"/>
      <c r="Z720" s="539"/>
      <c r="AA720" s="539"/>
      <c r="AB720" s="539"/>
      <c r="AC720" s="539"/>
      <c r="AD720" s="539"/>
      <c r="AE720" s="539"/>
      <c r="AF720" s="539"/>
      <c r="AG720" s="539"/>
      <c r="AH720" s="539"/>
      <c r="AI720" s="539"/>
      <c r="AJ720" s="539"/>
      <c r="AK720" s="539"/>
      <c r="AL720" s="539"/>
      <c r="AM720" s="539"/>
      <c r="AN720" s="539"/>
      <c r="AO720" s="539"/>
    </row>
    <row r="721" spans="20:41" s="540" customFormat="1">
      <c r="T721" s="539"/>
      <c r="U721" s="539"/>
      <c r="V721" s="539"/>
      <c r="W721" s="539"/>
      <c r="X721" s="539"/>
      <c r="Y721" s="539"/>
      <c r="Z721" s="539"/>
      <c r="AA721" s="539"/>
      <c r="AB721" s="539"/>
      <c r="AC721" s="539"/>
      <c r="AD721" s="539"/>
      <c r="AE721" s="539"/>
      <c r="AF721" s="539"/>
      <c r="AG721" s="539"/>
      <c r="AH721" s="539"/>
      <c r="AI721" s="539"/>
      <c r="AJ721" s="539"/>
      <c r="AK721" s="539"/>
      <c r="AL721" s="539"/>
      <c r="AM721" s="539"/>
      <c r="AN721" s="539"/>
      <c r="AO721" s="539"/>
    </row>
    <row r="722" spans="20:41" s="540" customFormat="1">
      <c r="T722" s="539"/>
      <c r="U722" s="539"/>
      <c r="V722" s="539"/>
      <c r="W722" s="539"/>
      <c r="X722" s="539"/>
      <c r="Y722" s="539"/>
      <c r="Z722" s="539"/>
      <c r="AA722" s="539"/>
      <c r="AB722" s="539"/>
      <c r="AC722" s="539"/>
      <c r="AD722" s="539"/>
      <c r="AE722" s="539"/>
      <c r="AF722" s="539"/>
      <c r="AG722" s="539"/>
      <c r="AH722" s="539"/>
      <c r="AI722" s="539"/>
      <c r="AJ722" s="539"/>
      <c r="AK722" s="539"/>
      <c r="AL722" s="539"/>
      <c r="AM722" s="539"/>
      <c r="AN722" s="539"/>
      <c r="AO722" s="539"/>
    </row>
    <row r="723" spans="20:41" s="540" customFormat="1">
      <c r="T723" s="539"/>
      <c r="U723" s="539"/>
      <c r="V723" s="539"/>
      <c r="W723" s="539"/>
      <c r="X723" s="539"/>
      <c r="Y723" s="539"/>
      <c r="Z723" s="539"/>
      <c r="AA723" s="539"/>
      <c r="AB723" s="539"/>
      <c r="AC723" s="539"/>
      <c r="AD723" s="539"/>
      <c r="AE723" s="539"/>
      <c r="AF723" s="539"/>
      <c r="AG723" s="539"/>
      <c r="AH723" s="539"/>
      <c r="AI723" s="539"/>
      <c r="AJ723" s="539"/>
      <c r="AK723" s="539"/>
      <c r="AL723" s="539"/>
      <c r="AM723" s="539"/>
      <c r="AN723" s="539"/>
      <c r="AO723" s="539"/>
    </row>
    <row r="724" spans="20:41" s="540" customFormat="1">
      <c r="T724" s="539"/>
      <c r="U724" s="539"/>
      <c r="V724" s="539"/>
      <c r="W724" s="539"/>
      <c r="X724" s="539"/>
      <c r="Y724" s="539"/>
      <c r="Z724" s="539"/>
      <c r="AA724" s="539"/>
      <c r="AB724" s="539"/>
      <c r="AC724" s="539"/>
      <c r="AD724" s="539"/>
      <c r="AE724" s="539"/>
      <c r="AF724" s="539"/>
      <c r="AG724" s="539"/>
      <c r="AH724" s="539"/>
      <c r="AI724" s="539"/>
      <c r="AJ724" s="539"/>
      <c r="AK724" s="539"/>
      <c r="AL724" s="539"/>
      <c r="AM724" s="539"/>
      <c r="AN724" s="539"/>
      <c r="AO724" s="539"/>
    </row>
    <row r="725" spans="20:41" s="540" customFormat="1">
      <c r="T725" s="539"/>
      <c r="U725" s="539"/>
      <c r="V725" s="539"/>
      <c r="W725" s="539"/>
      <c r="X725" s="539"/>
      <c r="Y725" s="539"/>
      <c r="Z725" s="539"/>
      <c r="AA725" s="539"/>
      <c r="AB725" s="539"/>
      <c r="AC725" s="539"/>
      <c r="AD725" s="539"/>
      <c r="AE725" s="539"/>
      <c r="AF725" s="539"/>
      <c r="AG725" s="539"/>
      <c r="AH725" s="539"/>
      <c r="AI725" s="539"/>
      <c r="AJ725" s="539"/>
      <c r="AK725" s="539"/>
      <c r="AL725" s="539"/>
      <c r="AM725" s="539"/>
      <c r="AN725" s="539"/>
      <c r="AO725" s="539"/>
    </row>
    <row r="726" spans="20:41" s="540" customFormat="1">
      <c r="T726" s="539"/>
      <c r="U726" s="539"/>
      <c r="V726" s="539"/>
      <c r="W726" s="539"/>
      <c r="X726" s="539"/>
      <c r="Y726" s="539"/>
      <c r="Z726" s="539"/>
      <c r="AA726" s="539"/>
      <c r="AB726" s="539"/>
      <c r="AC726" s="539"/>
      <c r="AD726" s="539"/>
      <c r="AE726" s="539"/>
      <c r="AF726" s="539"/>
      <c r="AG726" s="539"/>
      <c r="AH726" s="539"/>
      <c r="AI726" s="539"/>
      <c r="AJ726" s="539"/>
      <c r="AK726" s="539"/>
      <c r="AL726" s="539"/>
      <c r="AM726" s="539"/>
      <c r="AN726" s="539"/>
      <c r="AO726" s="539"/>
    </row>
    <row r="727" spans="20:41" s="540" customFormat="1">
      <c r="T727" s="539"/>
      <c r="U727" s="539"/>
      <c r="V727" s="539"/>
      <c r="W727" s="539"/>
      <c r="X727" s="539"/>
      <c r="Y727" s="539"/>
      <c r="Z727" s="539"/>
      <c r="AA727" s="539"/>
      <c r="AB727" s="539"/>
      <c r="AC727" s="539"/>
      <c r="AD727" s="539"/>
      <c r="AE727" s="539"/>
      <c r="AF727" s="539"/>
      <c r="AG727" s="539"/>
      <c r="AH727" s="539"/>
      <c r="AI727" s="539"/>
      <c r="AJ727" s="539"/>
      <c r="AK727" s="539"/>
      <c r="AL727" s="539"/>
      <c r="AM727" s="539"/>
      <c r="AN727" s="539"/>
      <c r="AO727" s="539"/>
    </row>
    <row r="728" spans="20:41" s="540" customFormat="1">
      <c r="T728" s="539"/>
      <c r="U728" s="539"/>
      <c r="V728" s="539"/>
      <c r="W728" s="539"/>
      <c r="X728" s="539"/>
      <c r="Y728" s="539"/>
      <c r="Z728" s="539"/>
      <c r="AA728" s="539"/>
      <c r="AB728" s="539"/>
      <c r="AC728" s="539"/>
      <c r="AD728" s="539"/>
      <c r="AE728" s="539"/>
      <c r="AF728" s="539"/>
      <c r="AG728" s="539"/>
      <c r="AH728" s="539"/>
      <c r="AI728" s="539"/>
      <c r="AJ728" s="539"/>
      <c r="AK728" s="539"/>
      <c r="AL728" s="539"/>
      <c r="AM728" s="539"/>
      <c r="AN728" s="539"/>
      <c r="AO728" s="539"/>
    </row>
    <row r="729" spans="20:41" s="540" customFormat="1">
      <c r="T729" s="539"/>
      <c r="U729" s="539"/>
      <c r="V729" s="539"/>
      <c r="W729" s="539"/>
      <c r="X729" s="539"/>
      <c r="Y729" s="539"/>
      <c r="Z729" s="539"/>
      <c r="AA729" s="539"/>
      <c r="AB729" s="539"/>
      <c r="AC729" s="539"/>
      <c r="AD729" s="539"/>
      <c r="AE729" s="539"/>
      <c r="AF729" s="539"/>
      <c r="AG729" s="539"/>
      <c r="AH729" s="539"/>
      <c r="AI729" s="539"/>
      <c r="AJ729" s="539"/>
      <c r="AK729" s="539"/>
      <c r="AL729" s="539"/>
      <c r="AM729" s="539"/>
      <c r="AN729" s="539"/>
      <c r="AO729" s="539"/>
    </row>
    <row r="730" spans="20:41" s="540" customFormat="1">
      <c r="T730" s="539"/>
      <c r="U730" s="539"/>
      <c r="V730" s="539"/>
      <c r="W730" s="539"/>
      <c r="X730" s="539"/>
      <c r="Y730" s="539"/>
      <c r="Z730" s="539"/>
      <c r="AA730" s="539"/>
      <c r="AB730" s="539"/>
      <c r="AC730" s="539"/>
      <c r="AD730" s="539"/>
      <c r="AE730" s="539"/>
      <c r="AF730" s="539"/>
      <c r="AG730" s="539"/>
      <c r="AH730" s="539"/>
      <c r="AI730" s="539"/>
      <c r="AJ730" s="539"/>
      <c r="AK730" s="539"/>
      <c r="AL730" s="539"/>
      <c r="AM730" s="539"/>
      <c r="AN730" s="539"/>
      <c r="AO730" s="539"/>
    </row>
    <row r="731" spans="20:41" s="540" customFormat="1">
      <c r="T731" s="539"/>
      <c r="U731" s="539"/>
      <c r="V731" s="539"/>
      <c r="W731" s="539"/>
      <c r="X731" s="539"/>
      <c r="Y731" s="539"/>
      <c r="Z731" s="539"/>
      <c r="AA731" s="539"/>
      <c r="AB731" s="539"/>
      <c r="AC731" s="539"/>
      <c r="AD731" s="539"/>
      <c r="AE731" s="539"/>
      <c r="AF731" s="539"/>
      <c r="AG731" s="539"/>
      <c r="AH731" s="539"/>
      <c r="AI731" s="539"/>
      <c r="AJ731" s="539"/>
      <c r="AK731" s="539"/>
      <c r="AL731" s="539"/>
      <c r="AM731" s="539"/>
      <c r="AN731" s="539"/>
      <c r="AO731" s="539"/>
    </row>
    <row r="732" spans="20:41" s="540" customFormat="1">
      <c r="T732" s="539"/>
      <c r="U732" s="539"/>
      <c r="V732" s="539"/>
      <c r="W732" s="539"/>
      <c r="X732" s="539"/>
      <c r="Y732" s="539"/>
      <c r="Z732" s="539"/>
      <c r="AA732" s="539"/>
      <c r="AB732" s="539"/>
      <c r="AC732" s="539"/>
      <c r="AD732" s="539"/>
      <c r="AE732" s="539"/>
      <c r="AF732" s="539"/>
      <c r="AG732" s="539"/>
      <c r="AH732" s="539"/>
      <c r="AI732" s="539"/>
      <c r="AJ732" s="539"/>
      <c r="AK732" s="539"/>
      <c r="AL732" s="539"/>
      <c r="AM732" s="539"/>
      <c r="AN732" s="539"/>
      <c r="AO732" s="539"/>
    </row>
    <row r="733" spans="20:41" s="540" customFormat="1">
      <c r="T733" s="539"/>
      <c r="U733" s="539"/>
      <c r="V733" s="539"/>
      <c r="W733" s="539"/>
      <c r="X733" s="539"/>
      <c r="Y733" s="539"/>
      <c r="Z733" s="539"/>
      <c r="AA733" s="539"/>
      <c r="AB733" s="539"/>
      <c r="AC733" s="539"/>
      <c r="AD733" s="539"/>
      <c r="AE733" s="539"/>
      <c r="AF733" s="539"/>
      <c r="AG733" s="539"/>
      <c r="AH733" s="539"/>
      <c r="AI733" s="539"/>
      <c r="AJ733" s="539"/>
      <c r="AK733" s="539"/>
      <c r="AL733" s="539"/>
      <c r="AM733" s="539"/>
      <c r="AN733" s="539"/>
      <c r="AO733" s="539"/>
    </row>
    <row r="734" spans="20:41" s="540" customFormat="1">
      <c r="T734" s="539"/>
      <c r="U734" s="539"/>
      <c r="V734" s="539"/>
      <c r="W734" s="539"/>
      <c r="X734" s="539"/>
      <c r="Y734" s="539"/>
      <c r="Z734" s="539"/>
      <c r="AA734" s="539"/>
      <c r="AB734" s="539"/>
      <c r="AC734" s="539"/>
      <c r="AD734" s="539"/>
      <c r="AE734" s="539"/>
      <c r="AF734" s="539"/>
      <c r="AG734" s="539"/>
      <c r="AH734" s="539"/>
      <c r="AI734" s="539"/>
      <c r="AJ734" s="539"/>
      <c r="AK734" s="539"/>
      <c r="AL734" s="539"/>
      <c r="AM734" s="539"/>
      <c r="AN734" s="539"/>
      <c r="AO734" s="539"/>
    </row>
    <row r="735" spans="20:41" s="540" customFormat="1">
      <c r="T735" s="539"/>
      <c r="U735" s="539"/>
      <c r="V735" s="539"/>
      <c r="W735" s="539"/>
      <c r="X735" s="539"/>
      <c r="Y735" s="539"/>
      <c r="Z735" s="539"/>
      <c r="AA735" s="539"/>
      <c r="AB735" s="539"/>
      <c r="AC735" s="539"/>
      <c r="AD735" s="539"/>
      <c r="AE735" s="539"/>
      <c r="AF735" s="539"/>
      <c r="AG735" s="539"/>
      <c r="AH735" s="539"/>
      <c r="AI735" s="539"/>
      <c r="AJ735" s="539"/>
      <c r="AK735" s="539"/>
      <c r="AL735" s="539"/>
      <c r="AM735" s="539"/>
      <c r="AN735" s="539"/>
      <c r="AO735" s="539"/>
    </row>
    <row r="736" spans="20:41" s="540" customFormat="1">
      <c r="T736" s="539"/>
      <c r="U736" s="539"/>
      <c r="V736" s="539"/>
      <c r="W736" s="539"/>
      <c r="X736" s="539"/>
      <c r="Y736" s="539"/>
      <c r="Z736" s="539"/>
      <c r="AA736" s="539"/>
      <c r="AB736" s="539"/>
      <c r="AC736" s="539"/>
      <c r="AD736" s="539"/>
      <c r="AE736" s="539"/>
      <c r="AF736" s="539"/>
      <c r="AG736" s="539"/>
      <c r="AH736" s="539"/>
      <c r="AI736" s="539"/>
      <c r="AJ736" s="539"/>
      <c r="AK736" s="539"/>
      <c r="AL736" s="539"/>
      <c r="AM736" s="539"/>
      <c r="AN736" s="539"/>
      <c r="AO736" s="539"/>
    </row>
    <row r="737" spans="20:41" s="540" customFormat="1">
      <c r="T737" s="539"/>
      <c r="U737" s="539"/>
      <c r="V737" s="539"/>
      <c r="W737" s="539"/>
      <c r="X737" s="539"/>
      <c r="Y737" s="539"/>
      <c r="Z737" s="539"/>
      <c r="AA737" s="539"/>
      <c r="AB737" s="539"/>
      <c r="AC737" s="539"/>
      <c r="AD737" s="539"/>
      <c r="AE737" s="539"/>
      <c r="AF737" s="539"/>
      <c r="AG737" s="539"/>
      <c r="AH737" s="539"/>
      <c r="AI737" s="539"/>
      <c r="AJ737" s="539"/>
      <c r="AK737" s="539"/>
      <c r="AL737" s="539"/>
      <c r="AM737" s="539"/>
      <c r="AN737" s="539"/>
      <c r="AO737" s="539"/>
    </row>
    <row r="738" spans="20:41" s="540" customFormat="1">
      <c r="T738" s="539"/>
      <c r="U738" s="539"/>
      <c r="V738" s="539"/>
      <c r="W738" s="539"/>
      <c r="X738" s="539"/>
      <c r="Y738" s="539"/>
      <c r="Z738" s="539"/>
      <c r="AA738" s="539"/>
      <c r="AB738" s="539"/>
      <c r="AC738" s="539"/>
      <c r="AD738" s="539"/>
      <c r="AE738" s="539"/>
      <c r="AF738" s="539"/>
      <c r="AG738" s="539"/>
      <c r="AH738" s="539"/>
      <c r="AI738" s="539"/>
      <c r="AJ738" s="539"/>
      <c r="AK738" s="539"/>
      <c r="AL738" s="539"/>
      <c r="AM738" s="539"/>
      <c r="AN738" s="539"/>
      <c r="AO738" s="539"/>
    </row>
    <row r="739" spans="20:41" s="540" customFormat="1">
      <c r="T739" s="539"/>
      <c r="U739" s="539"/>
      <c r="V739" s="539"/>
      <c r="W739" s="539"/>
      <c r="X739" s="539"/>
      <c r="Y739" s="539"/>
      <c r="Z739" s="539"/>
      <c r="AA739" s="539"/>
      <c r="AB739" s="539"/>
      <c r="AC739" s="539"/>
      <c r="AD739" s="539"/>
      <c r="AE739" s="539"/>
      <c r="AF739" s="539"/>
      <c r="AG739" s="539"/>
      <c r="AH739" s="539"/>
      <c r="AI739" s="539"/>
      <c r="AJ739" s="539"/>
      <c r="AK739" s="539"/>
      <c r="AL739" s="539"/>
      <c r="AM739" s="539"/>
      <c r="AN739" s="539"/>
      <c r="AO739" s="539"/>
    </row>
    <row r="740" spans="20:41" s="540" customFormat="1">
      <c r="T740" s="539"/>
      <c r="U740" s="539"/>
      <c r="V740" s="539"/>
      <c r="W740" s="539"/>
      <c r="X740" s="539"/>
      <c r="Y740" s="539"/>
      <c r="Z740" s="539"/>
      <c r="AA740" s="539"/>
      <c r="AB740" s="539"/>
      <c r="AC740" s="539"/>
      <c r="AD740" s="539"/>
      <c r="AE740" s="539"/>
      <c r="AF740" s="539"/>
      <c r="AG740" s="539"/>
      <c r="AH740" s="539"/>
      <c r="AI740" s="539"/>
      <c r="AJ740" s="539"/>
      <c r="AK740" s="539"/>
      <c r="AL740" s="539"/>
      <c r="AM740" s="539"/>
      <c r="AN740" s="539"/>
      <c r="AO740" s="539"/>
    </row>
    <row r="741" spans="20:41" s="540" customFormat="1">
      <c r="T741" s="539"/>
      <c r="U741" s="539"/>
      <c r="V741" s="539"/>
      <c r="W741" s="539"/>
      <c r="X741" s="539"/>
      <c r="Y741" s="539"/>
      <c r="Z741" s="539"/>
      <c r="AA741" s="539"/>
      <c r="AB741" s="539"/>
      <c r="AC741" s="539"/>
      <c r="AD741" s="539"/>
      <c r="AE741" s="539"/>
      <c r="AF741" s="539"/>
      <c r="AG741" s="539"/>
      <c r="AH741" s="539"/>
      <c r="AI741" s="539"/>
      <c r="AJ741" s="539"/>
      <c r="AK741" s="539"/>
      <c r="AL741" s="539"/>
      <c r="AM741" s="539"/>
      <c r="AN741" s="539"/>
      <c r="AO741" s="539"/>
    </row>
    <row r="742" spans="20:41" s="540" customFormat="1">
      <c r="T742" s="539"/>
      <c r="U742" s="539"/>
      <c r="V742" s="539"/>
      <c r="W742" s="539"/>
      <c r="X742" s="539"/>
      <c r="Y742" s="539"/>
      <c r="Z742" s="539"/>
      <c r="AA742" s="539"/>
      <c r="AB742" s="539"/>
      <c r="AC742" s="539"/>
      <c r="AD742" s="539"/>
      <c r="AE742" s="539"/>
      <c r="AF742" s="539"/>
      <c r="AG742" s="539"/>
      <c r="AH742" s="539"/>
      <c r="AI742" s="539"/>
      <c r="AJ742" s="539"/>
      <c r="AK742" s="539"/>
      <c r="AL742" s="539"/>
      <c r="AM742" s="539"/>
      <c r="AN742" s="539"/>
      <c r="AO742" s="539"/>
    </row>
    <row r="743" spans="20:41" s="540" customFormat="1">
      <c r="T743" s="539"/>
      <c r="U743" s="539"/>
      <c r="V743" s="539"/>
      <c r="W743" s="539"/>
      <c r="X743" s="539"/>
      <c r="Y743" s="539"/>
      <c r="Z743" s="539"/>
      <c r="AA743" s="539"/>
      <c r="AB743" s="539"/>
      <c r="AC743" s="539"/>
      <c r="AD743" s="539"/>
      <c r="AE743" s="539"/>
      <c r="AF743" s="539"/>
      <c r="AG743" s="539"/>
      <c r="AH743" s="539"/>
      <c r="AI743" s="539"/>
      <c r="AJ743" s="539"/>
      <c r="AK743" s="539"/>
      <c r="AL743" s="539"/>
      <c r="AM743" s="539"/>
      <c r="AN743" s="539"/>
      <c r="AO743" s="539"/>
    </row>
    <row r="744" spans="20:41" s="540" customFormat="1">
      <c r="T744" s="539"/>
      <c r="U744" s="539"/>
      <c r="V744" s="539"/>
      <c r="W744" s="539"/>
      <c r="X744" s="539"/>
      <c r="Y744" s="539"/>
      <c r="Z744" s="539"/>
      <c r="AA744" s="539"/>
      <c r="AB744" s="539"/>
      <c r="AC744" s="539"/>
      <c r="AD744" s="539"/>
      <c r="AE744" s="539"/>
      <c r="AF744" s="539"/>
      <c r="AG744" s="539"/>
      <c r="AH744" s="539"/>
      <c r="AI744" s="539"/>
      <c r="AJ744" s="539"/>
      <c r="AK744" s="539"/>
      <c r="AL744" s="539"/>
      <c r="AM744" s="539"/>
      <c r="AN744" s="539"/>
      <c r="AO744" s="539"/>
    </row>
    <row r="745" spans="20:41" s="540" customFormat="1">
      <c r="T745" s="539"/>
      <c r="U745" s="539"/>
      <c r="V745" s="539"/>
      <c r="W745" s="539"/>
      <c r="X745" s="539"/>
      <c r="Y745" s="539"/>
      <c r="Z745" s="539"/>
      <c r="AA745" s="539"/>
      <c r="AB745" s="539"/>
      <c r="AC745" s="539"/>
      <c r="AD745" s="539"/>
      <c r="AE745" s="539"/>
      <c r="AF745" s="539"/>
      <c r="AG745" s="539"/>
      <c r="AH745" s="539"/>
      <c r="AI745" s="539"/>
      <c r="AJ745" s="539"/>
      <c r="AK745" s="539"/>
      <c r="AL745" s="539"/>
      <c r="AM745" s="539"/>
      <c r="AN745" s="539"/>
      <c r="AO745" s="539"/>
    </row>
    <row r="746" spans="20:41" s="540" customFormat="1">
      <c r="T746" s="539"/>
      <c r="U746" s="539"/>
      <c r="V746" s="539"/>
      <c r="W746" s="539"/>
      <c r="X746" s="539"/>
      <c r="Y746" s="539"/>
      <c r="Z746" s="539"/>
      <c r="AA746" s="539"/>
      <c r="AB746" s="539"/>
      <c r="AC746" s="539"/>
      <c r="AD746" s="539"/>
      <c r="AE746" s="539"/>
      <c r="AF746" s="539"/>
      <c r="AG746" s="539"/>
      <c r="AH746" s="539"/>
      <c r="AI746" s="539"/>
      <c r="AJ746" s="539"/>
      <c r="AK746" s="539"/>
      <c r="AL746" s="539"/>
      <c r="AM746" s="539"/>
      <c r="AN746" s="539"/>
      <c r="AO746" s="539"/>
    </row>
    <row r="747" spans="20:41" s="540" customFormat="1">
      <c r="T747" s="539"/>
      <c r="U747" s="539"/>
      <c r="V747" s="539"/>
      <c r="W747" s="539"/>
      <c r="X747" s="539"/>
      <c r="Y747" s="539"/>
      <c r="Z747" s="539"/>
      <c r="AA747" s="539"/>
      <c r="AB747" s="539"/>
      <c r="AC747" s="539"/>
      <c r="AD747" s="539"/>
      <c r="AE747" s="539"/>
      <c r="AF747" s="539"/>
      <c r="AG747" s="539"/>
      <c r="AH747" s="539"/>
      <c r="AI747" s="539"/>
      <c r="AJ747" s="539"/>
      <c r="AK747" s="539"/>
      <c r="AL747" s="539"/>
      <c r="AM747" s="539"/>
      <c r="AN747" s="539"/>
      <c r="AO747" s="539"/>
    </row>
    <row r="748" spans="20:41" s="540" customFormat="1">
      <c r="T748" s="539"/>
      <c r="U748" s="539"/>
      <c r="V748" s="539"/>
      <c r="W748" s="539"/>
      <c r="X748" s="539"/>
      <c r="Y748" s="539"/>
      <c r="Z748" s="539"/>
      <c r="AA748" s="539"/>
      <c r="AB748" s="539"/>
      <c r="AC748" s="539"/>
      <c r="AD748" s="539"/>
      <c r="AE748" s="539"/>
      <c r="AF748" s="539"/>
      <c r="AG748" s="539"/>
      <c r="AH748" s="539"/>
      <c r="AI748" s="539"/>
      <c r="AJ748" s="539"/>
      <c r="AK748" s="539"/>
      <c r="AL748" s="539"/>
      <c r="AM748" s="539"/>
      <c r="AN748" s="539"/>
      <c r="AO748" s="539"/>
    </row>
    <row r="749" spans="20:41" s="540" customFormat="1">
      <c r="T749" s="539"/>
      <c r="U749" s="539"/>
      <c r="V749" s="539"/>
      <c r="W749" s="539"/>
      <c r="X749" s="539"/>
      <c r="Y749" s="539"/>
      <c r="Z749" s="539"/>
      <c r="AA749" s="539"/>
      <c r="AB749" s="539"/>
      <c r="AC749" s="539"/>
      <c r="AD749" s="539"/>
      <c r="AE749" s="539"/>
      <c r="AF749" s="539"/>
      <c r="AG749" s="539"/>
      <c r="AH749" s="539"/>
      <c r="AI749" s="539"/>
      <c r="AJ749" s="539"/>
      <c r="AK749" s="539"/>
      <c r="AL749" s="539"/>
      <c r="AM749" s="539"/>
      <c r="AN749" s="539"/>
      <c r="AO749" s="539"/>
    </row>
    <row r="750" spans="20:41" s="540" customFormat="1">
      <c r="T750" s="539"/>
      <c r="U750" s="539"/>
      <c r="V750" s="539"/>
      <c r="W750" s="539"/>
      <c r="X750" s="539"/>
      <c r="Y750" s="539"/>
      <c r="Z750" s="539"/>
      <c r="AA750" s="539"/>
      <c r="AB750" s="539"/>
      <c r="AC750" s="539"/>
      <c r="AD750" s="539"/>
      <c r="AE750" s="539"/>
      <c r="AF750" s="539"/>
      <c r="AG750" s="539"/>
      <c r="AH750" s="539"/>
      <c r="AI750" s="539"/>
      <c r="AJ750" s="539"/>
      <c r="AK750" s="539"/>
      <c r="AL750" s="539"/>
      <c r="AM750" s="539"/>
      <c r="AN750" s="539"/>
      <c r="AO750" s="539"/>
    </row>
    <row r="751" spans="20:41" s="540" customFormat="1">
      <c r="T751" s="539"/>
      <c r="U751" s="539"/>
      <c r="V751" s="539"/>
      <c r="W751" s="539"/>
      <c r="X751" s="539"/>
      <c r="Y751" s="539"/>
      <c r="Z751" s="539"/>
      <c r="AA751" s="539"/>
      <c r="AB751" s="539"/>
      <c r="AC751" s="539"/>
      <c r="AD751" s="539"/>
      <c r="AE751" s="539"/>
      <c r="AF751" s="539"/>
      <c r="AG751" s="539"/>
      <c r="AH751" s="539"/>
      <c r="AI751" s="539"/>
      <c r="AJ751" s="539"/>
      <c r="AK751" s="539"/>
      <c r="AL751" s="539"/>
      <c r="AM751" s="539"/>
      <c r="AN751" s="539"/>
      <c r="AO751" s="539"/>
    </row>
    <row r="752" spans="20:41" s="540" customFormat="1">
      <c r="T752" s="539"/>
      <c r="U752" s="539"/>
      <c r="V752" s="539"/>
      <c r="W752" s="539"/>
      <c r="X752" s="539"/>
      <c r="Y752" s="539"/>
      <c r="Z752" s="539"/>
      <c r="AA752" s="539"/>
      <c r="AB752" s="539"/>
      <c r="AC752" s="539"/>
      <c r="AD752" s="539"/>
      <c r="AE752" s="539"/>
      <c r="AF752" s="539"/>
      <c r="AG752" s="539"/>
      <c r="AH752" s="539"/>
      <c r="AI752" s="539"/>
      <c r="AJ752" s="539"/>
      <c r="AK752" s="539"/>
      <c r="AL752" s="539"/>
      <c r="AM752" s="539"/>
      <c r="AN752" s="539"/>
      <c r="AO752" s="539"/>
    </row>
    <row r="753" spans="20:41" s="540" customFormat="1">
      <c r="T753" s="539"/>
      <c r="U753" s="539"/>
      <c r="V753" s="539"/>
      <c r="W753" s="539"/>
      <c r="X753" s="539"/>
      <c r="Y753" s="539"/>
      <c r="Z753" s="539"/>
      <c r="AA753" s="539"/>
      <c r="AB753" s="539"/>
      <c r="AC753" s="539"/>
      <c r="AD753" s="539"/>
      <c r="AE753" s="539"/>
      <c r="AF753" s="539"/>
      <c r="AG753" s="539"/>
      <c r="AH753" s="539"/>
      <c r="AI753" s="539"/>
      <c r="AJ753" s="539"/>
      <c r="AK753" s="539"/>
      <c r="AL753" s="539"/>
      <c r="AM753" s="539"/>
      <c r="AN753" s="539"/>
      <c r="AO753" s="539"/>
    </row>
    <row r="754" spans="20:41" s="540" customFormat="1">
      <c r="T754" s="539"/>
      <c r="U754" s="539"/>
      <c r="V754" s="539"/>
      <c r="W754" s="539"/>
      <c r="X754" s="539"/>
      <c r="Y754" s="539"/>
      <c r="Z754" s="539"/>
      <c r="AA754" s="539"/>
      <c r="AB754" s="539"/>
      <c r="AC754" s="539"/>
      <c r="AD754" s="539"/>
      <c r="AE754" s="539"/>
      <c r="AF754" s="539"/>
      <c r="AG754" s="539"/>
      <c r="AH754" s="539"/>
      <c r="AI754" s="539"/>
      <c r="AJ754" s="539"/>
      <c r="AK754" s="539"/>
      <c r="AL754" s="539"/>
      <c r="AM754" s="539"/>
      <c r="AN754" s="539"/>
      <c r="AO754" s="539"/>
    </row>
    <row r="755" spans="20:41" s="540" customFormat="1">
      <c r="T755" s="539"/>
      <c r="U755" s="539"/>
      <c r="V755" s="539"/>
      <c r="W755" s="539"/>
      <c r="X755" s="539"/>
      <c r="Y755" s="539"/>
      <c r="Z755" s="539"/>
      <c r="AA755" s="539"/>
      <c r="AB755" s="539"/>
      <c r="AC755" s="539"/>
      <c r="AD755" s="539"/>
      <c r="AE755" s="539"/>
      <c r="AF755" s="539"/>
      <c r="AG755" s="539"/>
      <c r="AH755" s="539"/>
      <c r="AI755" s="539"/>
      <c r="AJ755" s="539"/>
      <c r="AK755" s="539"/>
      <c r="AL755" s="539"/>
      <c r="AM755" s="539"/>
      <c r="AN755" s="539"/>
      <c r="AO755" s="539"/>
    </row>
    <row r="756" spans="20:41" s="540" customFormat="1">
      <c r="T756" s="539"/>
      <c r="U756" s="539"/>
      <c r="V756" s="539"/>
      <c r="W756" s="539"/>
      <c r="X756" s="539"/>
      <c r="Y756" s="539"/>
      <c r="Z756" s="539"/>
      <c r="AA756" s="539"/>
      <c r="AB756" s="539"/>
      <c r="AC756" s="539"/>
      <c r="AD756" s="539"/>
      <c r="AE756" s="539"/>
      <c r="AF756" s="539"/>
      <c r="AG756" s="539"/>
      <c r="AH756" s="539"/>
      <c r="AI756" s="539"/>
      <c r="AJ756" s="539"/>
      <c r="AK756" s="539"/>
      <c r="AL756" s="539"/>
      <c r="AM756" s="539"/>
      <c r="AN756" s="539"/>
      <c r="AO756" s="539"/>
    </row>
    <row r="757" spans="20:41" s="540" customFormat="1">
      <c r="T757" s="539"/>
      <c r="U757" s="539"/>
      <c r="V757" s="539"/>
      <c r="W757" s="539"/>
      <c r="X757" s="539"/>
      <c r="Y757" s="539"/>
      <c r="Z757" s="539"/>
      <c r="AA757" s="539"/>
      <c r="AB757" s="539"/>
      <c r="AC757" s="539"/>
      <c r="AD757" s="539"/>
      <c r="AE757" s="539"/>
      <c r="AF757" s="539"/>
      <c r="AG757" s="539"/>
      <c r="AH757" s="539"/>
      <c r="AI757" s="539"/>
      <c r="AJ757" s="539"/>
      <c r="AK757" s="539"/>
      <c r="AL757" s="539"/>
      <c r="AM757" s="539"/>
      <c r="AN757" s="539"/>
      <c r="AO757" s="539"/>
    </row>
    <row r="758" spans="20:41" s="540" customFormat="1">
      <c r="T758" s="539"/>
      <c r="U758" s="539"/>
      <c r="V758" s="539"/>
      <c r="W758" s="539"/>
      <c r="X758" s="539"/>
      <c r="Y758" s="539"/>
      <c r="Z758" s="539"/>
      <c r="AA758" s="539"/>
      <c r="AB758" s="539"/>
      <c r="AC758" s="539"/>
      <c r="AD758" s="539"/>
      <c r="AE758" s="539"/>
      <c r="AF758" s="539"/>
      <c r="AG758" s="539"/>
      <c r="AH758" s="539"/>
      <c r="AI758" s="539"/>
      <c r="AJ758" s="539"/>
      <c r="AK758" s="539"/>
      <c r="AL758" s="539"/>
      <c r="AM758" s="539"/>
      <c r="AN758" s="539"/>
      <c r="AO758" s="539"/>
    </row>
    <row r="759" spans="20:41" s="540" customFormat="1">
      <c r="T759" s="539"/>
      <c r="U759" s="539"/>
      <c r="V759" s="539"/>
      <c r="W759" s="539"/>
      <c r="X759" s="539"/>
      <c r="Y759" s="539"/>
      <c r="Z759" s="539"/>
      <c r="AA759" s="539"/>
      <c r="AB759" s="539"/>
      <c r="AC759" s="539"/>
      <c r="AD759" s="539"/>
      <c r="AE759" s="539"/>
      <c r="AF759" s="539"/>
      <c r="AG759" s="539"/>
      <c r="AH759" s="539"/>
      <c r="AI759" s="539"/>
      <c r="AJ759" s="539"/>
      <c r="AK759" s="539"/>
      <c r="AL759" s="539"/>
      <c r="AM759" s="539"/>
      <c r="AN759" s="539"/>
      <c r="AO759" s="539"/>
    </row>
    <row r="760" spans="20:41" s="540" customFormat="1">
      <c r="T760" s="539"/>
      <c r="U760" s="539"/>
      <c r="V760" s="539"/>
      <c r="W760" s="539"/>
      <c r="X760" s="539"/>
      <c r="Y760" s="539"/>
      <c r="Z760" s="539"/>
      <c r="AA760" s="539"/>
      <c r="AB760" s="539"/>
      <c r="AC760" s="539"/>
      <c r="AD760" s="539"/>
      <c r="AE760" s="539"/>
      <c r="AF760" s="539"/>
      <c r="AG760" s="539"/>
      <c r="AH760" s="539"/>
      <c r="AI760" s="539"/>
      <c r="AJ760" s="539"/>
      <c r="AK760" s="539"/>
      <c r="AL760" s="539"/>
      <c r="AM760" s="539"/>
      <c r="AN760" s="539"/>
      <c r="AO760" s="539"/>
    </row>
    <row r="761" spans="20:41" s="540" customFormat="1">
      <c r="T761" s="539"/>
      <c r="U761" s="539"/>
      <c r="V761" s="539"/>
      <c r="W761" s="539"/>
      <c r="X761" s="539"/>
      <c r="Y761" s="539"/>
      <c r="Z761" s="539"/>
      <c r="AA761" s="539"/>
      <c r="AB761" s="539"/>
      <c r="AC761" s="539"/>
      <c r="AD761" s="539"/>
      <c r="AE761" s="539"/>
      <c r="AF761" s="539"/>
      <c r="AG761" s="539"/>
      <c r="AH761" s="539"/>
      <c r="AI761" s="539"/>
      <c r="AJ761" s="539"/>
      <c r="AK761" s="539"/>
      <c r="AL761" s="539"/>
      <c r="AM761" s="539"/>
      <c r="AN761" s="539"/>
      <c r="AO761" s="539"/>
    </row>
    <row r="762" spans="20:41" s="540" customFormat="1">
      <c r="T762" s="539"/>
      <c r="U762" s="539"/>
      <c r="V762" s="539"/>
      <c r="W762" s="539"/>
      <c r="X762" s="539"/>
      <c r="Y762" s="539"/>
      <c r="Z762" s="539"/>
      <c r="AA762" s="539"/>
      <c r="AB762" s="539"/>
      <c r="AC762" s="539"/>
      <c r="AD762" s="539"/>
      <c r="AE762" s="539"/>
      <c r="AF762" s="539"/>
      <c r="AG762" s="539"/>
      <c r="AH762" s="539"/>
      <c r="AI762" s="539"/>
      <c r="AJ762" s="539"/>
      <c r="AK762" s="539"/>
      <c r="AL762" s="539"/>
      <c r="AM762" s="539"/>
      <c r="AN762" s="539"/>
      <c r="AO762" s="539"/>
    </row>
    <row r="763" spans="20:41" s="540" customFormat="1">
      <c r="T763" s="539"/>
      <c r="U763" s="539"/>
      <c r="V763" s="539"/>
      <c r="W763" s="539"/>
      <c r="X763" s="539"/>
      <c r="Y763" s="539"/>
      <c r="Z763" s="539"/>
      <c r="AA763" s="539"/>
      <c r="AB763" s="539"/>
      <c r="AC763" s="539"/>
      <c r="AD763" s="539"/>
      <c r="AE763" s="539"/>
      <c r="AF763" s="539"/>
      <c r="AG763" s="539"/>
      <c r="AH763" s="539"/>
      <c r="AI763" s="539"/>
      <c r="AJ763" s="539"/>
      <c r="AK763" s="539"/>
      <c r="AL763" s="539"/>
      <c r="AM763" s="539"/>
      <c r="AN763" s="539"/>
      <c r="AO763" s="539"/>
    </row>
    <row r="764" spans="20:41" s="540" customFormat="1">
      <c r="T764" s="539"/>
      <c r="U764" s="539"/>
      <c r="V764" s="539"/>
      <c r="W764" s="539"/>
      <c r="X764" s="539"/>
      <c r="Y764" s="539"/>
      <c r="Z764" s="539"/>
      <c r="AA764" s="539"/>
      <c r="AB764" s="539"/>
      <c r="AC764" s="539"/>
      <c r="AD764" s="539"/>
      <c r="AE764" s="539"/>
      <c r="AF764" s="539"/>
      <c r="AG764" s="539"/>
      <c r="AH764" s="539"/>
      <c r="AI764" s="539"/>
      <c r="AJ764" s="539"/>
      <c r="AK764" s="539"/>
      <c r="AL764" s="539"/>
      <c r="AM764" s="539"/>
      <c r="AN764" s="539"/>
      <c r="AO764" s="539"/>
    </row>
    <row r="765" spans="20:41" s="540" customFormat="1">
      <c r="T765" s="539"/>
      <c r="U765" s="539"/>
      <c r="V765" s="539"/>
      <c r="W765" s="539"/>
      <c r="X765" s="539"/>
      <c r="Y765" s="539"/>
      <c r="Z765" s="539"/>
      <c r="AA765" s="539"/>
      <c r="AB765" s="539"/>
      <c r="AC765" s="539"/>
      <c r="AD765" s="539"/>
      <c r="AE765" s="539"/>
      <c r="AF765" s="539"/>
      <c r="AG765" s="539"/>
      <c r="AH765" s="539"/>
      <c r="AI765" s="539"/>
      <c r="AJ765" s="539"/>
      <c r="AK765" s="539"/>
      <c r="AL765" s="539"/>
      <c r="AM765" s="539"/>
      <c r="AN765" s="539"/>
      <c r="AO765" s="539"/>
    </row>
    <row r="766" spans="20:41" s="540" customFormat="1">
      <c r="T766" s="539"/>
      <c r="U766" s="539"/>
      <c r="V766" s="539"/>
      <c r="W766" s="539"/>
      <c r="X766" s="539"/>
      <c r="Y766" s="539"/>
      <c r="Z766" s="539"/>
      <c r="AA766" s="539"/>
      <c r="AB766" s="539"/>
      <c r="AC766" s="539"/>
      <c r="AD766" s="539"/>
      <c r="AE766" s="539"/>
      <c r="AF766" s="539"/>
      <c r="AG766" s="539"/>
      <c r="AH766" s="539"/>
      <c r="AI766" s="539"/>
      <c r="AJ766" s="539"/>
      <c r="AK766" s="539"/>
      <c r="AL766" s="539"/>
      <c r="AM766" s="539"/>
      <c r="AN766" s="539"/>
      <c r="AO766" s="539"/>
    </row>
    <row r="767" spans="20:41" s="540" customFormat="1">
      <c r="T767" s="539"/>
      <c r="U767" s="539"/>
      <c r="V767" s="539"/>
      <c r="W767" s="539"/>
      <c r="X767" s="539"/>
      <c r="Y767" s="539"/>
      <c r="Z767" s="539"/>
      <c r="AA767" s="539"/>
      <c r="AB767" s="539"/>
      <c r="AC767" s="539"/>
      <c r="AD767" s="539"/>
      <c r="AE767" s="539"/>
      <c r="AF767" s="539"/>
      <c r="AG767" s="539"/>
      <c r="AH767" s="539"/>
      <c r="AI767" s="539"/>
      <c r="AJ767" s="539"/>
      <c r="AK767" s="539"/>
      <c r="AL767" s="539"/>
      <c r="AM767" s="539"/>
      <c r="AN767" s="539"/>
      <c r="AO767" s="539"/>
    </row>
    <row r="768" spans="20:41" s="540" customFormat="1">
      <c r="T768" s="539"/>
      <c r="U768" s="539"/>
      <c r="V768" s="539"/>
      <c r="W768" s="539"/>
      <c r="X768" s="539"/>
      <c r="Y768" s="539"/>
      <c r="Z768" s="539"/>
      <c r="AA768" s="539"/>
      <c r="AB768" s="539"/>
      <c r="AC768" s="539"/>
      <c r="AD768" s="539"/>
      <c r="AE768" s="539"/>
      <c r="AF768" s="539"/>
      <c r="AG768" s="539"/>
      <c r="AH768" s="539"/>
      <c r="AI768" s="539"/>
      <c r="AJ768" s="539"/>
      <c r="AK768" s="539"/>
      <c r="AL768" s="539"/>
      <c r="AM768" s="539"/>
      <c r="AN768" s="539"/>
      <c r="AO768" s="539"/>
    </row>
    <row r="769" spans="20:41" s="540" customFormat="1">
      <c r="T769" s="539"/>
      <c r="U769" s="539"/>
      <c r="V769" s="539"/>
      <c r="W769" s="539"/>
      <c r="X769" s="539"/>
      <c r="Y769" s="539"/>
      <c r="Z769" s="539"/>
      <c r="AA769" s="539"/>
      <c r="AB769" s="539"/>
      <c r="AC769" s="539"/>
      <c r="AD769" s="539"/>
      <c r="AE769" s="539"/>
      <c r="AF769" s="539"/>
      <c r="AG769" s="539"/>
      <c r="AH769" s="539"/>
      <c r="AI769" s="539"/>
      <c r="AJ769" s="539"/>
      <c r="AK769" s="539"/>
      <c r="AL769" s="539"/>
      <c r="AM769" s="539"/>
      <c r="AN769" s="539"/>
      <c r="AO769" s="539"/>
    </row>
    <row r="770" spans="20:41" s="540" customFormat="1">
      <c r="T770" s="539"/>
      <c r="U770" s="539"/>
      <c r="V770" s="539"/>
      <c r="W770" s="539"/>
      <c r="X770" s="539"/>
      <c r="Y770" s="539"/>
      <c r="Z770" s="539"/>
      <c r="AA770" s="539"/>
      <c r="AB770" s="539"/>
      <c r="AC770" s="539"/>
      <c r="AD770" s="539"/>
      <c r="AE770" s="539"/>
      <c r="AF770" s="539"/>
      <c r="AG770" s="539"/>
      <c r="AH770" s="539"/>
      <c r="AI770" s="539"/>
      <c r="AJ770" s="539"/>
      <c r="AK770" s="539"/>
      <c r="AL770" s="539"/>
      <c r="AM770" s="539"/>
      <c r="AN770" s="539"/>
      <c r="AO770" s="539"/>
    </row>
    <row r="771" spans="20:41" s="540" customFormat="1">
      <c r="T771" s="539"/>
      <c r="U771" s="539"/>
      <c r="V771" s="539"/>
      <c r="W771" s="539"/>
      <c r="X771" s="539"/>
      <c r="Y771" s="539"/>
      <c r="Z771" s="539"/>
      <c r="AA771" s="539"/>
      <c r="AB771" s="539"/>
      <c r="AC771" s="539"/>
      <c r="AD771" s="539"/>
      <c r="AE771" s="539"/>
      <c r="AF771" s="539"/>
      <c r="AG771" s="539"/>
      <c r="AH771" s="539"/>
      <c r="AI771" s="539"/>
      <c r="AJ771" s="539"/>
      <c r="AK771" s="539"/>
      <c r="AL771" s="539"/>
      <c r="AM771" s="539"/>
      <c r="AN771" s="539"/>
      <c r="AO771" s="539"/>
    </row>
    <row r="772" spans="20:41" s="540" customFormat="1">
      <c r="T772" s="539"/>
      <c r="U772" s="539"/>
      <c r="V772" s="539"/>
      <c r="W772" s="539"/>
      <c r="X772" s="539"/>
      <c r="Y772" s="539"/>
      <c r="Z772" s="539"/>
      <c r="AA772" s="539"/>
      <c r="AB772" s="539"/>
      <c r="AC772" s="539"/>
      <c r="AD772" s="539"/>
      <c r="AE772" s="539"/>
      <c r="AF772" s="539"/>
      <c r="AG772" s="539"/>
      <c r="AH772" s="539"/>
      <c r="AI772" s="539"/>
      <c r="AJ772" s="539"/>
      <c r="AK772" s="539"/>
      <c r="AL772" s="539"/>
      <c r="AM772" s="539"/>
      <c r="AN772" s="539"/>
      <c r="AO772" s="539"/>
    </row>
    <row r="773" spans="20:41" s="540" customFormat="1">
      <c r="T773" s="539"/>
      <c r="U773" s="539"/>
      <c r="V773" s="539"/>
      <c r="W773" s="539"/>
      <c r="X773" s="539"/>
      <c r="Y773" s="539"/>
      <c r="Z773" s="539"/>
      <c r="AA773" s="539"/>
      <c r="AB773" s="539"/>
      <c r="AC773" s="539"/>
      <c r="AD773" s="539"/>
      <c r="AE773" s="539"/>
      <c r="AF773" s="539"/>
      <c r="AG773" s="539"/>
      <c r="AH773" s="539"/>
      <c r="AI773" s="539"/>
      <c r="AJ773" s="539"/>
      <c r="AK773" s="539"/>
      <c r="AL773" s="539"/>
      <c r="AM773" s="539"/>
      <c r="AN773" s="539"/>
      <c r="AO773" s="539"/>
    </row>
    <row r="774" spans="20:41" s="540" customFormat="1">
      <c r="T774" s="539"/>
      <c r="U774" s="539"/>
      <c r="V774" s="539"/>
      <c r="W774" s="539"/>
      <c r="X774" s="539"/>
      <c r="Y774" s="539"/>
      <c r="Z774" s="539"/>
      <c r="AA774" s="539"/>
      <c r="AB774" s="539"/>
      <c r="AC774" s="539"/>
      <c r="AD774" s="539"/>
      <c r="AE774" s="539"/>
      <c r="AF774" s="539"/>
      <c r="AG774" s="539"/>
      <c r="AH774" s="539"/>
      <c r="AI774" s="539"/>
      <c r="AJ774" s="539"/>
      <c r="AK774" s="539"/>
      <c r="AL774" s="539"/>
      <c r="AM774" s="539"/>
      <c r="AN774" s="539"/>
      <c r="AO774" s="539"/>
    </row>
    <row r="775" spans="20:41" s="540" customFormat="1">
      <c r="T775" s="539"/>
      <c r="U775" s="539"/>
      <c r="V775" s="539"/>
      <c r="W775" s="539"/>
      <c r="X775" s="539"/>
      <c r="Y775" s="539"/>
      <c r="Z775" s="539"/>
      <c r="AA775" s="539"/>
      <c r="AB775" s="539"/>
      <c r="AC775" s="539"/>
      <c r="AD775" s="539"/>
      <c r="AE775" s="539"/>
      <c r="AF775" s="539"/>
      <c r="AG775" s="539"/>
      <c r="AH775" s="539"/>
      <c r="AI775" s="539"/>
      <c r="AJ775" s="539"/>
      <c r="AK775" s="539"/>
      <c r="AL775" s="539"/>
      <c r="AM775" s="539"/>
      <c r="AN775" s="539"/>
      <c r="AO775" s="539"/>
    </row>
    <row r="776" spans="20:41" s="540" customFormat="1">
      <c r="T776" s="539"/>
      <c r="U776" s="539"/>
      <c r="V776" s="539"/>
      <c r="W776" s="539"/>
      <c r="X776" s="539"/>
      <c r="Y776" s="539"/>
      <c r="Z776" s="539"/>
      <c r="AA776" s="539"/>
      <c r="AB776" s="539"/>
      <c r="AC776" s="539"/>
      <c r="AD776" s="539"/>
      <c r="AE776" s="539"/>
      <c r="AF776" s="539"/>
      <c r="AG776" s="539"/>
      <c r="AH776" s="539"/>
      <c r="AI776" s="539"/>
      <c r="AJ776" s="539"/>
      <c r="AK776" s="539"/>
      <c r="AL776" s="539"/>
      <c r="AM776" s="539"/>
      <c r="AN776" s="539"/>
      <c r="AO776" s="539"/>
    </row>
    <row r="777" spans="20:41" s="540" customFormat="1">
      <c r="T777" s="539"/>
      <c r="U777" s="539"/>
      <c r="V777" s="539"/>
      <c r="W777" s="539"/>
      <c r="X777" s="539"/>
      <c r="Y777" s="539"/>
      <c r="Z777" s="539"/>
      <c r="AA777" s="539"/>
      <c r="AB777" s="539"/>
      <c r="AC777" s="539"/>
      <c r="AD777" s="539"/>
      <c r="AE777" s="539"/>
      <c r="AF777" s="539"/>
      <c r="AG777" s="539"/>
      <c r="AH777" s="539"/>
      <c r="AI777" s="539"/>
      <c r="AJ777" s="539"/>
      <c r="AK777" s="539"/>
      <c r="AL777" s="539"/>
      <c r="AM777" s="539"/>
      <c r="AN777" s="539"/>
      <c r="AO777" s="539"/>
    </row>
    <row r="778" spans="20:41" s="540" customFormat="1">
      <c r="T778" s="539"/>
      <c r="U778" s="539"/>
      <c r="V778" s="539"/>
      <c r="W778" s="539"/>
      <c r="X778" s="539"/>
      <c r="Y778" s="539"/>
      <c r="Z778" s="539"/>
      <c r="AA778" s="539"/>
      <c r="AB778" s="539"/>
      <c r="AC778" s="539"/>
      <c r="AD778" s="539"/>
      <c r="AE778" s="539"/>
      <c r="AF778" s="539"/>
      <c r="AG778" s="539"/>
      <c r="AH778" s="539"/>
      <c r="AI778" s="539"/>
      <c r="AJ778" s="539"/>
      <c r="AK778" s="539"/>
      <c r="AL778" s="539"/>
      <c r="AM778" s="539"/>
      <c r="AN778" s="539"/>
      <c r="AO778" s="539"/>
    </row>
    <row r="779" spans="20:41" s="540" customFormat="1">
      <c r="T779" s="539"/>
      <c r="U779" s="539"/>
      <c r="V779" s="539"/>
      <c r="W779" s="539"/>
      <c r="X779" s="539"/>
      <c r="Y779" s="539"/>
      <c r="Z779" s="539"/>
      <c r="AA779" s="539"/>
      <c r="AB779" s="539"/>
      <c r="AC779" s="539"/>
      <c r="AD779" s="539"/>
      <c r="AE779" s="539"/>
      <c r="AF779" s="539"/>
      <c r="AG779" s="539"/>
      <c r="AH779" s="539"/>
      <c r="AI779" s="539"/>
      <c r="AJ779" s="539"/>
      <c r="AK779" s="539"/>
      <c r="AL779" s="539"/>
      <c r="AM779" s="539"/>
      <c r="AN779" s="539"/>
      <c r="AO779" s="539"/>
    </row>
    <row r="780" spans="20:41" s="540" customFormat="1">
      <c r="T780" s="539"/>
      <c r="U780" s="539"/>
      <c r="V780" s="539"/>
      <c r="W780" s="539"/>
      <c r="X780" s="539"/>
      <c r="Y780" s="539"/>
      <c r="Z780" s="539"/>
      <c r="AA780" s="539"/>
      <c r="AB780" s="539"/>
      <c r="AC780" s="539"/>
      <c r="AD780" s="539"/>
      <c r="AE780" s="539"/>
      <c r="AF780" s="539"/>
      <c r="AG780" s="539"/>
      <c r="AH780" s="539"/>
      <c r="AI780" s="539"/>
      <c r="AJ780" s="539"/>
      <c r="AK780" s="539"/>
      <c r="AL780" s="539"/>
      <c r="AM780" s="539"/>
      <c r="AN780" s="539"/>
      <c r="AO780" s="539"/>
    </row>
    <row r="781" spans="20:41" s="540" customFormat="1">
      <c r="T781" s="539"/>
      <c r="U781" s="539"/>
      <c r="V781" s="539"/>
      <c r="W781" s="539"/>
      <c r="X781" s="539"/>
      <c r="Y781" s="539"/>
      <c r="Z781" s="539"/>
      <c r="AA781" s="539"/>
      <c r="AB781" s="539"/>
      <c r="AC781" s="539"/>
      <c r="AD781" s="539"/>
      <c r="AE781" s="539"/>
      <c r="AF781" s="539"/>
      <c r="AG781" s="539"/>
      <c r="AH781" s="539"/>
      <c r="AI781" s="539"/>
      <c r="AJ781" s="539"/>
      <c r="AK781" s="539"/>
      <c r="AL781" s="539"/>
      <c r="AM781" s="539"/>
      <c r="AN781" s="539"/>
      <c r="AO781" s="539"/>
    </row>
    <row r="782" spans="20:41" s="540" customFormat="1">
      <c r="T782" s="539"/>
      <c r="U782" s="539"/>
      <c r="V782" s="539"/>
      <c r="W782" s="539"/>
      <c r="X782" s="539"/>
      <c r="Y782" s="539"/>
      <c r="Z782" s="539"/>
      <c r="AA782" s="539"/>
      <c r="AB782" s="539"/>
      <c r="AC782" s="539"/>
      <c r="AD782" s="539"/>
      <c r="AE782" s="539"/>
      <c r="AF782" s="539"/>
      <c r="AG782" s="539"/>
      <c r="AH782" s="539"/>
      <c r="AI782" s="539"/>
      <c r="AJ782" s="539"/>
      <c r="AK782" s="539"/>
      <c r="AL782" s="539"/>
      <c r="AM782" s="539"/>
      <c r="AN782" s="539"/>
      <c r="AO782" s="539"/>
    </row>
    <row r="783" spans="20:41" s="540" customFormat="1">
      <c r="T783" s="539"/>
      <c r="U783" s="539"/>
      <c r="V783" s="539"/>
      <c r="W783" s="539"/>
      <c r="X783" s="539"/>
      <c r="Y783" s="539"/>
      <c r="Z783" s="539"/>
      <c r="AA783" s="539"/>
      <c r="AB783" s="539"/>
      <c r="AC783" s="539"/>
      <c r="AD783" s="539"/>
      <c r="AE783" s="539"/>
      <c r="AF783" s="539"/>
      <c r="AG783" s="539"/>
      <c r="AH783" s="539"/>
      <c r="AI783" s="539"/>
      <c r="AJ783" s="539"/>
      <c r="AK783" s="539"/>
      <c r="AL783" s="539"/>
      <c r="AM783" s="539"/>
      <c r="AN783" s="539"/>
      <c r="AO783" s="539"/>
    </row>
    <row r="784" spans="20:41" s="540" customFormat="1">
      <c r="T784" s="539"/>
      <c r="U784" s="539"/>
      <c r="V784" s="539"/>
      <c r="W784" s="539"/>
      <c r="X784" s="539"/>
      <c r="Y784" s="539"/>
      <c r="Z784" s="539"/>
      <c r="AA784" s="539"/>
      <c r="AB784" s="539"/>
      <c r="AC784" s="539"/>
      <c r="AD784" s="539"/>
      <c r="AE784" s="539"/>
      <c r="AF784" s="539"/>
      <c r="AG784" s="539"/>
      <c r="AH784" s="539"/>
      <c r="AI784" s="539"/>
      <c r="AJ784" s="539"/>
      <c r="AK784" s="539"/>
      <c r="AL784" s="539"/>
      <c r="AM784" s="539"/>
      <c r="AN784" s="539"/>
      <c r="AO784" s="539"/>
    </row>
    <row r="785" spans="20:41" s="540" customFormat="1">
      <c r="T785" s="539"/>
      <c r="U785" s="539"/>
      <c r="V785" s="539"/>
      <c r="W785" s="539"/>
      <c r="X785" s="539"/>
      <c r="Y785" s="539"/>
      <c r="Z785" s="539"/>
      <c r="AA785" s="539"/>
      <c r="AB785" s="539"/>
      <c r="AC785" s="539"/>
      <c r="AD785" s="539"/>
      <c r="AE785" s="539"/>
      <c r="AF785" s="539"/>
      <c r="AG785" s="539"/>
      <c r="AH785" s="539"/>
      <c r="AI785" s="539"/>
      <c r="AJ785" s="539"/>
      <c r="AK785" s="539"/>
      <c r="AL785" s="539"/>
      <c r="AM785" s="539"/>
      <c r="AN785" s="539"/>
      <c r="AO785" s="539"/>
    </row>
    <row r="786" spans="20:41" s="540" customFormat="1">
      <c r="T786" s="539"/>
      <c r="U786" s="539"/>
      <c r="V786" s="539"/>
      <c r="W786" s="539"/>
      <c r="X786" s="539"/>
      <c r="Y786" s="539"/>
      <c r="Z786" s="539"/>
      <c r="AA786" s="539"/>
      <c r="AB786" s="539"/>
      <c r="AC786" s="539"/>
      <c r="AD786" s="539"/>
      <c r="AE786" s="539"/>
      <c r="AF786" s="539"/>
      <c r="AG786" s="539"/>
      <c r="AH786" s="539"/>
      <c r="AI786" s="539"/>
      <c r="AJ786" s="539"/>
      <c r="AK786" s="539"/>
      <c r="AL786" s="539"/>
      <c r="AM786" s="539"/>
      <c r="AN786" s="539"/>
      <c r="AO786" s="539"/>
    </row>
    <row r="787" spans="20:41" s="540" customFormat="1">
      <c r="T787" s="539"/>
      <c r="U787" s="539"/>
      <c r="V787" s="539"/>
      <c r="W787" s="539"/>
      <c r="X787" s="539"/>
      <c r="Y787" s="539"/>
      <c r="Z787" s="539"/>
      <c r="AA787" s="539"/>
      <c r="AB787" s="539"/>
      <c r="AC787" s="539"/>
      <c r="AD787" s="539"/>
      <c r="AE787" s="539"/>
      <c r="AF787" s="539"/>
      <c r="AG787" s="539"/>
      <c r="AH787" s="539"/>
      <c r="AI787" s="539"/>
      <c r="AJ787" s="539"/>
      <c r="AK787" s="539"/>
      <c r="AL787" s="539"/>
      <c r="AM787" s="539"/>
      <c r="AN787" s="539"/>
      <c r="AO787" s="539"/>
    </row>
    <row r="788" spans="20:41" s="540" customFormat="1">
      <c r="T788" s="539"/>
      <c r="U788" s="539"/>
      <c r="V788" s="539"/>
      <c r="W788" s="539"/>
      <c r="X788" s="539"/>
      <c r="Y788" s="539"/>
      <c r="Z788" s="539"/>
      <c r="AA788" s="539"/>
      <c r="AB788" s="539"/>
      <c r="AC788" s="539"/>
      <c r="AD788" s="539"/>
      <c r="AE788" s="539"/>
      <c r="AF788" s="539"/>
      <c r="AG788" s="539"/>
      <c r="AH788" s="539"/>
      <c r="AI788" s="539"/>
      <c r="AJ788" s="539"/>
      <c r="AK788" s="539"/>
      <c r="AL788" s="539"/>
      <c r="AM788" s="539"/>
      <c r="AN788" s="539"/>
      <c r="AO788" s="539"/>
    </row>
    <row r="789" spans="20:41" s="540" customFormat="1">
      <c r="T789" s="539"/>
      <c r="U789" s="539"/>
      <c r="V789" s="539"/>
      <c r="W789" s="539"/>
      <c r="X789" s="539"/>
      <c r="Y789" s="539"/>
      <c r="Z789" s="539"/>
      <c r="AA789" s="539"/>
      <c r="AB789" s="539"/>
      <c r="AC789" s="539"/>
      <c r="AD789" s="539"/>
      <c r="AE789" s="539"/>
      <c r="AF789" s="539"/>
      <c r="AG789" s="539"/>
      <c r="AH789" s="539"/>
      <c r="AI789" s="539"/>
      <c r="AJ789" s="539"/>
      <c r="AK789" s="539"/>
      <c r="AL789" s="539"/>
      <c r="AM789" s="539"/>
      <c r="AN789" s="539"/>
      <c r="AO789" s="539"/>
    </row>
    <row r="790" spans="20:41" s="540" customFormat="1">
      <c r="T790" s="539"/>
      <c r="U790" s="539"/>
      <c r="V790" s="539"/>
      <c r="W790" s="539"/>
      <c r="X790" s="539"/>
      <c r="Y790" s="539"/>
      <c r="Z790" s="539"/>
      <c r="AA790" s="539"/>
      <c r="AB790" s="539"/>
      <c r="AC790" s="539"/>
      <c r="AD790" s="539"/>
      <c r="AE790" s="539"/>
      <c r="AF790" s="539"/>
      <c r="AG790" s="539"/>
      <c r="AH790" s="539"/>
      <c r="AI790" s="539"/>
      <c r="AJ790" s="539"/>
      <c r="AK790" s="539"/>
      <c r="AL790" s="539"/>
      <c r="AM790" s="539"/>
      <c r="AN790" s="539"/>
      <c r="AO790" s="539"/>
    </row>
    <row r="791" spans="20:41" s="540" customFormat="1">
      <c r="T791" s="539"/>
      <c r="U791" s="539"/>
      <c r="V791" s="539"/>
      <c r="W791" s="539"/>
      <c r="X791" s="539"/>
      <c r="Y791" s="539"/>
      <c r="Z791" s="539"/>
      <c r="AA791" s="539"/>
      <c r="AB791" s="539"/>
      <c r="AC791" s="539"/>
      <c r="AD791" s="539"/>
      <c r="AE791" s="539"/>
      <c r="AF791" s="539"/>
      <c r="AG791" s="539"/>
      <c r="AH791" s="539"/>
      <c r="AI791" s="539"/>
      <c r="AJ791" s="539"/>
      <c r="AK791" s="539"/>
      <c r="AL791" s="539"/>
      <c r="AM791" s="539"/>
      <c r="AN791" s="539"/>
      <c r="AO791" s="539"/>
    </row>
    <row r="792" spans="20:41" s="540" customFormat="1">
      <c r="T792" s="539"/>
      <c r="U792" s="539"/>
      <c r="V792" s="539"/>
      <c r="W792" s="539"/>
      <c r="X792" s="539"/>
      <c r="Y792" s="539"/>
      <c r="Z792" s="539"/>
      <c r="AA792" s="539"/>
      <c r="AB792" s="539"/>
      <c r="AC792" s="539"/>
      <c r="AD792" s="539"/>
      <c r="AE792" s="539"/>
      <c r="AF792" s="539"/>
      <c r="AG792" s="539"/>
      <c r="AH792" s="539"/>
      <c r="AI792" s="539"/>
      <c r="AJ792" s="539"/>
      <c r="AK792" s="539"/>
      <c r="AL792" s="539"/>
      <c r="AM792" s="539"/>
      <c r="AN792" s="539"/>
      <c r="AO792" s="539"/>
    </row>
    <row r="793" spans="20:41" s="540" customFormat="1">
      <c r="T793" s="539"/>
      <c r="U793" s="539"/>
      <c r="V793" s="539"/>
      <c r="W793" s="539"/>
      <c r="X793" s="539"/>
      <c r="Y793" s="539"/>
      <c r="Z793" s="539"/>
      <c r="AA793" s="539"/>
      <c r="AB793" s="539"/>
      <c r="AC793" s="539"/>
      <c r="AD793" s="539"/>
      <c r="AE793" s="539"/>
      <c r="AF793" s="539"/>
      <c r="AG793" s="539"/>
      <c r="AH793" s="539"/>
      <c r="AI793" s="539"/>
      <c r="AJ793" s="539"/>
      <c r="AK793" s="539"/>
      <c r="AL793" s="539"/>
      <c r="AM793" s="539"/>
      <c r="AN793" s="539"/>
      <c r="AO793" s="539"/>
    </row>
    <row r="794" spans="20:41" s="540" customFormat="1">
      <c r="T794" s="539"/>
      <c r="U794" s="539"/>
      <c r="V794" s="539"/>
      <c r="W794" s="539"/>
      <c r="X794" s="539"/>
      <c r="Y794" s="539"/>
      <c r="Z794" s="539"/>
      <c r="AA794" s="539"/>
      <c r="AB794" s="539"/>
      <c r="AC794" s="539"/>
      <c r="AD794" s="539"/>
      <c r="AE794" s="539"/>
      <c r="AF794" s="539"/>
      <c r="AG794" s="539"/>
      <c r="AH794" s="539"/>
      <c r="AI794" s="539"/>
      <c r="AJ794" s="539"/>
      <c r="AK794" s="539"/>
      <c r="AL794" s="539"/>
      <c r="AM794" s="539"/>
      <c r="AN794" s="539"/>
      <c r="AO794" s="539"/>
    </row>
    <row r="795" spans="20:41" s="540" customFormat="1">
      <c r="T795" s="539"/>
      <c r="U795" s="539"/>
      <c r="V795" s="539"/>
      <c r="W795" s="539"/>
      <c r="X795" s="539"/>
      <c r="Y795" s="539"/>
      <c r="Z795" s="539"/>
      <c r="AA795" s="539"/>
      <c r="AB795" s="539"/>
      <c r="AC795" s="539"/>
      <c r="AD795" s="539"/>
      <c r="AE795" s="539"/>
      <c r="AF795" s="539"/>
      <c r="AG795" s="539"/>
      <c r="AH795" s="539"/>
      <c r="AI795" s="539"/>
      <c r="AJ795" s="539"/>
      <c r="AK795" s="539"/>
      <c r="AL795" s="539"/>
      <c r="AM795" s="539"/>
      <c r="AN795" s="539"/>
      <c r="AO795" s="539"/>
    </row>
    <row r="796" spans="20:41" s="540" customFormat="1">
      <c r="T796" s="539"/>
      <c r="U796" s="539"/>
      <c r="V796" s="539"/>
      <c r="W796" s="539"/>
      <c r="X796" s="539"/>
      <c r="Y796" s="539"/>
      <c r="Z796" s="539"/>
      <c r="AA796" s="539"/>
      <c r="AB796" s="539"/>
      <c r="AC796" s="539"/>
      <c r="AD796" s="539"/>
      <c r="AE796" s="539"/>
      <c r="AF796" s="539"/>
      <c r="AG796" s="539"/>
      <c r="AH796" s="539"/>
      <c r="AI796" s="539"/>
      <c r="AJ796" s="539"/>
      <c r="AK796" s="539"/>
      <c r="AL796" s="539"/>
      <c r="AM796" s="539"/>
      <c r="AN796" s="539"/>
      <c r="AO796" s="539"/>
    </row>
    <row r="797" spans="20:41" s="540" customFormat="1">
      <c r="T797" s="539"/>
      <c r="U797" s="539"/>
      <c r="V797" s="539"/>
      <c r="W797" s="539"/>
      <c r="X797" s="539"/>
      <c r="Y797" s="539"/>
      <c r="Z797" s="539"/>
      <c r="AA797" s="539"/>
      <c r="AB797" s="539"/>
      <c r="AC797" s="539"/>
      <c r="AD797" s="539"/>
      <c r="AE797" s="539"/>
      <c r="AF797" s="539"/>
      <c r="AG797" s="539"/>
      <c r="AH797" s="539"/>
      <c r="AI797" s="539"/>
      <c r="AJ797" s="539"/>
      <c r="AK797" s="539"/>
      <c r="AL797" s="539"/>
      <c r="AM797" s="539"/>
      <c r="AN797" s="539"/>
      <c r="AO797" s="539"/>
    </row>
    <row r="798" spans="20:41" s="540" customFormat="1">
      <c r="T798" s="539"/>
      <c r="U798" s="539"/>
      <c r="V798" s="539"/>
      <c r="W798" s="539"/>
      <c r="X798" s="539"/>
      <c r="Y798" s="539"/>
      <c r="Z798" s="539"/>
      <c r="AA798" s="539"/>
      <c r="AB798" s="539"/>
      <c r="AC798" s="539"/>
      <c r="AD798" s="539"/>
      <c r="AE798" s="539"/>
      <c r="AF798" s="539"/>
      <c r="AG798" s="539"/>
      <c r="AH798" s="539"/>
      <c r="AI798" s="539"/>
      <c r="AJ798" s="539"/>
      <c r="AK798" s="539"/>
      <c r="AL798" s="539"/>
      <c r="AM798" s="539"/>
      <c r="AN798" s="539"/>
      <c r="AO798" s="539"/>
    </row>
    <row r="799" spans="20:41" s="540" customFormat="1">
      <c r="T799" s="539"/>
      <c r="U799" s="539"/>
      <c r="V799" s="539"/>
      <c r="W799" s="539"/>
      <c r="X799" s="539"/>
      <c r="Y799" s="539"/>
      <c r="Z799" s="539"/>
      <c r="AA799" s="539"/>
      <c r="AB799" s="539"/>
      <c r="AC799" s="539"/>
      <c r="AD799" s="539"/>
      <c r="AE799" s="539"/>
      <c r="AF799" s="539"/>
      <c r="AG799" s="539"/>
      <c r="AH799" s="539"/>
      <c r="AI799" s="539"/>
      <c r="AJ799" s="539"/>
      <c r="AK799" s="539"/>
      <c r="AL799" s="539"/>
      <c r="AM799" s="539"/>
      <c r="AN799" s="539"/>
      <c r="AO799" s="539"/>
    </row>
    <row r="800" spans="20:41" s="540" customFormat="1">
      <c r="T800" s="539"/>
      <c r="U800" s="539"/>
      <c r="V800" s="539"/>
      <c r="W800" s="539"/>
      <c r="X800" s="539"/>
      <c r="Y800" s="539"/>
      <c r="Z800" s="539"/>
      <c r="AA800" s="539"/>
      <c r="AB800" s="539"/>
      <c r="AC800" s="539"/>
      <c r="AD800" s="539"/>
      <c r="AE800" s="539"/>
      <c r="AF800" s="539"/>
      <c r="AG800" s="539"/>
      <c r="AH800" s="539"/>
      <c r="AI800" s="539"/>
      <c r="AJ800" s="539"/>
      <c r="AK800" s="539"/>
      <c r="AL800" s="539"/>
      <c r="AM800" s="539"/>
      <c r="AN800" s="539"/>
      <c r="AO800" s="539"/>
    </row>
    <row r="801" spans="20:41" s="540" customFormat="1">
      <c r="T801" s="539"/>
      <c r="U801" s="539"/>
      <c r="V801" s="539"/>
      <c r="W801" s="539"/>
      <c r="X801" s="539"/>
      <c r="Y801" s="539"/>
      <c r="Z801" s="539"/>
      <c r="AA801" s="539"/>
      <c r="AB801" s="539"/>
      <c r="AC801" s="539"/>
      <c r="AD801" s="539"/>
      <c r="AE801" s="539"/>
      <c r="AF801" s="539"/>
      <c r="AG801" s="539"/>
      <c r="AH801" s="539"/>
      <c r="AI801" s="539"/>
      <c r="AJ801" s="539"/>
      <c r="AK801" s="539"/>
      <c r="AL801" s="539"/>
      <c r="AM801" s="539"/>
      <c r="AN801" s="539"/>
      <c r="AO801" s="539"/>
    </row>
    <row r="802" spans="20:41" s="540" customFormat="1">
      <c r="T802" s="539"/>
      <c r="U802" s="539"/>
      <c r="V802" s="539"/>
      <c r="W802" s="539"/>
      <c r="X802" s="539"/>
      <c r="Y802" s="539"/>
      <c r="Z802" s="539"/>
      <c r="AA802" s="539"/>
      <c r="AB802" s="539"/>
      <c r="AC802" s="539"/>
      <c r="AD802" s="539"/>
      <c r="AE802" s="539"/>
      <c r="AF802" s="539"/>
      <c r="AG802" s="539"/>
      <c r="AH802" s="539"/>
      <c r="AI802" s="539"/>
      <c r="AJ802" s="539"/>
      <c r="AK802" s="539"/>
      <c r="AL802" s="539"/>
      <c r="AM802" s="539"/>
      <c r="AN802" s="539"/>
      <c r="AO802" s="539"/>
    </row>
    <row r="803" spans="20:41" s="540" customFormat="1">
      <c r="T803" s="539"/>
      <c r="U803" s="539"/>
      <c r="V803" s="539"/>
      <c r="W803" s="539"/>
      <c r="X803" s="539"/>
      <c r="Y803" s="539"/>
      <c r="Z803" s="539"/>
      <c r="AA803" s="539"/>
      <c r="AB803" s="539"/>
      <c r="AC803" s="539"/>
      <c r="AD803" s="539"/>
      <c r="AE803" s="539"/>
      <c r="AF803" s="539"/>
      <c r="AG803" s="539"/>
      <c r="AH803" s="539"/>
      <c r="AI803" s="539"/>
      <c r="AJ803" s="539"/>
      <c r="AK803" s="539"/>
      <c r="AL803" s="539"/>
      <c r="AM803" s="539"/>
      <c r="AN803" s="539"/>
      <c r="AO803" s="539"/>
    </row>
    <row r="804" spans="20:41" s="540" customFormat="1">
      <c r="T804" s="539"/>
      <c r="U804" s="539"/>
      <c r="V804" s="539"/>
      <c r="W804" s="539"/>
      <c r="X804" s="539"/>
      <c r="Y804" s="539"/>
      <c r="Z804" s="539"/>
      <c r="AA804" s="539"/>
      <c r="AB804" s="539"/>
      <c r="AC804" s="539"/>
      <c r="AD804" s="539"/>
      <c r="AE804" s="539"/>
      <c r="AF804" s="539"/>
      <c r="AG804" s="539"/>
      <c r="AH804" s="539"/>
      <c r="AI804" s="539"/>
      <c r="AJ804" s="539"/>
      <c r="AK804" s="539"/>
      <c r="AL804" s="539"/>
      <c r="AM804" s="539"/>
      <c r="AN804" s="539"/>
      <c r="AO804" s="539"/>
    </row>
    <row r="805" spans="20:41" s="540" customFormat="1">
      <c r="T805" s="539"/>
      <c r="U805" s="539"/>
      <c r="V805" s="539"/>
      <c r="W805" s="539"/>
      <c r="X805" s="539"/>
      <c r="Y805" s="539"/>
      <c r="Z805" s="539"/>
      <c r="AA805" s="539"/>
      <c r="AB805" s="539"/>
      <c r="AC805" s="539"/>
      <c r="AD805" s="539"/>
      <c r="AE805" s="539"/>
      <c r="AF805" s="539"/>
      <c r="AG805" s="539"/>
      <c r="AH805" s="539"/>
      <c r="AI805" s="539"/>
      <c r="AJ805" s="539"/>
      <c r="AK805" s="539"/>
      <c r="AL805" s="539"/>
      <c r="AM805" s="539"/>
      <c r="AN805" s="539"/>
      <c r="AO805" s="539"/>
    </row>
    <row r="806" spans="20:41" s="540" customFormat="1">
      <c r="T806" s="539"/>
      <c r="U806" s="539"/>
      <c r="V806" s="539"/>
      <c r="W806" s="539"/>
      <c r="X806" s="539"/>
      <c r="Y806" s="539"/>
      <c r="Z806" s="539"/>
      <c r="AA806" s="539"/>
      <c r="AB806" s="539"/>
      <c r="AC806" s="539"/>
      <c r="AD806" s="539"/>
      <c r="AE806" s="539"/>
      <c r="AF806" s="539"/>
      <c r="AG806" s="539"/>
      <c r="AH806" s="539"/>
      <c r="AI806" s="539"/>
      <c r="AJ806" s="539"/>
      <c r="AK806" s="539"/>
      <c r="AL806" s="539"/>
      <c r="AM806" s="539"/>
      <c r="AN806" s="539"/>
      <c r="AO806" s="539"/>
    </row>
    <row r="807" spans="20:41" s="540" customFormat="1">
      <c r="T807" s="539"/>
      <c r="U807" s="539"/>
      <c r="V807" s="539"/>
      <c r="W807" s="539"/>
      <c r="X807" s="539"/>
      <c r="Y807" s="539"/>
      <c r="Z807" s="539"/>
      <c r="AA807" s="539"/>
      <c r="AB807" s="539"/>
      <c r="AC807" s="539"/>
      <c r="AD807" s="539"/>
      <c r="AE807" s="539"/>
      <c r="AF807" s="539"/>
      <c r="AG807" s="539"/>
      <c r="AH807" s="539"/>
      <c r="AI807" s="539"/>
      <c r="AJ807" s="539"/>
      <c r="AK807" s="539"/>
      <c r="AL807" s="539"/>
      <c r="AM807" s="539"/>
      <c r="AN807" s="539"/>
      <c r="AO807" s="539"/>
    </row>
    <row r="808" spans="20:41" s="540" customFormat="1">
      <c r="T808" s="539"/>
      <c r="U808" s="539"/>
      <c r="V808" s="539"/>
      <c r="W808" s="539"/>
      <c r="X808" s="539"/>
      <c r="Y808" s="539"/>
      <c r="Z808" s="539"/>
      <c r="AA808" s="539"/>
      <c r="AB808" s="539"/>
      <c r="AC808" s="539"/>
      <c r="AD808" s="539"/>
      <c r="AE808" s="539"/>
      <c r="AF808" s="539"/>
      <c r="AG808" s="539"/>
      <c r="AH808" s="539"/>
      <c r="AI808" s="539"/>
      <c r="AJ808" s="539"/>
      <c r="AK808" s="539"/>
      <c r="AL808" s="539"/>
      <c r="AM808" s="539"/>
      <c r="AN808" s="539"/>
      <c r="AO808" s="539"/>
    </row>
    <row r="809" spans="20:41" s="540" customFormat="1">
      <c r="T809" s="539"/>
      <c r="U809" s="539"/>
      <c r="V809" s="539"/>
      <c r="W809" s="539"/>
      <c r="X809" s="539"/>
      <c r="Y809" s="539"/>
      <c r="Z809" s="539"/>
      <c r="AA809" s="539"/>
      <c r="AB809" s="539"/>
      <c r="AC809" s="539"/>
      <c r="AD809" s="539"/>
      <c r="AE809" s="539"/>
      <c r="AF809" s="539"/>
      <c r="AG809" s="539"/>
      <c r="AH809" s="539"/>
      <c r="AI809" s="539"/>
      <c r="AJ809" s="539"/>
      <c r="AK809" s="539"/>
      <c r="AL809" s="539"/>
      <c r="AM809" s="539"/>
      <c r="AN809" s="539"/>
      <c r="AO809" s="539"/>
    </row>
    <row r="810" spans="20:41" s="540" customFormat="1">
      <c r="T810" s="539"/>
      <c r="U810" s="539"/>
      <c r="V810" s="539"/>
      <c r="W810" s="539"/>
      <c r="X810" s="539"/>
      <c r="Y810" s="539"/>
      <c r="Z810" s="539"/>
      <c r="AA810" s="539"/>
      <c r="AB810" s="539"/>
      <c r="AC810" s="539"/>
      <c r="AD810" s="539"/>
      <c r="AE810" s="539"/>
      <c r="AF810" s="539"/>
      <c r="AG810" s="539"/>
      <c r="AH810" s="539"/>
      <c r="AI810" s="539"/>
      <c r="AJ810" s="539"/>
      <c r="AK810" s="539"/>
      <c r="AL810" s="539"/>
      <c r="AM810" s="539"/>
      <c r="AN810" s="539"/>
      <c r="AO810" s="539"/>
    </row>
    <row r="811" spans="20:41" s="540" customFormat="1">
      <c r="T811" s="539"/>
      <c r="U811" s="539"/>
      <c r="V811" s="539"/>
      <c r="W811" s="539"/>
      <c r="X811" s="539"/>
      <c r="Y811" s="539"/>
      <c r="Z811" s="539"/>
      <c r="AA811" s="539"/>
      <c r="AB811" s="539"/>
      <c r="AC811" s="539"/>
      <c r="AD811" s="539"/>
      <c r="AE811" s="539"/>
      <c r="AF811" s="539"/>
      <c r="AG811" s="539"/>
      <c r="AH811" s="539"/>
      <c r="AI811" s="539"/>
      <c r="AJ811" s="539"/>
      <c r="AK811" s="539"/>
      <c r="AL811" s="539"/>
      <c r="AM811" s="539"/>
      <c r="AN811" s="539"/>
      <c r="AO811" s="539"/>
    </row>
    <row r="812" spans="20:41" s="540" customFormat="1">
      <c r="T812" s="539"/>
      <c r="U812" s="539"/>
      <c r="V812" s="539"/>
      <c r="W812" s="539"/>
      <c r="X812" s="539"/>
      <c r="Y812" s="539"/>
      <c r="Z812" s="539"/>
      <c r="AA812" s="539"/>
      <c r="AB812" s="539"/>
      <c r="AC812" s="539"/>
      <c r="AD812" s="539"/>
      <c r="AE812" s="539"/>
      <c r="AF812" s="539"/>
      <c r="AG812" s="539"/>
      <c r="AH812" s="539"/>
      <c r="AI812" s="539"/>
      <c r="AJ812" s="539"/>
      <c r="AK812" s="539"/>
      <c r="AL812" s="539"/>
      <c r="AM812" s="539"/>
      <c r="AN812" s="539"/>
      <c r="AO812" s="539"/>
    </row>
    <row r="813" spans="20:41" s="540" customFormat="1">
      <c r="T813" s="539"/>
      <c r="U813" s="539"/>
      <c r="V813" s="539"/>
      <c r="W813" s="539"/>
      <c r="X813" s="539"/>
      <c r="Y813" s="539"/>
      <c r="Z813" s="539"/>
      <c r="AA813" s="539"/>
      <c r="AB813" s="539"/>
      <c r="AC813" s="539"/>
      <c r="AD813" s="539"/>
      <c r="AE813" s="539"/>
      <c r="AF813" s="539"/>
      <c r="AG813" s="539"/>
      <c r="AH813" s="539"/>
      <c r="AI813" s="539"/>
      <c r="AJ813" s="539"/>
      <c r="AK813" s="539"/>
      <c r="AL813" s="539"/>
      <c r="AM813" s="539"/>
      <c r="AN813" s="539"/>
      <c r="AO813" s="539"/>
    </row>
    <row r="814" spans="20:41" s="540" customFormat="1">
      <c r="T814" s="539"/>
      <c r="U814" s="539"/>
      <c r="V814" s="539"/>
      <c r="W814" s="539"/>
      <c r="X814" s="539"/>
      <c r="Y814" s="539"/>
      <c r="Z814" s="539"/>
      <c r="AA814" s="539"/>
      <c r="AB814" s="539"/>
      <c r="AC814" s="539"/>
      <c r="AD814" s="539"/>
      <c r="AE814" s="539"/>
      <c r="AF814" s="539"/>
      <c r="AG814" s="539"/>
      <c r="AH814" s="539"/>
      <c r="AI814" s="539"/>
      <c r="AJ814" s="539"/>
      <c r="AK814" s="539"/>
      <c r="AL814" s="539"/>
      <c r="AM814" s="539"/>
      <c r="AN814" s="539"/>
      <c r="AO814" s="539"/>
    </row>
    <row r="815" spans="20:41" s="540" customFormat="1">
      <c r="T815" s="539"/>
      <c r="U815" s="539"/>
      <c r="V815" s="539"/>
      <c r="W815" s="539"/>
      <c r="X815" s="539"/>
      <c r="Y815" s="539"/>
      <c r="Z815" s="539"/>
      <c r="AA815" s="539"/>
      <c r="AB815" s="539"/>
      <c r="AC815" s="539"/>
      <c r="AD815" s="539"/>
      <c r="AE815" s="539"/>
      <c r="AF815" s="539"/>
      <c r="AG815" s="539"/>
      <c r="AH815" s="539"/>
      <c r="AI815" s="539"/>
      <c r="AJ815" s="539"/>
      <c r="AK815" s="539"/>
      <c r="AL815" s="539"/>
      <c r="AM815" s="539"/>
      <c r="AN815" s="539"/>
      <c r="AO815" s="539"/>
    </row>
    <row r="816" spans="20:41" s="540" customFormat="1">
      <c r="T816" s="539"/>
      <c r="U816" s="539"/>
      <c r="V816" s="539"/>
      <c r="W816" s="539"/>
      <c r="X816" s="539"/>
      <c r="Y816" s="539"/>
      <c r="Z816" s="539"/>
      <c r="AA816" s="539"/>
      <c r="AB816" s="539"/>
      <c r="AC816" s="539"/>
      <c r="AD816" s="539"/>
      <c r="AE816" s="539"/>
      <c r="AF816" s="539"/>
      <c r="AG816" s="539"/>
      <c r="AH816" s="539"/>
      <c r="AI816" s="539"/>
      <c r="AJ816" s="539"/>
      <c r="AK816" s="539"/>
      <c r="AL816" s="539"/>
      <c r="AM816" s="539"/>
      <c r="AN816" s="539"/>
      <c r="AO816" s="539"/>
    </row>
    <row r="817" spans="20:41" s="540" customFormat="1">
      <c r="T817" s="539"/>
      <c r="U817" s="539"/>
      <c r="V817" s="539"/>
      <c r="W817" s="539"/>
      <c r="X817" s="539"/>
      <c r="Y817" s="539"/>
      <c r="Z817" s="539"/>
      <c r="AA817" s="539"/>
      <c r="AB817" s="539"/>
      <c r="AC817" s="539"/>
      <c r="AD817" s="539"/>
      <c r="AE817" s="539"/>
      <c r="AF817" s="539"/>
      <c r="AG817" s="539"/>
      <c r="AH817" s="539"/>
      <c r="AI817" s="539"/>
      <c r="AJ817" s="539"/>
      <c r="AK817" s="539"/>
      <c r="AL817" s="539"/>
      <c r="AM817" s="539"/>
      <c r="AN817" s="539"/>
      <c r="AO817" s="539"/>
    </row>
    <row r="818" spans="20:41" s="540" customFormat="1">
      <c r="T818" s="539"/>
      <c r="U818" s="539"/>
      <c r="V818" s="539"/>
      <c r="W818" s="539"/>
      <c r="X818" s="539"/>
      <c r="Y818" s="539"/>
      <c r="Z818" s="539"/>
      <c r="AA818" s="539"/>
      <c r="AB818" s="539"/>
      <c r="AC818" s="539"/>
      <c r="AD818" s="539"/>
      <c r="AE818" s="539"/>
      <c r="AF818" s="539"/>
      <c r="AG818" s="539"/>
      <c r="AH818" s="539"/>
      <c r="AI818" s="539"/>
      <c r="AJ818" s="539"/>
      <c r="AK818" s="539"/>
      <c r="AL818" s="539"/>
      <c r="AM818" s="539"/>
      <c r="AN818" s="539"/>
      <c r="AO818" s="539"/>
    </row>
    <row r="819" spans="20:41" s="540" customFormat="1">
      <c r="T819" s="539"/>
      <c r="U819" s="539"/>
      <c r="V819" s="539"/>
      <c r="W819" s="539"/>
      <c r="X819" s="539"/>
      <c r="Y819" s="539"/>
      <c r="Z819" s="539"/>
      <c r="AA819" s="539"/>
      <c r="AB819" s="539"/>
      <c r="AC819" s="539"/>
      <c r="AD819" s="539"/>
      <c r="AE819" s="539"/>
      <c r="AF819" s="539"/>
      <c r="AG819" s="539"/>
      <c r="AH819" s="539"/>
      <c r="AI819" s="539"/>
      <c r="AJ819" s="539"/>
      <c r="AK819" s="539"/>
      <c r="AL819" s="539"/>
      <c r="AM819" s="539"/>
      <c r="AN819" s="539"/>
      <c r="AO819" s="539"/>
    </row>
    <row r="820" spans="20:41" s="540" customFormat="1">
      <c r="T820" s="539"/>
      <c r="U820" s="539"/>
      <c r="V820" s="539"/>
      <c r="W820" s="539"/>
      <c r="X820" s="539"/>
      <c r="Y820" s="539"/>
      <c r="Z820" s="539"/>
      <c r="AA820" s="539"/>
      <c r="AB820" s="539"/>
      <c r="AC820" s="539"/>
      <c r="AD820" s="539"/>
      <c r="AE820" s="539"/>
      <c r="AF820" s="539"/>
      <c r="AG820" s="539"/>
      <c r="AH820" s="539"/>
      <c r="AI820" s="539"/>
      <c r="AJ820" s="539"/>
      <c r="AK820" s="539"/>
      <c r="AL820" s="539"/>
      <c r="AM820" s="539"/>
      <c r="AN820" s="539"/>
      <c r="AO820" s="539"/>
    </row>
    <row r="821" spans="20:41" s="540" customFormat="1">
      <c r="T821" s="539"/>
      <c r="U821" s="539"/>
      <c r="V821" s="539"/>
      <c r="W821" s="539"/>
      <c r="X821" s="539"/>
      <c r="Y821" s="539"/>
      <c r="Z821" s="539"/>
      <c r="AA821" s="539"/>
      <c r="AB821" s="539"/>
      <c r="AC821" s="539"/>
      <c r="AD821" s="539"/>
      <c r="AE821" s="539"/>
      <c r="AF821" s="539"/>
      <c r="AG821" s="539"/>
      <c r="AH821" s="539"/>
      <c r="AI821" s="539"/>
      <c r="AJ821" s="539"/>
      <c r="AK821" s="539"/>
      <c r="AL821" s="539"/>
      <c r="AM821" s="539"/>
      <c r="AN821" s="539"/>
      <c r="AO821" s="539"/>
    </row>
    <row r="822" spans="20:41" s="540" customFormat="1">
      <c r="T822" s="539"/>
      <c r="U822" s="539"/>
      <c r="V822" s="539"/>
      <c r="W822" s="539"/>
      <c r="X822" s="539"/>
      <c r="Y822" s="539"/>
      <c r="Z822" s="539"/>
      <c r="AA822" s="539"/>
      <c r="AB822" s="539"/>
      <c r="AC822" s="539"/>
      <c r="AD822" s="539"/>
      <c r="AE822" s="539"/>
      <c r="AF822" s="539"/>
      <c r="AG822" s="539"/>
      <c r="AH822" s="539"/>
      <c r="AI822" s="539"/>
      <c r="AJ822" s="539"/>
      <c r="AK822" s="539"/>
      <c r="AL822" s="539"/>
      <c r="AM822" s="539"/>
      <c r="AN822" s="539"/>
      <c r="AO822" s="539"/>
    </row>
    <row r="823" spans="20:41" s="540" customFormat="1">
      <c r="T823" s="539"/>
      <c r="U823" s="539"/>
      <c r="V823" s="539"/>
      <c r="W823" s="539"/>
      <c r="X823" s="539"/>
      <c r="Y823" s="539"/>
      <c r="Z823" s="539"/>
      <c r="AA823" s="539"/>
      <c r="AB823" s="539"/>
      <c r="AC823" s="539"/>
      <c r="AD823" s="539"/>
      <c r="AE823" s="539"/>
      <c r="AF823" s="539"/>
      <c r="AG823" s="539"/>
      <c r="AH823" s="539"/>
      <c r="AI823" s="539"/>
      <c r="AJ823" s="539"/>
      <c r="AK823" s="539"/>
      <c r="AL823" s="539"/>
      <c r="AM823" s="539"/>
      <c r="AN823" s="539"/>
      <c r="AO823" s="539"/>
    </row>
    <row r="824" spans="20:41" s="540" customFormat="1">
      <c r="T824" s="539"/>
      <c r="U824" s="539"/>
      <c r="V824" s="539"/>
      <c r="W824" s="539"/>
      <c r="X824" s="539"/>
      <c r="Y824" s="539"/>
      <c r="Z824" s="539"/>
      <c r="AA824" s="539"/>
      <c r="AB824" s="539"/>
      <c r="AC824" s="539"/>
      <c r="AD824" s="539"/>
      <c r="AE824" s="539"/>
      <c r="AF824" s="539"/>
      <c r="AG824" s="539"/>
      <c r="AH824" s="539"/>
      <c r="AI824" s="539"/>
      <c r="AJ824" s="539"/>
      <c r="AK824" s="539"/>
      <c r="AL824" s="539"/>
      <c r="AM824" s="539"/>
      <c r="AN824" s="539"/>
      <c r="AO824" s="539"/>
    </row>
    <row r="825" spans="20:41" s="540" customFormat="1">
      <c r="T825" s="539"/>
      <c r="U825" s="539"/>
      <c r="V825" s="539"/>
      <c r="W825" s="539"/>
      <c r="X825" s="539"/>
      <c r="Y825" s="539"/>
      <c r="Z825" s="539"/>
      <c r="AA825" s="539"/>
      <c r="AB825" s="539"/>
      <c r="AC825" s="539"/>
      <c r="AD825" s="539"/>
      <c r="AE825" s="539"/>
      <c r="AF825" s="539"/>
      <c r="AG825" s="539"/>
      <c r="AH825" s="539"/>
      <c r="AI825" s="539"/>
      <c r="AJ825" s="539"/>
      <c r="AK825" s="539"/>
      <c r="AL825" s="539"/>
      <c r="AM825" s="539"/>
      <c r="AN825" s="539"/>
      <c r="AO825" s="539"/>
    </row>
  </sheetData>
  <sortState ref="B12:R68">
    <sortCondition ref="K12:K68"/>
    <sortCondition ref="D12:D68"/>
  </sortState>
  <mergeCells count="7">
    <mergeCell ref="B4:R4"/>
    <mergeCell ref="C81:Q81"/>
    <mergeCell ref="D2:R2"/>
    <mergeCell ref="B2:C2"/>
    <mergeCell ref="B5:C5"/>
    <mergeCell ref="B6:C6"/>
    <mergeCell ref="D5:G5"/>
  </mergeCells>
  <phoneticPr fontId="65" type="noConversion"/>
  <printOptions horizontalCentered="1"/>
  <pageMargins left="7.874015748031496E-2" right="7.874015748031496E-2" top="0.59055118110236227" bottom="0.59055118110236227" header="0.31496062992125984" footer="0.31496062992125984"/>
  <pageSetup paperSize="9" scale="52" orientation="landscape" r:id="rId1"/>
  <headerFooter>
    <oddHeader>&amp;R&amp;P / &amp;N</oddHeader>
  </headerFooter>
  <ignoredErrors>
    <ignoredError sqref="B2:R72" unlocked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BO82"/>
  <sheetViews>
    <sheetView zoomScale="80" zoomScaleNormal="80" zoomScaleSheetLayoutView="80" workbookViewId="0">
      <pane ySplit="9" topLeftCell="A10" activePane="bottomLeft" state="frozen"/>
      <selection pane="bottomLeft" activeCell="B2" sqref="B2:C2"/>
    </sheetView>
  </sheetViews>
  <sheetFormatPr baseColWidth="10" defaultColWidth="11.28515625" defaultRowHeight="15"/>
  <cols>
    <col min="1" max="1" width="3.7109375" style="3" customWidth="1"/>
    <col min="2" max="2" width="11.28515625" style="3" customWidth="1"/>
    <col min="3" max="3" width="17.1406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19.8554687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1.'!B4</f>
        <v>Lot 1.      Transport, seguretat i conservació de mostres</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ht="15" customHeight="1">
      <c r="B11" s="257">
        <v>1</v>
      </c>
      <c r="C11" s="258" t="s">
        <v>169</v>
      </c>
      <c r="D11" s="259" t="s">
        <v>202</v>
      </c>
      <c r="E11" s="260"/>
      <c r="F11" s="260"/>
      <c r="G11" s="260"/>
      <c r="H11" s="261"/>
      <c r="I11" s="262">
        <v>53</v>
      </c>
      <c r="J11" s="263" t="s">
        <v>544</v>
      </c>
      <c r="K11" s="263" t="s">
        <v>55</v>
      </c>
      <c r="L11" s="263" t="s">
        <v>55</v>
      </c>
      <c r="M11" s="264"/>
    </row>
    <row r="12" spans="1:67" ht="15" customHeight="1">
      <c r="B12" s="265">
        <v>2</v>
      </c>
      <c r="C12" s="207" t="s">
        <v>169</v>
      </c>
      <c r="D12" s="208" t="s">
        <v>201</v>
      </c>
      <c r="E12" s="210"/>
      <c r="F12" s="211"/>
      <c r="G12" s="210"/>
      <c r="H12" s="211"/>
      <c r="I12" s="212">
        <v>53</v>
      </c>
      <c r="J12" s="209" t="s">
        <v>544</v>
      </c>
      <c r="K12" s="209" t="s">
        <v>55</v>
      </c>
      <c r="L12" s="209" t="s">
        <v>55</v>
      </c>
      <c r="M12" s="266"/>
    </row>
    <row r="13" spans="1:67" ht="15" customHeight="1">
      <c r="B13" s="265">
        <v>3</v>
      </c>
      <c r="C13" s="207" t="s">
        <v>169</v>
      </c>
      <c r="D13" s="208" t="s">
        <v>200</v>
      </c>
      <c r="E13" s="210"/>
      <c r="F13" s="211"/>
      <c r="G13" s="210"/>
      <c r="H13" s="211"/>
      <c r="I13" s="212">
        <v>53</v>
      </c>
      <c r="J13" s="209" t="s">
        <v>544</v>
      </c>
      <c r="K13" s="209" t="s">
        <v>55</v>
      </c>
      <c r="L13" s="209" t="s">
        <v>55</v>
      </c>
      <c r="M13" s="266"/>
    </row>
    <row r="14" spans="1:67" ht="15" customHeight="1">
      <c r="B14" s="265">
        <v>4</v>
      </c>
      <c r="C14" s="207" t="s">
        <v>167</v>
      </c>
      <c r="D14" s="208" t="s">
        <v>198</v>
      </c>
      <c r="E14" s="210"/>
      <c r="F14" s="211"/>
      <c r="G14" s="210"/>
      <c r="H14" s="211"/>
      <c r="I14" s="212">
        <v>84</v>
      </c>
      <c r="J14" s="209" t="s">
        <v>544</v>
      </c>
      <c r="K14" s="209" t="s">
        <v>55</v>
      </c>
      <c r="L14" s="209" t="s">
        <v>55</v>
      </c>
      <c r="M14" s="266"/>
    </row>
    <row r="15" spans="1:67" ht="15" customHeight="1">
      <c r="B15" s="265">
        <v>5</v>
      </c>
      <c r="C15" s="207" t="s">
        <v>168</v>
      </c>
      <c r="D15" s="208" t="s">
        <v>199</v>
      </c>
      <c r="E15" s="210"/>
      <c r="F15" s="211"/>
      <c r="G15" s="210"/>
      <c r="H15" s="211"/>
      <c r="I15" s="212">
        <v>63</v>
      </c>
      <c r="J15" s="209" t="s">
        <v>544</v>
      </c>
      <c r="K15" s="209" t="s">
        <v>55</v>
      </c>
      <c r="L15" s="209" t="s">
        <v>55</v>
      </c>
      <c r="M15" s="266"/>
    </row>
    <row r="16" spans="1:67" s="559" customFormat="1" ht="15" customHeight="1">
      <c r="B16" s="609">
        <v>6</v>
      </c>
      <c r="C16" s="610" t="s">
        <v>162</v>
      </c>
      <c r="D16" s="611" t="s">
        <v>678</v>
      </c>
      <c r="E16" s="560"/>
      <c r="F16" s="561"/>
      <c r="G16" s="560"/>
      <c r="H16" s="561"/>
      <c r="I16" s="603">
        <v>26300</v>
      </c>
      <c r="J16" s="604" t="s">
        <v>89</v>
      </c>
      <c r="K16" s="604" t="s">
        <v>677</v>
      </c>
      <c r="L16" s="213"/>
      <c r="M16" s="562"/>
    </row>
    <row r="17" spans="2:13" s="559" customFormat="1" ht="15" customHeight="1">
      <c r="B17" s="609">
        <v>7</v>
      </c>
      <c r="C17" s="610" t="s">
        <v>163</v>
      </c>
      <c r="D17" s="611" t="s">
        <v>679</v>
      </c>
      <c r="E17" s="560"/>
      <c r="F17" s="561"/>
      <c r="G17" s="560"/>
      <c r="H17" s="561"/>
      <c r="I17" s="603">
        <v>21000</v>
      </c>
      <c r="J17" s="604" t="s">
        <v>89</v>
      </c>
      <c r="K17" s="604" t="s">
        <v>677</v>
      </c>
      <c r="L17" s="213"/>
      <c r="M17" s="562"/>
    </row>
    <row r="18" spans="2:13" s="559" customFormat="1" ht="15" customHeight="1">
      <c r="B18" s="609">
        <v>8</v>
      </c>
      <c r="C18" s="610" t="s">
        <v>164</v>
      </c>
      <c r="D18" s="611" t="s">
        <v>680</v>
      </c>
      <c r="E18" s="560"/>
      <c r="F18" s="561"/>
      <c r="G18" s="560"/>
      <c r="H18" s="561"/>
      <c r="I18" s="603">
        <v>178500</v>
      </c>
      <c r="J18" s="604" t="s">
        <v>89</v>
      </c>
      <c r="K18" s="604" t="s">
        <v>677</v>
      </c>
      <c r="L18" s="213"/>
      <c r="M18" s="562"/>
    </row>
    <row r="19" spans="2:13" s="559" customFormat="1" ht="15" customHeight="1">
      <c r="B19" s="609">
        <v>9</v>
      </c>
      <c r="C19" s="610" t="s">
        <v>165</v>
      </c>
      <c r="D19" s="611" t="s">
        <v>681</v>
      </c>
      <c r="E19" s="560"/>
      <c r="F19" s="561"/>
      <c r="G19" s="560"/>
      <c r="H19" s="561"/>
      <c r="I19" s="603">
        <v>294000</v>
      </c>
      <c r="J19" s="604" t="s">
        <v>89</v>
      </c>
      <c r="K19" s="604" t="s">
        <v>677</v>
      </c>
      <c r="L19" s="213"/>
      <c r="M19" s="562"/>
    </row>
    <row r="20" spans="2:13" s="559" customFormat="1" ht="15" customHeight="1">
      <c r="B20" s="609">
        <v>10</v>
      </c>
      <c r="C20" s="610" t="s">
        <v>166</v>
      </c>
      <c r="D20" s="611" t="s">
        <v>682</v>
      </c>
      <c r="E20" s="560"/>
      <c r="F20" s="561"/>
      <c r="G20" s="560"/>
      <c r="H20" s="561"/>
      <c r="I20" s="603">
        <v>7400</v>
      </c>
      <c r="J20" s="604" t="s">
        <v>89</v>
      </c>
      <c r="K20" s="604" t="s">
        <v>677</v>
      </c>
      <c r="L20" s="213"/>
      <c r="M20" s="562"/>
    </row>
    <row r="21" spans="2:13" ht="15" customHeight="1">
      <c r="B21" s="265">
        <v>11</v>
      </c>
      <c r="C21" s="207" t="s">
        <v>131</v>
      </c>
      <c r="D21" s="208" t="s">
        <v>191</v>
      </c>
      <c r="E21" s="210"/>
      <c r="F21" s="211"/>
      <c r="G21" s="210"/>
      <c r="H21" s="211"/>
      <c r="I21" s="212">
        <v>3360</v>
      </c>
      <c r="J21" s="209" t="s">
        <v>544</v>
      </c>
      <c r="K21" s="209" t="s">
        <v>85</v>
      </c>
      <c r="L21" s="209" t="s">
        <v>85</v>
      </c>
      <c r="M21" s="266"/>
    </row>
    <row r="22" spans="2:13" ht="15" customHeight="1">
      <c r="B22" s="265">
        <v>12</v>
      </c>
      <c r="C22" s="207" t="s">
        <v>158</v>
      </c>
      <c r="D22" s="208" t="s">
        <v>190</v>
      </c>
      <c r="E22" s="210"/>
      <c r="F22" s="211"/>
      <c r="G22" s="210"/>
      <c r="H22" s="211"/>
      <c r="I22" s="212">
        <v>13</v>
      </c>
      <c r="J22" s="209" t="s">
        <v>211</v>
      </c>
      <c r="K22" s="209" t="s">
        <v>210</v>
      </c>
      <c r="L22" s="209" t="s">
        <v>210</v>
      </c>
      <c r="M22" s="266"/>
    </row>
    <row r="23" spans="2:13" ht="15" customHeight="1">
      <c r="B23" s="265">
        <v>13</v>
      </c>
      <c r="C23" s="207" t="s">
        <v>130</v>
      </c>
      <c r="D23" s="208" t="s">
        <v>607</v>
      </c>
      <c r="E23" s="210"/>
      <c r="F23" s="211"/>
      <c r="G23" s="210"/>
      <c r="H23" s="211"/>
      <c r="I23" s="212">
        <v>1680</v>
      </c>
      <c r="J23" s="209" t="s">
        <v>108</v>
      </c>
      <c r="K23" s="209" t="s">
        <v>558</v>
      </c>
      <c r="L23" s="213"/>
      <c r="M23" s="266"/>
    </row>
    <row r="24" spans="2:13" ht="15" customHeight="1">
      <c r="B24" s="265">
        <v>14</v>
      </c>
      <c r="C24" s="207" t="s">
        <v>50</v>
      </c>
      <c r="D24" s="208" t="s">
        <v>178</v>
      </c>
      <c r="E24" s="210"/>
      <c r="F24" s="211"/>
      <c r="G24" s="210"/>
      <c r="H24" s="211"/>
      <c r="I24" s="212">
        <v>11</v>
      </c>
      <c r="J24" s="209" t="s">
        <v>108</v>
      </c>
      <c r="K24" s="209" t="s">
        <v>557</v>
      </c>
      <c r="L24" s="213"/>
      <c r="M24" s="266"/>
    </row>
    <row r="25" spans="2:13" ht="15" customHeight="1">
      <c r="B25" s="265">
        <v>15</v>
      </c>
      <c r="C25" s="207" t="s">
        <v>98</v>
      </c>
      <c r="D25" s="208" t="s">
        <v>192</v>
      </c>
      <c r="E25" s="210"/>
      <c r="F25" s="211"/>
      <c r="G25" s="210"/>
      <c r="H25" s="211"/>
      <c r="I25" s="212">
        <v>13</v>
      </c>
      <c r="J25" s="209" t="s">
        <v>106</v>
      </c>
      <c r="K25" s="209" t="s">
        <v>102</v>
      </c>
      <c r="L25" s="213"/>
      <c r="M25" s="266"/>
    </row>
    <row r="26" spans="2:13" ht="15" customHeight="1">
      <c r="B26" s="265">
        <v>16</v>
      </c>
      <c r="C26" s="207" t="s">
        <v>37</v>
      </c>
      <c r="D26" s="208" t="s">
        <v>175</v>
      </c>
      <c r="E26" s="210"/>
      <c r="F26" s="211"/>
      <c r="G26" s="210"/>
      <c r="H26" s="211"/>
      <c r="I26" s="212">
        <v>27</v>
      </c>
      <c r="J26" s="209" t="s">
        <v>106</v>
      </c>
      <c r="K26" s="209" t="s">
        <v>66</v>
      </c>
      <c r="L26" s="213"/>
      <c r="M26" s="266"/>
    </row>
    <row r="27" spans="2:13" ht="15" customHeight="1">
      <c r="B27" s="265">
        <v>17</v>
      </c>
      <c r="C27" s="207" t="s">
        <v>122</v>
      </c>
      <c r="D27" s="208" t="s">
        <v>186</v>
      </c>
      <c r="E27" s="210"/>
      <c r="F27" s="211"/>
      <c r="G27" s="210"/>
      <c r="H27" s="211"/>
      <c r="I27" s="212">
        <v>1742</v>
      </c>
      <c r="J27" s="209" t="s">
        <v>107</v>
      </c>
      <c r="K27" s="209" t="s">
        <v>140</v>
      </c>
      <c r="L27" s="213"/>
      <c r="M27" s="266"/>
    </row>
    <row r="28" spans="2:13" ht="15" customHeight="1">
      <c r="B28" s="265">
        <v>18</v>
      </c>
      <c r="C28" s="207" t="s">
        <v>123</v>
      </c>
      <c r="D28" s="208" t="s">
        <v>187</v>
      </c>
      <c r="E28" s="210"/>
      <c r="F28" s="211"/>
      <c r="G28" s="210"/>
      <c r="H28" s="211"/>
      <c r="I28" s="212">
        <v>3236</v>
      </c>
      <c r="J28" s="209" t="s">
        <v>107</v>
      </c>
      <c r="K28" s="209" t="s">
        <v>140</v>
      </c>
      <c r="L28" s="213"/>
      <c r="M28" s="266"/>
    </row>
    <row r="29" spans="2:13" ht="15" customHeight="1">
      <c r="B29" s="265">
        <v>19</v>
      </c>
      <c r="C29" s="207" t="s">
        <v>124</v>
      </c>
      <c r="D29" s="208" t="s">
        <v>188</v>
      </c>
      <c r="E29" s="210"/>
      <c r="F29" s="211"/>
      <c r="G29" s="210"/>
      <c r="H29" s="211"/>
      <c r="I29" s="212">
        <v>1991</v>
      </c>
      <c r="J29" s="209" t="s">
        <v>107</v>
      </c>
      <c r="K29" s="209" t="s">
        <v>140</v>
      </c>
      <c r="L29" s="213"/>
      <c r="M29" s="266"/>
    </row>
    <row r="30" spans="2:13" ht="15" customHeight="1">
      <c r="B30" s="265">
        <v>20</v>
      </c>
      <c r="C30" s="207" t="s">
        <v>125</v>
      </c>
      <c r="D30" s="208" t="s">
        <v>207</v>
      </c>
      <c r="E30" s="210"/>
      <c r="F30" s="211"/>
      <c r="G30" s="210"/>
      <c r="H30" s="211"/>
      <c r="I30" s="212">
        <v>1245</v>
      </c>
      <c r="J30" s="209" t="s">
        <v>107</v>
      </c>
      <c r="K30" s="209" t="s">
        <v>140</v>
      </c>
      <c r="L30" s="213"/>
      <c r="M30" s="266"/>
    </row>
    <row r="31" spans="2:13" ht="15" customHeight="1">
      <c r="B31" s="265">
        <v>21</v>
      </c>
      <c r="C31" s="207" t="s">
        <v>126</v>
      </c>
      <c r="D31" s="208" t="s">
        <v>189</v>
      </c>
      <c r="E31" s="210"/>
      <c r="F31" s="211"/>
      <c r="G31" s="210"/>
      <c r="H31" s="211"/>
      <c r="I31" s="212">
        <v>996</v>
      </c>
      <c r="J31" s="209" t="s">
        <v>107</v>
      </c>
      <c r="K31" s="209" t="s">
        <v>140</v>
      </c>
      <c r="L31" s="213"/>
      <c r="M31" s="266"/>
    </row>
    <row r="32" spans="2:13" ht="15" customHeight="1">
      <c r="B32" s="265">
        <v>22</v>
      </c>
      <c r="C32" s="207" t="s">
        <v>117</v>
      </c>
      <c r="D32" s="208" t="s">
        <v>193</v>
      </c>
      <c r="E32" s="210"/>
      <c r="F32" s="211"/>
      <c r="G32" s="210"/>
      <c r="H32" s="211"/>
      <c r="I32" s="212">
        <v>1859</v>
      </c>
      <c r="J32" s="209" t="s">
        <v>107</v>
      </c>
      <c r="K32" s="209" t="s">
        <v>134</v>
      </c>
      <c r="L32" s="213"/>
      <c r="M32" s="266"/>
    </row>
    <row r="33" spans="2:13" ht="15" customHeight="1">
      <c r="B33" s="265">
        <v>23</v>
      </c>
      <c r="C33" s="207" t="s">
        <v>38</v>
      </c>
      <c r="D33" s="208" t="s">
        <v>184</v>
      </c>
      <c r="E33" s="210"/>
      <c r="F33" s="211"/>
      <c r="G33" s="210"/>
      <c r="H33" s="211"/>
      <c r="I33" s="212">
        <v>25200</v>
      </c>
      <c r="J33" s="209" t="s">
        <v>107</v>
      </c>
      <c r="K33" s="209" t="s">
        <v>72</v>
      </c>
      <c r="L33" s="213"/>
      <c r="M33" s="266"/>
    </row>
    <row r="34" spans="2:13" ht="15" customHeight="1">
      <c r="B34" s="265">
        <v>24</v>
      </c>
      <c r="C34" s="207" t="s">
        <v>159</v>
      </c>
      <c r="D34" s="208" t="s">
        <v>195</v>
      </c>
      <c r="E34" s="210"/>
      <c r="F34" s="211"/>
      <c r="G34" s="210"/>
      <c r="H34" s="211"/>
      <c r="I34" s="212">
        <v>105</v>
      </c>
      <c r="J34" s="209" t="s">
        <v>89</v>
      </c>
      <c r="K34" s="209" t="s">
        <v>53</v>
      </c>
      <c r="L34" s="209" t="s">
        <v>53</v>
      </c>
      <c r="M34" s="266"/>
    </row>
    <row r="35" spans="2:13" ht="15" customHeight="1">
      <c r="B35" s="265">
        <v>25</v>
      </c>
      <c r="C35" s="207" t="s">
        <v>161</v>
      </c>
      <c r="D35" s="208" t="s">
        <v>197</v>
      </c>
      <c r="E35" s="210"/>
      <c r="F35" s="211"/>
      <c r="G35" s="210"/>
      <c r="H35" s="211"/>
      <c r="I35" s="212">
        <v>6</v>
      </c>
      <c r="J35" s="209" t="s">
        <v>89</v>
      </c>
      <c r="K35" s="209" t="s">
        <v>53</v>
      </c>
      <c r="L35" s="209" t="s">
        <v>53</v>
      </c>
      <c r="M35" s="266"/>
    </row>
    <row r="36" spans="2:13" ht="15" customHeight="1">
      <c r="B36" s="265">
        <v>26</v>
      </c>
      <c r="C36" s="207" t="s">
        <v>28</v>
      </c>
      <c r="D36" s="208" t="s">
        <v>170</v>
      </c>
      <c r="E36" s="210"/>
      <c r="F36" s="211"/>
      <c r="G36" s="210"/>
      <c r="H36" s="211"/>
      <c r="I36" s="212">
        <v>315</v>
      </c>
      <c r="J36" s="209" t="s">
        <v>89</v>
      </c>
      <c r="K36" s="209" t="s">
        <v>62</v>
      </c>
      <c r="L36" s="213"/>
      <c r="M36" s="266"/>
    </row>
    <row r="37" spans="2:13" ht="15" customHeight="1">
      <c r="B37" s="265">
        <v>27</v>
      </c>
      <c r="C37" s="207" t="s">
        <v>29</v>
      </c>
      <c r="D37" s="208" t="s">
        <v>550</v>
      </c>
      <c r="E37" s="210"/>
      <c r="F37" s="211"/>
      <c r="G37" s="210"/>
      <c r="H37" s="211"/>
      <c r="I37" s="212">
        <v>378</v>
      </c>
      <c r="J37" s="209" t="s">
        <v>89</v>
      </c>
      <c r="K37" s="209" t="s">
        <v>551</v>
      </c>
      <c r="L37" s="213"/>
      <c r="M37" s="266"/>
    </row>
    <row r="38" spans="2:13" ht="15" customHeight="1">
      <c r="B38" s="265">
        <v>28</v>
      </c>
      <c r="C38" s="207" t="s">
        <v>152</v>
      </c>
      <c r="D38" s="208" t="s">
        <v>172</v>
      </c>
      <c r="E38" s="210"/>
      <c r="F38" s="211"/>
      <c r="G38" s="210"/>
      <c r="H38" s="211"/>
      <c r="I38" s="212">
        <v>32</v>
      </c>
      <c r="J38" s="209" t="s">
        <v>89</v>
      </c>
      <c r="K38" s="209" t="s">
        <v>208</v>
      </c>
      <c r="L38" s="213"/>
      <c r="M38" s="266"/>
    </row>
    <row r="39" spans="2:13" ht="15" customHeight="1">
      <c r="B39" s="265">
        <v>29</v>
      </c>
      <c r="C39" s="207" t="s">
        <v>30</v>
      </c>
      <c r="D39" s="208" t="s">
        <v>552</v>
      </c>
      <c r="E39" s="210"/>
      <c r="F39" s="211"/>
      <c r="G39" s="210"/>
      <c r="H39" s="211"/>
      <c r="I39" s="212">
        <v>152</v>
      </c>
      <c r="J39" s="209" t="s">
        <v>89</v>
      </c>
      <c r="K39" s="209" t="s">
        <v>60</v>
      </c>
      <c r="L39" s="213"/>
      <c r="M39" s="266"/>
    </row>
    <row r="40" spans="2:13" ht="15" customHeight="1">
      <c r="B40" s="265">
        <v>30</v>
      </c>
      <c r="C40" s="207" t="s">
        <v>31</v>
      </c>
      <c r="D40" s="208" t="s">
        <v>553</v>
      </c>
      <c r="E40" s="210"/>
      <c r="F40" s="211"/>
      <c r="G40" s="210"/>
      <c r="H40" s="211"/>
      <c r="I40" s="212">
        <v>1050</v>
      </c>
      <c r="J40" s="209" t="s">
        <v>89</v>
      </c>
      <c r="K40" s="209" t="s">
        <v>61</v>
      </c>
      <c r="L40" s="213"/>
      <c r="M40" s="266"/>
    </row>
    <row r="41" spans="2:13" ht="15" customHeight="1">
      <c r="B41" s="265">
        <v>31</v>
      </c>
      <c r="C41" s="207" t="s">
        <v>32</v>
      </c>
      <c r="D41" s="208" t="s">
        <v>171</v>
      </c>
      <c r="E41" s="210"/>
      <c r="F41" s="211"/>
      <c r="G41" s="210"/>
      <c r="H41" s="211"/>
      <c r="I41" s="212">
        <v>210</v>
      </c>
      <c r="J41" s="209" t="s">
        <v>89</v>
      </c>
      <c r="K41" s="209" t="s">
        <v>137</v>
      </c>
      <c r="L41" s="213"/>
      <c r="M41" s="266"/>
    </row>
    <row r="42" spans="2:13" ht="15" customHeight="1">
      <c r="B42" s="265">
        <v>32</v>
      </c>
      <c r="C42" s="207" t="s">
        <v>121</v>
      </c>
      <c r="D42" s="208" t="s">
        <v>185</v>
      </c>
      <c r="E42" s="210"/>
      <c r="F42" s="211"/>
      <c r="G42" s="210"/>
      <c r="H42" s="211"/>
      <c r="I42" s="212">
        <v>91875</v>
      </c>
      <c r="J42" s="209" t="s">
        <v>89</v>
      </c>
      <c r="K42" s="209" t="s">
        <v>67</v>
      </c>
      <c r="L42" s="213"/>
      <c r="M42" s="266"/>
    </row>
    <row r="43" spans="2:13" ht="15" customHeight="1">
      <c r="B43" s="265">
        <v>33</v>
      </c>
      <c r="C43" s="207" t="s">
        <v>33</v>
      </c>
      <c r="D43" s="208" t="s">
        <v>173</v>
      </c>
      <c r="E43" s="210"/>
      <c r="F43" s="211"/>
      <c r="G43" s="210"/>
      <c r="H43" s="211"/>
      <c r="I43" s="212">
        <v>105</v>
      </c>
      <c r="J43" s="209" t="s">
        <v>89</v>
      </c>
      <c r="K43" s="209" t="s">
        <v>63</v>
      </c>
      <c r="L43" s="213"/>
      <c r="M43" s="266"/>
    </row>
    <row r="44" spans="2:13" ht="15" customHeight="1">
      <c r="B44" s="265">
        <v>34</v>
      </c>
      <c r="C44" s="207" t="s">
        <v>34</v>
      </c>
      <c r="D44" s="208" t="s">
        <v>174</v>
      </c>
      <c r="E44" s="210"/>
      <c r="F44" s="211"/>
      <c r="G44" s="210"/>
      <c r="H44" s="211"/>
      <c r="I44" s="212">
        <v>454</v>
      </c>
      <c r="J44" s="209" t="s">
        <v>89</v>
      </c>
      <c r="K44" s="209" t="s">
        <v>63</v>
      </c>
      <c r="L44" s="213"/>
      <c r="M44" s="266"/>
    </row>
    <row r="45" spans="2:13" ht="15" customHeight="1">
      <c r="B45" s="265">
        <v>35</v>
      </c>
      <c r="C45" s="207" t="s">
        <v>35</v>
      </c>
      <c r="D45" s="208" t="s">
        <v>554</v>
      </c>
      <c r="E45" s="210"/>
      <c r="F45" s="211"/>
      <c r="G45" s="210"/>
      <c r="H45" s="211"/>
      <c r="I45" s="212">
        <v>84</v>
      </c>
      <c r="J45" s="209" t="s">
        <v>89</v>
      </c>
      <c r="K45" s="209" t="s">
        <v>64</v>
      </c>
      <c r="L45" s="213"/>
      <c r="M45" s="266"/>
    </row>
    <row r="46" spans="2:13" ht="15" customHeight="1">
      <c r="B46" s="265">
        <v>36</v>
      </c>
      <c r="C46" s="207" t="s">
        <v>160</v>
      </c>
      <c r="D46" s="208" t="s">
        <v>196</v>
      </c>
      <c r="E46" s="210"/>
      <c r="F46" s="211"/>
      <c r="G46" s="210"/>
      <c r="H46" s="211"/>
      <c r="I46" s="212">
        <v>6</v>
      </c>
      <c r="J46" s="209" t="s">
        <v>89</v>
      </c>
      <c r="K46" s="209" t="s">
        <v>53</v>
      </c>
      <c r="L46" s="209" t="s">
        <v>53</v>
      </c>
      <c r="M46" s="266"/>
    </row>
    <row r="47" spans="2:13" ht="15" customHeight="1">
      <c r="B47" s="265">
        <v>37</v>
      </c>
      <c r="C47" s="207" t="s">
        <v>36</v>
      </c>
      <c r="D47" s="208" t="s">
        <v>606</v>
      </c>
      <c r="E47" s="210"/>
      <c r="F47" s="211"/>
      <c r="G47" s="210"/>
      <c r="H47" s="211"/>
      <c r="I47" s="212">
        <v>37</v>
      </c>
      <c r="J47" s="209" t="s">
        <v>89</v>
      </c>
      <c r="K47" s="209" t="s">
        <v>65</v>
      </c>
      <c r="L47" s="213"/>
      <c r="M47" s="266"/>
    </row>
    <row r="48" spans="2:13" ht="15" customHeight="1">
      <c r="B48" s="265">
        <v>38</v>
      </c>
      <c r="C48" s="207" t="s">
        <v>39</v>
      </c>
      <c r="D48" s="208" t="s">
        <v>203</v>
      </c>
      <c r="E48" s="210"/>
      <c r="F48" s="211"/>
      <c r="G48" s="210"/>
      <c r="H48" s="211"/>
      <c r="I48" s="212">
        <v>15750</v>
      </c>
      <c r="J48" s="209" t="s">
        <v>89</v>
      </c>
      <c r="K48" s="209" t="s">
        <v>67</v>
      </c>
      <c r="L48" s="213"/>
      <c r="M48" s="266"/>
    </row>
    <row r="49" spans="2:13" ht="15" customHeight="1">
      <c r="B49" s="265">
        <v>39</v>
      </c>
      <c r="C49" s="207" t="s">
        <v>40</v>
      </c>
      <c r="D49" s="208" t="s">
        <v>204</v>
      </c>
      <c r="E49" s="210"/>
      <c r="F49" s="211"/>
      <c r="G49" s="210"/>
      <c r="H49" s="211"/>
      <c r="I49" s="212">
        <v>4200</v>
      </c>
      <c r="J49" s="209" t="s">
        <v>89</v>
      </c>
      <c r="K49" s="209" t="s">
        <v>67</v>
      </c>
      <c r="L49" s="213"/>
      <c r="M49" s="266"/>
    </row>
    <row r="50" spans="2:13" ht="15" customHeight="1">
      <c r="B50" s="265">
        <v>40</v>
      </c>
      <c r="C50" s="207" t="s">
        <v>41</v>
      </c>
      <c r="D50" s="208" t="s">
        <v>180</v>
      </c>
      <c r="E50" s="210"/>
      <c r="F50" s="211"/>
      <c r="G50" s="210"/>
      <c r="H50" s="211"/>
      <c r="I50" s="212">
        <v>10500</v>
      </c>
      <c r="J50" s="209" t="s">
        <v>89</v>
      </c>
      <c r="K50" s="209" t="s">
        <v>67</v>
      </c>
      <c r="L50" s="213"/>
      <c r="M50" s="266"/>
    </row>
    <row r="51" spans="2:13" ht="15" customHeight="1">
      <c r="B51" s="265">
        <v>41</v>
      </c>
      <c r="C51" s="207" t="s">
        <v>42</v>
      </c>
      <c r="D51" s="208" t="s">
        <v>205</v>
      </c>
      <c r="E51" s="210"/>
      <c r="F51" s="211"/>
      <c r="G51" s="210"/>
      <c r="H51" s="211"/>
      <c r="I51" s="212">
        <v>10500</v>
      </c>
      <c r="J51" s="209" t="s">
        <v>89</v>
      </c>
      <c r="K51" s="209" t="s">
        <v>61</v>
      </c>
      <c r="L51" s="213"/>
      <c r="M51" s="266"/>
    </row>
    <row r="52" spans="2:13" ht="15" customHeight="1">
      <c r="B52" s="265">
        <v>42</v>
      </c>
      <c r="C52" s="207" t="s">
        <v>153</v>
      </c>
      <c r="D52" s="208" t="s">
        <v>600</v>
      </c>
      <c r="E52" s="210"/>
      <c r="F52" s="211"/>
      <c r="G52" s="210"/>
      <c r="H52" s="211"/>
      <c r="I52" s="212">
        <v>32</v>
      </c>
      <c r="J52" s="209" t="s">
        <v>89</v>
      </c>
      <c r="K52" s="209" t="s">
        <v>53</v>
      </c>
      <c r="L52" s="209" t="s">
        <v>53</v>
      </c>
      <c r="M52" s="266"/>
    </row>
    <row r="53" spans="2:13" ht="15" customHeight="1">
      <c r="B53" s="265">
        <v>43</v>
      </c>
      <c r="C53" s="207" t="s">
        <v>153</v>
      </c>
      <c r="D53" s="208" t="s">
        <v>601</v>
      </c>
      <c r="E53" s="210"/>
      <c r="F53" s="211"/>
      <c r="G53" s="210"/>
      <c r="H53" s="211"/>
      <c r="I53" s="212">
        <v>11</v>
      </c>
      <c r="J53" s="209" t="s">
        <v>89</v>
      </c>
      <c r="K53" s="209" t="s">
        <v>53</v>
      </c>
      <c r="L53" s="209" t="s">
        <v>53</v>
      </c>
      <c r="M53" s="266"/>
    </row>
    <row r="54" spans="2:13" ht="15" customHeight="1">
      <c r="B54" s="265">
        <v>44</v>
      </c>
      <c r="C54" s="207" t="s">
        <v>44</v>
      </c>
      <c r="D54" s="208" t="s">
        <v>608</v>
      </c>
      <c r="E54" s="210"/>
      <c r="F54" s="211"/>
      <c r="G54" s="210"/>
      <c r="H54" s="211"/>
      <c r="I54" s="212">
        <v>101</v>
      </c>
      <c r="J54" s="209" t="s">
        <v>89</v>
      </c>
      <c r="K54" s="209" t="s">
        <v>555</v>
      </c>
      <c r="L54" s="213"/>
      <c r="M54" s="266"/>
    </row>
    <row r="55" spans="2:13" ht="15" customHeight="1">
      <c r="B55" s="265">
        <v>45</v>
      </c>
      <c r="C55" s="207" t="s">
        <v>45</v>
      </c>
      <c r="D55" s="208" t="s">
        <v>194</v>
      </c>
      <c r="E55" s="210"/>
      <c r="F55" s="211"/>
      <c r="G55" s="210"/>
      <c r="H55" s="211"/>
      <c r="I55" s="212">
        <v>63</v>
      </c>
      <c r="J55" s="209" t="s">
        <v>89</v>
      </c>
      <c r="K55" s="209" t="s">
        <v>68</v>
      </c>
      <c r="L55" s="213"/>
      <c r="M55" s="266"/>
    </row>
    <row r="56" spans="2:13" ht="15" customHeight="1">
      <c r="B56" s="265">
        <v>46</v>
      </c>
      <c r="C56" s="207" t="s">
        <v>155</v>
      </c>
      <c r="D56" s="208" t="s">
        <v>603</v>
      </c>
      <c r="E56" s="210"/>
      <c r="F56" s="211"/>
      <c r="G56" s="210"/>
      <c r="H56" s="211"/>
      <c r="I56" s="212">
        <v>16</v>
      </c>
      <c r="J56" s="209" t="s">
        <v>89</v>
      </c>
      <c r="K56" s="209" t="s">
        <v>53</v>
      </c>
      <c r="L56" s="209" t="s">
        <v>53</v>
      </c>
      <c r="M56" s="266"/>
    </row>
    <row r="57" spans="2:13" ht="15" customHeight="1">
      <c r="B57" s="265">
        <v>47</v>
      </c>
      <c r="C57" s="207" t="s">
        <v>156</v>
      </c>
      <c r="D57" s="208" t="s">
        <v>604</v>
      </c>
      <c r="E57" s="210"/>
      <c r="F57" s="211"/>
      <c r="G57" s="210"/>
      <c r="H57" s="211"/>
      <c r="I57" s="212">
        <v>16</v>
      </c>
      <c r="J57" s="209" t="s">
        <v>89</v>
      </c>
      <c r="K57" s="209" t="s">
        <v>53</v>
      </c>
      <c r="L57" s="209" t="s">
        <v>53</v>
      </c>
      <c r="M57" s="266"/>
    </row>
    <row r="58" spans="2:13" ht="15" customHeight="1">
      <c r="B58" s="265">
        <v>48</v>
      </c>
      <c r="C58" s="207" t="s">
        <v>157</v>
      </c>
      <c r="D58" s="208" t="s">
        <v>605</v>
      </c>
      <c r="E58" s="210"/>
      <c r="F58" s="211"/>
      <c r="G58" s="210"/>
      <c r="H58" s="211"/>
      <c r="I58" s="212">
        <v>11</v>
      </c>
      <c r="J58" s="209" t="s">
        <v>89</v>
      </c>
      <c r="K58" s="209" t="s">
        <v>53</v>
      </c>
      <c r="L58" s="209" t="s">
        <v>53</v>
      </c>
      <c r="M58" s="266"/>
    </row>
    <row r="59" spans="2:13" ht="15" customHeight="1">
      <c r="B59" s="265">
        <v>49</v>
      </c>
      <c r="C59" s="207" t="s">
        <v>154</v>
      </c>
      <c r="D59" s="208" t="s">
        <v>602</v>
      </c>
      <c r="E59" s="210"/>
      <c r="F59" s="211"/>
      <c r="G59" s="210"/>
      <c r="H59" s="211"/>
      <c r="I59" s="212">
        <v>252</v>
      </c>
      <c r="J59" s="209" t="s">
        <v>89</v>
      </c>
      <c r="K59" s="209" t="s">
        <v>69</v>
      </c>
      <c r="L59" s="213"/>
      <c r="M59" s="266"/>
    </row>
    <row r="60" spans="2:13" ht="15" customHeight="1">
      <c r="B60" s="265">
        <v>50</v>
      </c>
      <c r="C60" s="207" t="s">
        <v>52</v>
      </c>
      <c r="D60" s="208" t="s">
        <v>177</v>
      </c>
      <c r="E60" s="210"/>
      <c r="F60" s="211"/>
      <c r="G60" s="210"/>
      <c r="H60" s="211"/>
      <c r="I60" s="212">
        <v>105</v>
      </c>
      <c r="J60" s="209" t="s">
        <v>89</v>
      </c>
      <c r="K60" s="209" t="s">
        <v>70</v>
      </c>
      <c r="L60" s="213"/>
      <c r="M60" s="266"/>
    </row>
    <row r="61" spans="2:13" ht="15" customHeight="1">
      <c r="B61" s="265">
        <v>51</v>
      </c>
      <c r="C61" s="207" t="s">
        <v>47</v>
      </c>
      <c r="D61" s="208" t="s">
        <v>181</v>
      </c>
      <c r="E61" s="210"/>
      <c r="F61" s="211"/>
      <c r="G61" s="210"/>
      <c r="H61" s="211"/>
      <c r="I61" s="212">
        <v>2520</v>
      </c>
      <c r="J61" s="209" t="s">
        <v>89</v>
      </c>
      <c r="K61" s="209" t="s">
        <v>69</v>
      </c>
      <c r="L61" s="213"/>
      <c r="M61" s="266"/>
    </row>
    <row r="62" spans="2:13" ht="15" customHeight="1">
      <c r="B62" s="265">
        <v>52</v>
      </c>
      <c r="C62" s="207" t="s">
        <v>47</v>
      </c>
      <c r="D62" s="208" t="s">
        <v>182</v>
      </c>
      <c r="E62" s="210"/>
      <c r="F62" s="211"/>
      <c r="G62" s="210"/>
      <c r="H62" s="211"/>
      <c r="I62" s="212">
        <v>315</v>
      </c>
      <c r="J62" s="209" t="s">
        <v>89</v>
      </c>
      <c r="K62" s="209" t="s">
        <v>69</v>
      </c>
      <c r="L62" s="213"/>
      <c r="M62" s="266"/>
    </row>
    <row r="63" spans="2:13" ht="15" customHeight="1">
      <c r="B63" s="265">
        <v>53</v>
      </c>
      <c r="C63" s="207" t="s">
        <v>48</v>
      </c>
      <c r="D63" s="208" t="s">
        <v>183</v>
      </c>
      <c r="E63" s="210"/>
      <c r="F63" s="211"/>
      <c r="G63" s="210"/>
      <c r="H63" s="211"/>
      <c r="I63" s="212">
        <v>28350</v>
      </c>
      <c r="J63" s="209" t="s">
        <v>89</v>
      </c>
      <c r="K63" s="209" t="s">
        <v>69</v>
      </c>
      <c r="L63" s="213"/>
      <c r="M63" s="266"/>
    </row>
    <row r="64" spans="2:13" ht="15" customHeight="1">
      <c r="B64" s="265">
        <v>54</v>
      </c>
      <c r="C64" s="207" t="s">
        <v>49</v>
      </c>
      <c r="D64" s="208" t="s">
        <v>556</v>
      </c>
      <c r="E64" s="210"/>
      <c r="F64" s="211"/>
      <c r="G64" s="210"/>
      <c r="H64" s="211"/>
      <c r="I64" s="212">
        <v>21</v>
      </c>
      <c r="J64" s="209" t="s">
        <v>89</v>
      </c>
      <c r="K64" s="209" t="s">
        <v>64</v>
      </c>
      <c r="L64" s="213"/>
      <c r="M64" s="266"/>
    </row>
    <row r="65" spans="2:13" ht="15" customHeight="1">
      <c r="B65" s="265">
        <v>55</v>
      </c>
      <c r="C65" s="207" t="s">
        <v>46</v>
      </c>
      <c r="D65" s="208" t="s">
        <v>176</v>
      </c>
      <c r="E65" s="210"/>
      <c r="F65" s="211"/>
      <c r="G65" s="210"/>
      <c r="H65" s="211"/>
      <c r="I65" s="212">
        <v>9</v>
      </c>
      <c r="J65" s="209" t="s">
        <v>89</v>
      </c>
      <c r="K65" s="209" t="s">
        <v>53</v>
      </c>
      <c r="L65" s="209" t="s">
        <v>53</v>
      </c>
      <c r="M65" s="266"/>
    </row>
    <row r="66" spans="2:13" ht="15" customHeight="1">
      <c r="B66" s="265">
        <v>56</v>
      </c>
      <c r="C66" s="207" t="s">
        <v>51</v>
      </c>
      <c r="D66" s="208" t="s">
        <v>179</v>
      </c>
      <c r="E66" s="210"/>
      <c r="F66" s="211"/>
      <c r="G66" s="210"/>
      <c r="H66" s="211"/>
      <c r="I66" s="212">
        <v>3</v>
      </c>
      <c r="J66" s="209" t="s">
        <v>89</v>
      </c>
      <c r="K66" s="209" t="s">
        <v>53</v>
      </c>
      <c r="L66" s="209" t="s">
        <v>53</v>
      </c>
      <c r="M66" s="266"/>
    </row>
    <row r="67" spans="2:13" ht="15" customHeight="1" thickBot="1">
      <c r="B67" s="267">
        <v>57</v>
      </c>
      <c r="C67" s="268" t="s">
        <v>43</v>
      </c>
      <c r="D67" s="269" t="s">
        <v>206</v>
      </c>
      <c r="E67" s="270"/>
      <c r="F67" s="271"/>
      <c r="G67" s="270"/>
      <c r="H67" s="271"/>
      <c r="I67" s="272">
        <v>7350</v>
      </c>
      <c r="J67" s="273" t="s">
        <v>89</v>
      </c>
      <c r="K67" s="273" t="s">
        <v>61</v>
      </c>
      <c r="L67" s="274"/>
      <c r="M67" s="275"/>
    </row>
    <row r="68" spans="2:13" ht="5.0999999999999996" customHeight="1"/>
    <row r="69" spans="2:13">
      <c r="B69" s="48"/>
      <c r="C69" s="253" t="s">
        <v>14</v>
      </c>
    </row>
    <row r="70" spans="2:13" ht="15.75">
      <c r="B70" s="205" t="s">
        <v>595</v>
      </c>
      <c r="C70" s="22"/>
    </row>
    <row r="71" spans="2:13" ht="33.75">
      <c r="C71" s="17"/>
      <c r="K71" s="57"/>
    </row>
    <row r="72" spans="2:13">
      <c r="C72" s="17"/>
      <c r="D72" s="17"/>
      <c r="E72" s="17"/>
      <c r="F72" s="17"/>
      <c r="G72" s="17"/>
      <c r="H72" s="17"/>
      <c r="I72" s="17"/>
    </row>
    <row r="73" spans="2:13" ht="17.25" thickBot="1">
      <c r="B73" s="4"/>
    </row>
    <row r="74" spans="2:13" ht="17.25" thickTop="1">
      <c r="B74" s="326"/>
      <c r="C74" s="327"/>
      <c r="D74" s="327"/>
      <c r="E74" s="327"/>
      <c r="F74" s="328"/>
      <c r="G74" s="327"/>
      <c r="H74" s="327"/>
      <c r="I74" s="327"/>
      <c r="J74" s="327"/>
      <c r="K74" s="327"/>
      <c r="L74" s="327"/>
      <c r="M74" s="329"/>
    </row>
    <row r="75" spans="2:13" ht="16.5">
      <c r="B75" s="340" t="s">
        <v>78</v>
      </c>
      <c r="C75" s="13"/>
      <c r="D75" s="13"/>
      <c r="E75" s="63"/>
      <c r="F75" s="13"/>
      <c r="G75" s="13"/>
      <c r="H75" s="13"/>
      <c r="I75" s="13"/>
      <c r="J75" s="13"/>
      <c r="K75" s="13"/>
      <c r="L75" s="13"/>
      <c r="M75" s="330"/>
    </row>
    <row r="76" spans="2:13" ht="6.95" customHeight="1">
      <c r="B76" s="331"/>
      <c r="C76" s="13"/>
      <c r="D76" s="13"/>
      <c r="E76" s="63"/>
      <c r="F76" s="13"/>
      <c r="G76" s="13"/>
      <c r="H76" s="13"/>
      <c r="I76" s="13"/>
      <c r="J76" s="13"/>
      <c r="K76" s="13"/>
      <c r="L76" s="13"/>
      <c r="M76" s="330"/>
    </row>
    <row r="77" spans="2:13" ht="16.5">
      <c r="B77" s="337" t="s">
        <v>609</v>
      </c>
      <c r="C77" s="22"/>
      <c r="D77" s="206"/>
      <c r="E77" s="217"/>
      <c r="F77" s="206"/>
      <c r="G77" s="206"/>
      <c r="H77" s="206"/>
      <c r="I77" s="206"/>
      <c r="J77" s="206"/>
      <c r="K77" s="206"/>
      <c r="L77" s="206"/>
      <c r="M77" s="332"/>
    </row>
    <row r="78" spans="2:13" ht="16.5">
      <c r="B78" s="338" t="s">
        <v>610</v>
      </c>
      <c r="C78" s="206"/>
      <c r="D78" s="206"/>
      <c r="E78" s="217"/>
      <c r="F78" s="206"/>
      <c r="G78" s="206"/>
      <c r="H78" s="206"/>
      <c r="I78" s="206"/>
      <c r="J78" s="206"/>
      <c r="K78" s="206"/>
      <c r="L78" s="206"/>
      <c r="M78" s="332"/>
    </row>
    <row r="79" spans="2:13" ht="33" customHeight="1">
      <c r="B79" s="760" t="s">
        <v>676</v>
      </c>
      <c r="C79" s="761"/>
      <c r="D79" s="761"/>
      <c r="E79" s="761"/>
      <c r="F79" s="761"/>
      <c r="G79" s="761"/>
      <c r="H79" s="761"/>
      <c r="I79" s="761"/>
      <c r="J79" s="761"/>
      <c r="K79" s="761"/>
      <c r="L79" s="761"/>
      <c r="M79" s="762"/>
    </row>
    <row r="80" spans="2:13" ht="16.5">
      <c r="B80" s="339" t="s">
        <v>611</v>
      </c>
      <c r="C80" s="206"/>
      <c r="D80" s="206"/>
      <c r="E80" s="217"/>
      <c r="F80" s="206"/>
      <c r="G80" s="206"/>
      <c r="H80" s="206"/>
      <c r="I80" s="206"/>
      <c r="J80" s="206"/>
      <c r="K80" s="206"/>
      <c r="L80" s="206"/>
      <c r="M80" s="332"/>
    </row>
    <row r="81" spans="2:13" ht="17.25" thickBot="1">
      <c r="B81" s="333"/>
      <c r="C81" s="334"/>
      <c r="D81" s="334"/>
      <c r="E81" s="334"/>
      <c r="F81" s="335"/>
      <c r="G81" s="334"/>
      <c r="H81" s="334"/>
      <c r="I81" s="334"/>
      <c r="J81" s="334"/>
      <c r="K81" s="334"/>
      <c r="L81" s="334"/>
      <c r="M81" s="336"/>
    </row>
    <row r="82" spans="2:13" ht="15.75" thickTop="1"/>
  </sheetData>
  <mergeCells count="8">
    <mergeCell ref="B79:M79"/>
    <mergeCell ref="B2:C2"/>
    <mergeCell ref="D2:M2"/>
    <mergeCell ref="B4:M4"/>
    <mergeCell ref="B6:C6"/>
    <mergeCell ref="B7:C7"/>
    <mergeCell ref="D6:F6"/>
    <mergeCell ref="B5:M5"/>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BY788"/>
  <sheetViews>
    <sheetView zoomScale="80" zoomScaleNormal="80" workbookViewId="0">
      <selection activeCell="B2" sqref="B2:C2"/>
    </sheetView>
  </sheetViews>
  <sheetFormatPr baseColWidth="10" defaultColWidth="11" defaultRowHeight="16.5"/>
  <cols>
    <col min="1" max="1" width="4.28515625" style="2" customWidth="1"/>
    <col min="2" max="2" width="6.5703125" style="2" customWidth="1"/>
    <col min="3" max="3" width="12.85546875" style="2" customWidth="1"/>
    <col min="4" max="4" width="40.140625" style="2" customWidth="1"/>
    <col min="5" max="5" width="11.5703125" style="2" customWidth="1"/>
    <col min="6" max="6" width="17.7109375" style="2" customWidth="1"/>
    <col min="7" max="7" width="14.42578125" style="2" customWidth="1"/>
    <col min="8" max="8" width="39.28515625" style="2" customWidth="1"/>
    <col min="9" max="9" width="11.5703125" style="2" bestFit="1" customWidth="1"/>
    <col min="10" max="10" width="9.85546875" style="2" customWidth="1"/>
    <col min="11" max="11" width="8.140625" style="2" bestFit="1" customWidth="1"/>
    <col min="12" max="16" width="16.140625" style="2" customWidth="1"/>
    <col min="17" max="17" width="16.7109375" style="2" customWidth="1"/>
    <col min="18" max="18" width="8.140625" style="2" customWidth="1"/>
    <col min="19" max="19" width="16.42578125" style="2" customWidth="1"/>
    <col min="20" max="23" width="16.42578125" style="1" customWidth="1"/>
    <col min="24" max="31" width="11" style="1" customWidth="1"/>
    <col min="32" max="32" width="23.7109375" style="1" customWidth="1"/>
    <col min="33" max="68" width="11" style="1"/>
    <col min="69" max="16384" width="11" style="2"/>
  </cols>
  <sheetData>
    <row r="1" spans="1:73" s="16" customFormat="1" ht="17.25" thickBot="1">
      <c r="A1" s="13"/>
      <c r="B1" s="13"/>
      <c r="C1" s="13"/>
      <c r="D1" s="13"/>
      <c r="E1" s="13"/>
      <c r="F1" s="13"/>
      <c r="G1" s="13"/>
      <c r="H1" s="13"/>
      <c r="I1" s="13"/>
      <c r="J1" s="13"/>
      <c r="K1" s="13"/>
      <c r="L1" s="13"/>
      <c r="M1" s="13"/>
      <c r="N1" s="13"/>
      <c r="O1" s="13"/>
      <c r="P1" s="13"/>
      <c r="Q1" s="15"/>
      <c r="R1" s="15"/>
      <c r="S1" s="15"/>
      <c r="T1" s="15"/>
      <c r="U1" s="15"/>
      <c r="V1" s="15"/>
      <c r="W1" s="15"/>
      <c r="X1" s="15"/>
      <c r="Y1" s="15"/>
      <c r="Z1" s="15"/>
      <c r="AA1" s="15"/>
      <c r="AB1" s="15"/>
      <c r="AC1" s="15"/>
      <c r="AD1" s="15"/>
      <c r="AE1" s="15"/>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row>
    <row r="2" spans="1:73" s="16" customFormat="1" ht="44.85" customHeight="1" thickBot="1">
      <c r="A2" s="13"/>
      <c r="B2" s="763" t="str">
        <f>+'Indicacions prèvies'!B2</f>
        <v>EXPD. CLILAB
2024/06</v>
      </c>
      <c r="C2" s="764"/>
      <c r="D2" s="789" t="str">
        <f>+'Indicacions prèvies'!C2</f>
        <v>SUBMINISTRAMENT DE MATERIAL GENERAL i ESPECÍFIC D'ANATOMIA PATOLOGICA PER PODER FER L’ACTIVITAT ANALÍTICA ALS LABORATORIS DEL CONSORCI DEL LABORATORI INTERCOMARCAL DE L’ALT PENEDÈS, L’ANOIA I EL GARRAF (CLILAB Diagnòstics)</v>
      </c>
      <c r="E2" s="789"/>
      <c r="F2" s="789"/>
      <c r="G2" s="789"/>
      <c r="H2" s="789"/>
      <c r="I2" s="789"/>
      <c r="J2" s="789"/>
      <c r="K2" s="789"/>
      <c r="L2" s="789"/>
      <c r="M2" s="789"/>
      <c r="N2" s="789"/>
      <c r="O2" s="789"/>
      <c r="P2" s="789"/>
      <c r="Q2" s="789"/>
      <c r="R2" s="790"/>
      <c r="S2" s="15"/>
      <c r="T2" s="15"/>
      <c r="U2" s="15"/>
      <c r="V2" s="15"/>
      <c r="W2" s="15"/>
      <c r="X2" s="15"/>
      <c r="Y2" s="15"/>
      <c r="Z2" s="15"/>
      <c r="AA2" s="15"/>
      <c r="AB2" s="15"/>
      <c r="AC2" s="15"/>
      <c r="AD2" s="15"/>
      <c r="AE2" s="15"/>
      <c r="AF2" s="15"/>
      <c r="AG2" s="15"/>
      <c r="AH2" s="15"/>
      <c r="AI2" s="15"/>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row>
    <row r="3" spans="1:73" s="16" customFormat="1" ht="16.350000000000001" customHeight="1" thickBot="1">
      <c r="A3" s="13"/>
      <c r="B3" s="13"/>
      <c r="C3" s="13"/>
      <c r="D3" s="13"/>
      <c r="E3" s="13"/>
      <c r="F3" s="13"/>
      <c r="G3" s="13"/>
      <c r="H3" s="13"/>
      <c r="I3" s="13"/>
      <c r="J3" s="13"/>
      <c r="K3" s="13"/>
      <c r="L3" s="13"/>
      <c r="M3" s="13"/>
      <c r="N3" s="13"/>
      <c r="O3" s="13"/>
      <c r="P3" s="13"/>
      <c r="Q3" s="15"/>
      <c r="R3" s="15"/>
      <c r="S3" s="15"/>
      <c r="T3" s="15"/>
      <c r="U3" s="15"/>
      <c r="V3" s="15"/>
      <c r="W3" s="15"/>
      <c r="X3" s="15"/>
      <c r="Y3" s="15"/>
      <c r="Z3" s="15"/>
      <c r="AA3" s="15"/>
      <c r="AB3" s="15"/>
      <c r="AC3" s="15"/>
      <c r="AD3" s="15"/>
      <c r="AE3" s="15"/>
      <c r="AF3" s="15"/>
      <c r="AG3" s="15"/>
      <c r="AH3" s="15"/>
      <c r="AI3" s="15"/>
      <c r="AJ3" s="13"/>
      <c r="AK3" s="13"/>
      <c r="AL3" s="13"/>
      <c r="AM3" s="13"/>
      <c r="AN3" s="13"/>
      <c r="AO3" s="13"/>
      <c r="AP3" s="13"/>
      <c r="AQ3" s="13"/>
      <c r="AR3" s="13"/>
      <c r="AS3" s="13"/>
      <c r="AT3" s="13"/>
      <c r="AU3" s="13"/>
      <c r="AV3" s="13"/>
      <c r="AW3" s="13"/>
      <c r="AX3" s="13"/>
      <c r="AY3" s="13"/>
      <c r="AZ3" s="13"/>
      <c r="BA3" s="13"/>
      <c r="BB3" s="13"/>
      <c r="BC3" s="13"/>
      <c r="BD3" s="13"/>
      <c r="BE3" s="13"/>
      <c r="BF3" s="13"/>
      <c r="BG3" s="13"/>
      <c r="BH3" s="13"/>
      <c r="BI3" s="13"/>
      <c r="BJ3" s="13"/>
      <c r="BK3" s="13"/>
      <c r="BL3" s="13"/>
      <c r="BM3" s="13"/>
      <c r="BN3" s="13"/>
      <c r="BO3" s="13"/>
      <c r="BP3" s="13"/>
    </row>
    <row r="4" spans="1:73" s="6" customFormat="1" ht="30">
      <c r="A4" s="5"/>
      <c r="B4" s="791" t="s">
        <v>143</v>
      </c>
      <c r="C4" s="792"/>
      <c r="D4" s="792"/>
      <c r="E4" s="792"/>
      <c r="F4" s="792"/>
      <c r="G4" s="792"/>
      <c r="H4" s="792"/>
      <c r="I4" s="792"/>
      <c r="J4" s="792"/>
      <c r="K4" s="792"/>
      <c r="L4" s="792"/>
      <c r="M4" s="792"/>
      <c r="N4" s="792"/>
      <c r="O4" s="792"/>
      <c r="P4" s="792"/>
      <c r="Q4" s="792"/>
      <c r="R4" s="793"/>
      <c r="S4" s="7"/>
      <c r="T4" s="7"/>
      <c r="U4" s="7"/>
      <c r="V4" s="7"/>
      <c r="W4" s="7"/>
      <c r="X4" s="7"/>
      <c r="Y4" s="7"/>
      <c r="Z4" s="7"/>
      <c r="AA4" s="7"/>
      <c r="AB4" s="7"/>
      <c r="AC4" s="7"/>
      <c r="AD4" s="7"/>
      <c r="AE4" s="7"/>
      <c r="AF4" s="7"/>
      <c r="AG4" s="7"/>
      <c r="AH4" s="7"/>
      <c r="AI4" s="7"/>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row>
    <row r="5" spans="1:73" s="16" customFormat="1" ht="20.100000000000001" customHeight="1">
      <c r="A5" s="13"/>
      <c r="B5" s="782" t="s">
        <v>0</v>
      </c>
      <c r="C5" s="783"/>
      <c r="D5" s="784"/>
      <c r="E5" s="785"/>
      <c r="F5" s="785"/>
      <c r="G5" s="786"/>
      <c r="H5" s="73"/>
      <c r="I5" s="73"/>
      <c r="J5" s="73"/>
      <c r="K5" s="73"/>
      <c r="L5" s="73"/>
      <c r="M5" s="73"/>
      <c r="N5" s="73"/>
      <c r="O5" s="68"/>
      <c r="P5" s="73"/>
      <c r="Q5" s="68"/>
      <c r="R5" s="77"/>
      <c r="S5" s="15"/>
      <c r="T5" s="7"/>
      <c r="U5" s="15"/>
      <c r="V5" s="7"/>
      <c r="W5" s="15"/>
      <c r="X5" s="7"/>
      <c r="Y5" s="15"/>
      <c r="Z5" s="7"/>
      <c r="AA5" s="15"/>
      <c r="AB5" s="7"/>
      <c r="AC5" s="15"/>
      <c r="AD5" s="7"/>
      <c r="AE5" s="15"/>
      <c r="AF5" s="7"/>
      <c r="AG5" s="15"/>
      <c r="AH5" s="7"/>
      <c r="AI5" s="15"/>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row>
    <row r="6" spans="1:73" s="16" customFormat="1" ht="20.100000000000001" customHeight="1" thickBot="1">
      <c r="A6" s="13"/>
      <c r="B6" s="787" t="s">
        <v>1</v>
      </c>
      <c r="C6" s="788"/>
      <c r="D6" s="69"/>
      <c r="E6" s="70"/>
      <c r="F6" s="70"/>
      <c r="G6" s="70"/>
      <c r="H6" s="74"/>
      <c r="I6" s="74"/>
      <c r="J6" s="74"/>
      <c r="K6" s="74"/>
      <c r="L6" s="74"/>
      <c r="M6" s="74"/>
      <c r="N6" s="75" t="s">
        <v>2</v>
      </c>
      <c r="O6" s="71">
        <v>3</v>
      </c>
      <c r="P6" s="76" t="s">
        <v>3</v>
      </c>
      <c r="Q6" s="72" t="s">
        <v>15</v>
      </c>
      <c r="R6" s="78"/>
      <c r="S6" s="15"/>
      <c r="T6" s="7"/>
      <c r="U6" s="15"/>
      <c r="V6" s="7"/>
      <c r="W6" s="15"/>
      <c r="X6" s="7"/>
      <c r="Y6" s="15"/>
      <c r="Z6" s="7"/>
      <c r="AA6" s="15"/>
      <c r="AB6" s="7"/>
      <c r="AC6" s="15"/>
      <c r="AD6" s="7"/>
      <c r="AE6" s="15"/>
      <c r="AF6" s="7"/>
      <c r="AG6" s="15"/>
      <c r="AH6" s="7"/>
      <c r="AI6" s="15"/>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row>
    <row r="7" spans="1:73" s="16" customFormat="1" ht="4.9000000000000004" customHeight="1">
      <c r="A7" s="13"/>
      <c r="B7" s="13"/>
      <c r="C7" s="13"/>
      <c r="D7" s="13"/>
      <c r="E7" s="13"/>
      <c r="F7" s="13"/>
      <c r="G7" s="13"/>
      <c r="H7" s="13"/>
      <c r="I7" s="13"/>
      <c r="J7" s="13"/>
      <c r="K7" s="13"/>
      <c r="L7" s="13"/>
      <c r="M7" s="13"/>
      <c r="N7" s="13"/>
      <c r="O7" s="13"/>
      <c r="P7" s="13"/>
      <c r="Q7" s="15"/>
      <c r="R7" s="7"/>
      <c r="S7" s="15"/>
      <c r="T7" s="7"/>
      <c r="U7" s="15"/>
      <c r="V7" s="7"/>
      <c r="W7" s="15"/>
      <c r="X7" s="7"/>
      <c r="Y7" s="15"/>
      <c r="Z7" s="7"/>
      <c r="AA7" s="15"/>
      <c r="AB7" s="7"/>
      <c r="AC7" s="15"/>
      <c r="AD7" s="7"/>
      <c r="AE7" s="15"/>
      <c r="AF7" s="7"/>
      <c r="AG7" s="15"/>
      <c r="AH7" s="7"/>
      <c r="AI7" s="15"/>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row>
    <row r="8" spans="1:73" s="16" customFormat="1">
      <c r="A8" s="13"/>
      <c r="B8" s="13"/>
      <c r="C8" s="13"/>
      <c r="D8" s="13"/>
      <c r="E8" s="13"/>
      <c r="F8" s="13"/>
      <c r="G8" s="13"/>
      <c r="H8" s="13"/>
      <c r="I8" s="13"/>
      <c r="J8" s="13"/>
      <c r="K8" s="13"/>
      <c r="L8" s="64"/>
      <c r="M8" s="65"/>
      <c r="N8" s="59"/>
      <c r="O8" s="64"/>
      <c r="P8" s="64"/>
      <c r="Q8" s="64"/>
      <c r="R8" s="7"/>
      <c r="S8" s="15"/>
      <c r="T8" s="7"/>
      <c r="U8" s="15"/>
      <c r="V8" s="7"/>
      <c r="W8" s="15"/>
      <c r="X8" s="7"/>
      <c r="Y8" s="15"/>
      <c r="Z8" s="7"/>
      <c r="AA8" s="15"/>
      <c r="AB8" s="7"/>
      <c r="AC8" s="15"/>
      <c r="AD8" s="7"/>
      <c r="AE8" s="15"/>
      <c r="AF8" s="7"/>
      <c r="AG8" s="15"/>
      <c r="AH8" s="7"/>
      <c r="AI8" s="15"/>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row>
    <row r="9" spans="1:73" s="16" customFormat="1" ht="5.0999999999999996" customHeight="1" thickBot="1">
      <c r="A9" s="13"/>
      <c r="B9" s="13"/>
      <c r="C9" s="13"/>
      <c r="D9" s="13"/>
      <c r="E9" s="13"/>
      <c r="F9" s="13"/>
      <c r="G9" s="13"/>
      <c r="H9" s="13"/>
      <c r="I9" s="13"/>
      <c r="J9" s="13"/>
      <c r="K9" s="13"/>
      <c r="L9" s="13"/>
      <c r="M9" s="13"/>
      <c r="N9" s="13"/>
      <c r="O9" s="13"/>
      <c r="P9" s="13"/>
      <c r="Q9" s="15"/>
      <c r="R9" s="7"/>
      <c r="S9" s="15"/>
      <c r="T9" s="7"/>
      <c r="U9" s="15"/>
      <c r="V9" s="7"/>
      <c r="W9" s="15"/>
      <c r="X9" s="7"/>
      <c r="Y9" s="15"/>
      <c r="Z9" s="7"/>
      <c r="AA9" s="15"/>
      <c r="AB9" s="7"/>
      <c r="AC9" s="15"/>
      <c r="AD9" s="7"/>
      <c r="AE9" s="15"/>
      <c r="AF9" s="7"/>
      <c r="AG9" s="15"/>
      <c r="AH9" s="7"/>
      <c r="AI9" s="15"/>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row>
    <row r="10" spans="1:73" s="43" customFormat="1" ht="48.75" customHeight="1" thickBot="1">
      <c r="A10" s="42"/>
      <c r="B10" s="44" t="s">
        <v>4</v>
      </c>
      <c r="C10" s="49" t="s">
        <v>21</v>
      </c>
      <c r="D10" s="45" t="s">
        <v>23</v>
      </c>
      <c r="E10" s="56" t="s">
        <v>26</v>
      </c>
      <c r="F10" s="56" t="s">
        <v>573</v>
      </c>
      <c r="G10" s="50" t="s">
        <v>86</v>
      </c>
      <c r="H10" s="51" t="s">
        <v>22</v>
      </c>
      <c r="I10" s="51" t="s">
        <v>27</v>
      </c>
      <c r="J10" s="51" t="s">
        <v>74</v>
      </c>
      <c r="K10" s="45" t="s">
        <v>59</v>
      </c>
      <c r="L10" s="46" t="s">
        <v>87</v>
      </c>
      <c r="M10" s="46" t="s">
        <v>17</v>
      </c>
      <c r="N10" s="47" t="s">
        <v>18</v>
      </c>
      <c r="O10" s="66" t="s">
        <v>548</v>
      </c>
      <c r="P10" s="46" t="s">
        <v>19</v>
      </c>
      <c r="Q10" s="47" t="s">
        <v>20</v>
      </c>
      <c r="R10" s="67" t="s">
        <v>149</v>
      </c>
      <c r="S10" s="15"/>
      <c r="T10" s="7"/>
      <c r="U10" s="15"/>
      <c r="V10" s="7"/>
      <c r="W10" s="15"/>
      <c r="X10" s="7"/>
      <c r="Y10" s="15"/>
      <c r="Z10" s="7"/>
      <c r="AA10" s="15"/>
      <c r="AB10" s="7"/>
      <c r="AC10" s="15"/>
      <c r="AD10" s="7"/>
      <c r="AE10" s="15"/>
      <c r="AF10" s="7"/>
      <c r="AG10" s="15"/>
      <c r="AH10" s="7"/>
      <c r="AI10" s="15"/>
      <c r="AJ10" s="13"/>
      <c r="AK10" s="13"/>
      <c r="AL10" s="13"/>
      <c r="AM10" s="13"/>
      <c r="AN10" s="13"/>
      <c r="AO10" s="13"/>
      <c r="AP10" s="13"/>
      <c r="AQ10" s="13"/>
      <c r="AR10" s="42"/>
      <c r="AS10" s="42"/>
      <c r="AT10" s="42"/>
      <c r="AU10" s="42"/>
      <c r="AV10" s="42"/>
      <c r="AW10" s="42"/>
      <c r="AX10" s="42"/>
      <c r="AY10" s="42"/>
      <c r="AZ10" s="42"/>
      <c r="BA10" s="42"/>
      <c r="BB10" s="42"/>
      <c r="BC10" s="42"/>
      <c r="BD10" s="42"/>
      <c r="BE10" s="42"/>
      <c r="BF10" s="42"/>
      <c r="BG10" s="42"/>
      <c r="BH10" s="42"/>
      <c r="BI10" s="42"/>
      <c r="BJ10" s="42"/>
      <c r="BK10" s="42"/>
      <c r="BL10" s="42"/>
      <c r="BM10" s="42"/>
      <c r="BN10" s="42"/>
      <c r="BO10" s="42"/>
      <c r="BP10" s="42"/>
      <c r="BQ10" s="42"/>
      <c r="BR10" s="42"/>
    </row>
    <row r="11" spans="1:73" s="16" customFormat="1" ht="4.9000000000000004" customHeight="1" thickBot="1">
      <c r="A11" s="13"/>
      <c r="B11" s="13"/>
      <c r="C11" s="13"/>
      <c r="D11" s="13"/>
      <c r="E11" s="13"/>
      <c r="F11" s="13"/>
      <c r="G11" s="13"/>
      <c r="H11" s="13"/>
      <c r="I11" s="13"/>
      <c r="J11" s="59"/>
      <c r="K11" s="14"/>
      <c r="L11" s="13"/>
      <c r="M11" s="13"/>
      <c r="N11" s="13"/>
      <c r="O11" s="13"/>
      <c r="P11" s="13"/>
      <c r="Q11" s="13"/>
      <c r="R11" s="7"/>
      <c r="S11" s="15"/>
      <c r="T11" s="7"/>
      <c r="U11" s="15"/>
      <c r="V11" s="7"/>
      <c r="W11" s="15"/>
      <c r="X11" s="7"/>
      <c r="Y11" s="15"/>
      <c r="Z11" s="7"/>
      <c r="AA11" s="15"/>
      <c r="AB11" s="7"/>
      <c r="AC11" s="15"/>
      <c r="AD11" s="7"/>
      <c r="AE11" s="15"/>
      <c r="AF11" s="7"/>
      <c r="AG11" s="15"/>
      <c r="AH11" s="7"/>
      <c r="AI11" s="15"/>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13"/>
      <c r="BK11" s="13"/>
      <c r="BL11" s="13"/>
      <c r="BM11" s="13"/>
      <c r="BN11" s="13"/>
      <c r="BO11" s="13"/>
      <c r="BP11" s="13"/>
      <c r="BQ11" s="13"/>
      <c r="BR11" s="13"/>
    </row>
    <row r="12" spans="1:73" s="55" customFormat="1" ht="15" customHeight="1">
      <c r="A12" s="54"/>
      <c r="B12" s="79">
        <v>1</v>
      </c>
      <c r="C12" s="80" t="s">
        <v>88</v>
      </c>
      <c r="D12" s="81" t="s">
        <v>99</v>
      </c>
      <c r="E12" s="82" t="s">
        <v>82</v>
      </c>
      <c r="F12" s="82" t="s">
        <v>82</v>
      </c>
      <c r="G12" s="83"/>
      <c r="H12" s="84"/>
      <c r="I12" s="82" t="s">
        <v>82</v>
      </c>
      <c r="J12" s="85">
        <v>116</v>
      </c>
      <c r="K12" s="82" t="s">
        <v>559</v>
      </c>
      <c r="L12" s="86">
        <v>32.3748</v>
      </c>
      <c r="M12" s="87">
        <f t="shared" ref="M12:M21" si="0">+ROUND(J12*L12,2)</f>
        <v>3755.48</v>
      </c>
      <c r="N12" s="87">
        <f t="shared" ref="N12:N21" si="1">+ROUND(M12*$O$6,2)</f>
        <v>11266.44</v>
      </c>
      <c r="O12" s="178"/>
      <c r="P12" s="214">
        <f t="shared" ref="P12:P21" si="2">+ROUND(J12*O12,2)</f>
        <v>0</v>
      </c>
      <c r="Q12" s="214">
        <f t="shared" ref="Q12:Q21" si="3">+P12*$O$6</f>
        <v>0</v>
      </c>
      <c r="R12" s="88" t="s">
        <v>151</v>
      </c>
      <c r="S12" s="15"/>
      <c r="T12" s="7"/>
      <c r="U12" s="15"/>
      <c r="V12" s="7"/>
      <c r="W12" s="15"/>
      <c r="X12" s="7"/>
      <c r="Y12" s="15"/>
      <c r="Z12" s="7"/>
      <c r="AA12" s="15"/>
      <c r="AB12" s="7"/>
      <c r="AC12" s="15"/>
      <c r="AD12" s="7"/>
      <c r="AE12" s="15"/>
      <c r="AF12" s="7"/>
      <c r="AG12" s="15"/>
      <c r="AH12" s="7"/>
      <c r="AI12" s="15"/>
      <c r="AJ12" s="13"/>
      <c r="AK12" s="13"/>
      <c r="AL12" s="13"/>
      <c r="AM12" s="13"/>
      <c r="AN12" s="13"/>
      <c r="AO12" s="13"/>
      <c r="AP12" s="13"/>
      <c r="AQ12" s="13"/>
      <c r="AR12" s="54"/>
      <c r="AS12" s="54"/>
      <c r="AT12" s="54"/>
      <c r="AU12" s="54"/>
      <c r="AV12" s="54"/>
      <c r="AW12" s="54"/>
      <c r="AX12" s="54"/>
      <c r="AY12" s="54"/>
      <c r="AZ12" s="54"/>
      <c r="BA12" s="54"/>
      <c r="BB12" s="54"/>
      <c r="BC12" s="54"/>
      <c r="BD12" s="54"/>
      <c r="BE12" s="54"/>
      <c r="BF12" s="54"/>
      <c r="BG12" s="54"/>
      <c r="BH12" s="54"/>
      <c r="BI12" s="54"/>
      <c r="BJ12" s="54"/>
      <c r="BK12" s="54"/>
      <c r="BL12" s="54"/>
      <c r="BM12" s="54"/>
      <c r="BN12" s="54"/>
      <c r="BO12" s="54"/>
      <c r="BP12" s="54"/>
      <c r="BQ12" s="54"/>
      <c r="BR12" s="54"/>
    </row>
    <row r="13" spans="1:73" s="55" customFormat="1" ht="15" customHeight="1">
      <c r="A13" s="54"/>
      <c r="B13" s="89">
        <v>2</v>
      </c>
      <c r="C13" s="90" t="s">
        <v>90</v>
      </c>
      <c r="D13" s="91" t="s">
        <v>218</v>
      </c>
      <c r="E13" s="92" t="s">
        <v>57</v>
      </c>
      <c r="F13" s="92" t="s">
        <v>57</v>
      </c>
      <c r="G13" s="93"/>
      <c r="H13" s="94"/>
      <c r="I13" s="92" t="s">
        <v>57</v>
      </c>
      <c r="J13" s="95">
        <v>84</v>
      </c>
      <c r="K13" s="92" t="s">
        <v>559</v>
      </c>
      <c r="L13" s="96">
        <v>7.8642000000000003</v>
      </c>
      <c r="M13" s="97">
        <f t="shared" si="0"/>
        <v>660.59</v>
      </c>
      <c r="N13" s="97">
        <f t="shared" si="1"/>
        <v>1981.77</v>
      </c>
      <c r="O13" s="179"/>
      <c r="P13" s="215">
        <f t="shared" si="2"/>
        <v>0</v>
      </c>
      <c r="Q13" s="215">
        <f t="shared" si="3"/>
        <v>0</v>
      </c>
      <c r="R13" s="98" t="s">
        <v>151</v>
      </c>
      <c r="S13" s="15"/>
      <c r="T13" s="7"/>
      <c r="U13" s="15"/>
      <c r="V13" s="7"/>
      <c r="W13" s="15"/>
      <c r="X13" s="7"/>
      <c r="Y13" s="15"/>
      <c r="Z13" s="7"/>
      <c r="AA13" s="15"/>
      <c r="AB13" s="7"/>
      <c r="AC13" s="15"/>
      <c r="AD13" s="7"/>
      <c r="AE13" s="15"/>
      <c r="AF13" s="7"/>
      <c r="AG13" s="15"/>
      <c r="AH13" s="7"/>
      <c r="AI13" s="15"/>
      <c r="AJ13" s="13"/>
      <c r="AK13" s="13"/>
      <c r="AL13" s="13"/>
      <c r="AM13" s="13"/>
      <c r="AN13" s="13"/>
      <c r="AO13" s="13"/>
      <c r="AP13" s="13"/>
      <c r="AQ13" s="13"/>
      <c r="AR13" s="54"/>
      <c r="AS13" s="54"/>
      <c r="AT13" s="54"/>
      <c r="AU13" s="54"/>
      <c r="AV13" s="54"/>
      <c r="AW13" s="54"/>
      <c r="AX13" s="54"/>
      <c r="AY13" s="54"/>
      <c r="AZ13" s="54"/>
      <c r="BA13" s="54"/>
      <c r="BB13" s="54"/>
      <c r="BC13" s="54"/>
      <c r="BD13" s="54"/>
      <c r="BE13" s="54"/>
      <c r="BF13" s="54"/>
      <c r="BG13" s="54"/>
      <c r="BH13" s="54"/>
      <c r="BI13" s="54"/>
      <c r="BJ13" s="54"/>
      <c r="BK13" s="54"/>
      <c r="BL13" s="54"/>
      <c r="BM13" s="54"/>
      <c r="BN13" s="54"/>
      <c r="BO13" s="54"/>
      <c r="BP13" s="54"/>
      <c r="BQ13" s="54"/>
      <c r="BR13" s="54"/>
    </row>
    <row r="14" spans="1:73" s="55" customFormat="1" ht="15" customHeight="1">
      <c r="A14" s="54"/>
      <c r="B14" s="89">
        <v>3</v>
      </c>
      <c r="C14" s="90" t="s">
        <v>97</v>
      </c>
      <c r="D14" s="91" t="s">
        <v>216</v>
      </c>
      <c r="E14" s="92" t="s">
        <v>82</v>
      </c>
      <c r="F14" s="92" t="s">
        <v>82</v>
      </c>
      <c r="G14" s="93"/>
      <c r="H14" s="94"/>
      <c r="I14" s="92" t="s">
        <v>82</v>
      </c>
      <c r="J14" s="95">
        <v>210</v>
      </c>
      <c r="K14" s="92" t="s">
        <v>559</v>
      </c>
      <c r="L14" s="96">
        <v>28.305</v>
      </c>
      <c r="M14" s="97">
        <f t="shared" si="0"/>
        <v>5944.05</v>
      </c>
      <c r="N14" s="97">
        <f t="shared" si="1"/>
        <v>17832.150000000001</v>
      </c>
      <c r="O14" s="179"/>
      <c r="P14" s="215">
        <f t="shared" si="2"/>
        <v>0</v>
      </c>
      <c r="Q14" s="215">
        <f t="shared" si="3"/>
        <v>0</v>
      </c>
      <c r="R14" s="98" t="s">
        <v>151</v>
      </c>
      <c r="S14" s="15"/>
      <c r="T14" s="7"/>
      <c r="U14" s="15"/>
      <c r="V14" s="7"/>
      <c r="W14" s="15"/>
      <c r="X14" s="7"/>
      <c r="Y14" s="15"/>
      <c r="Z14" s="7"/>
      <c r="AA14" s="15"/>
      <c r="AB14" s="7"/>
      <c r="AC14" s="15"/>
      <c r="AD14" s="7"/>
      <c r="AE14" s="15"/>
      <c r="AF14" s="7"/>
      <c r="AG14" s="15"/>
      <c r="AH14" s="7"/>
      <c r="AI14" s="15"/>
      <c r="AJ14" s="13"/>
      <c r="AK14" s="13"/>
      <c r="AL14" s="13"/>
      <c r="AM14" s="13"/>
      <c r="AN14" s="13"/>
      <c r="AO14" s="13"/>
      <c r="AP14" s="13"/>
      <c r="AQ14" s="13"/>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row>
    <row r="15" spans="1:73" s="55" customFormat="1" ht="15" customHeight="1">
      <c r="A15" s="54"/>
      <c r="B15" s="89">
        <v>4</v>
      </c>
      <c r="C15" s="90" t="s">
        <v>92</v>
      </c>
      <c r="D15" s="91" t="s">
        <v>100</v>
      </c>
      <c r="E15" s="92" t="s">
        <v>82</v>
      </c>
      <c r="F15" s="92" t="s">
        <v>82</v>
      </c>
      <c r="G15" s="93"/>
      <c r="H15" s="94"/>
      <c r="I15" s="92" t="s">
        <v>82</v>
      </c>
      <c r="J15" s="95">
        <v>525</v>
      </c>
      <c r="K15" s="92" t="s">
        <v>559</v>
      </c>
      <c r="L15" s="96">
        <v>28.305</v>
      </c>
      <c r="M15" s="97">
        <f t="shared" si="0"/>
        <v>14860.13</v>
      </c>
      <c r="N15" s="97">
        <f t="shared" si="1"/>
        <v>44580.39</v>
      </c>
      <c r="O15" s="179"/>
      <c r="P15" s="215">
        <f t="shared" si="2"/>
        <v>0</v>
      </c>
      <c r="Q15" s="215">
        <f t="shared" si="3"/>
        <v>0</v>
      </c>
      <c r="R15" s="98" t="s">
        <v>151</v>
      </c>
      <c r="S15" s="15"/>
      <c r="T15" s="7"/>
      <c r="U15" s="15"/>
      <c r="V15" s="7"/>
      <c r="W15" s="15"/>
      <c r="X15" s="7"/>
      <c r="Y15" s="15"/>
      <c r="Z15" s="7"/>
      <c r="AA15" s="15"/>
      <c r="AB15" s="7"/>
      <c r="AC15" s="15"/>
      <c r="AD15" s="7"/>
      <c r="AE15" s="15"/>
      <c r="AF15" s="7"/>
      <c r="AG15" s="15"/>
      <c r="AH15" s="7"/>
      <c r="AI15" s="15"/>
      <c r="AJ15" s="13"/>
      <c r="AK15" s="13"/>
      <c r="AL15" s="13"/>
      <c r="AM15" s="13"/>
      <c r="AN15" s="13"/>
      <c r="AO15" s="13"/>
      <c r="AP15" s="13"/>
      <c r="AQ15" s="13"/>
      <c r="AR15" s="54"/>
      <c r="AS15" s="54"/>
      <c r="AT15" s="54"/>
      <c r="AU15" s="54"/>
      <c r="AV15" s="54"/>
      <c r="AW15" s="54"/>
      <c r="AX15" s="54"/>
      <c r="AY15" s="54"/>
      <c r="AZ15" s="54"/>
      <c r="BA15" s="54"/>
      <c r="BB15" s="54"/>
      <c r="BC15" s="54"/>
      <c r="BD15" s="54"/>
      <c r="BE15" s="54"/>
      <c r="BF15" s="54"/>
      <c r="BG15" s="54"/>
      <c r="BH15" s="54"/>
      <c r="BI15" s="54"/>
      <c r="BJ15" s="54"/>
      <c r="BK15" s="54"/>
      <c r="BL15" s="54"/>
      <c r="BM15" s="54"/>
      <c r="BN15" s="54"/>
      <c r="BO15" s="54"/>
      <c r="BP15" s="54"/>
      <c r="BQ15" s="54"/>
      <c r="BR15" s="54"/>
    </row>
    <row r="16" spans="1:73" s="55" customFormat="1" ht="15" customHeight="1">
      <c r="A16" s="54"/>
      <c r="B16" s="89">
        <v>5</v>
      </c>
      <c r="C16" s="90" t="s">
        <v>91</v>
      </c>
      <c r="D16" s="91" t="s">
        <v>214</v>
      </c>
      <c r="E16" s="92" t="s">
        <v>57</v>
      </c>
      <c r="F16" s="92" t="s">
        <v>57</v>
      </c>
      <c r="G16" s="93"/>
      <c r="H16" s="94"/>
      <c r="I16" s="92" t="s">
        <v>57</v>
      </c>
      <c r="J16" s="95">
        <v>2</v>
      </c>
      <c r="K16" s="92" t="s">
        <v>559</v>
      </c>
      <c r="L16" s="96">
        <v>61.607999999999997</v>
      </c>
      <c r="M16" s="97">
        <f t="shared" si="0"/>
        <v>123.22</v>
      </c>
      <c r="N16" s="97">
        <f t="shared" si="1"/>
        <v>369.66</v>
      </c>
      <c r="O16" s="179"/>
      <c r="P16" s="215">
        <f t="shared" si="2"/>
        <v>0</v>
      </c>
      <c r="Q16" s="215">
        <f t="shared" si="3"/>
        <v>0</v>
      </c>
      <c r="R16" s="98" t="s">
        <v>151</v>
      </c>
      <c r="S16" s="15"/>
      <c r="T16" s="7"/>
      <c r="U16" s="15"/>
      <c r="V16" s="7"/>
      <c r="W16" s="15"/>
      <c r="X16" s="7"/>
      <c r="Y16" s="15"/>
      <c r="Z16" s="7"/>
      <c r="AA16" s="15"/>
      <c r="AB16" s="7"/>
      <c r="AC16" s="15"/>
      <c r="AD16" s="7"/>
      <c r="AE16" s="15"/>
      <c r="AF16" s="7"/>
      <c r="AG16" s="15"/>
      <c r="AH16" s="7"/>
      <c r="AI16" s="15"/>
      <c r="AJ16" s="13"/>
      <c r="AK16" s="13"/>
      <c r="AL16" s="13"/>
      <c r="AM16" s="13"/>
      <c r="AN16" s="13"/>
      <c r="AO16" s="13"/>
      <c r="AP16" s="13"/>
      <c r="AQ16" s="13"/>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row>
    <row r="17" spans="1:77" s="55" customFormat="1" ht="15" customHeight="1">
      <c r="A17" s="54"/>
      <c r="B17" s="89">
        <v>6</v>
      </c>
      <c r="C17" s="90" t="s">
        <v>94</v>
      </c>
      <c r="D17" s="91" t="s">
        <v>219</v>
      </c>
      <c r="E17" s="92" t="s">
        <v>57</v>
      </c>
      <c r="F17" s="92" t="s">
        <v>57</v>
      </c>
      <c r="G17" s="93"/>
      <c r="H17" s="94"/>
      <c r="I17" s="92" t="s">
        <v>57</v>
      </c>
      <c r="J17" s="95">
        <v>2</v>
      </c>
      <c r="K17" s="92" t="s">
        <v>559</v>
      </c>
      <c r="L17" s="96">
        <v>50.459400000000002</v>
      </c>
      <c r="M17" s="97">
        <f t="shared" si="0"/>
        <v>100.92</v>
      </c>
      <c r="N17" s="97">
        <f t="shared" si="1"/>
        <v>302.76</v>
      </c>
      <c r="O17" s="179"/>
      <c r="P17" s="215">
        <f t="shared" si="2"/>
        <v>0</v>
      </c>
      <c r="Q17" s="215">
        <f t="shared" si="3"/>
        <v>0</v>
      </c>
      <c r="R17" s="98" t="s">
        <v>151</v>
      </c>
      <c r="S17" s="15"/>
      <c r="T17" s="7"/>
      <c r="U17" s="15"/>
      <c r="V17" s="7"/>
      <c r="W17" s="15"/>
      <c r="X17" s="7"/>
      <c r="Y17" s="15"/>
      <c r="Z17" s="7"/>
      <c r="AA17" s="15"/>
      <c r="AB17" s="7"/>
      <c r="AC17" s="15"/>
      <c r="AD17" s="7"/>
      <c r="AE17" s="15"/>
      <c r="AF17" s="7"/>
      <c r="AG17" s="15"/>
      <c r="AH17" s="7"/>
      <c r="AI17" s="15"/>
      <c r="AJ17" s="13"/>
      <c r="AK17" s="13"/>
      <c r="AL17" s="13"/>
      <c r="AM17" s="13"/>
      <c r="AN17" s="13"/>
      <c r="AO17" s="13"/>
      <c r="AP17" s="13"/>
      <c r="AQ17" s="13"/>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row>
    <row r="18" spans="1:77" s="55" customFormat="1" ht="15" customHeight="1">
      <c r="A18" s="54"/>
      <c r="B18" s="89">
        <v>7</v>
      </c>
      <c r="C18" s="90" t="s">
        <v>96</v>
      </c>
      <c r="D18" s="91" t="s">
        <v>612</v>
      </c>
      <c r="E18" s="92" t="s">
        <v>82</v>
      </c>
      <c r="F18" s="92" t="s">
        <v>82</v>
      </c>
      <c r="G18" s="93"/>
      <c r="H18" s="94"/>
      <c r="I18" s="92" t="s">
        <v>82</v>
      </c>
      <c r="J18" s="95">
        <v>242</v>
      </c>
      <c r="K18" s="92" t="s">
        <v>559</v>
      </c>
      <c r="L18" s="96">
        <v>19.992000000000001</v>
      </c>
      <c r="M18" s="97">
        <f t="shared" si="0"/>
        <v>4838.0600000000004</v>
      </c>
      <c r="N18" s="97">
        <f t="shared" si="1"/>
        <v>14514.18</v>
      </c>
      <c r="O18" s="179"/>
      <c r="P18" s="215">
        <f t="shared" si="2"/>
        <v>0</v>
      </c>
      <c r="Q18" s="215">
        <f t="shared" si="3"/>
        <v>0</v>
      </c>
      <c r="R18" s="98" t="s">
        <v>151</v>
      </c>
      <c r="S18" s="15"/>
      <c r="T18" s="7"/>
      <c r="U18" s="15"/>
      <c r="V18" s="7"/>
      <c r="W18" s="15"/>
      <c r="X18" s="7"/>
      <c r="Y18" s="15"/>
      <c r="Z18" s="7"/>
      <c r="AA18" s="15"/>
      <c r="AB18" s="7"/>
      <c r="AC18" s="15"/>
      <c r="AD18" s="7"/>
      <c r="AE18" s="15"/>
      <c r="AF18" s="7"/>
      <c r="AG18" s="15"/>
      <c r="AH18" s="7"/>
      <c r="AI18" s="15"/>
      <c r="AJ18" s="13"/>
      <c r="AK18" s="13"/>
      <c r="AL18" s="13"/>
      <c r="AM18" s="13"/>
      <c r="AN18" s="13"/>
      <c r="AO18" s="13"/>
      <c r="AP18" s="13"/>
      <c r="AQ18" s="13"/>
      <c r="AR18" s="54"/>
      <c r="AS18" s="54"/>
      <c r="AT18" s="54"/>
      <c r="AU18" s="54"/>
      <c r="AV18" s="54"/>
      <c r="AW18" s="54"/>
      <c r="AX18" s="54"/>
      <c r="AY18" s="54"/>
      <c r="AZ18" s="54"/>
      <c r="BA18" s="54"/>
      <c r="BB18" s="54"/>
      <c r="BC18" s="54"/>
      <c r="BD18" s="54"/>
      <c r="BE18" s="54"/>
      <c r="BF18" s="54"/>
      <c r="BG18" s="54"/>
      <c r="BH18" s="54"/>
      <c r="BI18" s="54"/>
      <c r="BJ18" s="54"/>
      <c r="BK18" s="54"/>
      <c r="BL18" s="54"/>
      <c r="BM18" s="54"/>
      <c r="BN18" s="54"/>
      <c r="BO18" s="54"/>
      <c r="BP18" s="54"/>
      <c r="BQ18" s="54"/>
      <c r="BR18" s="54"/>
    </row>
    <row r="19" spans="1:77" s="55" customFormat="1" ht="15" customHeight="1">
      <c r="A19" s="54"/>
      <c r="B19" s="89">
        <v>8</v>
      </c>
      <c r="C19" s="90" t="s">
        <v>93</v>
      </c>
      <c r="D19" s="91" t="s">
        <v>101</v>
      </c>
      <c r="E19" s="92" t="s">
        <v>109</v>
      </c>
      <c r="F19" s="92" t="s">
        <v>102</v>
      </c>
      <c r="G19" s="93"/>
      <c r="H19" s="94"/>
      <c r="I19" s="99"/>
      <c r="J19" s="95">
        <v>160</v>
      </c>
      <c r="K19" s="92" t="s">
        <v>106</v>
      </c>
      <c r="L19" s="96">
        <v>12.9514</v>
      </c>
      <c r="M19" s="97">
        <f t="shared" si="0"/>
        <v>2072.2199999999998</v>
      </c>
      <c r="N19" s="97">
        <f t="shared" si="1"/>
        <v>6216.66</v>
      </c>
      <c r="O19" s="179"/>
      <c r="P19" s="215">
        <f t="shared" si="2"/>
        <v>0</v>
      </c>
      <c r="Q19" s="215">
        <f t="shared" si="3"/>
        <v>0</v>
      </c>
      <c r="R19" s="98" t="s">
        <v>151</v>
      </c>
      <c r="S19" s="15"/>
      <c r="T19" s="7"/>
      <c r="U19" s="15"/>
      <c r="V19" s="7"/>
      <c r="W19" s="15"/>
      <c r="X19" s="7"/>
      <c r="Y19" s="15"/>
      <c r="Z19" s="7"/>
      <c r="AA19" s="15"/>
      <c r="AB19" s="7"/>
      <c r="AC19" s="15"/>
      <c r="AD19" s="7"/>
      <c r="AE19" s="15"/>
      <c r="AF19" s="7"/>
      <c r="AG19" s="15"/>
      <c r="AH19" s="7"/>
      <c r="AI19" s="15"/>
      <c r="AJ19" s="13"/>
      <c r="AK19" s="13"/>
      <c r="AL19" s="13"/>
      <c r="AM19" s="13"/>
      <c r="AN19" s="13"/>
      <c r="AO19" s="13"/>
      <c r="AP19" s="13"/>
      <c r="AQ19" s="13"/>
      <c r="AR19" s="54"/>
      <c r="AS19" s="54"/>
      <c r="AT19" s="54"/>
      <c r="AU19" s="54"/>
      <c r="AV19" s="54"/>
      <c r="AW19" s="54"/>
      <c r="AX19" s="54"/>
      <c r="AY19" s="54"/>
      <c r="AZ19" s="54"/>
      <c r="BA19" s="54"/>
      <c r="BB19" s="54"/>
      <c r="BC19" s="54"/>
      <c r="BD19" s="54"/>
      <c r="BE19" s="54"/>
      <c r="BF19" s="54"/>
      <c r="BG19" s="54"/>
      <c r="BH19" s="54"/>
      <c r="BI19" s="54"/>
      <c r="BJ19" s="54"/>
      <c r="BK19" s="54"/>
      <c r="BL19" s="54"/>
      <c r="BM19" s="54"/>
      <c r="BN19" s="54"/>
      <c r="BO19" s="54"/>
      <c r="BP19" s="54"/>
      <c r="BQ19" s="54"/>
      <c r="BR19" s="54"/>
    </row>
    <row r="20" spans="1:77" s="55" customFormat="1" ht="15" customHeight="1">
      <c r="A20" s="54"/>
      <c r="B20" s="89">
        <v>9</v>
      </c>
      <c r="C20" s="90" t="s">
        <v>95</v>
      </c>
      <c r="D20" s="91" t="s">
        <v>215</v>
      </c>
      <c r="E20" s="92" t="s">
        <v>103</v>
      </c>
      <c r="F20" s="92" t="s">
        <v>104</v>
      </c>
      <c r="G20" s="93"/>
      <c r="H20" s="94"/>
      <c r="I20" s="99"/>
      <c r="J20" s="95">
        <v>5250</v>
      </c>
      <c r="K20" s="92" t="s">
        <v>106</v>
      </c>
      <c r="L20" s="96">
        <v>2.5499999999999998</v>
      </c>
      <c r="M20" s="97">
        <f t="shared" si="0"/>
        <v>13387.5</v>
      </c>
      <c r="N20" s="97">
        <f t="shared" si="1"/>
        <v>40162.5</v>
      </c>
      <c r="O20" s="179"/>
      <c r="P20" s="215">
        <f t="shared" si="2"/>
        <v>0</v>
      </c>
      <c r="Q20" s="215">
        <f t="shared" si="3"/>
        <v>0</v>
      </c>
      <c r="R20" s="98" t="s">
        <v>151</v>
      </c>
      <c r="S20" s="15"/>
      <c r="T20" s="7"/>
      <c r="U20" s="15"/>
      <c r="V20" s="7"/>
      <c r="W20" s="15"/>
      <c r="X20" s="7"/>
      <c r="Y20" s="15"/>
      <c r="Z20" s="7"/>
      <c r="AA20" s="15"/>
      <c r="AB20" s="7"/>
      <c r="AC20" s="15"/>
      <c r="AD20" s="7"/>
      <c r="AE20" s="15"/>
      <c r="AF20" s="7"/>
      <c r="AG20" s="15"/>
      <c r="AH20" s="7"/>
      <c r="AI20" s="15"/>
      <c r="AJ20" s="13"/>
      <c r="AK20" s="13"/>
      <c r="AL20" s="13"/>
      <c r="AM20" s="13"/>
      <c r="AN20" s="13"/>
      <c r="AO20" s="13"/>
      <c r="AP20" s="13"/>
      <c r="AQ20" s="13"/>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row>
    <row r="21" spans="1:77" ht="15" customHeight="1" thickBot="1">
      <c r="B21" s="100">
        <v>10</v>
      </c>
      <c r="C21" s="101" t="s">
        <v>212</v>
      </c>
      <c r="D21" s="102" t="s">
        <v>217</v>
      </c>
      <c r="E21" s="103" t="s">
        <v>220</v>
      </c>
      <c r="F21" s="103" t="s">
        <v>221</v>
      </c>
      <c r="G21" s="104"/>
      <c r="H21" s="105"/>
      <c r="I21" s="106"/>
      <c r="J21" s="107">
        <v>79</v>
      </c>
      <c r="K21" s="103" t="s">
        <v>106</v>
      </c>
      <c r="L21" s="108">
        <v>15.585599999999999</v>
      </c>
      <c r="M21" s="109">
        <f t="shared" si="0"/>
        <v>1231.26</v>
      </c>
      <c r="N21" s="109">
        <f t="shared" si="1"/>
        <v>3693.78</v>
      </c>
      <c r="O21" s="180"/>
      <c r="P21" s="216">
        <f t="shared" si="2"/>
        <v>0</v>
      </c>
      <c r="Q21" s="216">
        <f t="shared" si="3"/>
        <v>0</v>
      </c>
      <c r="R21" s="110" t="s">
        <v>151</v>
      </c>
      <c r="S21" s="15"/>
      <c r="T21" s="7"/>
      <c r="U21" s="15"/>
      <c r="V21" s="7"/>
      <c r="W21" s="15"/>
      <c r="X21" s="7"/>
      <c r="Y21" s="15"/>
      <c r="Z21" s="7"/>
      <c r="AA21" s="15"/>
      <c r="AB21" s="7"/>
      <c r="AC21" s="15"/>
      <c r="AD21" s="7"/>
      <c r="AE21" s="15"/>
      <c r="AF21" s="7"/>
      <c r="AG21" s="15"/>
      <c r="AH21" s="7"/>
      <c r="AI21" s="15"/>
      <c r="AJ21" s="13"/>
      <c r="AK21" s="13"/>
      <c r="AL21" s="13"/>
      <c r="AM21" s="13"/>
      <c r="AN21" s="13"/>
      <c r="AO21" s="13"/>
      <c r="AP21" s="13"/>
      <c r="AQ21" s="13"/>
    </row>
    <row r="22" spans="1:77" s="19" customFormat="1" ht="4.9000000000000004" customHeight="1" thickBot="1">
      <c r="A22" s="18"/>
      <c r="B22" s="18"/>
      <c r="C22" s="18"/>
      <c r="D22" s="18" t="s">
        <v>213</v>
      </c>
      <c r="E22" s="18"/>
      <c r="F22" s="18"/>
      <c r="G22" s="53"/>
      <c r="H22" s="18"/>
      <c r="I22" s="18"/>
      <c r="J22" s="18"/>
      <c r="K22" s="18"/>
      <c r="L22" s="18"/>
      <c r="M22" s="18"/>
      <c r="N22" s="18"/>
      <c r="O22" s="18"/>
      <c r="P22" s="18"/>
      <c r="Q22" s="18"/>
      <c r="R22" s="7"/>
      <c r="S22" s="15"/>
      <c r="T22" s="7"/>
      <c r="U22" s="15"/>
      <c r="V22" s="7"/>
      <c r="W22" s="15"/>
      <c r="X22" s="7"/>
      <c r="Y22" s="15"/>
      <c r="Z22" s="7"/>
      <c r="AA22" s="15"/>
      <c r="AB22" s="7"/>
      <c r="AC22" s="15"/>
      <c r="AD22" s="7"/>
      <c r="AE22" s="15"/>
      <c r="AF22" s="7"/>
      <c r="AG22" s="15"/>
      <c r="AH22" s="7"/>
      <c r="AI22" s="15"/>
      <c r="AJ22" s="13"/>
      <c r="AK22" s="13"/>
      <c r="AL22" s="13"/>
      <c r="AM22" s="13"/>
      <c r="AN22" s="13"/>
      <c r="AO22" s="13"/>
      <c r="AP22" s="13"/>
      <c r="AQ22" s="13"/>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c r="BR22" s="18"/>
      <c r="BS22" s="18"/>
    </row>
    <row r="23" spans="1:77" s="19" customFormat="1" ht="16.899999999999999" customHeight="1" thickBot="1">
      <c r="A23" s="18"/>
      <c r="B23" s="48"/>
      <c r="C23" s="253" t="s">
        <v>14</v>
      </c>
      <c r="D23" s="18"/>
      <c r="E23" s="18"/>
      <c r="F23" s="18"/>
      <c r="G23" s="18"/>
      <c r="H23" s="18"/>
      <c r="I23" s="18"/>
      <c r="J23" s="18"/>
      <c r="K23" s="18"/>
      <c r="L23" s="21" t="s">
        <v>9</v>
      </c>
      <c r="M23" s="52">
        <f>SUM(M12:M21)</f>
        <v>46973.43</v>
      </c>
      <c r="N23" s="52">
        <f>SUM(N12:N21)</f>
        <v>140920.29</v>
      </c>
      <c r="O23" s="20"/>
      <c r="P23" s="21" t="s">
        <v>25</v>
      </c>
      <c r="Q23" s="52">
        <f>SUM(Q12:Q21)</f>
        <v>0</v>
      </c>
      <c r="R23" s="7"/>
      <c r="S23" s="15"/>
      <c r="T23" s="7"/>
      <c r="U23" s="15"/>
      <c r="V23" s="7"/>
      <c r="W23" s="15"/>
      <c r="X23" s="7"/>
      <c r="Y23" s="15"/>
      <c r="Z23" s="7"/>
      <c r="AA23" s="15"/>
      <c r="AB23" s="7"/>
      <c r="AC23" s="15"/>
      <c r="AD23" s="7"/>
      <c r="AE23" s="15"/>
      <c r="AF23" s="7"/>
      <c r="AG23" s="15"/>
      <c r="AH23" s="7"/>
      <c r="AI23" s="15"/>
      <c r="AJ23" s="13"/>
      <c r="AK23" s="13"/>
      <c r="AL23" s="13"/>
      <c r="AM23" s="13"/>
      <c r="AN23" s="13"/>
      <c r="AO23" s="13"/>
      <c r="AP23" s="13"/>
      <c r="AQ23" s="13"/>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c r="BQ23" s="18"/>
      <c r="BR23" s="18"/>
    </row>
    <row r="24" spans="1:77" s="19" customFormat="1" ht="4.9000000000000004" customHeight="1">
      <c r="A24" s="18"/>
      <c r="B24" s="18"/>
      <c r="C24" s="18"/>
      <c r="D24" s="18"/>
      <c r="E24" s="18"/>
      <c r="F24" s="18"/>
      <c r="G24" s="18"/>
      <c r="H24" s="18"/>
      <c r="I24" s="18"/>
      <c r="J24" s="18"/>
      <c r="K24" s="18"/>
      <c r="L24" s="18"/>
      <c r="M24" s="18"/>
      <c r="N24" s="18"/>
      <c r="O24" s="18"/>
      <c r="P24" s="18"/>
      <c r="Q24" s="18"/>
      <c r="R24" s="7"/>
      <c r="S24" s="15"/>
      <c r="T24" s="7"/>
      <c r="U24" s="15"/>
      <c r="V24" s="7"/>
      <c r="W24" s="15"/>
      <c r="X24" s="7"/>
      <c r="Y24" s="15"/>
      <c r="Z24" s="7"/>
      <c r="AA24" s="15"/>
      <c r="AB24" s="7"/>
      <c r="AC24" s="15"/>
      <c r="AD24" s="7"/>
      <c r="AE24" s="15"/>
      <c r="AF24" s="7"/>
      <c r="AG24" s="15"/>
      <c r="AH24" s="7"/>
      <c r="AI24" s="15"/>
      <c r="AJ24" s="13"/>
      <c r="AK24" s="13"/>
      <c r="AL24" s="13"/>
      <c r="AM24" s="13"/>
      <c r="AN24" s="13"/>
      <c r="AO24" s="13"/>
      <c r="AP24" s="13"/>
      <c r="AQ24" s="13"/>
      <c r="AR24" s="18"/>
      <c r="AS24" s="18"/>
      <c r="AT24" s="18"/>
      <c r="AU24" s="18"/>
      <c r="AV24" s="18"/>
      <c r="AW24" s="18"/>
      <c r="AX24" s="18"/>
      <c r="AY24" s="18"/>
      <c r="AZ24" s="18"/>
      <c r="BA24" s="18"/>
      <c r="BB24" s="18"/>
      <c r="BC24" s="18"/>
      <c r="BD24" s="18"/>
      <c r="BE24" s="18"/>
      <c r="BF24" s="18"/>
      <c r="BG24" s="18"/>
      <c r="BH24" s="18"/>
      <c r="BI24" s="18"/>
      <c r="BJ24" s="18"/>
      <c r="BK24" s="18"/>
      <c r="BL24" s="18"/>
      <c r="BM24" s="18"/>
      <c r="BN24" s="18"/>
      <c r="BO24" s="18"/>
      <c r="BP24" s="18"/>
      <c r="BQ24" s="18"/>
      <c r="BR24" s="18"/>
      <c r="BS24" s="18"/>
      <c r="BT24" s="18"/>
      <c r="BU24" s="18"/>
      <c r="BV24" s="18"/>
    </row>
    <row r="25" spans="1:77" s="16" customFormat="1">
      <c r="A25" s="22"/>
      <c r="B25" s="205" t="s">
        <v>595</v>
      </c>
      <c r="C25" s="22"/>
      <c r="D25" s="22"/>
      <c r="E25" s="22"/>
      <c r="F25" s="58"/>
      <c r="G25" s="22"/>
      <c r="H25" s="22"/>
      <c r="I25" s="22"/>
      <c r="J25" s="22"/>
      <c r="K25" s="22"/>
      <c r="L25" s="22"/>
      <c r="M25" s="22"/>
      <c r="N25" s="22"/>
      <c r="O25" s="22"/>
      <c r="P25" s="22"/>
      <c r="Q25" s="22"/>
      <c r="R25" s="7"/>
      <c r="S25" s="15"/>
      <c r="T25" s="7"/>
      <c r="U25" s="15"/>
      <c r="V25" s="7"/>
      <c r="W25" s="15"/>
      <c r="X25" s="7"/>
      <c r="Y25" s="15"/>
      <c r="Z25" s="7"/>
      <c r="AA25" s="15"/>
      <c r="AB25" s="7"/>
      <c r="AC25" s="15"/>
      <c r="AD25" s="7"/>
      <c r="AE25" s="15"/>
      <c r="AF25" s="7"/>
      <c r="AG25" s="15"/>
      <c r="AH25" s="7"/>
      <c r="AI25" s="15"/>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row>
    <row r="26" spans="1:77" s="16" customFormat="1" ht="33.75">
      <c r="A26" s="22"/>
      <c r="B26" s="62"/>
      <c r="C26" s="22"/>
      <c r="D26" s="22"/>
      <c r="E26" s="22"/>
      <c r="F26" s="22"/>
      <c r="G26" s="22"/>
      <c r="H26" s="22"/>
      <c r="I26" s="22"/>
      <c r="J26" s="22"/>
      <c r="K26" s="22"/>
      <c r="L26" s="22"/>
      <c r="M26" s="57"/>
      <c r="N26" s="22"/>
      <c r="O26" s="22"/>
      <c r="P26" s="22"/>
      <c r="Q26" s="7"/>
      <c r="R26" s="13"/>
      <c r="S26" s="15"/>
      <c r="T26" s="7"/>
      <c r="U26" s="15"/>
      <c r="V26" s="7"/>
      <c r="W26" s="15"/>
      <c r="X26" s="7"/>
      <c r="Y26" s="15"/>
      <c r="Z26" s="7"/>
      <c r="AA26" s="15"/>
      <c r="AB26" s="7"/>
      <c r="AC26" s="15"/>
      <c r="AD26" s="7"/>
      <c r="AE26" s="15"/>
      <c r="AF26" s="7"/>
      <c r="AG26" s="15"/>
      <c r="AH26" s="7"/>
      <c r="AI26" s="15"/>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row>
    <row r="27" spans="1:77" s="13" customFormat="1">
      <c r="Q27" s="7"/>
    </row>
    <row r="28" spans="1:77" s="13" customFormat="1" ht="17.25" thickBot="1">
      <c r="R28" s="7"/>
    </row>
    <row r="29" spans="1:77" s="13" customFormat="1" ht="17.25" thickTop="1">
      <c r="B29" s="518"/>
      <c r="C29" s="519"/>
      <c r="D29" s="519"/>
      <c r="E29" s="519"/>
      <c r="F29" s="520"/>
      <c r="G29" s="519"/>
      <c r="H29" s="519"/>
      <c r="I29" s="519"/>
      <c r="J29" s="519"/>
      <c r="K29" s="519"/>
      <c r="L29" s="519"/>
      <c r="M29" s="519"/>
      <c r="N29" s="519"/>
      <c r="O29" s="519"/>
      <c r="P29" s="519"/>
      <c r="Q29" s="519"/>
      <c r="R29" s="521"/>
    </row>
    <row r="30" spans="1:77" s="13" customFormat="1">
      <c r="B30" s="522"/>
      <c r="C30" s="523" t="s">
        <v>78</v>
      </c>
      <c r="D30" s="429"/>
      <c r="E30" s="429"/>
      <c r="F30" s="524"/>
      <c r="G30" s="429"/>
      <c r="H30" s="429"/>
      <c r="I30" s="429"/>
      <c r="J30" s="429"/>
      <c r="K30" s="429"/>
      <c r="L30" s="429"/>
      <c r="M30" s="429"/>
      <c r="N30" s="429"/>
      <c r="O30" s="429"/>
      <c r="P30" s="429"/>
      <c r="Q30" s="429"/>
      <c r="R30" s="525"/>
    </row>
    <row r="31" spans="1:77" s="13" customFormat="1" ht="6.95" customHeight="1">
      <c r="B31" s="522"/>
      <c r="C31" s="526"/>
      <c r="D31" s="429"/>
      <c r="E31" s="429"/>
      <c r="F31" s="524"/>
      <c r="G31" s="429"/>
      <c r="H31" s="429"/>
      <c r="I31" s="429"/>
      <c r="J31" s="429"/>
      <c r="K31" s="429"/>
      <c r="L31" s="429"/>
      <c r="M31" s="429"/>
      <c r="N31" s="429"/>
      <c r="O31" s="429"/>
      <c r="P31" s="429"/>
      <c r="Q31" s="429"/>
      <c r="R31" s="525"/>
    </row>
    <row r="32" spans="1:77" s="13" customFormat="1">
      <c r="B32" s="522"/>
      <c r="C32" s="527" t="s">
        <v>609</v>
      </c>
      <c r="D32" s="513"/>
      <c r="E32" s="528"/>
      <c r="F32" s="529"/>
      <c r="G32" s="528"/>
      <c r="H32" s="528"/>
      <c r="I32" s="528"/>
      <c r="J32" s="528"/>
      <c r="K32" s="528"/>
      <c r="L32" s="528"/>
      <c r="M32" s="528"/>
      <c r="N32" s="528"/>
      <c r="O32" s="528"/>
      <c r="P32" s="528"/>
      <c r="Q32" s="528"/>
      <c r="R32" s="525"/>
    </row>
    <row r="33" spans="2:18" s="13" customFormat="1">
      <c r="B33" s="522"/>
      <c r="C33" s="530" t="s">
        <v>610</v>
      </c>
      <c r="D33" s="528"/>
      <c r="E33" s="528"/>
      <c r="F33" s="529"/>
      <c r="G33" s="528"/>
      <c r="H33" s="528"/>
      <c r="I33" s="528"/>
      <c r="J33" s="528"/>
      <c r="K33" s="528"/>
      <c r="L33" s="528"/>
      <c r="M33" s="528"/>
      <c r="N33" s="528"/>
      <c r="O33" s="528"/>
      <c r="P33" s="528"/>
      <c r="Q33" s="528"/>
      <c r="R33" s="525"/>
    </row>
    <row r="34" spans="2:18" s="13" customFormat="1" ht="33" customHeight="1">
      <c r="B34" s="522"/>
      <c r="C34" s="748" t="s">
        <v>676</v>
      </c>
      <c r="D34" s="748"/>
      <c r="E34" s="748"/>
      <c r="F34" s="748"/>
      <c r="G34" s="748"/>
      <c r="H34" s="748"/>
      <c r="I34" s="748"/>
      <c r="J34" s="748"/>
      <c r="K34" s="748"/>
      <c r="L34" s="748"/>
      <c r="M34" s="748"/>
      <c r="N34" s="748"/>
      <c r="O34" s="748"/>
      <c r="P34" s="748"/>
      <c r="Q34" s="748"/>
      <c r="R34" s="525"/>
    </row>
    <row r="35" spans="2:18" s="13" customFormat="1">
      <c r="B35" s="522"/>
      <c r="C35" s="531" t="s">
        <v>611</v>
      </c>
      <c r="D35" s="528"/>
      <c r="E35" s="528"/>
      <c r="F35" s="529"/>
      <c r="G35" s="528"/>
      <c r="H35" s="528"/>
      <c r="I35" s="528"/>
      <c r="J35" s="528"/>
      <c r="K35" s="528"/>
      <c r="L35" s="528"/>
      <c r="M35" s="528"/>
      <c r="N35" s="528"/>
      <c r="O35" s="528"/>
      <c r="P35" s="528"/>
      <c r="Q35" s="528"/>
      <c r="R35" s="525"/>
    </row>
    <row r="36" spans="2:18" s="13" customFormat="1" ht="17.25" thickBot="1">
      <c r="B36" s="532"/>
      <c r="C36" s="533"/>
      <c r="D36" s="533"/>
      <c r="E36" s="533"/>
      <c r="F36" s="534"/>
      <c r="G36" s="533"/>
      <c r="H36" s="533"/>
      <c r="I36" s="533"/>
      <c r="J36" s="533"/>
      <c r="K36" s="533"/>
      <c r="L36" s="533"/>
      <c r="M36" s="533"/>
      <c r="N36" s="533"/>
      <c r="O36" s="533"/>
      <c r="P36" s="533"/>
      <c r="Q36" s="533"/>
      <c r="R36" s="535"/>
    </row>
    <row r="37" spans="2:18" s="13" customFormat="1" ht="17.25" thickTop="1"/>
    <row r="38" spans="2:18" s="13" customFormat="1" ht="52.5" customHeight="1"/>
    <row r="39" spans="2:18" s="13" customFormat="1"/>
    <row r="40" spans="2:18" s="13" customFormat="1" ht="28.5" customHeight="1">
      <c r="G40" s="38"/>
    </row>
    <row r="41" spans="2:18" s="39" customFormat="1">
      <c r="B41" s="781"/>
      <c r="C41" s="781"/>
      <c r="D41" s="781"/>
      <c r="E41" s="41"/>
      <c r="F41" s="41"/>
    </row>
    <row r="42" spans="2:18" s="9" customFormat="1" ht="20.100000000000001" customHeight="1">
      <c r="B42" s="218"/>
      <c r="C42" s="218"/>
    </row>
    <row r="43" spans="2:18" s="13" customFormat="1"/>
    <row r="44" spans="2:18" s="13" customFormat="1"/>
    <row r="45" spans="2:18" s="13" customFormat="1"/>
    <row r="46" spans="2:18" s="13" customFormat="1"/>
    <row r="47" spans="2:18" s="13" customFormat="1"/>
    <row r="48" spans="2:18" s="13" customFormat="1"/>
    <row r="49" s="13" customFormat="1"/>
    <row r="50" s="13" customFormat="1"/>
    <row r="51" s="13" customFormat="1"/>
    <row r="52" s="13" customFormat="1"/>
    <row r="53" s="13" customFormat="1"/>
    <row r="54" s="13" customFormat="1"/>
    <row r="55" s="13" customFormat="1"/>
    <row r="56" s="13" customFormat="1"/>
    <row r="57" s="13" customFormat="1"/>
    <row r="58" s="13" customFormat="1"/>
    <row r="59" s="13" customFormat="1"/>
    <row r="60" s="13" customFormat="1"/>
    <row r="61" s="13" customFormat="1"/>
    <row r="62" s="13" customFormat="1"/>
    <row r="63" s="13" customFormat="1"/>
    <row r="64" s="13" customFormat="1"/>
    <row r="65" s="13" customFormat="1"/>
    <row r="66" s="13" customFormat="1"/>
    <row r="67" s="13" customFormat="1"/>
    <row r="68" s="13" customFormat="1"/>
    <row r="69" s="13" customFormat="1"/>
    <row r="70" s="13" customFormat="1"/>
    <row r="71" s="13" customFormat="1"/>
    <row r="72" s="13" customFormat="1"/>
    <row r="73" s="13" customFormat="1"/>
    <row r="74" s="13" customFormat="1"/>
    <row r="75" s="13" customFormat="1"/>
    <row r="76" s="13" customFormat="1"/>
    <row r="77" s="13" customFormat="1"/>
    <row r="78" s="13" customFormat="1"/>
    <row r="79" s="13" customFormat="1"/>
    <row r="80" s="13" customFormat="1"/>
    <row r="81" s="13" customFormat="1"/>
    <row r="82" s="13" customFormat="1"/>
    <row r="83" s="13" customFormat="1"/>
    <row r="84" s="13" customFormat="1"/>
    <row r="85" s="13" customFormat="1"/>
    <row r="86" s="13" customFormat="1"/>
    <row r="87" s="13" customFormat="1"/>
    <row r="88" s="13" customFormat="1"/>
    <row r="89" s="13" customFormat="1"/>
    <row r="90" s="13" customFormat="1"/>
    <row r="91" s="13" customFormat="1"/>
    <row r="92" s="13" customFormat="1"/>
    <row r="93" s="13" customFormat="1"/>
    <row r="94" s="13" customFormat="1"/>
    <row r="95" s="13" customFormat="1"/>
    <row r="96" s="13" customFormat="1"/>
    <row r="97" s="13" customFormat="1"/>
    <row r="98" s="13" customFormat="1"/>
    <row r="99" s="13" customFormat="1"/>
    <row r="100" s="13" customFormat="1"/>
    <row r="101" s="13" customFormat="1"/>
    <row r="102" s="13" customFormat="1"/>
    <row r="103" s="13" customFormat="1"/>
    <row r="104" s="13" customFormat="1"/>
    <row r="105" s="13" customFormat="1"/>
    <row r="106" s="13" customFormat="1"/>
    <row r="107" s="13" customFormat="1"/>
    <row r="108" s="13" customFormat="1"/>
    <row r="109" s="13" customFormat="1"/>
    <row r="110" s="13" customFormat="1"/>
    <row r="111" s="13" customFormat="1"/>
    <row r="112" s="13" customFormat="1"/>
    <row r="113" s="13" customFormat="1"/>
    <row r="114" s="13" customFormat="1"/>
    <row r="115" s="13" customFormat="1"/>
    <row r="116" s="13" customFormat="1"/>
    <row r="117" s="13" customFormat="1"/>
    <row r="118" s="13" customFormat="1"/>
    <row r="119" s="13" customFormat="1"/>
    <row r="120" s="13" customFormat="1"/>
    <row r="121" s="13" customFormat="1"/>
    <row r="122" s="13" customFormat="1"/>
    <row r="123" s="13" customFormat="1"/>
    <row r="124" s="13" customFormat="1"/>
    <row r="125" s="13" customFormat="1"/>
    <row r="126" s="13"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sheetData>
  <sortState ref="B12:R21">
    <sortCondition ref="K12:K21"/>
    <sortCondition ref="D12:D21"/>
  </sortState>
  <mergeCells count="8">
    <mergeCell ref="B41:D41"/>
    <mergeCell ref="B2:C2"/>
    <mergeCell ref="B5:C5"/>
    <mergeCell ref="D5:G5"/>
    <mergeCell ref="B6:C6"/>
    <mergeCell ref="D2:R2"/>
    <mergeCell ref="B4:R4"/>
    <mergeCell ref="C34:Q34"/>
  </mergeCells>
  <phoneticPr fontId="65" type="noConversion"/>
  <printOptions horizontalCentered="1"/>
  <pageMargins left="7.874015748031496E-2" right="7.874015748031496E-2" top="0.78740157480314965" bottom="0.19685039370078741" header="0.31496062992125984" footer="0.31496062992125984"/>
  <pageSetup paperSize="9" scale="52" orientation="landscape" r:id="rId1"/>
  <headerFooter>
    <oddHeader>&amp;R&amp;P / &amp;N</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BO35"/>
  <sheetViews>
    <sheetView zoomScale="80" zoomScaleNormal="80" zoomScaleSheetLayoutView="80" workbookViewId="0">
      <pane ySplit="9" topLeftCell="A10" activePane="bottomLeft" state="frozen"/>
      <selection pane="bottomLeft" activeCell="B2" sqref="B2:C2"/>
    </sheetView>
  </sheetViews>
  <sheetFormatPr baseColWidth="10" defaultColWidth="11.28515625" defaultRowHeight="15"/>
  <cols>
    <col min="1" max="1" width="3.7109375" style="3" customWidth="1"/>
    <col min="2" max="2" width="11.28515625" style="3" customWidth="1"/>
    <col min="3" max="3" width="17.1406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19.8554687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2.'!$B$4</f>
        <v>Lot 2.      Fixadors, alcohols i dissolvents</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ht="15" customHeight="1">
      <c r="B11" s="117">
        <v>1</v>
      </c>
      <c r="C11" s="118" t="s">
        <v>88</v>
      </c>
      <c r="D11" s="119" t="s">
        <v>99</v>
      </c>
      <c r="E11" s="121"/>
      <c r="F11" s="122"/>
      <c r="G11" s="121"/>
      <c r="H11" s="122"/>
      <c r="I11" s="124">
        <v>116</v>
      </c>
      <c r="J11" s="120" t="s">
        <v>559</v>
      </c>
      <c r="K11" s="120" t="s">
        <v>82</v>
      </c>
      <c r="L11" s="120" t="s">
        <v>82</v>
      </c>
      <c r="M11" s="351"/>
    </row>
    <row r="12" spans="1:67" ht="15" customHeight="1">
      <c r="B12" s="128">
        <v>2</v>
      </c>
      <c r="C12" s="129" t="s">
        <v>90</v>
      </c>
      <c r="D12" s="130" t="s">
        <v>218</v>
      </c>
      <c r="E12" s="132"/>
      <c r="F12" s="133"/>
      <c r="G12" s="132"/>
      <c r="H12" s="133"/>
      <c r="I12" s="135">
        <v>84</v>
      </c>
      <c r="J12" s="131" t="s">
        <v>559</v>
      </c>
      <c r="K12" s="131" t="s">
        <v>57</v>
      </c>
      <c r="L12" s="131" t="s">
        <v>57</v>
      </c>
      <c r="M12" s="352"/>
    </row>
    <row r="13" spans="1:67" ht="15" customHeight="1">
      <c r="B13" s="128">
        <v>3</v>
      </c>
      <c r="C13" s="129" t="s">
        <v>97</v>
      </c>
      <c r="D13" s="130" t="s">
        <v>216</v>
      </c>
      <c r="E13" s="132"/>
      <c r="F13" s="133"/>
      <c r="G13" s="132"/>
      <c r="H13" s="133"/>
      <c r="I13" s="135">
        <v>210</v>
      </c>
      <c r="J13" s="131" t="s">
        <v>559</v>
      </c>
      <c r="K13" s="131" t="s">
        <v>82</v>
      </c>
      <c r="L13" s="131" t="s">
        <v>82</v>
      </c>
      <c r="M13" s="352"/>
    </row>
    <row r="14" spans="1:67" ht="15" customHeight="1">
      <c r="B14" s="128">
        <v>4</v>
      </c>
      <c r="C14" s="129" t="s">
        <v>92</v>
      </c>
      <c r="D14" s="130" t="s">
        <v>100</v>
      </c>
      <c r="E14" s="132"/>
      <c r="F14" s="133"/>
      <c r="G14" s="132"/>
      <c r="H14" s="133"/>
      <c r="I14" s="135">
        <v>525</v>
      </c>
      <c r="J14" s="131" t="s">
        <v>559</v>
      </c>
      <c r="K14" s="131" t="s">
        <v>82</v>
      </c>
      <c r="L14" s="131" t="s">
        <v>82</v>
      </c>
      <c r="M14" s="352"/>
    </row>
    <row r="15" spans="1:67" ht="15" customHeight="1">
      <c r="B15" s="128">
        <v>5</v>
      </c>
      <c r="C15" s="129" t="s">
        <v>91</v>
      </c>
      <c r="D15" s="130" t="s">
        <v>214</v>
      </c>
      <c r="E15" s="132"/>
      <c r="F15" s="133"/>
      <c r="G15" s="132"/>
      <c r="H15" s="133"/>
      <c r="I15" s="135">
        <v>2</v>
      </c>
      <c r="J15" s="131" t="s">
        <v>559</v>
      </c>
      <c r="K15" s="131" t="s">
        <v>57</v>
      </c>
      <c r="L15" s="131" t="s">
        <v>57</v>
      </c>
      <c r="M15" s="352"/>
    </row>
    <row r="16" spans="1:67" ht="15" customHeight="1">
      <c r="B16" s="128">
        <v>6</v>
      </c>
      <c r="C16" s="129" t="s">
        <v>94</v>
      </c>
      <c r="D16" s="130" t="s">
        <v>219</v>
      </c>
      <c r="E16" s="132"/>
      <c r="F16" s="133"/>
      <c r="G16" s="132"/>
      <c r="H16" s="133"/>
      <c r="I16" s="135">
        <v>2</v>
      </c>
      <c r="J16" s="131" t="s">
        <v>559</v>
      </c>
      <c r="K16" s="131" t="s">
        <v>57</v>
      </c>
      <c r="L16" s="131" t="s">
        <v>57</v>
      </c>
      <c r="M16" s="352"/>
    </row>
    <row r="17" spans="2:13" ht="15" customHeight="1">
      <c r="B17" s="128">
        <v>7</v>
      </c>
      <c r="C17" s="129" t="s">
        <v>96</v>
      </c>
      <c r="D17" s="130" t="s">
        <v>612</v>
      </c>
      <c r="E17" s="132"/>
      <c r="F17" s="133"/>
      <c r="G17" s="132"/>
      <c r="H17" s="133"/>
      <c r="I17" s="135">
        <v>242</v>
      </c>
      <c r="J17" s="131" t="s">
        <v>559</v>
      </c>
      <c r="K17" s="131" t="s">
        <v>82</v>
      </c>
      <c r="L17" s="131" t="s">
        <v>82</v>
      </c>
      <c r="M17" s="352"/>
    </row>
    <row r="18" spans="2:13" ht="15" customHeight="1">
      <c r="B18" s="128">
        <v>8</v>
      </c>
      <c r="C18" s="129" t="s">
        <v>93</v>
      </c>
      <c r="D18" s="130" t="s">
        <v>101</v>
      </c>
      <c r="E18" s="132"/>
      <c r="F18" s="133"/>
      <c r="G18" s="132"/>
      <c r="H18" s="133"/>
      <c r="I18" s="135">
        <v>160</v>
      </c>
      <c r="J18" s="131" t="s">
        <v>106</v>
      </c>
      <c r="K18" s="131" t="s">
        <v>102</v>
      </c>
      <c r="L18" s="131" t="s">
        <v>109</v>
      </c>
      <c r="M18" s="352"/>
    </row>
    <row r="19" spans="2:13" ht="15" customHeight="1">
      <c r="B19" s="128">
        <v>9</v>
      </c>
      <c r="C19" s="129" t="s">
        <v>95</v>
      </c>
      <c r="D19" s="130" t="s">
        <v>215</v>
      </c>
      <c r="E19" s="132"/>
      <c r="F19" s="133"/>
      <c r="G19" s="132"/>
      <c r="H19" s="133"/>
      <c r="I19" s="135">
        <v>5250</v>
      </c>
      <c r="J19" s="131" t="s">
        <v>106</v>
      </c>
      <c r="K19" s="131" t="s">
        <v>104</v>
      </c>
      <c r="L19" s="131" t="s">
        <v>103</v>
      </c>
      <c r="M19" s="352"/>
    </row>
    <row r="20" spans="2:13" ht="15" customHeight="1" thickBot="1">
      <c r="B20" s="139">
        <v>10</v>
      </c>
      <c r="C20" s="140" t="s">
        <v>212</v>
      </c>
      <c r="D20" s="141" t="s">
        <v>217</v>
      </c>
      <c r="E20" s="143"/>
      <c r="F20" s="144"/>
      <c r="G20" s="143"/>
      <c r="H20" s="144"/>
      <c r="I20" s="145">
        <v>79</v>
      </c>
      <c r="J20" s="142" t="s">
        <v>106</v>
      </c>
      <c r="K20" s="142" t="s">
        <v>221</v>
      </c>
      <c r="L20" s="142" t="s">
        <v>220</v>
      </c>
      <c r="M20" s="353"/>
    </row>
    <row r="21" spans="2:13" ht="5.0999999999999996" customHeight="1"/>
    <row r="22" spans="2:13">
      <c r="B22" s="48"/>
      <c r="C22" s="253" t="s">
        <v>14</v>
      </c>
    </row>
    <row r="23" spans="2:13" ht="15.75">
      <c r="B23" s="205" t="s">
        <v>595</v>
      </c>
      <c r="C23" s="22"/>
    </row>
    <row r="24" spans="2:13" ht="33.75">
      <c r="C24" s="17"/>
      <c r="K24" s="57"/>
    </row>
    <row r="25" spans="2:13">
      <c r="C25" s="17"/>
      <c r="D25" s="17"/>
      <c r="E25" s="17"/>
      <c r="F25" s="17"/>
      <c r="G25" s="17"/>
      <c r="H25" s="17"/>
      <c r="I25" s="17"/>
    </row>
    <row r="26" spans="2:13" ht="17.25" thickBot="1">
      <c r="B26" s="4"/>
    </row>
    <row r="27" spans="2:13" ht="17.25" thickTop="1">
      <c r="B27" s="326"/>
      <c r="C27" s="327"/>
      <c r="D27" s="327"/>
      <c r="E27" s="327"/>
      <c r="F27" s="328"/>
      <c r="G27" s="327"/>
      <c r="H27" s="327"/>
      <c r="I27" s="327"/>
      <c r="J27" s="327"/>
      <c r="K27" s="327"/>
      <c r="L27" s="327"/>
      <c r="M27" s="329"/>
    </row>
    <row r="28" spans="2:13" ht="16.5">
      <c r="B28" s="340" t="s">
        <v>78</v>
      </c>
      <c r="C28" s="13"/>
      <c r="D28" s="13"/>
      <c r="E28" s="63"/>
      <c r="F28" s="13"/>
      <c r="G28" s="13"/>
      <c r="H28" s="13"/>
      <c r="I28" s="13"/>
      <c r="J28" s="13"/>
      <c r="K28" s="13"/>
      <c r="L28" s="13"/>
      <c r="M28" s="330"/>
    </row>
    <row r="29" spans="2:13" ht="6.95" customHeight="1">
      <c r="B29" s="331"/>
      <c r="C29" s="13"/>
      <c r="D29" s="13"/>
      <c r="E29" s="63"/>
      <c r="F29" s="13"/>
      <c r="G29" s="13"/>
      <c r="H29" s="13"/>
      <c r="I29" s="13"/>
      <c r="J29" s="13"/>
      <c r="K29" s="13"/>
      <c r="L29" s="13"/>
      <c r="M29" s="330"/>
    </row>
    <row r="30" spans="2:13" ht="16.5">
      <c r="B30" s="337" t="s">
        <v>609</v>
      </c>
      <c r="C30" s="22"/>
      <c r="D30" s="206"/>
      <c r="E30" s="217"/>
      <c r="F30" s="206"/>
      <c r="G30" s="206"/>
      <c r="H30" s="206"/>
      <c r="I30" s="206"/>
      <c r="J30" s="206"/>
      <c r="K30" s="206"/>
      <c r="L30" s="206"/>
      <c r="M30" s="332"/>
    </row>
    <row r="31" spans="2:13" ht="16.5">
      <c r="B31" s="338" t="s">
        <v>610</v>
      </c>
      <c r="C31" s="206"/>
      <c r="D31" s="206"/>
      <c r="E31" s="217"/>
      <c r="F31" s="206"/>
      <c r="G31" s="206"/>
      <c r="H31" s="206"/>
      <c r="I31" s="206"/>
      <c r="J31" s="206"/>
      <c r="K31" s="206"/>
      <c r="L31" s="206"/>
      <c r="M31" s="332"/>
    </row>
    <row r="32" spans="2:13" ht="33" customHeight="1">
      <c r="B32" s="760" t="s">
        <v>676</v>
      </c>
      <c r="C32" s="761"/>
      <c r="D32" s="761"/>
      <c r="E32" s="761"/>
      <c r="F32" s="761"/>
      <c r="G32" s="761"/>
      <c r="H32" s="761"/>
      <c r="I32" s="761"/>
      <c r="J32" s="761"/>
      <c r="K32" s="761"/>
      <c r="L32" s="761"/>
      <c r="M32" s="762"/>
    </row>
    <row r="33" spans="2:13" ht="16.5">
      <c r="B33" s="339" t="s">
        <v>611</v>
      </c>
      <c r="C33" s="206"/>
      <c r="D33" s="206"/>
      <c r="E33" s="217"/>
      <c r="F33" s="206"/>
      <c r="G33" s="206"/>
      <c r="H33" s="206"/>
      <c r="I33" s="206"/>
      <c r="J33" s="206"/>
      <c r="K33" s="206"/>
      <c r="L33" s="206"/>
      <c r="M33" s="332"/>
    </row>
    <row r="34" spans="2:13" ht="17.25" thickBot="1">
      <c r="B34" s="333"/>
      <c r="C34" s="334"/>
      <c r="D34" s="334"/>
      <c r="E34" s="334"/>
      <c r="F34" s="335"/>
      <c r="G34" s="334"/>
      <c r="H34" s="334"/>
      <c r="I34" s="334"/>
      <c r="J34" s="334"/>
      <c r="K34" s="334"/>
      <c r="L34" s="334"/>
      <c r="M34" s="336"/>
    </row>
    <row r="35" spans="2:13" ht="15.75" thickTop="1"/>
  </sheetData>
  <mergeCells count="8">
    <mergeCell ref="B7:C7"/>
    <mergeCell ref="B32:M32"/>
    <mergeCell ref="B2:C2"/>
    <mergeCell ref="D2:M2"/>
    <mergeCell ref="B4:M4"/>
    <mergeCell ref="B5:M5"/>
    <mergeCell ref="B6:C6"/>
    <mergeCell ref="D6:F6"/>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FC785"/>
  <sheetViews>
    <sheetView zoomScale="80" zoomScaleNormal="80" workbookViewId="0">
      <selection activeCell="B2" sqref="B2:C2"/>
    </sheetView>
  </sheetViews>
  <sheetFormatPr baseColWidth="10" defaultColWidth="11" defaultRowHeight="16.5"/>
  <cols>
    <col min="1" max="1" width="4.28515625" style="2" customWidth="1"/>
    <col min="2" max="2" width="6.5703125" style="2" customWidth="1"/>
    <col min="3" max="3" width="13.140625" style="2" customWidth="1"/>
    <col min="4" max="4" width="40.7109375" style="2" customWidth="1"/>
    <col min="5" max="5" width="10.85546875" style="2" customWidth="1"/>
    <col min="6" max="6" width="18.140625" style="2" customWidth="1"/>
    <col min="7" max="7" width="14.42578125" style="2" customWidth="1"/>
    <col min="8" max="8" width="39.28515625" style="2" customWidth="1"/>
    <col min="9" max="9" width="11.85546875" style="2" customWidth="1"/>
    <col min="10" max="10" width="9.85546875" style="2" customWidth="1"/>
    <col min="11" max="11" width="7.5703125" style="2" customWidth="1"/>
    <col min="12" max="16" width="16.140625" style="2" customWidth="1"/>
    <col min="17" max="17" width="16.7109375" style="2" customWidth="1"/>
    <col min="18" max="18" width="8.140625" style="2" bestFit="1" customWidth="1"/>
    <col min="19" max="16384" width="11" style="2"/>
  </cols>
  <sheetData>
    <row r="1" spans="1:159" s="16" customFormat="1" ht="17.25" thickBot="1">
      <c r="A1" s="13"/>
      <c r="B1" s="13"/>
      <c r="C1" s="13"/>
      <c r="D1" s="13"/>
      <c r="E1" s="13"/>
      <c r="F1" s="13"/>
      <c r="G1" s="13"/>
      <c r="H1" s="13"/>
      <c r="I1" s="13"/>
      <c r="J1" s="13"/>
      <c r="K1" s="13"/>
      <c r="L1" s="13"/>
      <c r="M1" s="13"/>
      <c r="N1" s="13"/>
      <c r="O1" s="13"/>
      <c r="P1" s="13"/>
      <c r="Q1" s="15"/>
      <c r="R1" s="15"/>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c r="BQ1" s="13"/>
      <c r="BR1" s="13"/>
      <c r="BS1" s="13"/>
      <c r="BT1" s="13"/>
      <c r="BU1" s="13"/>
      <c r="BV1" s="13"/>
      <c r="BW1" s="13"/>
      <c r="BX1" s="13"/>
      <c r="BY1" s="13"/>
      <c r="BZ1" s="13"/>
      <c r="CA1" s="13"/>
      <c r="CB1" s="13"/>
      <c r="CC1" s="13"/>
      <c r="CD1" s="13"/>
      <c r="CE1" s="13"/>
      <c r="CF1" s="13"/>
      <c r="CG1" s="13"/>
      <c r="CH1" s="13"/>
      <c r="CI1" s="13"/>
      <c r="CJ1" s="13"/>
      <c r="CK1" s="13"/>
      <c r="CL1" s="13"/>
      <c r="CM1" s="13"/>
      <c r="CN1" s="13"/>
      <c r="CO1" s="13"/>
      <c r="CP1" s="13"/>
      <c r="CQ1" s="13"/>
      <c r="CR1" s="13"/>
      <c r="CS1" s="13"/>
      <c r="CT1" s="13"/>
      <c r="CU1" s="13"/>
      <c r="CV1" s="13"/>
      <c r="CW1" s="13"/>
      <c r="CX1" s="13"/>
      <c r="CY1" s="13"/>
      <c r="CZ1" s="13"/>
      <c r="DA1" s="13"/>
      <c r="DB1" s="13"/>
      <c r="DC1" s="13"/>
      <c r="DD1" s="13"/>
      <c r="DE1" s="13"/>
      <c r="DF1" s="13"/>
      <c r="DG1" s="13"/>
      <c r="DH1" s="13"/>
      <c r="DI1" s="13"/>
      <c r="DJ1" s="13"/>
      <c r="DK1" s="13"/>
      <c r="DL1" s="13"/>
      <c r="DM1" s="13"/>
      <c r="DN1" s="13"/>
      <c r="DO1" s="13"/>
      <c r="DP1" s="13"/>
      <c r="DQ1" s="13"/>
      <c r="DR1" s="13"/>
      <c r="DS1" s="13"/>
      <c r="DT1" s="13"/>
      <c r="DU1" s="13"/>
      <c r="DV1" s="13"/>
      <c r="DW1" s="13"/>
      <c r="DX1" s="13"/>
      <c r="DY1" s="13"/>
      <c r="DZ1" s="13"/>
      <c r="EA1" s="13"/>
      <c r="EB1" s="13"/>
      <c r="EC1" s="13"/>
      <c r="ED1" s="13"/>
      <c r="EE1" s="13"/>
      <c r="EF1" s="13"/>
      <c r="EG1" s="13"/>
      <c r="EH1" s="13"/>
      <c r="EI1" s="13"/>
      <c r="EJ1" s="13"/>
      <c r="EK1" s="13"/>
      <c r="EL1" s="13"/>
      <c r="EM1" s="13"/>
      <c r="EN1" s="13"/>
      <c r="EO1" s="13"/>
      <c r="EP1" s="13"/>
      <c r="EQ1" s="13"/>
      <c r="ER1" s="13"/>
      <c r="ES1" s="13"/>
      <c r="ET1" s="13"/>
      <c r="EU1" s="13"/>
      <c r="EV1" s="13"/>
      <c r="EW1" s="13"/>
      <c r="EX1" s="13"/>
      <c r="EY1" s="13"/>
      <c r="EZ1" s="13"/>
      <c r="FA1" s="13"/>
      <c r="FB1" s="13"/>
      <c r="FC1" s="13"/>
    </row>
    <row r="2" spans="1:159" s="16" customFormat="1" ht="44.85" customHeight="1" thickBot="1">
      <c r="A2" s="13"/>
      <c r="B2" s="794" t="str">
        <f>+'Indicacions prèvies'!B2</f>
        <v>EXPD. CLILAB
2024/06</v>
      </c>
      <c r="C2" s="795"/>
      <c r="D2" s="789" t="str">
        <f>+'Indicacions prèvies'!C2</f>
        <v>SUBMINISTRAMENT DE MATERIAL GENERAL i ESPECÍFIC D'ANATOMIA PATOLOGICA PER PODER FER L’ACTIVITAT ANALÍTICA ALS LABORATORIS DEL CONSORCI DEL LABORATORI INTERCOMARCAL DE L’ALT PENEDÈS, L’ANOIA I EL GARRAF (CLILAB Diagnòstics)</v>
      </c>
      <c r="E2" s="789"/>
      <c r="F2" s="789"/>
      <c r="G2" s="789"/>
      <c r="H2" s="789"/>
      <c r="I2" s="789"/>
      <c r="J2" s="789"/>
      <c r="K2" s="789"/>
      <c r="L2" s="789"/>
      <c r="M2" s="789"/>
      <c r="N2" s="789"/>
      <c r="O2" s="789"/>
      <c r="P2" s="789"/>
      <c r="Q2" s="789"/>
      <c r="R2" s="790"/>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c r="BQ2" s="13"/>
      <c r="BR2" s="13"/>
      <c r="BS2" s="13"/>
      <c r="BT2" s="13"/>
      <c r="BU2" s="13"/>
      <c r="BV2" s="13"/>
      <c r="BW2" s="13"/>
      <c r="BX2" s="13"/>
      <c r="BY2" s="13"/>
      <c r="BZ2" s="13"/>
      <c r="CA2" s="13"/>
      <c r="CB2" s="13"/>
      <c r="CC2" s="13"/>
      <c r="CD2" s="13"/>
      <c r="CE2" s="13"/>
      <c r="CF2" s="13"/>
      <c r="CG2" s="13"/>
      <c r="CH2" s="13"/>
      <c r="CI2" s="13"/>
      <c r="CJ2" s="13"/>
      <c r="CK2" s="13"/>
      <c r="CL2" s="13"/>
      <c r="CM2" s="13"/>
      <c r="CN2" s="13"/>
      <c r="CO2" s="13"/>
      <c r="CP2" s="13"/>
      <c r="CQ2" s="13"/>
      <c r="CR2" s="13"/>
      <c r="CS2" s="13"/>
      <c r="CT2" s="13"/>
      <c r="CU2" s="13"/>
      <c r="CV2" s="13"/>
      <c r="CW2" s="13"/>
      <c r="CX2" s="13"/>
      <c r="CY2" s="13"/>
      <c r="CZ2" s="13"/>
      <c r="DA2" s="13"/>
      <c r="DB2" s="13"/>
      <c r="DC2" s="13"/>
      <c r="DD2" s="13"/>
      <c r="DE2" s="13"/>
      <c r="DF2" s="13"/>
      <c r="DG2" s="13"/>
      <c r="DH2" s="13"/>
      <c r="DI2" s="13"/>
      <c r="DJ2" s="13"/>
      <c r="DK2" s="13"/>
      <c r="DL2" s="13"/>
      <c r="DM2" s="13"/>
      <c r="DN2" s="13"/>
      <c r="DO2" s="13"/>
      <c r="DP2" s="13"/>
      <c r="DQ2" s="13"/>
      <c r="DR2" s="13"/>
      <c r="DS2" s="13"/>
      <c r="DT2" s="13"/>
      <c r="DU2" s="13"/>
      <c r="DV2" s="13"/>
      <c r="DW2" s="13"/>
      <c r="DX2" s="13"/>
      <c r="DY2" s="13"/>
      <c r="DZ2" s="13"/>
      <c r="EA2" s="13"/>
      <c r="EB2" s="13"/>
      <c r="EC2" s="13"/>
      <c r="ED2" s="13"/>
      <c r="EE2" s="13"/>
      <c r="EF2" s="13"/>
      <c r="EG2" s="13"/>
      <c r="EH2" s="13"/>
      <c r="EI2" s="13"/>
      <c r="EJ2" s="13"/>
      <c r="EK2" s="13"/>
      <c r="EL2" s="13"/>
      <c r="EM2" s="13"/>
      <c r="EN2" s="13"/>
      <c r="EO2" s="13"/>
      <c r="EP2" s="13"/>
      <c r="EQ2" s="13"/>
      <c r="ER2" s="13"/>
      <c r="ES2" s="13"/>
      <c r="ET2" s="13"/>
      <c r="EU2" s="13"/>
      <c r="EV2" s="13"/>
      <c r="EW2" s="13"/>
      <c r="EX2" s="13"/>
      <c r="EY2" s="13"/>
      <c r="EZ2" s="13"/>
      <c r="FA2" s="13"/>
      <c r="FB2" s="13"/>
      <c r="FC2" s="13"/>
    </row>
    <row r="3" spans="1:159" s="16" customFormat="1" ht="16.350000000000001" customHeight="1" thickBot="1">
      <c r="A3" s="13"/>
      <c r="B3" s="13"/>
      <c r="C3" s="13"/>
      <c r="D3" s="13"/>
      <c r="E3" s="13"/>
      <c r="F3" s="13"/>
      <c r="G3" s="13"/>
      <c r="H3" s="13"/>
      <c r="I3" s="13"/>
      <c r="J3" s="13"/>
      <c r="K3" s="13"/>
      <c r="L3" s="13"/>
      <c r="M3" s="13"/>
      <c r="N3" s="13"/>
      <c r="O3" s="13"/>
      <c r="P3" s="13"/>
      <c r="Q3" s="15"/>
      <c r="R3" s="15"/>
      <c r="S3" s="13"/>
      <c r="T3" s="13"/>
      <c r="U3" s="13"/>
      <c r="V3" s="13"/>
      <c r="W3" s="13"/>
      <c r="X3" s="13"/>
      <c r="Y3" s="13"/>
      <c r="Z3" s="13"/>
      <c r="AA3" s="13"/>
      <c r="AB3" s="13"/>
      <c r="AC3" s="13"/>
      <c r="AD3" s="13"/>
      <c r="AE3" s="13"/>
      <c r="AF3" s="13"/>
      <c r="AG3" s="13"/>
      <c r="AH3" s="13"/>
      <c r="AI3" s="13"/>
      <c r="AJ3" s="13"/>
      <c r="AK3" s="13"/>
      <c r="AL3" s="13"/>
      <c r="AM3" s="13"/>
      <c r="AN3" s="13"/>
      <c r="AO3" s="13"/>
      <c r="AP3" s="13"/>
      <c r="AQ3" s="13"/>
      <c r="AR3" s="13"/>
      <c r="AS3" s="13"/>
      <c r="AT3" s="13"/>
      <c r="AU3" s="13"/>
      <c r="AV3" s="13"/>
      <c r="AW3" s="13"/>
      <c r="AX3" s="13"/>
      <c r="AY3" s="13"/>
      <c r="AZ3" s="13"/>
      <c r="BA3" s="13"/>
      <c r="BB3" s="13"/>
      <c r="BC3" s="13"/>
      <c r="BD3" s="13"/>
      <c r="BE3" s="13"/>
      <c r="BF3" s="13"/>
      <c r="BG3" s="13"/>
      <c r="BH3" s="13"/>
      <c r="BI3" s="13"/>
      <c r="BJ3" s="13"/>
      <c r="BK3" s="13"/>
      <c r="BL3" s="13"/>
      <c r="BM3" s="13"/>
      <c r="BN3" s="13"/>
      <c r="BO3" s="13"/>
      <c r="BP3" s="13"/>
      <c r="BQ3" s="13"/>
      <c r="BR3" s="13"/>
      <c r="BS3" s="13"/>
      <c r="BT3" s="13"/>
      <c r="BU3" s="13"/>
      <c r="BV3" s="13"/>
      <c r="BW3" s="13"/>
      <c r="BX3" s="13"/>
      <c r="BY3" s="13"/>
      <c r="BZ3" s="13"/>
      <c r="CA3" s="13"/>
      <c r="CB3" s="13"/>
      <c r="CC3" s="13"/>
      <c r="CD3" s="13"/>
      <c r="CE3" s="13"/>
      <c r="CF3" s="13"/>
      <c r="CG3" s="13"/>
      <c r="CH3" s="13"/>
      <c r="CI3" s="13"/>
      <c r="CJ3" s="13"/>
      <c r="CK3" s="13"/>
      <c r="CL3" s="13"/>
      <c r="CM3" s="13"/>
      <c r="CN3" s="13"/>
      <c r="CO3" s="13"/>
      <c r="CP3" s="13"/>
      <c r="CQ3" s="13"/>
      <c r="CR3" s="13"/>
      <c r="CS3" s="13"/>
      <c r="CT3" s="13"/>
      <c r="CU3" s="13"/>
      <c r="CV3" s="13"/>
      <c r="CW3" s="13"/>
      <c r="CX3" s="13"/>
      <c r="CY3" s="13"/>
      <c r="CZ3" s="13"/>
      <c r="DA3" s="13"/>
      <c r="DB3" s="13"/>
      <c r="DC3" s="13"/>
      <c r="DD3" s="13"/>
      <c r="DE3" s="13"/>
      <c r="DF3" s="13"/>
      <c r="DG3" s="13"/>
      <c r="DH3" s="13"/>
      <c r="DI3" s="13"/>
      <c r="DJ3" s="13"/>
      <c r="DK3" s="13"/>
      <c r="DL3" s="13"/>
      <c r="DM3" s="13"/>
      <c r="DN3" s="13"/>
      <c r="DO3" s="13"/>
      <c r="DP3" s="13"/>
      <c r="DQ3" s="13"/>
      <c r="DR3" s="13"/>
      <c r="DS3" s="13"/>
      <c r="DT3" s="13"/>
      <c r="DU3" s="13"/>
      <c r="DV3" s="13"/>
      <c r="DW3" s="13"/>
      <c r="DX3" s="13"/>
      <c r="DY3" s="13"/>
      <c r="DZ3" s="13"/>
      <c r="EA3" s="13"/>
      <c r="EB3" s="13"/>
      <c r="EC3" s="13"/>
      <c r="ED3" s="13"/>
      <c r="EE3" s="13"/>
      <c r="EF3" s="13"/>
      <c r="EG3" s="13"/>
      <c r="EH3" s="13"/>
      <c r="EI3" s="13"/>
      <c r="EJ3" s="13"/>
      <c r="EK3" s="13"/>
      <c r="EL3" s="13"/>
      <c r="EM3" s="13"/>
      <c r="EN3" s="13"/>
      <c r="EO3" s="13"/>
      <c r="EP3" s="13"/>
      <c r="EQ3" s="13"/>
      <c r="ER3" s="13"/>
      <c r="ES3" s="13"/>
      <c r="ET3" s="13"/>
      <c r="EU3" s="13"/>
      <c r="EV3" s="13"/>
      <c r="EW3" s="13"/>
      <c r="EX3" s="13"/>
      <c r="EY3" s="13"/>
      <c r="EZ3" s="13"/>
      <c r="FA3" s="13"/>
      <c r="FB3" s="13"/>
      <c r="FC3" s="13"/>
    </row>
    <row r="4" spans="1:159" s="6" customFormat="1" ht="30">
      <c r="A4" s="5"/>
      <c r="B4" s="799" t="s">
        <v>144</v>
      </c>
      <c r="C4" s="800"/>
      <c r="D4" s="800"/>
      <c r="E4" s="800"/>
      <c r="F4" s="800"/>
      <c r="G4" s="800"/>
      <c r="H4" s="800"/>
      <c r="I4" s="800"/>
      <c r="J4" s="800"/>
      <c r="K4" s="800"/>
      <c r="L4" s="800"/>
      <c r="M4" s="800"/>
      <c r="N4" s="800"/>
      <c r="O4" s="800"/>
      <c r="P4" s="800"/>
      <c r="Q4" s="800"/>
      <c r="R4" s="801"/>
      <c r="S4" s="13"/>
      <c r="T4" s="13"/>
      <c r="U4" s="13"/>
      <c r="V4" s="13"/>
      <c r="W4" s="13"/>
      <c r="X4" s="13"/>
      <c r="Y4" s="13"/>
      <c r="Z4" s="13"/>
      <c r="AA4" s="13"/>
      <c r="AB4" s="13"/>
      <c r="AC4" s="13"/>
      <c r="AD4" s="13"/>
      <c r="AE4" s="13"/>
      <c r="AF4" s="13"/>
      <c r="AG4" s="13"/>
      <c r="AH4" s="13"/>
      <c r="AI4" s="13"/>
      <c r="AJ4" s="13"/>
      <c r="AK4" s="13"/>
      <c r="AL4" s="13"/>
      <c r="AM4" s="13"/>
      <c r="AN4" s="13"/>
      <c r="AO4" s="13"/>
      <c r="AP4" s="13"/>
      <c r="AQ4" s="13"/>
      <c r="AR4" s="13"/>
      <c r="AS4" s="13"/>
      <c r="AT4" s="13"/>
      <c r="AU4" s="13"/>
      <c r="AV4" s="13"/>
      <c r="AW4" s="13"/>
      <c r="AX4" s="13"/>
      <c r="AY4" s="13"/>
      <c r="AZ4" s="13"/>
      <c r="BA4" s="13"/>
      <c r="BB4" s="13"/>
      <c r="BC4" s="13"/>
      <c r="BD4" s="13"/>
      <c r="BE4" s="13"/>
      <c r="BF4" s="13"/>
      <c r="BG4" s="13"/>
      <c r="BH4" s="13"/>
      <c r="BI4" s="13"/>
      <c r="BJ4" s="13"/>
      <c r="BK4" s="13"/>
      <c r="BL4" s="13"/>
      <c r="BM4" s="13"/>
      <c r="BN4" s="13"/>
      <c r="BO4" s="13"/>
      <c r="BP4" s="13"/>
      <c r="BQ4" s="13"/>
      <c r="BR4" s="13"/>
      <c r="BS4" s="13"/>
      <c r="BT4" s="13"/>
      <c r="BU4" s="13"/>
      <c r="BV4" s="13"/>
      <c r="BW4" s="13"/>
      <c r="BX4" s="13"/>
      <c r="BY4" s="13"/>
      <c r="BZ4" s="13"/>
      <c r="CA4" s="13"/>
      <c r="CB4" s="13"/>
      <c r="CC4" s="13"/>
      <c r="CD4" s="13"/>
      <c r="CE4" s="13"/>
      <c r="CF4" s="13"/>
      <c r="CG4" s="13"/>
      <c r="CH4" s="13"/>
      <c r="CI4" s="13"/>
      <c r="CJ4" s="13"/>
      <c r="CK4" s="13"/>
      <c r="CL4" s="13"/>
      <c r="CM4" s="13"/>
      <c r="CN4" s="13"/>
      <c r="CO4" s="13"/>
      <c r="CP4" s="13"/>
      <c r="CQ4" s="13"/>
      <c r="CR4" s="13"/>
      <c r="CS4" s="13"/>
      <c r="CT4" s="13"/>
      <c r="CU4" s="13"/>
      <c r="CV4" s="13"/>
      <c r="CW4" s="13"/>
      <c r="CX4" s="13"/>
      <c r="CY4" s="13"/>
      <c r="CZ4" s="13"/>
      <c r="DA4" s="13"/>
      <c r="DB4" s="13"/>
      <c r="DC4" s="13"/>
      <c r="DD4" s="13"/>
      <c r="DE4" s="13"/>
      <c r="DF4" s="13"/>
      <c r="DG4" s="13"/>
      <c r="DH4" s="13"/>
      <c r="DI4" s="13"/>
      <c r="DJ4" s="13"/>
      <c r="DK4" s="13"/>
      <c r="DL4" s="13"/>
      <c r="DM4" s="13"/>
      <c r="DN4" s="13"/>
      <c r="DO4" s="13"/>
      <c r="DP4" s="13"/>
      <c r="DQ4" s="13"/>
      <c r="DR4" s="13"/>
      <c r="DS4" s="13"/>
      <c r="DT4" s="13"/>
      <c r="DU4" s="13"/>
      <c r="DV4" s="13"/>
      <c r="DW4" s="13"/>
      <c r="DX4" s="13"/>
      <c r="DY4" s="13"/>
      <c r="DZ4" s="13"/>
      <c r="EA4" s="13"/>
      <c r="EB4" s="13"/>
      <c r="EC4" s="13"/>
      <c r="ED4" s="13"/>
      <c r="EE4" s="13"/>
      <c r="EF4" s="13"/>
      <c r="EG4" s="13"/>
      <c r="EH4" s="13"/>
      <c r="EI4" s="13"/>
      <c r="EJ4" s="13"/>
      <c r="EK4" s="13"/>
      <c r="EL4" s="13"/>
      <c r="EM4" s="13"/>
      <c r="EN4" s="13"/>
      <c r="EO4" s="13"/>
      <c r="EP4" s="13"/>
      <c r="EQ4" s="13"/>
      <c r="ER4" s="13"/>
      <c r="ES4" s="13"/>
      <c r="ET4" s="13"/>
      <c r="EU4" s="13"/>
      <c r="EV4" s="13"/>
      <c r="EW4" s="13"/>
      <c r="EX4" s="13"/>
      <c r="EY4" s="13"/>
      <c r="EZ4" s="13"/>
      <c r="FA4" s="13"/>
      <c r="FB4" s="13"/>
      <c r="FC4" s="13"/>
    </row>
    <row r="5" spans="1:159" s="16" customFormat="1" ht="20.100000000000001" customHeight="1">
      <c r="A5" s="13"/>
      <c r="B5" s="782" t="s">
        <v>0</v>
      </c>
      <c r="C5" s="783"/>
      <c r="D5" s="796"/>
      <c r="E5" s="797"/>
      <c r="F5" s="797"/>
      <c r="G5" s="798"/>
      <c r="H5" s="60"/>
      <c r="I5" s="60"/>
      <c r="J5" s="60"/>
      <c r="K5" s="60"/>
      <c r="L5" s="60"/>
      <c r="M5" s="60"/>
      <c r="N5" s="60"/>
      <c r="O5" s="60"/>
      <c r="P5" s="60"/>
      <c r="Q5" s="115"/>
      <c r="R5" s="116"/>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row>
    <row r="6" spans="1:159" s="16" customFormat="1" ht="20.100000000000001" customHeight="1" thickBot="1">
      <c r="A6" s="13"/>
      <c r="B6" s="787" t="s">
        <v>1</v>
      </c>
      <c r="C6" s="788"/>
      <c r="D6" s="111"/>
      <c r="E6" s="74"/>
      <c r="F6" s="74"/>
      <c r="G6" s="74"/>
      <c r="H6" s="74"/>
      <c r="I6" s="74"/>
      <c r="J6" s="74"/>
      <c r="K6" s="74"/>
      <c r="L6" s="74"/>
      <c r="M6" s="74"/>
      <c r="N6" s="75" t="s">
        <v>2</v>
      </c>
      <c r="O6" s="112">
        <v>3</v>
      </c>
      <c r="P6" s="113" t="s">
        <v>3</v>
      </c>
      <c r="Q6" s="72" t="s">
        <v>15</v>
      </c>
      <c r="R6" s="114"/>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row>
    <row r="7" spans="1:159" s="16" customFormat="1" ht="4.9000000000000004" customHeight="1">
      <c r="A7" s="13"/>
      <c r="B7" s="13"/>
      <c r="C7" s="13"/>
      <c r="D7" s="13"/>
      <c r="E7" s="13"/>
      <c r="F7" s="13"/>
      <c r="G7" s="13"/>
      <c r="H7" s="13"/>
      <c r="I7" s="13"/>
      <c r="J7" s="13"/>
      <c r="K7" s="13"/>
      <c r="L7" s="13"/>
      <c r="M7" s="13"/>
      <c r="N7" s="13"/>
      <c r="O7" s="13"/>
      <c r="P7" s="13"/>
      <c r="Q7" s="15"/>
      <c r="R7" s="7"/>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row>
    <row r="8" spans="1:159" s="16" customFormat="1">
      <c r="A8" s="13"/>
      <c r="B8" s="13"/>
      <c r="C8" s="13"/>
      <c r="D8" s="13"/>
      <c r="E8" s="13"/>
      <c r="F8" s="13"/>
      <c r="G8" s="13"/>
      <c r="H8" s="13"/>
      <c r="I8" s="13"/>
      <c r="J8" s="13"/>
      <c r="K8" s="13"/>
      <c r="L8" s="64"/>
      <c r="M8" s="65"/>
      <c r="N8" s="59"/>
      <c r="O8" s="64"/>
      <c r="P8" s="64"/>
      <c r="Q8" s="64"/>
      <c r="R8" s="7"/>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row>
    <row r="9" spans="1:159" s="16" customFormat="1" ht="5.0999999999999996" customHeight="1" thickBot="1">
      <c r="A9" s="13"/>
      <c r="B9" s="13"/>
      <c r="C9" s="13"/>
      <c r="D9" s="13"/>
      <c r="E9" s="13"/>
      <c r="F9" s="13"/>
      <c r="G9" s="13"/>
      <c r="H9" s="13"/>
      <c r="I9" s="13"/>
      <c r="J9" s="13"/>
      <c r="K9" s="13"/>
      <c r="L9" s="13"/>
      <c r="M9" s="13"/>
      <c r="N9" s="13"/>
      <c r="O9" s="13"/>
      <c r="P9" s="13"/>
      <c r="Q9" s="15"/>
      <c r="R9" s="7"/>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c r="BV9" s="13"/>
      <c r="BW9" s="13"/>
      <c r="BX9" s="13"/>
      <c r="BY9" s="13"/>
      <c r="BZ9" s="13"/>
      <c r="CA9" s="13"/>
      <c r="CB9" s="13"/>
      <c r="CC9" s="13"/>
      <c r="CD9" s="13"/>
      <c r="CE9" s="13"/>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row>
    <row r="10" spans="1:159" s="43" customFormat="1" ht="48.75" customHeight="1" thickBot="1">
      <c r="A10" s="42"/>
      <c r="B10" s="44" t="s">
        <v>4</v>
      </c>
      <c r="C10" s="49" t="s">
        <v>21</v>
      </c>
      <c r="D10" s="45" t="s">
        <v>23</v>
      </c>
      <c r="E10" s="56" t="s">
        <v>26</v>
      </c>
      <c r="F10" s="56" t="s">
        <v>573</v>
      </c>
      <c r="G10" s="50" t="s">
        <v>86</v>
      </c>
      <c r="H10" s="51" t="s">
        <v>22</v>
      </c>
      <c r="I10" s="51" t="s">
        <v>27</v>
      </c>
      <c r="J10" s="51" t="s">
        <v>74</v>
      </c>
      <c r="K10" s="45" t="s">
        <v>59</v>
      </c>
      <c r="L10" s="46" t="s">
        <v>87</v>
      </c>
      <c r="M10" s="46" t="s">
        <v>17</v>
      </c>
      <c r="N10" s="47" t="s">
        <v>18</v>
      </c>
      <c r="O10" s="66" t="s">
        <v>548</v>
      </c>
      <c r="P10" s="46" t="s">
        <v>19</v>
      </c>
      <c r="Q10" s="47" t="s">
        <v>20</v>
      </c>
      <c r="R10" s="67" t="s">
        <v>149</v>
      </c>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c r="BJ10" s="13"/>
      <c r="BK10" s="13"/>
      <c r="BL10" s="13"/>
      <c r="BM10" s="13"/>
      <c r="BN10" s="13"/>
      <c r="BO10" s="13"/>
      <c r="BP10" s="13"/>
      <c r="BQ10" s="13"/>
      <c r="BR10" s="13"/>
      <c r="BS10" s="13"/>
      <c r="BT10" s="13"/>
      <c r="BU10" s="13"/>
      <c r="BV10" s="13"/>
      <c r="BW10" s="13"/>
      <c r="BX10" s="13"/>
      <c r="BY10" s="13"/>
      <c r="BZ10" s="13"/>
      <c r="CA10" s="13"/>
      <c r="CB10" s="13"/>
      <c r="CC10" s="13"/>
      <c r="CD10" s="13"/>
      <c r="CE10" s="13"/>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row>
    <row r="11" spans="1:159" s="16" customFormat="1" ht="4.9000000000000004" customHeight="1" thickBot="1">
      <c r="A11" s="13"/>
      <c r="B11" s="13"/>
      <c r="C11" s="13"/>
      <c r="D11" s="13"/>
      <c r="E11" s="13"/>
      <c r="F11" s="13"/>
      <c r="G11" s="13"/>
      <c r="H11" s="13"/>
      <c r="I11" s="13"/>
      <c r="J11" s="59"/>
      <c r="K11" s="14"/>
      <c r="L11" s="13"/>
      <c r="M11" s="13"/>
      <c r="N11" s="13"/>
      <c r="O11" s="13"/>
      <c r="P11" s="13"/>
      <c r="Q11" s="13"/>
      <c r="R11" s="7"/>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13"/>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row>
    <row r="12" spans="1:159" s="55" customFormat="1" ht="15" customHeight="1">
      <c r="A12" s="54"/>
      <c r="B12" s="117">
        <v>1</v>
      </c>
      <c r="C12" s="118" t="s">
        <v>110</v>
      </c>
      <c r="D12" s="119" t="s">
        <v>227</v>
      </c>
      <c r="E12" s="120" t="s">
        <v>53</v>
      </c>
      <c r="F12" s="120" t="s">
        <v>132</v>
      </c>
      <c r="G12" s="121"/>
      <c r="H12" s="122"/>
      <c r="I12" s="123"/>
      <c r="J12" s="124">
        <v>18900</v>
      </c>
      <c r="K12" s="120" t="s">
        <v>89</v>
      </c>
      <c r="L12" s="125">
        <v>8.4699999999999998E-2</v>
      </c>
      <c r="M12" s="126">
        <f t="shared" ref="M12:M17" si="0">+ROUND(J12*L12,2)</f>
        <v>1600.83</v>
      </c>
      <c r="N12" s="126">
        <f t="shared" ref="N12:N18" si="1">+ROUND(M12*$O$6,2)</f>
        <v>4802.49</v>
      </c>
      <c r="O12" s="181"/>
      <c r="P12" s="219">
        <f t="shared" ref="P12:P18" si="2">+ROUND(J12*O12,2)</f>
        <v>0</v>
      </c>
      <c r="Q12" s="219">
        <f t="shared" ref="Q12:Q18" si="3">+P12*$O$6</f>
        <v>0</v>
      </c>
      <c r="R12" s="127" t="s">
        <v>150</v>
      </c>
      <c r="S12" s="13"/>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row>
    <row r="13" spans="1:159" s="55" customFormat="1" ht="15" customHeight="1">
      <c r="A13" s="54"/>
      <c r="B13" s="128">
        <v>2</v>
      </c>
      <c r="C13" s="129" t="s">
        <v>111</v>
      </c>
      <c r="D13" s="130" t="s">
        <v>222</v>
      </c>
      <c r="E13" s="131" t="s">
        <v>53</v>
      </c>
      <c r="F13" s="131" t="s">
        <v>132</v>
      </c>
      <c r="G13" s="132"/>
      <c r="H13" s="133"/>
      <c r="I13" s="134"/>
      <c r="J13" s="135">
        <v>25200</v>
      </c>
      <c r="K13" s="131" t="s">
        <v>89</v>
      </c>
      <c r="L13" s="136">
        <v>8.4699999999999998E-2</v>
      </c>
      <c r="M13" s="137">
        <f t="shared" si="0"/>
        <v>2134.44</v>
      </c>
      <c r="N13" s="137">
        <f t="shared" si="1"/>
        <v>6403.32</v>
      </c>
      <c r="O13" s="182"/>
      <c r="P13" s="220">
        <f t="shared" si="2"/>
        <v>0</v>
      </c>
      <c r="Q13" s="220">
        <f t="shared" si="3"/>
        <v>0</v>
      </c>
      <c r="R13" s="138" t="s">
        <v>150</v>
      </c>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row>
    <row r="14" spans="1:159" s="55" customFormat="1" ht="15" customHeight="1">
      <c r="A14" s="54"/>
      <c r="B14" s="128">
        <v>3</v>
      </c>
      <c r="C14" s="129" t="s">
        <v>112</v>
      </c>
      <c r="D14" s="130" t="s">
        <v>223</v>
      </c>
      <c r="E14" s="131" t="s">
        <v>53</v>
      </c>
      <c r="F14" s="131" t="s">
        <v>132</v>
      </c>
      <c r="G14" s="132"/>
      <c r="H14" s="133"/>
      <c r="I14" s="134"/>
      <c r="J14" s="135">
        <v>3150</v>
      </c>
      <c r="K14" s="131" t="s">
        <v>89</v>
      </c>
      <c r="L14" s="136">
        <v>8.4699999999999998E-2</v>
      </c>
      <c r="M14" s="137">
        <f t="shared" si="0"/>
        <v>266.81</v>
      </c>
      <c r="N14" s="137">
        <f t="shared" si="1"/>
        <v>800.43</v>
      </c>
      <c r="O14" s="182"/>
      <c r="P14" s="220">
        <f t="shared" si="2"/>
        <v>0</v>
      </c>
      <c r="Q14" s="220">
        <f t="shared" si="3"/>
        <v>0</v>
      </c>
      <c r="R14" s="138" t="s">
        <v>150</v>
      </c>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row>
    <row r="15" spans="1:159" s="55" customFormat="1" ht="15" customHeight="1">
      <c r="A15" s="54"/>
      <c r="B15" s="128">
        <v>4</v>
      </c>
      <c r="C15" s="129" t="s">
        <v>113</v>
      </c>
      <c r="D15" s="130" t="s">
        <v>224</v>
      </c>
      <c r="E15" s="131" t="s">
        <v>53</v>
      </c>
      <c r="F15" s="131" t="s">
        <v>132</v>
      </c>
      <c r="G15" s="132"/>
      <c r="H15" s="133"/>
      <c r="I15" s="134"/>
      <c r="J15" s="135">
        <v>21000</v>
      </c>
      <c r="K15" s="131" t="s">
        <v>89</v>
      </c>
      <c r="L15" s="136">
        <v>8.4699999999999998E-2</v>
      </c>
      <c r="M15" s="137">
        <f t="shared" si="0"/>
        <v>1778.7</v>
      </c>
      <c r="N15" s="137">
        <f t="shared" si="1"/>
        <v>5336.1</v>
      </c>
      <c r="O15" s="182"/>
      <c r="P15" s="220">
        <f t="shared" si="2"/>
        <v>0</v>
      </c>
      <c r="Q15" s="220">
        <f t="shared" si="3"/>
        <v>0</v>
      </c>
      <c r="R15" s="138" t="s">
        <v>150</v>
      </c>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D15" s="13"/>
      <c r="BE15" s="13"/>
      <c r="BF15" s="13"/>
      <c r="BG15" s="13"/>
      <c r="BH15" s="13"/>
      <c r="BI15" s="13"/>
      <c r="BJ15" s="13"/>
      <c r="BK15" s="13"/>
      <c r="BL15" s="13"/>
      <c r="BM15" s="13"/>
      <c r="BN15" s="13"/>
      <c r="BO15" s="13"/>
      <c r="BP15" s="13"/>
      <c r="BQ15" s="13"/>
      <c r="BR15" s="13"/>
      <c r="BS15" s="13"/>
      <c r="BT15" s="13"/>
      <c r="BU15" s="13"/>
      <c r="BV15" s="13"/>
      <c r="BW15" s="13"/>
      <c r="BX15" s="13"/>
      <c r="BY15" s="13"/>
      <c r="BZ15" s="13"/>
      <c r="CA15" s="13"/>
      <c r="CB15" s="13"/>
      <c r="CC15" s="13"/>
      <c r="CD15" s="13"/>
      <c r="CE15" s="13"/>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row>
    <row r="16" spans="1:159" s="55" customFormat="1" ht="15" customHeight="1">
      <c r="A16" s="54"/>
      <c r="B16" s="128">
        <v>5</v>
      </c>
      <c r="C16" s="129" t="s">
        <v>114</v>
      </c>
      <c r="D16" s="130" t="s">
        <v>225</v>
      </c>
      <c r="E16" s="131" t="s">
        <v>53</v>
      </c>
      <c r="F16" s="131" t="s">
        <v>132</v>
      </c>
      <c r="G16" s="132"/>
      <c r="H16" s="133"/>
      <c r="I16" s="134"/>
      <c r="J16" s="135">
        <v>12600</v>
      </c>
      <c r="K16" s="131" t="s">
        <v>89</v>
      </c>
      <c r="L16" s="136">
        <v>8.4699999999999998E-2</v>
      </c>
      <c r="M16" s="137">
        <f t="shared" si="0"/>
        <v>1067.22</v>
      </c>
      <c r="N16" s="137">
        <f t="shared" si="1"/>
        <v>3201.66</v>
      </c>
      <c r="O16" s="182"/>
      <c r="P16" s="220">
        <f t="shared" si="2"/>
        <v>0</v>
      </c>
      <c r="Q16" s="220">
        <f t="shared" si="3"/>
        <v>0</v>
      </c>
      <c r="R16" s="138" t="s">
        <v>150</v>
      </c>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3"/>
      <c r="BG16" s="13"/>
      <c r="BH16" s="13"/>
      <c r="BI16" s="13"/>
      <c r="BJ16" s="13"/>
      <c r="BK16" s="13"/>
      <c r="BL16" s="13"/>
      <c r="BM16" s="13"/>
      <c r="BN16" s="13"/>
      <c r="BO16" s="13"/>
      <c r="BP16" s="13"/>
      <c r="BQ16" s="13"/>
      <c r="BR16" s="13"/>
      <c r="BS16" s="13"/>
      <c r="BT16" s="13"/>
      <c r="BU16" s="13"/>
      <c r="BV16" s="13"/>
      <c r="BW16" s="13"/>
      <c r="BX16" s="13"/>
      <c r="BY16" s="13"/>
      <c r="BZ16" s="13"/>
      <c r="CA16" s="13"/>
      <c r="CB16" s="13"/>
      <c r="CC16" s="13"/>
      <c r="CD16" s="13"/>
      <c r="CE16" s="13"/>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row>
    <row r="17" spans="1:159" s="55" customFormat="1" ht="15" customHeight="1">
      <c r="A17" s="54"/>
      <c r="B17" s="128">
        <v>6</v>
      </c>
      <c r="C17" s="129" t="s">
        <v>115</v>
      </c>
      <c r="D17" s="130" t="s">
        <v>226</v>
      </c>
      <c r="E17" s="131" t="s">
        <v>53</v>
      </c>
      <c r="F17" s="131" t="s">
        <v>132</v>
      </c>
      <c r="G17" s="132"/>
      <c r="H17" s="133"/>
      <c r="I17" s="134"/>
      <c r="J17" s="135">
        <v>23100</v>
      </c>
      <c r="K17" s="131" t="s">
        <v>89</v>
      </c>
      <c r="L17" s="136">
        <v>8.4699999999999998E-2</v>
      </c>
      <c r="M17" s="137">
        <f t="shared" si="0"/>
        <v>1956.57</v>
      </c>
      <c r="N17" s="137">
        <f t="shared" si="1"/>
        <v>5869.71</v>
      </c>
      <c r="O17" s="182"/>
      <c r="P17" s="220">
        <f t="shared" si="2"/>
        <v>0</v>
      </c>
      <c r="Q17" s="220">
        <f t="shared" si="3"/>
        <v>0</v>
      </c>
      <c r="R17" s="138" t="s">
        <v>150</v>
      </c>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c r="BJ17" s="13"/>
      <c r="BK17" s="13"/>
      <c r="BL17" s="13"/>
      <c r="BM17" s="13"/>
      <c r="BN17" s="13"/>
      <c r="BO17" s="13"/>
      <c r="BP17" s="13"/>
      <c r="BQ17" s="13"/>
      <c r="BR17" s="13"/>
      <c r="BS17" s="13"/>
      <c r="BT17" s="13"/>
      <c r="BU17" s="13"/>
      <c r="BV17" s="13"/>
      <c r="BW17" s="13"/>
      <c r="BX17" s="13"/>
      <c r="BY17" s="13"/>
      <c r="BZ17" s="13"/>
      <c r="CA17" s="13"/>
      <c r="CB17" s="13"/>
      <c r="CC17" s="13"/>
      <c r="CD17" s="13"/>
      <c r="CE17" s="13"/>
      <c r="CF17" s="13"/>
      <c r="CG17" s="13"/>
      <c r="CH17" s="13"/>
      <c r="CI17" s="13"/>
      <c r="CJ17" s="13"/>
      <c r="CK17" s="13"/>
      <c r="CL17" s="13"/>
      <c r="CM17" s="13"/>
      <c r="CN17" s="13"/>
      <c r="CO17" s="13"/>
      <c r="CP17" s="13"/>
      <c r="CQ17" s="13"/>
      <c r="CR17" s="13"/>
      <c r="CS17" s="13"/>
      <c r="CT17" s="13"/>
      <c r="CU17" s="13"/>
      <c r="CV17" s="13"/>
      <c r="CW17" s="13"/>
      <c r="CX17" s="13"/>
      <c r="CY17" s="13"/>
      <c r="CZ17" s="13"/>
      <c r="DA17" s="13"/>
      <c r="DB17" s="13"/>
      <c r="DC17" s="13"/>
      <c r="DD17" s="13"/>
      <c r="DE17" s="13"/>
      <c r="DF17" s="13"/>
      <c r="DG17" s="13"/>
      <c r="DH17" s="13"/>
      <c r="DI17" s="13"/>
      <c r="DJ17" s="13"/>
      <c r="DK17" s="13"/>
      <c r="DL17" s="13"/>
      <c r="DM17" s="13"/>
      <c r="DN17" s="13"/>
      <c r="DO17" s="13"/>
      <c r="DP17" s="13"/>
      <c r="DQ17" s="13"/>
      <c r="DR17" s="13"/>
      <c r="DS17" s="13"/>
      <c r="DT17" s="13"/>
      <c r="DU17" s="13"/>
      <c r="DV17" s="13"/>
      <c r="DW17" s="13"/>
      <c r="DX17" s="13"/>
      <c r="DY17" s="13"/>
      <c r="DZ17" s="13"/>
      <c r="EA17" s="13"/>
      <c r="EB17" s="13"/>
      <c r="EC17" s="13"/>
      <c r="ED17" s="13"/>
      <c r="EE17" s="13"/>
      <c r="EF17" s="13"/>
      <c r="EG17" s="13"/>
      <c r="EH17" s="13"/>
      <c r="EI17" s="13"/>
      <c r="EJ17" s="13"/>
      <c r="EK17" s="13"/>
      <c r="EL17" s="13"/>
      <c r="EM17" s="13"/>
      <c r="EN17" s="13"/>
      <c r="EO17" s="13"/>
      <c r="EP17" s="13"/>
      <c r="EQ17" s="13"/>
      <c r="ER17" s="13"/>
      <c r="ES17" s="13"/>
      <c r="ET17" s="13"/>
      <c r="EU17" s="13"/>
      <c r="EV17" s="13"/>
      <c r="EW17" s="13"/>
      <c r="EX17" s="13"/>
      <c r="EY17" s="13"/>
      <c r="EZ17" s="13"/>
      <c r="FA17" s="13"/>
      <c r="FB17" s="13"/>
      <c r="FC17" s="13"/>
    </row>
    <row r="18" spans="1:159" s="567" customFormat="1" ht="15" customHeight="1" thickBot="1">
      <c r="A18" s="563"/>
      <c r="B18" s="612">
        <v>7</v>
      </c>
      <c r="C18" s="613" t="s">
        <v>116</v>
      </c>
      <c r="D18" s="614" t="s">
        <v>683</v>
      </c>
      <c r="E18" s="615" t="s">
        <v>53</v>
      </c>
      <c r="F18" s="615" t="s">
        <v>132</v>
      </c>
      <c r="G18" s="564"/>
      <c r="H18" s="565"/>
      <c r="I18" s="566"/>
      <c r="J18" s="616">
        <v>26281</v>
      </c>
      <c r="K18" s="617" t="s">
        <v>89</v>
      </c>
      <c r="L18" s="618">
        <v>8.4699999999999998E-2</v>
      </c>
      <c r="M18" s="619">
        <f>+ROUND(J18*L18,2)</f>
        <v>2226</v>
      </c>
      <c r="N18" s="619">
        <f t="shared" si="1"/>
        <v>6678</v>
      </c>
      <c r="O18" s="620"/>
      <c r="P18" s="621">
        <f t="shared" si="2"/>
        <v>0</v>
      </c>
      <c r="Q18" s="621">
        <f t="shared" si="3"/>
        <v>0</v>
      </c>
      <c r="R18" s="622" t="s">
        <v>150</v>
      </c>
      <c r="S18" s="59"/>
      <c r="T18" s="59"/>
      <c r="U18" s="59"/>
      <c r="V18" s="59"/>
      <c r="W18" s="59"/>
      <c r="X18" s="59"/>
      <c r="Y18" s="59"/>
      <c r="Z18" s="59"/>
      <c r="AA18" s="59"/>
      <c r="AB18" s="59"/>
      <c r="AC18" s="59"/>
      <c r="AD18" s="59"/>
      <c r="AE18" s="59"/>
      <c r="AF18" s="59"/>
      <c r="AG18" s="59"/>
      <c r="AH18" s="59"/>
      <c r="AI18" s="59"/>
      <c r="AJ18" s="59"/>
      <c r="AK18" s="59"/>
      <c r="AL18" s="59"/>
      <c r="AM18" s="59"/>
      <c r="AN18" s="59"/>
      <c r="AO18" s="59"/>
      <c r="AP18" s="59"/>
      <c r="AQ18" s="59"/>
      <c r="AR18" s="59"/>
      <c r="AS18" s="59"/>
      <c r="AT18" s="59"/>
      <c r="AU18" s="59"/>
      <c r="AV18" s="59"/>
      <c r="AW18" s="59"/>
      <c r="AX18" s="59"/>
      <c r="AY18" s="59"/>
      <c r="AZ18" s="59"/>
      <c r="BA18" s="59"/>
      <c r="BB18" s="59"/>
      <c r="BC18" s="59"/>
      <c r="BD18" s="59"/>
      <c r="BE18" s="59"/>
      <c r="BF18" s="59"/>
      <c r="BG18" s="59"/>
      <c r="BH18" s="59"/>
      <c r="BI18" s="59"/>
      <c r="BJ18" s="59"/>
      <c r="BK18" s="59"/>
      <c r="BL18" s="59"/>
      <c r="BM18" s="59"/>
      <c r="BN18" s="59"/>
      <c r="BO18" s="59"/>
      <c r="BP18" s="59"/>
      <c r="BQ18" s="59"/>
      <c r="BR18" s="59"/>
      <c r="BS18" s="59"/>
      <c r="BT18" s="59"/>
      <c r="BU18" s="59"/>
      <c r="BV18" s="59"/>
      <c r="BW18" s="59"/>
      <c r="BX18" s="59"/>
      <c r="BY18" s="59"/>
      <c r="BZ18" s="59"/>
      <c r="CA18" s="59"/>
      <c r="CB18" s="59"/>
      <c r="CC18" s="59"/>
      <c r="CD18" s="59"/>
      <c r="CE18" s="59"/>
      <c r="CF18" s="59"/>
      <c r="CG18" s="59"/>
      <c r="CH18" s="59"/>
      <c r="CI18" s="59"/>
      <c r="CJ18" s="59"/>
      <c r="CK18" s="59"/>
      <c r="CL18" s="59"/>
      <c r="CM18" s="59"/>
      <c r="CN18" s="59"/>
      <c r="CO18" s="59"/>
      <c r="CP18" s="59"/>
      <c r="CQ18" s="59"/>
      <c r="CR18" s="59"/>
      <c r="CS18" s="59"/>
      <c r="CT18" s="59"/>
      <c r="CU18" s="59"/>
      <c r="CV18" s="59"/>
      <c r="CW18" s="59"/>
      <c r="CX18" s="59"/>
      <c r="CY18" s="59"/>
      <c r="CZ18" s="59"/>
      <c r="DA18" s="59"/>
      <c r="DB18" s="59"/>
      <c r="DC18" s="59"/>
      <c r="DD18" s="59"/>
      <c r="DE18" s="59"/>
      <c r="DF18" s="59"/>
      <c r="DG18" s="59"/>
      <c r="DH18" s="59"/>
      <c r="DI18" s="59"/>
      <c r="DJ18" s="59"/>
      <c r="DK18" s="59"/>
      <c r="DL18" s="59"/>
      <c r="DM18" s="59"/>
      <c r="DN18" s="59"/>
      <c r="DO18" s="59"/>
      <c r="DP18" s="59"/>
      <c r="DQ18" s="59"/>
      <c r="DR18" s="59"/>
      <c r="DS18" s="59"/>
      <c r="DT18" s="59"/>
      <c r="DU18" s="59"/>
      <c r="DV18" s="59"/>
      <c r="DW18" s="59"/>
      <c r="DX18" s="59"/>
      <c r="DY18" s="59"/>
      <c r="DZ18" s="59"/>
      <c r="EA18" s="59"/>
      <c r="EB18" s="59"/>
      <c r="EC18" s="59"/>
      <c r="ED18" s="59"/>
      <c r="EE18" s="59"/>
      <c r="EF18" s="59"/>
      <c r="EG18" s="59"/>
      <c r="EH18" s="59"/>
      <c r="EI18" s="59"/>
      <c r="EJ18" s="59"/>
      <c r="EK18" s="59"/>
      <c r="EL18" s="59"/>
      <c r="EM18" s="59"/>
      <c r="EN18" s="59"/>
      <c r="EO18" s="59"/>
      <c r="EP18" s="59"/>
      <c r="EQ18" s="59"/>
      <c r="ER18" s="59"/>
      <c r="ES18" s="59"/>
      <c r="ET18" s="59"/>
      <c r="EU18" s="59"/>
      <c r="EV18" s="59"/>
      <c r="EW18" s="59"/>
      <c r="EX18" s="59"/>
      <c r="EY18" s="59"/>
      <c r="EZ18" s="59"/>
      <c r="FA18" s="59"/>
      <c r="FB18" s="59"/>
      <c r="FC18" s="59"/>
    </row>
    <row r="19" spans="1:159" s="19" customFormat="1" ht="4.9000000000000004" customHeight="1" thickBot="1">
      <c r="A19" s="18"/>
      <c r="B19" s="18"/>
      <c r="C19" s="18"/>
      <c r="D19" s="18" t="s">
        <v>213</v>
      </c>
      <c r="E19" s="18"/>
      <c r="F19" s="18"/>
      <c r="G19" s="53"/>
      <c r="H19" s="18"/>
      <c r="I19" s="18"/>
      <c r="J19" s="18"/>
      <c r="K19" s="18"/>
      <c r="L19" s="18"/>
      <c r="M19" s="18"/>
      <c r="N19" s="18"/>
      <c r="O19" s="18"/>
      <c r="P19" s="18"/>
      <c r="Q19" s="18"/>
      <c r="R19" s="7"/>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row>
    <row r="20" spans="1:159" s="19" customFormat="1" ht="16.899999999999999" customHeight="1" thickBot="1">
      <c r="A20" s="18"/>
      <c r="B20" s="48"/>
      <c r="C20" s="253" t="s">
        <v>14</v>
      </c>
      <c r="D20" s="18"/>
      <c r="E20" s="18"/>
      <c r="F20" s="18"/>
      <c r="G20" s="18"/>
      <c r="H20" s="18"/>
      <c r="I20" s="18"/>
      <c r="J20" s="18"/>
      <c r="K20" s="18"/>
      <c r="L20" s="21" t="s">
        <v>9</v>
      </c>
      <c r="M20" s="52">
        <f>SUM(M12:M18)</f>
        <v>11030.57</v>
      </c>
      <c r="N20" s="52">
        <f>SUM(N12:N18)</f>
        <v>33091.71</v>
      </c>
      <c r="O20" s="20"/>
      <c r="P20" s="21" t="s">
        <v>25</v>
      </c>
      <c r="Q20" s="52">
        <f>SUM(Q12:Q18)</f>
        <v>0</v>
      </c>
      <c r="R20" s="7"/>
      <c r="S20" s="13"/>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c r="BJ20" s="13"/>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row>
    <row r="21" spans="1:159" s="19" customFormat="1" ht="4.9000000000000004" customHeight="1">
      <c r="A21" s="18"/>
      <c r="B21" s="18"/>
      <c r="C21" s="18"/>
      <c r="D21" s="18"/>
      <c r="E21" s="18"/>
      <c r="F21" s="18"/>
      <c r="G21" s="18"/>
      <c r="H21" s="18"/>
      <c r="I21" s="18"/>
      <c r="J21" s="18"/>
      <c r="K21" s="18"/>
      <c r="L21" s="18"/>
      <c r="M21" s="18"/>
      <c r="N21" s="18"/>
      <c r="O21" s="18"/>
      <c r="P21" s="18"/>
      <c r="Q21" s="18"/>
      <c r="R21" s="7"/>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c r="CA21" s="13"/>
      <c r="CB21" s="13"/>
      <c r="CC21" s="13"/>
      <c r="CD21" s="13"/>
      <c r="CE21" s="13"/>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row>
    <row r="22" spans="1:159" s="16" customFormat="1">
      <c r="A22" s="22"/>
      <c r="B22" s="205" t="s">
        <v>595</v>
      </c>
      <c r="C22" s="22"/>
      <c r="D22" s="22"/>
      <c r="E22" s="22"/>
      <c r="F22" s="58"/>
      <c r="G22" s="22"/>
      <c r="H22" s="22"/>
      <c r="I22" s="22"/>
      <c r="J22" s="22"/>
      <c r="K22" s="22"/>
      <c r="L22" s="22"/>
      <c r="M22" s="22"/>
      <c r="N22" s="22"/>
      <c r="O22" s="22"/>
      <c r="P22" s="22"/>
      <c r="Q22" s="22"/>
      <c r="R22" s="7"/>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row>
    <row r="23" spans="1:159" s="16" customFormat="1" ht="18">
      <c r="A23" s="22"/>
      <c r="B23" s="62"/>
      <c r="C23" s="22"/>
      <c r="D23" s="22"/>
      <c r="E23" s="22"/>
      <c r="F23" s="22"/>
      <c r="G23" s="22"/>
      <c r="H23" s="22"/>
      <c r="I23" s="22"/>
      <c r="J23" s="22"/>
      <c r="K23" s="22"/>
      <c r="L23" s="22"/>
      <c r="M23" s="569"/>
      <c r="N23" s="568"/>
      <c r="O23" s="22"/>
      <c r="P23" s="22"/>
      <c r="Q23" s="7"/>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row>
    <row r="24" spans="1:159" s="13" customFormat="1">
      <c r="M24" s="589"/>
      <c r="N24" s="589"/>
      <c r="Q24" s="7"/>
    </row>
    <row r="25" spans="1:159" s="13" customFormat="1" ht="17.25" thickBot="1">
      <c r="R25" s="7"/>
    </row>
    <row r="26" spans="1:159" s="13" customFormat="1" ht="17.25" thickTop="1">
      <c r="B26" s="518"/>
      <c r="C26" s="519"/>
      <c r="D26" s="519"/>
      <c r="E26" s="519"/>
      <c r="F26" s="520"/>
      <c r="G26" s="519"/>
      <c r="H26" s="519"/>
      <c r="I26" s="519"/>
      <c r="J26" s="519"/>
      <c r="K26" s="519"/>
      <c r="L26" s="519"/>
      <c r="M26" s="519"/>
      <c r="N26" s="519"/>
      <c r="O26" s="519"/>
      <c r="P26" s="519"/>
      <c r="Q26" s="519"/>
      <c r="R26" s="521"/>
    </row>
    <row r="27" spans="1:159" s="13" customFormat="1">
      <c r="B27" s="522"/>
      <c r="C27" s="523" t="s">
        <v>78</v>
      </c>
      <c r="D27" s="429"/>
      <c r="E27" s="429"/>
      <c r="F27" s="524"/>
      <c r="G27" s="429"/>
      <c r="H27" s="429"/>
      <c r="I27" s="429"/>
      <c r="J27" s="429"/>
      <c r="K27" s="429"/>
      <c r="L27" s="429"/>
      <c r="M27" s="429"/>
      <c r="N27" s="429"/>
      <c r="O27" s="429"/>
      <c r="P27" s="429"/>
      <c r="Q27" s="429"/>
      <c r="R27" s="525"/>
    </row>
    <row r="28" spans="1:159" s="13" customFormat="1" ht="6.95" customHeight="1">
      <c r="B28" s="522"/>
      <c r="C28" s="526"/>
      <c r="D28" s="429"/>
      <c r="E28" s="429"/>
      <c r="F28" s="524"/>
      <c r="G28" s="429"/>
      <c r="H28" s="429"/>
      <c r="I28" s="429"/>
      <c r="J28" s="429"/>
      <c r="K28" s="429"/>
      <c r="L28" s="429"/>
      <c r="M28" s="429"/>
      <c r="N28" s="429"/>
      <c r="O28" s="429"/>
      <c r="P28" s="429"/>
      <c r="Q28" s="429"/>
      <c r="R28" s="525"/>
    </row>
    <row r="29" spans="1:159" s="13" customFormat="1">
      <c r="B29" s="522"/>
      <c r="C29" s="527" t="s">
        <v>609</v>
      </c>
      <c r="D29" s="513"/>
      <c r="E29" s="528"/>
      <c r="F29" s="529"/>
      <c r="G29" s="528"/>
      <c r="H29" s="528"/>
      <c r="I29" s="528"/>
      <c r="J29" s="528"/>
      <c r="K29" s="528"/>
      <c r="L29" s="528"/>
      <c r="M29" s="528"/>
      <c r="N29" s="528"/>
      <c r="O29" s="528"/>
      <c r="P29" s="528"/>
      <c r="Q29" s="528"/>
      <c r="R29" s="525"/>
    </row>
    <row r="30" spans="1:159" s="13" customFormat="1">
      <c r="B30" s="522"/>
      <c r="C30" s="530" t="s">
        <v>610</v>
      </c>
      <c r="D30" s="528"/>
      <c r="E30" s="528"/>
      <c r="F30" s="529"/>
      <c r="G30" s="528"/>
      <c r="H30" s="528"/>
      <c r="I30" s="528"/>
      <c r="J30" s="528"/>
      <c r="K30" s="528"/>
      <c r="L30" s="528"/>
      <c r="M30" s="528"/>
      <c r="N30" s="528"/>
      <c r="O30" s="528"/>
      <c r="P30" s="528"/>
      <c r="Q30" s="528"/>
      <c r="R30" s="525"/>
    </row>
    <row r="31" spans="1:159" s="13" customFormat="1" ht="33" customHeight="1">
      <c r="B31" s="522"/>
      <c r="C31" s="748" t="s">
        <v>676</v>
      </c>
      <c r="D31" s="748"/>
      <c r="E31" s="748"/>
      <c r="F31" s="748"/>
      <c r="G31" s="748"/>
      <c r="H31" s="748"/>
      <c r="I31" s="748"/>
      <c r="J31" s="748"/>
      <c r="K31" s="748"/>
      <c r="L31" s="748"/>
      <c r="M31" s="748"/>
      <c r="N31" s="748"/>
      <c r="O31" s="748"/>
      <c r="P31" s="748"/>
      <c r="Q31" s="748"/>
      <c r="R31" s="525"/>
    </row>
    <row r="32" spans="1:159" s="13" customFormat="1">
      <c r="B32" s="522"/>
      <c r="C32" s="531" t="s">
        <v>611</v>
      </c>
      <c r="D32" s="528"/>
      <c r="E32" s="528"/>
      <c r="F32" s="529"/>
      <c r="G32" s="528"/>
      <c r="H32" s="528"/>
      <c r="I32" s="528"/>
      <c r="J32" s="528"/>
      <c r="K32" s="528"/>
      <c r="L32" s="528"/>
      <c r="M32" s="528"/>
      <c r="N32" s="528"/>
      <c r="O32" s="528"/>
      <c r="P32" s="528"/>
      <c r="Q32" s="528"/>
      <c r="R32" s="525"/>
    </row>
    <row r="33" spans="2:18" s="13" customFormat="1" ht="17.25" thickBot="1">
      <c r="B33" s="532"/>
      <c r="C33" s="533"/>
      <c r="D33" s="533"/>
      <c r="E33" s="533"/>
      <c r="F33" s="534"/>
      <c r="G33" s="533"/>
      <c r="H33" s="533"/>
      <c r="I33" s="533"/>
      <c r="J33" s="533"/>
      <c r="K33" s="533"/>
      <c r="L33" s="533"/>
      <c r="M33" s="533"/>
      <c r="N33" s="533"/>
      <c r="O33" s="533"/>
      <c r="P33" s="533"/>
      <c r="Q33" s="533"/>
      <c r="R33" s="535"/>
    </row>
    <row r="34" spans="2:18" s="13" customFormat="1" ht="17.25" thickTop="1"/>
    <row r="35" spans="2:18" s="13" customFormat="1" ht="54.75" customHeight="1"/>
    <row r="36" spans="2:18" s="13" customFormat="1"/>
    <row r="37" spans="2:18" s="13" customFormat="1" ht="28.5" customHeight="1">
      <c r="G37" s="38"/>
    </row>
    <row r="38" spans="2:18" s="39" customFormat="1" ht="16.5" customHeight="1">
      <c r="B38" s="781"/>
      <c r="C38" s="781"/>
      <c r="D38" s="781"/>
      <c r="E38" s="41"/>
      <c r="F38" s="41"/>
    </row>
    <row r="39" spans="2:18" s="9" customFormat="1" ht="20.100000000000001" customHeight="1">
      <c r="B39" s="218"/>
      <c r="C39" s="218"/>
    </row>
    <row r="40" spans="2:18" s="13" customFormat="1"/>
    <row r="41" spans="2:18" s="13" customFormat="1"/>
    <row r="42" spans="2:18" s="13" customFormat="1"/>
    <row r="43" spans="2:18" s="13" customFormat="1"/>
    <row r="44" spans="2:18" s="13" customFormat="1"/>
    <row r="45" spans="2:18" s="13" customFormat="1"/>
    <row r="46" spans="2:18" s="13" customFormat="1"/>
    <row r="47" spans="2:18" s="13" customFormat="1"/>
    <row r="48" spans="2:18" s="13" customFormat="1"/>
    <row r="49" s="13" customFormat="1"/>
    <row r="50" s="13" customFormat="1"/>
    <row r="51" s="13" customFormat="1"/>
    <row r="52" s="13" customFormat="1"/>
    <row r="53" s="13" customFormat="1"/>
    <row r="54" s="13" customFormat="1"/>
    <row r="55" s="13" customFormat="1"/>
    <row r="56" s="13" customFormat="1"/>
    <row r="57" s="13" customFormat="1"/>
    <row r="58" s="13" customFormat="1"/>
    <row r="59" s="13" customFormat="1"/>
    <row r="60" s="13" customFormat="1"/>
    <row r="61" s="13" customFormat="1"/>
    <row r="62" s="13" customFormat="1"/>
    <row r="63" s="13" customFormat="1"/>
    <row r="64" s="13" customFormat="1"/>
    <row r="65" s="13" customFormat="1"/>
    <row r="66" s="13" customFormat="1"/>
    <row r="67" s="13" customFormat="1"/>
    <row r="68" s="13" customFormat="1"/>
    <row r="69" s="13" customFormat="1"/>
    <row r="70" s="13" customFormat="1"/>
    <row r="71" s="13" customFormat="1"/>
    <row r="72" s="13" customFormat="1"/>
    <row r="73" s="13" customFormat="1"/>
    <row r="74" s="13" customFormat="1"/>
    <row r="75" s="13" customFormat="1"/>
    <row r="76" s="13" customFormat="1"/>
    <row r="77" s="13" customFormat="1"/>
    <row r="78" s="13" customFormat="1"/>
    <row r="79" s="13" customFormat="1"/>
    <row r="80" s="13" customFormat="1"/>
    <row r="81" s="13" customFormat="1"/>
    <row r="82" s="13" customFormat="1"/>
    <row r="83" s="13" customFormat="1"/>
    <row r="84" s="13" customFormat="1"/>
    <row r="85" s="13" customFormat="1"/>
    <row r="86" s="13" customFormat="1"/>
    <row r="87" s="13" customFormat="1"/>
    <row r="88" s="13" customFormat="1"/>
    <row r="89" s="13" customFormat="1"/>
    <row r="90" s="13" customFormat="1"/>
    <row r="91" s="13" customFormat="1"/>
    <row r="92" s="13" customFormat="1"/>
    <row r="93" s="13" customFormat="1"/>
    <row r="94" s="13" customFormat="1"/>
    <row r="95" s="13" customFormat="1"/>
    <row r="96" s="13" customFormat="1"/>
    <row r="97" s="13" customFormat="1"/>
    <row r="98" s="13" customFormat="1"/>
    <row r="99" s="13" customFormat="1"/>
    <row r="100" s="13" customFormat="1"/>
    <row r="101" s="13" customFormat="1"/>
    <row r="102" s="13" customFormat="1"/>
    <row r="103" s="13" customFormat="1"/>
    <row r="104" s="13" customFormat="1"/>
    <row r="105" s="13" customFormat="1"/>
    <row r="106" s="13" customFormat="1"/>
    <row r="107" s="13" customFormat="1"/>
    <row r="108" s="13" customFormat="1"/>
    <row r="109" s="13" customFormat="1"/>
    <row r="110" s="13" customFormat="1"/>
    <row r="111" s="13" customFormat="1"/>
    <row r="112" s="13" customFormat="1"/>
    <row r="113" s="13" customFormat="1"/>
    <row r="114" s="13" customFormat="1"/>
    <row r="115" s="13" customFormat="1"/>
    <row r="116" s="13" customFormat="1"/>
    <row r="117" s="13" customFormat="1"/>
    <row r="118" s="13" customFormat="1"/>
    <row r="119" s="13" customFormat="1"/>
    <row r="120" s="13" customFormat="1"/>
    <row r="121" s="13" customFormat="1"/>
    <row r="122" s="13" customFormat="1"/>
    <row r="123" s="13"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sheetData>
  <sortState ref="B12:R18">
    <sortCondition ref="K12:K18"/>
    <sortCondition ref="D12:D18"/>
  </sortState>
  <mergeCells count="8">
    <mergeCell ref="B38:D38"/>
    <mergeCell ref="B2:C2"/>
    <mergeCell ref="B5:C5"/>
    <mergeCell ref="D5:G5"/>
    <mergeCell ref="B6:C6"/>
    <mergeCell ref="B4:R4"/>
    <mergeCell ref="D2:R2"/>
    <mergeCell ref="C31:Q31"/>
  </mergeCells>
  <printOptions horizontalCentered="1"/>
  <pageMargins left="7.874015748031496E-2" right="7.874015748031496E-2" top="0.59055118110236227" bottom="0.59055118110236227" header="0.31496062992125984" footer="0.31496062992125984"/>
  <pageSetup paperSize="9" scale="52" orientation="landscape" r:id="rId1"/>
  <headerFooter>
    <oddHeader>&amp;R&amp;P / &amp;N</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BO36"/>
  <sheetViews>
    <sheetView zoomScale="80" zoomScaleNormal="80" zoomScaleSheetLayoutView="80" workbookViewId="0">
      <pane ySplit="9" topLeftCell="A10" activePane="bottomLeft" state="frozen"/>
      <selection activeCell="B4" sqref="B4:R6"/>
      <selection pane="bottomLeft" activeCell="B2" sqref="B2:C2"/>
    </sheetView>
  </sheetViews>
  <sheetFormatPr baseColWidth="10" defaultColWidth="11.28515625" defaultRowHeight="15"/>
  <cols>
    <col min="1" max="1" width="3.7109375" style="3" customWidth="1"/>
    <col min="2" max="2" width="11.28515625" style="3" customWidth="1"/>
    <col min="3" max="3" width="17.1406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19.8554687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3.'!B4</f>
        <v>Lot 3.      Cassettes inclusió</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ht="15" customHeight="1">
      <c r="B11" s="163">
        <v>1</v>
      </c>
      <c r="C11" s="162" t="s">
        <v>110</v>
      </c>
      <c r="D11" s="276" t="s">
        <v>227</v>
      </c>
      <c r="E11" s="176"/>
      <c r="F11" s="175"/>
      <c r="G11" s="343"/>
      <c r="H11" s="343"/>
      <c r="I11" s="173">
        <v>18900</v>
      </c>
      <c r="J11" s="177" t="s">
        <v>89</v>
      </c>
      <c r="K11" s="177" t="s">
        <v>132</v>
      </c>
      <c r="L11" s="174"/>
      <c r="M11" s="355"/>
    </row>
    <row r="12" spans="1:67" ht="15" customHeight="1">
      <c r="B12" s="277">
        <v>2</v>
      </c>
      <c r="C12" s="129" t="s">
        <v>111</v>
      </c>
      <c r="D12" s="130" t="s">
        <v>222</v>
      </c>
      <c r="E12" s="132"/>
      <c r="F12" s="133"/>
      <c r="G12" s="354"/>
      <c r="H12" s="354"/>
      <c r="I12" s="135">
        <v>25200</v>
      </c>
      <c r="J12" s="131" t="s">
        <v>89</v>
      </c>
      <c r="K12" s="131" t="s">
        <v>132</v>
      </c>
      <c r="L12" s="134"/>
      <c r="M12" s="356"/>
    </row>
    <row r="13" spans="1:67" ht="15" customHeight="1">
      <c r="B13" s="277">
        <v>3</v>
      </c>
      <c r="C13" s="129" t="s">
        <v>112</v>
      </c>
      <c r="D13" s="130" t="s">
        <v>223</v>
      </c>
      <c r="E13" s="132"/>
      <c r="F13" s="133"/>
      <c r="G13" s="354"/>
      <c r="H13" s="354"/>
      <c r="I13" s="135">
        <v>3150</v>
      </c>
      <c r="J13" s="131" t="s">
        <v>89</v>
      </c>
      <c r="K13" s="131" t="s">
        <v>132</v>
      </c>
      <c r="L13" s="134"/>
      <c r="M13" s="356"/>
    </row>
    <row r="14" spans="1:67" ht="15" customHeight="1">
      <c r="B14" s="277">
        <v>4</v>
      </c>
      <c r="C14" s="129" t="s">
        <v>113</v>
      </c>
      <c r="D14" s="130" t="s">
        <v>224</v>
      </c>
      <c r="E14" s="132"/>
      <c r="F14" s="133"/>
      <c r="G14" s="354"/>
      <c r="H14" s="354"/>
      <c r="I14" s="135">
        <v>21000</v>
      </c>
      <c r="J14" s="131" t="s">
        <v>89</v>
      </c>
      <c r="K14" s="131" t="s">
        <v>132</v>
      </c>
      <c r="L14" s="134"/>
      <c r="M14" s="356"/>
    </row>
    <row r="15" spans="1:67" ht="15" customHeight="1">
      <c r="B15" s="277">
        <v>5</v>
      </c>
      <c r="C15" s="129" t="s">
        <v>114</v>
      </c>
      <c r="D15" s="130" t="s">
        <v>225</v>
      </c>
      <c r="E15" s="132"/>
      <c r="F15" s="133"/>
      <c r="G15" s="354"/>
      <c r="H15" s="354"/>
      <c r="I15" s="135">
        <v>12600</v>
      </c>
      <c r="J15" s="131" t="s">
        <v>89</v>
      </c>
      <c r="K15" s="131" t="s">
        <v>132</v>
      </c>
      <c r="L15" s="134"/>
      <c r="M15" s="356"/>
    </row>
    <row r="16" spans="1:67" ht="15" customHeight="1">
      <c r="B16" s="277">
        <v>6</v>
      </c>
      <c r="C16" s="129" t="s">
        <v>115</v>
      </c>
      <c r="D16" s="130" t="s">
        <v>226</v>
      </c>
      <c r="E16" s="132"/>
      <c r="F16" s="133"/>
      <c r="G16" s="354"/>
      <c r="H16" s="354"/>
      <c r="I16" s="135">
        <v>23100</v>
      </c>
      <c r="J16" s="131" t="s">
        <v>89</v>
      </c>
      <c r="K16" s="131" t="s">
        <v>132</v>
      </c>
      <c r="L16" s="134"/>
      <c r="M16" s="356"/>
    </row>
    <row r="17" spans="2:13" s="559" customFormat="1" ht="15" customHeight="1" thickBot="1">
      <c r="B17" s="623">
        <v>7</v>
      </c>
      <c r="C17" s="624" t="s">
        <v>116</v>
      </c>
      <c r="D17" s="625" t="s">
        <v>683</v>
      </c>
      <c r="E17" s="570"/>
      <c r="F17" s="571"/>
      <c r="G17" s="572"/>
      <c r="H17" s="572"/>
      <c r="I17" s="627">
        <v>26281</v>
      </c>
      <c r="J17" s="628" t="s">
        <v>89</v>
      </c>
      <c r="K17" s="626" t="s">
        <v>132</v>
      </c>
      <c r="L17" s="573"/>
      <c r="M17" s="574"/>
    </row>
    <row r="18" spans="2:13" ht="5.0999999999999996" customHeight="1"/>
    <row r="19" spans="2:13">
      <c r="B19" s="48"/>
      <c r="C19" s="253" t="s">
        <v>14</v>
      </c>
    </row>
    <row r="20" spans="2:13" ht="15.75">
      <c r="B20" s="205" t="s">
        <v>595</v>
      </c>
      <c r="C20" s="22"/>
    </row>
    <row r="21" spans="2:13" ht="33.75">
      <c r="C21" s="17"/>
      <c r="K21" s="57"/>
    </row>
    <row r="22" spans="2:13">
      <c r="C22" s="17"/>
      <c r="D22" s="17"/>
      <c r="E22" s="17"/>
      <c r="F22" s="17"/>
      <c r="G22" s="17"/>
      <c r="H22" s="17"/>
      <c r="I22" s="17"/>
    </row>
    <row r="23" spans="2:13" ht="17.25" thickBot="1">
      <c r="B23" s="4"/>
    </row>
    <row r="24" spans="2:13" ht="17.25" thickTop="1">
      <c r="B24" s="326"/>
      <c r="C24" s="327"/>
      <c r="D24" s="327"/>
      <c r="E24" s="327"/>
      <c r="F24" s="328"/>
      <c r="G24" s="327"/>
      <c r="H24" s="327"/>
      <c r="I24" s="327"/>
      <c r="J24" s="327"/>
      <c r="K24" s="327"/>
      <c r="L24" s="327"/>
      <c r="M24" s="329"/>
    </row>
    <row r="25" spans="2:13" ht="16.5">
      <c r="B25" s="340" t="s">
        <v>78</v>
      </c>
      <c r="C25" s="13"/>
      <c r="D25" s="13"/>
      <c r="E25" s="63"/>
      <c r="F25" s="13"/>
      <c r="G25" s="13"/>
      <c r="H25" s="13"/>
      <c r="I25" s="13"/>
      <c r="J25" s="13"/>
      <c r="K25" s="13"/>
      <c r="L25" s="13"/>
      <c r="M25" s="330"/>
    </row>
    <row r="26" spans="2:13" ht="6.95" customHeight="1">
      <c r="B26" s="331"/>
      <c r="C26" s="13"/>
      <c r="D26" s="13"/>
      <c r="E26" s="63"/>
      <c r="F26" s="13"/>
      <c r="G26" s="13"/>
      <c r="H26" s="13"/>
      <c r="I26" s="13"/>
      <c r="J26" s="13"/>
      <c r="K26" s="13"/>
      <c r="L26" s="13"/>
      <c r="M26" s="330"/>
    </row>
    <row r="27" spans="2:13" ht="16.5">
      <c r="B27" s="337" t="s">
        <v>609</v>
      </c>
      <c r="C27" s="22"/>
      <c r="D27" s="206"/>
      <c r="E27" s="217"/>
      <c r="F27" s="206"/>
      <c r="G27" s="206"/>
      <c r="H27" s="206"/>
      <c r="I27" s="206"/>
      <c r="J27" s="206"/>
      <c r="K27" s="206"/>
      <c r="L27" s="206"/>
      <c r="M27" s="332"/>
    </row>
    <row r="28" spans="2:13" ht="16.5">
      <c r="B28" s="338" t="s">
        <v>610</v>
      </c>
      <c r="C28" s="206"/>
      <c r="D28" s="206"/>
      <c r="E28" s="217"/>
      <c r="F28" s="206"/>
      <c r="G28" s="206"/>
      <c r="H28" s="206"/>
      <c r="I28" s="206"/>
      <c r="J28" s="206"/>
      <c r="K28" s="206"/>
      <c r="L28" s="206"/>
      <c r="M28" s="332"/>
    </row>
    <row r="29" spans="2:13" ht="33" customHeight="1">
      <c r="B29" s="760" t="s">
        <v>676</v>
      </c>
      <c r="C29" s="761"/>
      <c r="D29" s="761"/>
      <c r="E29" s="761"/>
      <c r="F29" s="761"/>
      <c r="G29" s="761"/>
      <c r="H29" s="761"/>
      <c r="I29" s="761"/>
      <c r="J29" s="761"/>
      <c r="K29" s="761"/>
      <c r="L29" s="761"/>
      <c r="M29" s="762"/>
    </row>
    <row r="30" spans="2:13" ht="16.5">
      <c r="B30" s="339" t="s">
        <v>611</v>
      </c>
      <c r="C30" s="206"/>
      <c r="D30" s="206"/>
      <c r="E30" s="217"/>
      <c r="F30" s="206"/>
      <c r="G30" s="206"/>
      <c r="H30" s="206"/>
      <c r="I30" s="206"/>
      <c r="J30" s="206"/>
      <c r="K30" s="206"/>
      <c r="L30" s="206"/>
      <c r="M30" s="332"/>
    </row>
    <row r="31" spans="2:13" ht="17.25" thickBot="1">
      <c r="B31" s="333"/>
      <c r="C31" s="334"/>
      <c r="D31" s="334"/>
      <c r="E31" s="334"/>
      <c r="F31" s="335"/>
      <c r="G31" s="334"/>
      <c r="H31" s="334"/>
      <c r="I31" s="334"/>
      <c r="J31" s="334"/>
      <c r="K31" s="334"/>
      <c r="L31" s="334"/>
      <c r="M31" s="336"/>
    </row>
    <row r="32" spans="2:13" ht="15.75" thickTop="1"/>
    <row r="34" ht="15" customHeight="1"/>
    <row r="35" ht="15" customHeight="1"/>
    <row r="36" ht="15" customHeight="1"/>
  </sheetData>
  <mergeCells count="8">
    <mergeCell ref="B7:C7"/>
    <mergeCell ref="B29:M29"/>
    <mergeCell ref="B2:C2"/>
    <mergeCell ref="D2:M2"/>
    <mergeCell ref="B4:M4"/>
    <mergeCell ref="B5:M5"/>
    <mergeCell ref="B6:C6"/>
    <mergeCell ref="D6:F6"/>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8C2DE"/>
  </sheetPr>
  <dimension ref="A1:BY783"/>
  <sheetViews>
    <sheetView zoomScale="80" zoomScaleNormal="80" workbookViewId="0">
      <pane ySplit="11" topLeftCell="A12" activePane="bottomLeft" state="frozen"/>
      <selection activeCell="B4" sqref="B4:R6"/>
      <selection pane="bottomLeft" activeCell="B2" sqref="B2:C2"/>
    </sheetView>
  </sheetViews>
  <sheetFormatPr baseColWidth="10" defaultColWidth="11" defaultRowHeight="16.5"/>
  <cols>
    <col min="1" max="1" width="4.28515625" style="2" customWidth="1"/>
    <col min="2" max="2" width="6.5703125" style="2" customWidth="1"/>
    <col min="3" max="3" width="14" style="2" customWidth="1"/>
    <col min="4" max="4" width="40.7109375" style="2" customWidth="1"/>
    <col min="5" max="5" width="11" style="2" customWidth="1"/>
    <col min="6" max="6" width="17.28515625" style="2" customWidth="1"/>
    <col min="7" max="7" width="14.42578125" style="2" customWidth="1"/>
    <col min="8" max="8" width="39.28515625" style="2" customWidth="1"/>
    <col min="9" max="9" width="11" style="2" customWidth="1"/>
    <col min="10" max="10" width="9.42578125" style="2" customWidth="1"/>
    <col min="11" max="11" width="7.5703125" style="2" customWidth="1"/>
    <col min="12" max="16" width="16.140625" style="2" customWidth="1"/>
    <col min="17" max="17" width="16.7109375" style="2" customWidth="1"/>
    <col min="18" max="18" width="8" style="2" customWidth="1"/>
    <col min="19" max="19" width="16.42578125" style="2" customWidth="1"/>
    <col min="20" max="23" width="16.42578125" style="1" customWidth="1"/>
    <col min="24" max="68" width="11" style="1"/>
    <col min="69" max="16384" width="11" style="2"/>
  </cols>
  <sheetData>
    <row r="1" spans="1:73" s="16" customFormat="1" ht="17.25" thickBot="1">
      <c r="A1" s="13"/>
      <c r="B1" s="13"/>
      <c r="C1" s="13"/>
      <c r="D1" s="13"/>
      <c r="E1" s="13"/>
      <c r="F1" s="13"/>
      <c r="G1" s="13"/>
      <c r="H1" s="13"/>
      <c r="I1" s="13"/>
      <c r="J1" s="13"/>
      <c r="K1" s="13"/>
      <c r="L1" s="13"/>
      <c r="M1" s="13"/>
      <c r="N1" s="13"/>
      <c r="O1" s="13"/>
      <c r="P1" s="13"/>
      <c r="Q1" s="15"/>
      <c r="R1" s="15"/>
      <c r="S1" s="15"/>
      <c r="T1" s="15"/>
      <c r="U1" s="15"/>
      <c r="V1" s="15"/>
      <c r="W1" s="15"/>
      <c r="X1" s="15"/>
      <c r="Y1" s="15"/>
      <c r="Z1" s="15"/>
      <c r="AA1" s="15"/>
      <c r="AB1" s="15"/>
      <c r="AC1" s="15"/>
      <c r="AD1" s="15"/>
      <c r="AE1" s="15"/>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row>
    <row r="2" spans="1:73" s="16" customFormat="1" ht="44.85" customHeight="1" thickBot="1">
      <c r="A2" s="13"/>
      <c r="B2" s="794" t="str">
        <f>+'Indicacions prèvies'!B2</f>
        <v>EXPD. CLILAB
2024/06</v>
      </c>
      <c r="C2" s="795"/>
      <c r="D2" s="789" t="str">
        <f>+'Indicacions prèvies'!C2</f>
        <v>SUBMINISTRAMENT DE MATERIAL GENERAL i ESPECÍFIC D'ANATOMIA PATOLOGICA PER PODER FER L’ACTIVITAT ANALÍTICA ALS LABORATORIS DEL CONSORCI DEL LABORATORI INTERCOMARCAL DE L’ALT PENEDÈS, L’ANOIA I EL GARRAF (CLILAB Diagnòstics)</v>
      </c>
      <c r="E2" s="789"/>
      <c r="F2" s="789"/>
      <c r="G2" s="789"/>
      <c r="H2" s="789"/>
      <c r="I2" s="789"/>
      <c r="J2" s="789"/>
      <c r="K2" s="789"/>
      <c r="L2" s="789"/>
      <c r="M2" s="789"/>
      <c r="N2" s="789"/>
      <c r="O2" s="789"/>
      <c r="P2" s="789"/>
      <c r="Q2" s="789"/>
      <c r="R2" s="790"/>
      <c r="S2" s="15"/>
      <c r="T2" s="15"/>
      <c r="U2" s="15"/>
      <c r="V2" s="15"/>
      <c r="W2" s="15"/>
      <c r="X2" s="15"/>
      <c r="Y2" s="15"/>
      <c r="Z2" s="15"/>
      <c r="AA2" s="15"/>
      <c r="AB2" s="15"/>
      <c r="AC2" s="15"/>
      <c r="AD2" s="15"/>
      <c r="AE2" s="15"/>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row>
    <row r="3" spans="1:73" s="16" customFormat="1" ht="16.350000000000001" customHeight="1" thickBot="1">
      <c r="A3" s="13"/>
      <c r="B3" s="13"/>
      <c r="C3" s="13"/>
      <c r="D3" s="13"/>
      <c r="E3" s="13"/>
      <c r="F3" s="13"/>
      <c r="G3" s="13"/>
      <c r="H3" s="13"/>
      <c r="I3" s="13"/>
      <c r="J3" s="13"/>
      <c r="K3" s="13"/>
      <c r="L3" s="13"/>
      <c r="M3" s="13"/>
      <c r="N3" s="13"/>
      <c r="O3" s="13"/>
      <c r="P3" s="13"/>
      <c r="Q3" s="15"/>
      <c r="R3" s="15"/>
      <c r="S3" s="15"/>
      <c r="T3" s="15"/>
      <c r="U3" s="15"/>
      <c r="V3" s="15"/>
      <c r="W3" s="15"/>
      <c r="X3" s="15"/>
      <c r="Y3" s="15"/>
      <c r="Z3" s="15"/>
      <c r="AA3" s="15"/>
      <c r="AB3" s="15"/>
      <c r="AC3" s="15"/>
      <c r="AD3" s="15"/>
      <c r="AE3" s="15"/>
      <c r="AF3" s="13"/>
      <c r="AG3" s="13"/>
      <c r="AH3" s="13"/>
      <c r="AI3" s="13"/>
      <c r="AJ3" s="13"/>
      <c r="AK3" s="13"/>
      <c r="AL3" s="13"/>
      <c r="AM3" s="13"/>
      <c r="AN3" s="13"/>
      <c r="AO3" s="13"/>
      <c r="AP3" s="13"/>
      <c r="AQ3" s="13"/>
      <c r="AR3" s="13"/>
      <c r="AS3" s="13"/>
      <c r="AT3" s="13"/>
      <c r="AU3" s="13"/>
      <c r="AV3" s="13"/>
      <c r="AW3" s="13"/>
      <c r="AX3" s="13"/>
      <c r="AY3" s="13"/>
      <c r="AZ3" s="13"/>
      <c r="BA3" s="13"/>
      <c r="BB3" s="13"/>
      <c r="BC3" s="13"/>
      <c r="BD3" s="13"/>
      <c r="BE3" s="13"/>
      <c r="BF3" s="13"/>
      <c r="BG3" s="13"/>
      <c r="BH3" s="13"/>
      <c r="BI3" s="13"/>
      <c r="BJ3" s="13"/>
      <c r="BK3" s="13"/>
      <c r="BL3" s="13"/>
      <c r="BM3" s="13"/>
      <c r="BN3" s="13"/>
      <c r="BO3" s="13"/>
      <c r="BP3" s="13"/>
    </row>
    <row r="4" spans="1:73" s="6" customFormat="1" ht="30">
      <c r="A4" s="5"/>
      <c r="B4" s="799" t="s">
        <v>145</v>
      </c>
      <c r="C4" s="800"/>
      <c r="D4" s="800"/>
      <c r="E4" s="800"/>
      <c r="F4" s="800"/>
      <c r="G4" s="800"/>
      <c r="H4" s="800"/>
      <c r="I4" s="800"/>
      <c r="J4" s="800"/>
      <c r="K4" s="800"/>
      <c r="L4" s="800"/>
      <c r="M4" s="800"/>
      <c r="N4" s="800"/>
      <c r="O4" s="800"/>
      <c r="P4" s="800"/>
      <c r="Q4" s="800"/>
      <c r="R4" s="801"/>
      <c r="S4" s="7"/>
      <c r="T4" s="7"/>
      <c r="U4" s="7"/>
      <c r="V4" s="7"/>
      <c r="W4" s="7"/>
      <c r="X4" s="7"/>
      <c r="Y4" s="7"/>
      <c r="Z4" s="7"/>
      <c r="AA4" s="7"/>
      <c r="AB4" s="7"/>
      <c r="AC4" s="7"/>
      <c r="AD4" s="7"/>
      <c r="AE4" s="7"/>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row>
    <row r="5" spans="1:73" s="16" customFormat="1" ht="20.100000000000001" customHeight="1">
      <c r="A5" s="13"/>
      <c r="B5" s="782" t="s">
        <v>0</v>
      </c>
      <c r="C5" s="783"/>
      <c r="D5" s="796"/>
      <c r="E5" s="797"/>
      <c r="F5" s="797"/>
      <c r="G5" s="798"/>
      <c r="H5" s="60"/>
      <c r="I5" s="60"/>
      <c r="J5" s="60"/>
      <c r="K5" s="60"/>
      <c r="L5" s="60"/>
      <c r="M5" s="60"/>
      <c r="N5" s="60"/>
      <c r="O5" s="60"/>
      <c r="P5" s="60"/>
      <c r="Q5" s="60"/>
      <c r="R5" s="153"/>
      <c r="S5" s="15"/>
      <c r="T5" s="15"/>
      <c r="U5" s="15"/>
      <c r="V5" s="15"/>
      <c r="W5" s="15"/>
      <c r="X5" s="15"/>
      <c r="Y5" s="15"/>
      <c r="Z5" s="15"/>
      <c r="AA5" s="15"/>
      <c r="AB5" s="15"/>
      <c r="AC5" s="15"/>
      <c r="AD5" s="15"/>
      <c r="AE5" s="15"/>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row>
    <row r="6" spans="1:73" s="16" customFormat="1" ht="20.100000000000001" customHeight="1" thickBot="1">
      <c r="A6" s="13"/>
      <c r="B6" s="787" t="s">
        <v>1</v>
      </c>
      <c r="C6" s="788"/>
      <c r="D6" s="111"/>
      <c r="E6" s="74"/>
      <c r="F6" s="74"/>
      <c r="G6" s="74"/>
      <c r="H6" s="74"/>
      <c r="I6" s="74"/>
      <c r="J6" s="74"/>
      <c r="K6" s="74"/>
      <c r="L6" s="74"/>
      <c r="M6" s="74"/>
      <c r="N6" s="75" t="s">
        <v>2</v>
      </c>
      <c r="O6" s="112">
        <v>3</v>
      </c>
      <c r="P6" s="113" t="s">
        <v>3</v>
      </c>
      <c r="Q6" s="154" t="s">
        <v>15</v>
      </c>
      <c r="R6" s="155"/>
      <c r="S6" s="15"/>
      <c r="T6" s="15"/>
      <c r="U6" s="15"/>
      <c r="V6" s="15"/>
      <c r="W6" s="15"/>
      <c r="X6" s="15"/>
      <c r="Y6" s="15"/>
      <c r="Z6" s="15"/>
      <c r="AA6" s="15"/>
      <c r="AB6" s="15"/>
      <c r="AC6" s="15"/>
      <c r="AD6" s="15"/>
      <c r="AE6" s="15"/>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row>
    <row r="7" spans="1:73" s="16" customFormat="1" ht="4.9000000000000004" customHeight="1">
      <c r="A7" s="13"/>
      <c r="B7" s="13"/>
      <c r="C7" s="13"/>
      <c r="D7" s="13"/>
      <c r="E7" s="13"/>
      <c r="F7" s="13"/>
      <c r="G7" s="13"/>
      <c r="H7" s="13"/>
      <c r="I7" s="13"/>
      <c r="J7" s="13"/>
      <c r="K7" s="13"/>
      <c r="L7" s="13"/>
      <c r="M7" s="13"/>
      <c r="N7" s="13"/>
      <c r="O7" s="13"/>
      <c r="P7" s="13"/>
      <c r="Q7" s="15"/>
      <c r="R7" s="7"/>
      <c r="S7" s="15"/>
      <c r="T7" s="15"/>
      <c r="U7" s="15"/>
      <c r="V7" s="15"/>
      <c r="W7" s="15"/>
      <c r="X7" s="15"/>
      <c r="Y7" s="15"/>
      <c r="Z7" s="15"/>
      <c r="AA7" s="15"/>
      <c r="AB7" s="15"/>
      <c r="AC7" s="15"/>
      <c r="AD7" s="15"/>
      <c r="AE7" s="15"/>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row>
    <row r="8" spans="1:73" s="16" customFormat="1">
      <c r="A8" s="13"/>
      <c r="B8" s="13"/>
      <c r="C8" s="13"/>
      <c r="D8" s="13"/>
      <c r="E8" s="13"/>
      <c r="F8" s="13"/>
      <c r="G8" s="13"/>
      <c r="H8" s="13"/>
      <c r="I8" s="13"/>
      <c r="J8" s="13"/>
      <c r="K8" s="13"/>
      <c r="L8" s="64"/>
      <c r="M8" s="65"/>
      <c r="N8" s="59"/>
      <c r="O8" s="64"/>
      <c r="P8" s="64"/>
      <c r="Q8" s="64"/>
      <c r="R8" s="7"/>
      <c r="S8" s="15"/>
      <c r="T8" s="15"/>
      <c r="U8" s="15"/>
      <c r="V8" s="15"/>
      <c r="W8" s="15"/>
      <c r="X8" s="15"/>
      <c r="Y8" s="15"/>
      <c r="Z8" s="15"/>
      <c r="AA8" s="15"/>
      <c r="AB8" s="15"/>
      <c r="AC8" s="15"/>
      <c r="AD8" s="15"/>
      <c r="AE8" s="15"/>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row>
    <row r="9" spans="1:73" s="16" customFormat="1" ht="5.0999999999999996" customHeight="1" thickBot="1">
      <c r="A9" s="13"/>
      <c r="B9" s="13"/>
      <c r="C9" s="13"/>
      <c r="D9" s="13"/>
      <c r="E9" s="13"/>
      <c r="F9" s="13"/>
      <c r="G9" s="13"/>
      <c r="H9" s="13"/>
      <c r="I9" s="13"/>
      <c r="J9" s="13"/>
      <c r="K9" s="13"/>
      <c r="L9" s="13"/>
      <c r="M9" s="13"/>
      <c r="N9" s="13"/>
      <c r="O9" s="13"/>
      <c r="P9" s="13"/>
      <c r="Q9" s="15"/>
      <c r="R9" s="7"/>
      <c r="S9" s="15"/>
      <c r="T9" s="15"/>
      <c r="U9" s="15"/>
      <c r="V9" s="15"/>
      <c r="W9" s="15"/>
      <c r="X9" s="15"/>
      <c r="Y9" s="15"/>
      <c r="Z9" s="15"/>
      <c r="AA9" s="15"/>
      <c r="AB9" s="15"/>
      <c r="AC9" s="15"/>
      <c r="AD9" s="15"/>
      <c r="AE9" s="15"/>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row>
    <row r="10" spans="1:73" s="43" customFormat="1" ht="48.75" customHeight="1" thickBot="1">
      <c r="A10" s="42"/>
      <c r="B10" s="44" t="s">
        <v>4</v>
      </c>
      <c r="C10" s="49" t="s">
        <v>21</v>
      </c>
      <c r="D10" s="45" t="s">
        <v>23</v>
      </c>
      <c r="E10" s="56" t="s">
        <v>26</v>
      </c>
      <c r="F10" s="56" t="s">
        <v>573</v>
      </c>
      <c r="G10" s="50" t="s">
        <v>86</v>
      </c>
      <c r="H10" s="51" t="s">
        <v>22</v>
      </c>
      <c r="I10" s="51" t="s">
        <v>27</v>
      </c>
      <c r="J10" s="51" t="s">
        <v>74</v>
      </c>
      <c r="K10" s="45" t="s">
        <v>59</v>
      </c>
      <c r="L10" s="46" t="s">
        <v>87</v>
      </c>
      <c r="M10" s="46" t="s">
        <v>17</v>
      </c>
      <c r="N10" s="47" t="s">
        <v>18</v>
      </c>
      <c r="O10" s="66" t="s">
        <v>548</v>
      </c>
      <c r="P10" s="46" t="s">
        <v>19</v>
      </c>
      <c r="Q10" s="47" t="s">
        <v>20</v>
      </c>
      <c r="R10" s="67" t="s">
        <v>149</v>
      </c>
      <c r="S10" s="15"/>
      <c r="T10" s="15"/>
      <c r="U10" s="15"/>
      <c r="V10" s="15"/>
      <c r="W10" s="15"/>
      <c r="X10" s="15"/>
      <c r="Y10" s="15"/>
      <c r="Z10" s="15"/>
      <c r="AA10" s="15"/>
      <c r="AB10" s="15"/>
      <c r="AC10" s="15"/>
      <c r="AD10" s="15"/>
      <c r="AE10" s="15"/>
      <c r="AF10" s="13"/>
      <c r="AG10" s="13"/>
      <c r="AH10" s="13"/>
      <c r="AI10" s="42"/>
      <c r="AJ10" s="42"/>
      <c r="AK10" s="42"/>
      <c r="AL10" s="42"/>
      <c r="AM10" s="42"/>
      <c r="AN10" s="42"/>
      <c r="AO10" s="42"/>
      <c r="AP10" s="42"/>
      <c r="AQ10" s="42"/>
      <c r="AR10" s="42"/>
      <c r="AS10" s="42"/>
      <c r="AT10" s="42"/>
      <c r="AU10" s="42"/>
      <c r="AV10" s="42"/>
      <c r="AW10" s="42"/>
      <c r="AX10" s="42"/>
      <c r="AY10" s="42"/>
      <c r="AZ10" s="42"/>
      <c r="BA10" s="42"/>
      <c r="BB10" s="42"/>
      <c r="BC10" s="42"/>
      <c r="BD10" s="42"/>
      <c r="BE10" s="42"/>
      <c r="BF10" s="42"/>
      <c r="BG10" s="42"/>
      <c r="BH10" s="42"/>
      <c r="BI10" s="42"/>
      <c r="BJ10" s="42"/>
      <c r="BK10" s="42"/>
      <c r="BL10" s="42"/>
      <c r="BM10" s="42"/>
      <c r="BN10" s="42"/>
      <c r="BO10" s="42"/>
      <c r="BP10" s="42"/>
      <c r="BQ10" s="42"/>
      <c r="BR10" s="42"/>
    </row>
    <row r="11" spans="1:73" s="16" customFormat="1" ht="4.9000000000000004" customHeight="1" thickBot="1">
      <c r="A11" s="13"/>
      <c r="B11" s="13"/>
      <c r="C11" s="13"/>
      <c r="D11" s="13"/>
      <c r="E11" s="13"/>
      <c r="F11" s="13"/>
      <c r="G11" s="13"/>
      <c r="H11" s="13"/>
      <c r="I11" s="13"/>
      <c r="J11" s="59"/>
      <c r="K11" s="14"/>
      <c r="L11" s="13"/>
      <c r="M11" s="13"/>
      <c r="N11" s="13"/>
      <c r="O11" s="13"/>
      <c r="P11" s="13"/>
      <c r="Q11" s="13"/>
      <c r="R11" s="7"/>
      <c r="S11" s="15"/>
      <c r="T11" s="15"/>
      <c r="U11" s="15"/>
      <c r="V11" s="15"/>
      <c r="W11" s="15"/>
      <c r="X11" s="15"/>
      <c r="Y11" s="15"/>
      <c r="Z11" s="15"/>
      <c r="AA11" s="15"/>
      <c r="AB11" s="15"/>
      <c r="AC11" s="15"/>
      <c r="AD11" s="15"/>
      <c r="AE11" s="15"/>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13"/>
      <c r="BK11" s="13"/>
      <c r="BL11" s="13"/>
      <c r="BM11" s="13"/>
      <c r="BN11" s="13"/>
      <c r="BO11" s="13"/>
      <c r="BP11" s="13"/>
      <c r="BQ11" s="13"/>
      <c r="BR11" s="13"/>
    </row>
    <row r="12" spans="1:73" s="55" customFormat="1" ht="15" customHeight="1">
      <c r="A12" s="54"/>
      <c r="B12" s="117">
        <v>1</v>
      </c>
      <c r="C12" s="118" t="s">
        <v>228</v>
      </c>
      <c r="D12" s="119" t="s">
        <v>613</v>
      </c>
      <c r="E12" s="149">
        <v>500</v>
      </c>
      <c r="F12" s="149">
        <v>500</v>
      </c>
      <c r="G12" s="121"/>
      <c r="H12" s="122"/>
      <c r="I12" s="149">
        <v>500</v>
      </c>
      <c r="J12" s="124">
        <v>5</v>
      </c>
      <c r="K12" s="120" t="s">
        <v>544</v>
      </c>
      <c r="L12" s="125">
        <v>1101.9366</v>
      </c>
      <c r="M12" s="126">
        <f t="shared" ref="M12:M17" si="0">+ROUND(J12*L12,2)</f>
        <v>5509.68</v>
      </c>
      <c r="N12" s="126">
        <f t="shared" ref="N12:N17" si="1">+ROUND(M12*$O$6,2)</f>
        <v>16529.04</v>
      </c>
      <c r="O12" s="181"/>
      <c r="P12" s="219">
        <f t="shared" ref="P12:P17" si="2">+ROUND(J12*O12,2)</f>
        <v>0</v>
      </c>
      <c r="Q12" s="219">
        <f t="shared" ref="Q12:Q17" si="3">+P12*$O$6</f>
        <v>0</v>
      </c>
      <c r="R12" s="127" t="s">
        <v>151</v>
      </c>
      <c r="S12" s="15"/>
      <c r="T12" s="15"/>
      <c r="U12" s="15"/>
      <c r="V12" s="15"/>
      <c r="W12" s="15"/>
      <c r="X12" s="15"/>
      <c r="Y12" s="15"/>
      <c r="Z12" s="15"/>
      <c r="AA12" s="15"/>
      <c r="AB12" s="15"/>
      <c r="AC12" s="15"/>
      <c r="AD12" s="15"/>
      <c r="AE12" s="15"/>
      <c r="AF12" s="13"/>
      <c r="AG12" s="13"/>
      <c r="AH12" s="13"/>
      <c r="AI12" s="54"/>
      <c r="AJ12" s="54"/>
      <c r="AK12" s="54"/>
      <c r="AL12" s="54"/>
      <c r="AM12" s="54"/>
      <c r="AN12" s="54"/>
      <c r="AO12" s="54"/>
      <c r="AP12" s="54"/>
      <c r="AQ12" s="54"/>
      <c r="AR12" s="54"/>
      <c r="AS12" s="54"/>
      <c r="AT12" s="54"/>
      <c r="AU12" s="54"/>
      <c r="AV12" s="54"/>
      <c r="AW12" s="54"/>
      <c r="AX12" s="54"/>
      <c r="AY12" s="54"/>
      <c r="AZ12" s="54"/>
      <c r="BA12" s="54"/>
      <c r="BB12" s="54"/>
      <c r="BC12" s="54"/>
      <c r="BD12" s="54"/>
      <c r="BE12" s="54"/>
      <c r="BF12" s="54"/>
      <c r="BG12" s="54"/>
      <c r="BH12" s="54"/>
      <c r="BI12" s="54"/>
      <c r="BJ12" s="54"/>
      <c r="BK12" s="54"/>
      <c r="BL12" s="54"/>
      <c r="BM12" s="54"/>
      <c r="BN12" s="54"/>
      <c r="BO12" s="54"/>
      <c r="BP12" s="54"/>
      <c r="BQ12" s="54"/>
      <c r="BR12" s="54"/>
    </row>
    <row r="13" spans="1:73" s="55" customFormat="1" ht="15" customHeight="1">
      <c r="A13" s="54"/>
      <c r="B13" s="128">
        <v>2</v>
      </c>
      <c r="C13" s="129" t="s">
        <v>229</v>
      </c>
      <c r="D13" s="130" t="s">
        <v>234</v>
      </c>
      <c r="E13" s="150">
        <v>500</v>
      </c>
      <c r="F13" s="150">
        <v>500</v>
      </c>
      <c r="G13" s="132"/>
      <c r="H13" s="133"/>
      <c r="I13" s="150">
        <v>500</v>
      </c>
      <c r="J13" s="135">
        <v>4</v>
      </c>
      <c r="K13" s="131" t="s">
        <v>544</v>
      </c>
      <c r="L13" s="136">
        <v>763.98</v>
      </c>
      <c r="M13" s="137">
        <f t="shared" si="0"/>
        <v>3055.92</v>
      </c>
      <c r="N13" s="137">
        <f t="shared" si="1"/>
        <v>9167.76</v>
      </c>
      <c r="O13" s="182"/>
      <c r="P13" s="220">
        <f t="shared" si="2"/>
        <v>0</v>
      </c>
      <c r="Q13" s="220">
        <f t="shared" si="3"/>
        <v>0</v>
      </c>
      <c r="R13" s="138" t="s">
        <v>151</v>
      </c>
      <c r="S13" s="15"/>
      <c r="T13" s="15"/>
      <c r="U13" s="15"/>
      <c r="V13" s="15"/>
      <c r="W13" s="15"/>
      <c r="X13" s="15"/>
      <c r="Y13" s="15"/>
      <c r="Z13" s="15"/>
      <c r="AA13" s="15"/>
      <c r="AB13" s="15"/>
      <c r="AC13" s="15"/>
      <c r="AD13" s="15"/>
      <c r="AE13" s="15"/>
      <c r="AF13" s="13"/>
      <c r="AG13" s="13"/>
      <c r="AH13" s="13"/>
      <c r="AI13" s="54"/>
      <c r="AJ13" s="54"/>
      <c r="AK13" s="54"/>
      <c r="AL13" s="54"/>
      <c r="AM13" s="54"/>
      <c r="AN13" s="54"/>
      <c r="AO13" s="54"/>
      <c r="AP13" s="54"/>
      <c r="AQ13" s="54"/>
      <c r="AR13" s="54"/>
      <c r="AS13" s="54"/>
      <c r="AT13" s="54"/>
      <c r="AU13" s="54"/>
      <c r="AV13" s="54"/>
      <c r="AW13" s="54"/>
      <c r="AX13" s="54"/>
      <c r="AY13" s="54"/>
      <c r="AZ13" s="54"/>
      <c r="BA13" s="54"/>
      <c r="BB13" s="54"/>
      <c r="BC13" s="54"/>
      <c r="BD13" s="54"/>
      <c r="BE13" s="54"/>
      <c r="BF13" s="54"/>
      <c r="BG13" s="54"/>
      <c r="BH13" s="54"/>
      <c r="BI13" s="54"/>
      <c r="BJ13" s="54"/>
      <c r="BK13" s="54"/>
      <c r="BL13" s="54"/>
      <c r="BM13" s="54"/>
      <c r="BN13" s="54"/>
      <c r="BO13" s="54"/>
      <c r="BP13" s="54"/>
      <c r="BQ13" s="54"/>
      <c r="BR13" s="54"/>
    </row>
    <row r="14" spans="1:73" s="55" customFormat="1" ht="15" customHeight="1">
      <c r="A14" s="54"/>
      <c r="B14" s="128">
        <v>3</v>
      </c>
      <c r="C14" s="129" t="s">
        <v>230</v>
      </c>
      <c r="D14" s="130" t="s">
        <v>235</v>
      </c>
      <c r="E14" s="150">
        <v>500</v>
      </c>
      <c r="F14" s="150">
        <v>500</v>
      </c>
      <c r="G14" s="132"/>
      <c r="H14" s="133"/>
      <c r="I14" s="150">
        <v>500</v>
      </c>
      <c r="J14" s="135">
        <v>6</v>
      </c>
      <c r="K14" s="131" t="s">
        <v>544</v>
      </c>
      <c r="L14" s="136">
        <v>1087.473</v>
      </c>
      <c r="M14" s="137">
        <f t="shared" si="0"/>
        <v>6524.84</v>
      </c>
      <c r="N14" s="137">
        <f t="shared" si="1"/>
        <v>19574.52</v>
      </c>
      <c r="O14" s="182"/>
      <c r="P14" s="220">
        <f t="shared" si="2"/>
        <v>0</v>
      </c>
      <c r="Q14" s="220">
        <f t="shared" si="3"/>
        <v>0</v>
      </c>
      <c r="R14" s="138" t="s">
        <v>151</v>
      </c>
      <c r="S14" s="15"/>
      <c r="T14" s="15"/>
      <c r="U14" s="15"/>
      <c r="V14" s="15"/>
      <c r="W14" s="15"/>
      <c r="X14" s="15"/>
      <c r="Y14" s="15"/>
      <c r="Z14" s="15"/>
      <c r="AA14" s="15"/>
      <c r="AB14" s="15"/>
      <c r="AC14" s="15"/>
      <c r="AD14" s="15"/>
      <c r="AE14" s="15"/>
      <c r="AF14" s="13"/>
      <c r="AG14" s="13"/>
      <c r="AH14" s="13"/>
      <c r="AI14" s="54"/>
      <c r="AJ14" s="54"/>
      <c r="AK14" s="54"/>
      <c r="AL14" s="54"/>
      <c r="AM14" s="54"/>
      <c r="AN14" s="54"/>
      <c r="AO14" s="54"/>
      <c r="AP14" s="54"/>
      <c r="AQ14" s="54"/>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row>
    <row r="15" spans="1:73" s="55" customFormat="1" ht="15" customHeight="1">
      <c r="A15" s="54"/>
      <c r="B15" s="128">
        <v>4</v>
      </c>
      <c r="C15" s="129" t="s">
        <v>231</v>
      </c>
      <c r="D15" s="130" t="s">
        <v>236</v>
      </c>
      <c r="E15" s="150">
        <v>100</v>
      </c>
      <c r="F15" s="150">
        <v>100</v>
      </c>
      <c r="G15" s="132"/>
      <c r="H15" s="133"/>
      <c r="I15" s="150">
        <v>100</v>
      </c>
      <c r="J15" s="135">
        <v>4</v>
      </c>
      <c r="K15" s="131" t="s">
        <v>544</v>
      </c>
      <c r="L15" s="136">
        <v>40.4634</v>
      </c>
      <c r="M15" s="137">
        <f t="shared" si="0"/>
        <v>161.85</v>
      </c>
      <c r="N15" s="137">
        <f t="shared" si="1"/>
        <v>485.55</v>
      </c>
      <c r="O15" s="182"/>
      <c r="P15" s="220">
        <f t="shared" si="2"/>
        <v>0</v>
      </c>
      <c r="Q15" s="220">
        <f t="shared" si="3"/>
        <v>0</v>
      </c>
      <c r="R15" s="138" t="s">
        <v>151</v>
      </c>
      <c r="S15" s="15"/>
      <c r="T15" s="15"/>
      <c r="U15" s="15"/>
      <c r="V15" s="15"/>
      <c r="W15" s="15"/>
      <c r="X15" s="15"/>
      <c r="Y15" s="15"/>
      <c r="Z15" s="15"/>
      <c r="AA15" s="15"/>
      <c r="AB15" s="15"/>
      <c r="AC15" s="15"/>
      <c r="AD15" s="15"/>
      <c r="AE15" s="15"/>
      <c r="AF15" s="13"/>
      <c r="AG15" s="13"/>
      <c r="AH15" s="13"/>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4"/>
      <c r="BK15" s="54"/>
      <c r="BL15" s="54"/>
      <c r="BM15" s="54"/>
      <c r="BN15" s="54"/>
      <c r="BO15" s="54"/>
      <c r="BP15" s="54"/>
      <c r="BQ15" s="54"/>
      <c r="BR15" s="54"/>
    </row>
    <row r="16" spans="1:73" s="55" customFormat="1" ht="15" customHeight="1">
      <c r="A16" s="54"/>
      <c r="B16" s="128">
        <v>5</v>
      </c>
      <c r="C16" s="129" t="s">
        <v>232</v>
      </c>
      <c r="D16" s="130" t="s">
        <v>237</v>
      </c>
      <c r="E16" s="150">
        <v>100</v>
      </c>
      <c r="F16" s="150">
        <v>100</v>
      </c>
      <c r="G16" s="151"/>
      <c r="H16" s="133"/>
      <c r="I16" s="150">
        <v>100</v>
      </c>
      <c r="J16" s="135">
        <v>6</v>
      </c>
      <c r="K16" s="131" t="s">
        <v>544</v>
      </c>
      <c r="L16" s="136">
        <v>42.84</v>
      </c>
      <c r="M16" s="137">
        <f t="shared" si="0"/>
        <v>257.04000000000002</v>
      </c>
      <c r="N16" s="137">
        <f t="shared" si="1"/>
        <v>771.12</v>
      </c>
      <c r="O16" s="182"/>
      <c r="P16" s="220">
        <f t="shared" si="2"/>
        <v>0</v>
      </c>
      <c r="Q16" s="220">
        <f t="shared" si="3"/>
        <v>0</v>
      </c>
      <c r="R16" s="138" t="s">
        <v>151</v>
      </c>
      <c r="S16" s="15"/>
      <c r="T16" s="15"/>
      <c r="U16" s="15"/>
      <c r="V16" s="15"/>
      <c r="W16" s="15"/>
      <c r="X16" s="15"/>
      <c r="Y16" s="15"/>
      <c r="Z16" s="15"/>
      <c r="AA16" s="15"/>
      <c r="AB16" s="15"/>
      <c r="AC16" s="15"/>
      <c r="AD16" s="15"/>
      <c r="AE16" s="15"/>
      <c r="AF16" s="13"/>
      <c r="AG16" s="13"/>
      <c r="AH16" s="13"/>
      <c r="AI16" s="54"/>
      <c r="AJ16" s="54"/>
      <c r="AK16" s="54"/>
      <c r="AL16" s="54"/>
      <c r="AM16" s="54"/>
      <c r="AN16" s="54"/>
      <c r="AO16" s="54"/>
      <c r="AP16" s="54"/>
      <c r="AQ16" s="54"/>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row>
    <row r="17" spans="1:77" s="55" customFormat="1" ht="15" customHeight="1" thickBot="1">
      <c r="A17" s="54"/>
      <c r="B17" s="139">
        <v>6</v>
      </c>
      <c r="C17" s="140" t="s">
        <v>233</v>
      </c>
      <c r="D17" s="141" t="s">
        <v>238</v>
      </c>
      <c r="E17" s="152">
        <v>100</v>
      </c>
      <c r="F17" s="152">
        <v>100</v>
      </c>
      <c r="G17" s="143"/>
      <c r="H17" s="144"/>
      <c r="I17" s="152">
        <v>100</v>
      </c>
      <c r="J17" s="145">
        <v>37</v>
      </c>
      <c r="K17" s="142" t="s">
        <v>544</v>
      </c>
      <c r="L17" s="146">
        <v>42.84</v>
      </c>
      <c r="M17" s="147">
        <f t="shared" si="0"/>
        <v>1585.08</v>
      </c>
      <c r="N17" s="147">
        <f t="shared" si="1"/>
        <v>4755.24</v>
      </c>
      <c r="O17" s="183"/>
      <c r="P17" s="221">
        <f t="shared" si="2"/>
        <v>0</v>
      </c>
      <c r="Q17" s="221">
        <f t="shared" si="3"/>
        <v>0</v>
      </c>
      <c r="R17" s="148" t="s">
        <v>151</v>
      </c>
      <c r="S17" s="15"/>
      <c r="T17" s="15"/>
      <c r="U17" s="15"/>
      <c r="V17" s="15"/>
      <c r="W17" s="15"/>
      <c r="X17" s="15"/>
      <c r="Y17" s="15"/>
      <c r="Z17" s="15"/>
      <c r="AA17" s="15"/>
      <c r="AB17" s="15"/>
      <c r="AC17" s="15"/>
      <c r="AD17" s="15"/>
      <c r="AE17" s="15"/>
      <c r="AF17" s="13"/>
      <c r="AG17" s="13"/>
      <c r="AH17" s="13"/>
      <c r="AI17" s="54"/>
      <c r="AJ17" s="54"/>
      <c r="AK17" s="54"/>
      <c r="AL17" s="54"/>
      <c r="AM17" s="54"/>
      <c r="AN17" s="54"/>
      <c r="AO17" s="54"/>
      <c r="AP17" s="54"/>
      <c r="AQ17" s="54"/>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row>
    <row r="18" spans="1:77" s="19" customFormat="1" ht="4.9000000000000004" customHeight="1" thickBot="1">
      <c r="A18" s="18"/>
      <c r="B18" s="18"/>
      <c r="C18" s="18"/>
      <c r="D18" s="18"/>
      <c r="E18" s="18"/>
      <c r="F18" s="18"/>
      <c r="G18" s="53"/>
      <c r="H18" s="18"/>
      <c r="I18" s="18"/>
      <c r="J18" s="18"/>
      <c r="K18" s="18"/>
      <c r="L18" s="18"/>
      <c r="M18" s="18"/>
      <c r="N18" s="18"/>
      <c r="O18" s="18"/>
      <c r="P18" s="18"/>
      <c r="Q18" s="18"/>
      <c r="R18" s="15"/>
      <c r="S18" s="15"/>
      <c r="T18" s="15"/>
      <c r="U18" s="15"/>
      <c r="V18" s="15"/>
      <c r="W18" s="15"/>
      <c r="X18" s="15"/>
      <c r="Y18" s="15"/>
      <c r="Z18" s="15"/>
      <c r="AA18" s="15"/>
      <c r="AB18" s="15"/>
      <c r="AC18" s="15"/>
      <c r="AD18" s="15"/>
      <c r="AE18" s="15"/>
      <c r="AF18" s="13"/>
      <c r="AG18" s="13"/>
      <c r="AH18" s="13"/>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8"/>
      <c r="BK18" s="18"/>
      <c r="BL18" s="18"/>
      <c r="BM18" s="18"/>
      <c r="BN18" s="18"/>
      <c r="BO18" s="18"/>
      <c r="BP18" s="18"/>
      <c r="BQ18" s="18"/>
      <c r="BR18" s="18"/>
      <c r="BS18" s="18"/>
    </row>
    <row r="19" spans="1:77" s="19" customFormat="1" ht="16.899999999999999" customHeight="1" thickBot="1">
      <c r="A19" s="18"/>
      <c r="B19" s="48"/>
      <c r="C19" s="253" t="s">
        <v>14</v>
      </c>
      <c r="D19" s="18"/>
      <c r="E19" s="18"/>
      <c r="F19" s="18"/>
      <c r="G19" s="18"/>
      <c r="H19" s="18"/>
      <c r="I19" s="18"/>
      <c r="J19" s="18"/>
      <c r="K19" s="18"/>
      <c r="L19" s="21" t="s">
        <v>9</v>
      </c>
      <c r="M19" s="52">
        <f>SUM(M12:M17)</f>
        <v>17094.410000000003</v>
      </c>
      <c r="N19" s="52">
        <f>SUM(N12:N17)</f>
        <v>51283.23000000001</v>
      </c>
      <c r="O19" s="20"/>
      <c r="P19" s="21" t="s">
        <v>25</v>
      </c>
      <c r="Q19" s="52">
        <f>SUM(Q12:Q17)</f>
        <v>0</v>
      </c>
      <c r="R19" s="7"/>
      <c r="S19" s="15"/>
      <c r="T19" s="15"/>
      <c r="U19" s="15"/>
      <c r="V19" s="15"/>
      <c r="W19" s="15"/>
      <c r="X19" s="15"/>
      <c r="Y19" s="15"/>
      <c r="Z19" s="15"/>
      <c r="AA19" s="15"/>
      <c r="AB19" s="15"/>
      <c r="AC19" s="15"/>
      <c r="AD19" s="15"/>
      <c r="AE19" s="15"/>
      <c r="AF19" s="13"/>
      <c r="AG19" s="13"/>
      <c r="AH19" s="13"/>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8"/>
      <c r="BK19" s="18"/>
      <c r="BL19" s="18"/>
      <c r="BM19" s="18"/>
      <c r="BN19" s="18"/>
      <c r="BO19" s="18"/>
      <c r="BP19" s="18"/>
      <c r="BQ19" s="18"/>
      <c r="BR19" s="18"/>
    </row>
    <row r="20" spans="1:77" s="19" customFormat="1" ht="4.9000000000000004" customHeight="1">
      <c r="A20" s="18"/>
      <c r="B20" s="18"/>
      <c r="C20" s="18"/>
      <c r="D20" s="18"/>
      <c r="E20" s="18"/>
      <c r="F20" s="18"/>
      <c r="G20" s="18"/>
      <c r="H20" s="18"/>
      <c r="I20" s="18"/>
      <c r="J20" s="18"/>
      <c r="K20" s="18"/>
      <c r="L20" s="18"/>
      <c r="M20" s="18"/>
      <c r="N20" s="18"/>
      <c r="O20" s="18"/>
      <c r="P20" s="18"/>
      <c r="Q20" s="18"/>
      <c r="R20" s="7"/>
      <c r="S20" s="15"/>
      <c r="T20" s="15"/>
      <c r="U20" s="15"/>
      <c r="V20" s="15"/>
      <c r="W20" s="15"/>
      <c r="X20" s="15"/>
      <c r="Y20" s="15"/>
      <c r="Z20" s="15"/>
      <c r="AA20" s="15"/>
      <c r="AB20" s="15"/>
      <c r="AC20" s="15"/>
      <c r="AD20" s="15"/>
      <c r="AE20" s="15"/>
      <c r="AF20" s="13"/>
      <c r="AG20" s="13"/>
      <c r="AH20" s="13"/>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8"/>
      <c r="BK20" s="18"/>
      <c r="BL20" s="18"/>
      <c r="BM20" s="18"/>
      <c r="BN20" s="18"/>
      <c r="BO20" s="18"/>
      <c r="BP20" s="18"/>
      <c r="BQ20" s="18"/>
      <c r="BR20" s="18"/>
      <c r="BS20" s="18"/>
      <c r="BT20" s="18"/>
      <c r="BU20" s="18"/>
      <c r="BV20" s="18"/>
    </row>
    <row r="21" spans="1:77" s="16" customFormat="1">
      <c r="A21" s="22"/>
      <c r="B21" s="205" t="s">
        <v>595</v>
      </c>
      <c r="C21" s="22"/>
      <c r="D21" s="22"/>
      <c r="E21" s="22"/>
      <c r="F21" s="58"/>
      <c r="G21" s="22"/>
      <c r="H21" s="22"/>
      <c r="I21" s="22"/>
      <c r="J21" s="22"/>
      <c r="K21" s="22"/>
      <c r="L21" s="22"/>
      <c r="M21" s="22"/>
      <c r="N21" s="22"/>
      <c r="O21" s="22"/>
      <c r="P21" s="22"/>
      <c r="Q21" s="22"/>
      <c r="R21" s="7"/>
      <c r="S21" s="15"/>
      <c r="T21" s="15"/>
      <c r="U21" s="15"/>
      <c r="V21" s="15"/>
      <c r="W21" s="15"/>
      <c r="X21" s="15"/>
      <c r="Y21" s="15"/>
      <c r="Z21" s="15"/>
      <c r="AA21" s="15"/>
      <c r="AB21" s="15"/>
      <c r="AC21" s="15"/>
      <c r="AD21" s="15"/>
      <c r="AE21" s="15"/>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row>
    <row r="22" spans="1:77" s="16" customFormat="1" ht="33.75">
      <c r="A22" s="22"/>
      <c r="B22" s="62"/>
      <c r="C22" s="22"/>
      <c r="D22" s="22"/>
      <c r="E22" s="22"/>
      <c r="F22" s="22"/>
      <c r="G22" s="22"/>
      <c r="H22" s="22"/>
      <c r="I22" s="22"/>
      <c r="J22" s="22"/>
      <c r="K22" s="22"/>
      <c r="L22" s="22"/>
      <c r="M22" s="57"/>
      <c r="N22" s="22"/>
      <c r="O22" s="22"/>
      <c r="P22" s="22"/>
      <c r="Q22" s="7"/>
      <c r="R22" s="13"/>
      <c r="S22" s="15"/>
      <c r="T22" s="15"/>
      <c r="U22" s="15"/>
      <c r="V22" s="15"/>
      <c r="W22" s="15"/>
      <c r="X22" s="15"/>
      <c r="Y22" s="15"/>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row>
    <row r="23" spans="1:77" s="13" customFormat="1">
      <c r="Q23" s="7"/>
      <c r="S23" s="15"/>
      <c r="T23" s="15"/>
      <c r="U23" s="15"/>
      <c r="V23" s="15"/>
      <c r="W23" s="15"/>
      <c r="X23" s="15"/>
      <c r="Y23" s="15"/>
    </row>
    <row r="24" spans="1:77" s="13" customFormat="1" ht="17.25" thickBot="1">
      <c r="R24" s="7"/>
      <c r="S24" s="15"/>
      <c r="T24" s="15"/>
      <c r="U24" s="15"/>
      <c r="V24" s="15"/>
      <c r="W24" s="15"/>
      <c r="X24" s="15"/>
      <c r="Y24" s="15"/>
    </row>
    <row r="25" spans="1:77" s="13" customFormat="1" ht="17.25" thickTop="1">
      <c r="B25" s="518"/>
      <c r="C25" s="519"/>
      <c r="D25" s="519"/>
      <c r="E25" s="519"/>
      <c r="F25" s="520"/>
      <c r="G25" s="519"/>
      <c r="H25" s="519"/>
      <c r="I25" s="519"/>
      <c r="J25" s="519"/>
      <c r="K25" s="519"/>
      <c r="L25" s="519"/>
      <c r="M25" s="519"/>
      <c r="N25" s="519"/>
      <c r="O25" s="519"/>
      <c r="P25" s="519"/>
      <c r="Q25" s="519"/>
      <c r="R25" s="521"/>
      <c r="S25" s="15"/>
      <c r="T25" s="15"/>
      <c r="U25" s="15"/>
      <c r="V25" s="15"/>
      <c r="W25" s="15"/>
      <c r="X25" s="15"/>
      <c r="Y25" s="15"/>
    </row>
    <row r="26" spans="1:77" s="13" customFormat="1">
      <c r="B26" s="522"/>
      <c r="C26" s="523" t="s">
        <v>78</v>
      </c>
      <c r="D26" s="429"/>
      <c r="E26" s="429"/>
      <c r="F26" s="524"/>
      <c r="G26" s="429"/>
      <c r="H26" s="429"/>
      <c r="I26" s="429"/>
      <c r="J26" s="429"/>
      <c r="K26" s="429"/>
      <c r="L26" s="429"/>
      <c r="M26" s="429"/>
      <c r="N26" s="429"/>
      <c r="O26" s="429"/>
      <c r="P26" s="429"/>
      <c r="Q26" s="429"/>
      <c r="R26" s="525"/>
      <c r="S26" s="15"/>
      <c r="T26" s="15"/>
      <c r="U26" s="15"/>
      <c r="V26" s="15"/>
      <c r="W26" s="15"/>
      <c r="X26" s="15"/>
      <c r="Y26" s="15"/>
    </row>
    <row r="27" spans="1:77" s="13" customFormat="1" ht="6.95" customHeight="1">
      <c r="B27" s="522"/>
      <c r="C27" s="526"/>
      <c r="D27" s="429"/>
      <c r="E27" s="429"/>
      <c r="F27" s="524"/>
      <c r="G27" s="429"/>
      <c r="H27" s="429"/>
      <c r="I27" s="429"/>
      <c r="J27" s="429"/>
      <c r="K27" s="429"/>
      <c r="L27" s="429"/>
      <c r="M27" s="429"/>
      <c r="N27" s="429"/>
      <c r="O27" s="429"/>
      <c r="P27" s="429"/>
      <c r="Q27" s="429"/>
      <c r="R27" s="525"/>
      <c r="S27" s="15"/>
      <c r="T27" s="15"/>
      <c r="U27" s="15"/>
      <c r="V27" s="15"/>
      <c r="W27" s="15"/>
      <c r="X27" s="15"/>
      <c r="Y27" s="15"/>
    </row>
    <row r="28" spans="1:77" s="13" customFormat="1">
      <c r="B28" s="522"/>
      <c r="C28" s="527" t="s">
        <v>609</v>
      </c>
      <c r="D28" s="513"/>
      <c r="E28" s="528"/>
      <c r="F28" s="529"/>
      <c r="G28" s="528"/>
      <c r="H28" s="528"/>
      <c r="I28" s="528"/>
      <c r="J28" s="528"/>
      <c r="K28" s="528"/>
      <c r="L28" s="528"/>
      <c r="M28" s="528"/>
      <c r="N28" s="528"/>
      <c r="O28" s="528"/>
      <c r="P28" s="528"/>
      <c r="Q28" s="528"/>
      <c r="R28" s="525"/>
      <c r="S28" s="15"/>
      <c r="T28" s="15"/>
      <c r="U28" s="15"/>
      <c r="V28" s="15"/>
      <c r="W28" s="15"/>
      <c r="X28" s="15"/>
      <c r="Y28" s="15"/>
    </row>
    <row r="29" spans="1:77" s="13" customFormat="1">
      <c r="B29" s="522"/>
      <c r="C29" s="530" t="s">
        <v>610</v>
      </c>
      <c r="D29" s="528"/>
      <c r="E29" s="528"/>
      <c r="F29" s="529"/>
      <c r="G29" s="528"/>
      <c r="H29" s="528"/>
      <c r="I29" s="528"/>
      <c r="J29" s="528"/>
      <c r="K29" s="528"/>
      <c r="L29" s="528"/>
      <c r="M29" s="528"/>
      <c r="N29" s="528"/>
      <c r="O29" s="528"/>
      <c r="P29" s="528"/>
      <c r="Q29" s="528"/>
      <c r="R29" s="525"/>
      <c r="S29" s="15"/>
      <c r="T29" s="15"/>
      <c r="U29" s="15"/>
      <c r="V29" s="15"/>
      <c r="W29" s="15"/>
      <c r="X29" s="15"/>
      <c r="Y29" s="15"/>
    </row>
    <row r="30" spans="1:77" s="13" customFormat="1" ht="33" customHeight="1">
      <c r="B30" s="522"/>
      <c r="C30" s="748" t="s">
        <v>676</v>
      </c>
      <c r="D30" s="748"/>
      <c r="E30" s="748"/>
      <c r="F30" s="748"/>
      <c r="G30" s="748"/>
      <c r="H30" s="748"/>
      <c r="I30" s="748"/>
      <c r="J30" s="748"/>
      <c r="K30" s="748"/>
      <c r="L30" s="748"/>
      <c r="M30" s="748"/>
      <c r="N30" s="748"/>
      <c r="O30" s="748"/>
      <c r="P30" s="748"/>
      <c r="Q30" s="748"/>
      <c r="R30" s="525"/>
      <c r="S30" s="15"/>
      <c r="T30" s="15"/>
      <c r="U30" s="15"/>
      <c r="V30" s="15"/>
      <c r="W30" s="15"/>
      <c r="X30" s="15"/>
      <c r="Y30" s="15"/>
    </row>
    <row r="31" spans="1:77" s="13" customFormat="1">
      <c r="B31" s="522"/>
      <c r="C31" s="531" t="s">
        <v>611</v>
      </c>
      <c r="D31" s="528"/>
      <c r="E31" s="528"/>
      <c r="F31" s="529"/>
      <c r="G31" s="528"/>
      <c r="H31" s="528"/>
      <c r="I31" s="528"/>
      <c r="J31" s="528"/>
      <c r="K31" s="528"/>
      <c r="L31" s="528"/>
      <c r="M31" s="528"/>
      <c r="N31" s="528"/>
      <c r="O31" s="528"/>
      <c r="P31" s="528"/>
      <c r="Q31" s="528"/>
      <c r="R31" s="525"/>
      <c r="S31" s="15"/>
      <c r="T31" s="15"/>
      <c r="U31" s="15"/>
      <c r="V31" s="15"/>
      <c r="W31" s="15"/>
      <c r="X31" s="15"/>
      <c r="Y31" s="15"/>
    </row>
    <row r="32" spans="1:77" s="13" customFormat="1" ht="17.25" thickBot="1">
      <c r="B32" s="532"/>
      <c r="C32" s="533"/>
      <c r="D32" s="533"/>
      <c r="E32" s="533"/>
      <c r="F32" s="534"/>
      <c r="G32" s="533"/>
      <c r="H32" s="533"/>
      <c r="I32" s="533"/>
      <c r="J32" s="533"/>
      <c r="K32" s="533"/>
      <c r="L32" s="533"/>
      <c r="M32" s="533"/>
      <c r="N32" s="533"/>
      <c r="O32" s="533"/>
      <c r="P32" s="533"/>
      <c r="Q32" s="533"/>
      <c r="R32" s="535"/>
      <c r="S32" s="15"/>
      <c r="T32" s="15"/>
      <c r="U32" s="15"/>
      <c r="V32" s="15"/>
      <c r="W32" s="15"/>
      <c r="X32" s="15"/>
      <c r="Y32" s="15"/>
    </row>
    <row r="33" spans="1:25" s="13" customFormat="1" ht="17.25" thickTop="1">
      <c r="A33" s="15"/>
      <c r="B33" s="15"/>
      <c r="C33" s="15"/>
      <c r="D33" s="15"/>
      <c r="E33" s="15"/>
      <c r="F33" s="15"/>
      <c r="G33" s="15"/>
      <c r="H33" s="15"/>
      <c r="I33" s="15"/>
      <c r="J33" s="15"/>
      <c r="K33" s="15"/>
      <c r="L33" s="15"/>
      <c r="M33" s="15"/>
      <c r="N33" s="15"/>
      <c r="O33" s="15"/>
      <c r="P33" s="15"/>
      <c r="Q33" s="15"/>
      <c r="R33" s="15"/>
      <c r="S33" s="15"/>
      <c r="T33" s="15"/>
      <c r="U33" s="15"/>
      <c r="V33" s="15"/>
      <c r="W33" s="15"/>
      <c r="X33" s="15"/>
      <c r="Y33" s="15"/>
    </row>
    <row r="34" spans="1:25" s="13" customFormat="1" ht="17.25" hidden="1" thickBot="1">
      <c r="F34" s="63"/>
      <c r="R34" s="7"/>
    </row>
    <row r="35" spans="1:25" s="13" customFormat="1" ht="64.900000000000006" hidden="1" customHeight="1" thickBot="1">
      <c r="L35" s="40" t="str">
        <f>+B2</f>
        <v>EXPD. CLILAB
2024/06</v>
      </c>
      <c r="M35" s="802" t="s">
        <v>16</v>
      </c>
      <c r="N35" s="803"/>
      <c r="O35" s="803"/>
      <c r="P35" s="803"/>
      <c r="Q35" s="804"/>
      <c r="R35" s="7"/>
    </row>
    <row r="36" spans="1:25" s="13" customFormat="1" ht="16.899999999999999" hidden="1" customHeight="1" thickBot="1">
      <c r="L36" s="805" t="s">
        <v>5</v>
      </c>
      <c r="M36" s="806"/>
      <c r="N36" s="806"/>
      <c r="O36" s="806"/>
      <c r="P36" s="806"/>
      <c r="Q36" s="61" t="s">
        <v>6</v>
      </c>
      <c r="R36" s="7"/>
    </row>
    <row r="37" spans="1:25" s="13" customFormat="1" ht="33" hidden="1" customHeight="1">
      <c r="L37" s="23" t="s">
        <v>71</v>
      </c>
      <c r="M37" s="24" t="s">
        <v>10</v>
      </c>
      <c r="N37" s="24" t="s">
        <v>11</v>
      </c>
      <c r="O37" s="24" t="s">
        <v>12</v>
      </c>
      <c r="P37" s="25" t="s">
        <v>13</v>
      </c>
      <c r="Q37" s="26" t="s">
        <v>13</v>
      </c>
      <c r="R37" s="7"/>
    </row>
    <row r="38" spans="1:25" s="13" customFormat="1" ht="17.25" hidden="1" thickBot="1">
      <c r="L38" s="27"/>
      <c r="M38" s="28">
        <f>+O6</f>
        <v>3</v>
      </c>
      <c r="N38" s="28" t="str">
        <f>+Q6</f>
        <v>1 + 1</v>
      </c>
      <c r="O38" s="29"/>
      <c r="P38" s="30"/>
      <c r="Q38" s="31"/>
      <c r="R38" s="7"/>
    </row>
    <row r="39" spans="1:25" s="32" customFormat="1" ht="19.149999999999999" hidden="1" customHeight="1" thickBot="1">
      <c r="L39" s="33">
        <f>+M19</f>
        <v>17094.410000000003</v>
      </c>
      <c r="M39" s="34">
        <f>+L39*M38</f>
        <v>51283.23000000001</v>
      </c>
      <c r="N39" s="34">
        <f>+L39*2</f>
        <v>34188.820000000007</v>
      </c>
      <c r="O39" s="34">
        <f>+(M39+N39)*20%</f>
        <v>17094.410000000003</v>
      </c>
      <c r="P39" s="35">
        <f>SUM(M39:O39)</f>
        <v>102566.46000000002</v>
      </c>
      <c r="Q39" s="36">
        <f>+P39*1.21</f>
        <v>124105.41660000003</v>
      </c>
      <c r="R39" s="7"/>
      <c r="S39" s="13"/>
      <c r="T39" s="13"/>
    </row>
    <row r="40" spans="1:25" s="13" customFormat="1" ht="17.25" hidden="1" thickBot="1">
      <c r="O40" s="37"/>
      <c r="P40" s="37"/>
      <c r="Q40" s="37"/>
      <c r="R40" s="7"/>
    </row>
    <row r="41" spans="1:25" s="13" customFormat="1" ht="53.25" customHeight="1"/>
    <row r="42" spans="1:25" s="13" customFormat="1"/>
    <row r="43" spans="1:25" s="13" customFormat="1" ht="28.5" customHeight="1"/>
    <row r="44" spans="1:25" s="13" customFormat="1"/>
    <row r="45" spans="1:25" s="13" customFormat="1" ht="20.100000000000001" customHeight="1"/>
    <row r="46" spans="1:25" s="13" customFormat="1"/>
    <row r="47" spans="1:25" s="13" customFormat="1"/>
    <row r="48" spans="1:25" s="13" customFormat="1"/>
    <row r="49" s="13" customFormat="1"/>
    <row r="50" s="13" customFormat="1"/>
    <row r="51" s="13" customFormat="1"/>
    <row r="52" s="13" customFormat="1"/>
    <row r="53" s="13" customFormat="1"/>
    <row r="54" s="13" customFormat="1"/>
    <row r="55" s="13" customFormat="1"/>
    <row r="56" s="13" customFormat="1"/>
    <row r="57" s="13" customFormat="1"/>
    <row r="58" s="13" customFormat="1"/>
    <row r="59" s="13" customFormat="1"/>
    <row r="60" s="13" customFormat="1"/>
    <row r="61" s="13" customFormat="1"/>
    <row r="62" s="13" customFormat="1"/>
    <row r="63" s="13" customFormat="1"/>
    <row r="64" s="13" customFormat="1"/>
    <row r="65" s="13" customFormat="1"/>
    <row r="66" s="13" customFormat="1"/>
    <row r="67" s="13" customFormat="1"/>
    <row r="68" s="13" customFormat="1"/>
    <row r="69" s="13" customFormat="1"/>
    <row r="70" s="13" customFormat="1"/>
    <row r="71" s="13" customFormat="1"/>
    <row r="72" s="13" customFormat="1"/>
    <row r="73" s="13" customFormat="1"/>
    <row r="74" s="13" customFormat="1"/>
    <row r="75" s="13" customFormat="1"/>
    <row r="76" s="13" customFormat="1"/>
    <row r="77" s="13" customFormat="1"/>
    <row r="78" s="13" customFormat="1"/>
    <row r="79" s="13" customFormat="1"/>
    <row r="80" s="13" customFormat="1"/>
    <row r="81" s="13" customFormat="1"/>
    <row r="82" s="13" customFormat="1"/>
    <row r="83" s="13" customFormat="1"/>
    <row r="84" s="13" customFormat="1"/>
    <row r="85" s="13" customFormat="1"/>
    <row r="86" s="13" customFormat="1"/>
    <row r="87" s="13" customFormat="1"/>
    <row r="88" s="13" customFormat="1"/>
    <row r="89" s="13" customFormat="1"/>
    <row r="90" s="13" customFormat="1"/>
    <row r="91" s="13" customFormat="1"/>
    <row r="92" s="13" customFormat="1"/>
    <row r="93" s="13" customFormat="1"/>
    <row r="94" s="13" customFormat="1"/>
    <row r="95" s="13" customFormat="1"/>
    <row r="96" s="13" customFormat="1"/>
    <row r="97" s="13" customFormat="1"/>
    <row r="98" s="13" customFormat="1"/>
    <row r="99" s="13" customFormat="1"/>
    <row r="100" s="13" customFormat="1"/>
    <row r="101" s="13" customFormat="1"/>
    <row r="102" s="13" customFormat="1"/>
    <row r="103" s="13" customFormat="1"/>
    <row r="104" s="13" customFormat="1"/>
    <row r="105" s="13" customFormat="1"/>
    <row r="106" s="13" customFormat="1"/>
    <row r="107" s="13" customFormat="1"/>
    <row r="108" s="13" customFormat="1"/>
    <row r="109" s="13" customFormat="1"/>
    <row r="110" s="13" customFormat="1"/>
    <row r="111" s="13" customFormat="1"/>
    <row r="112" s="13" customFormat="1"/>
    <row r="113" s="13" customFormat="1"/>
    <row r="114" s="13" customFormat="1"/>
    <row r="115" s="13" customFormat="1"/>
    <row r="116" s="13" customFormat="1"/>
    <row r="117" s="13" customFormat="1"/>
    <row r="118" s="13" customFormat="1"/>
    <row r="119" s="13" customFormat="1"/>
    <row r="120" s="13" customFormat="1"/>
    <row r="121" s="13"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sheetData>
  <sortState ref="B12:R17">
    <sortCondition ref="K12:K17"/>
    <sortCondition ref="D12:D17"/>
  </sortState>
  <mergeCells count="9">
    <mergeCell ref="M35:Q35"/>
    <mergeCell ref="L36:P36"/>
    <mergeCell ref="B2:C2"/>
    <mergeCell ref="B5:C5"/>
    <mergeCell ref="D5:G5"/>
    <mergeCell ref="B6:C6"/>
    <mergeCell ref="D2:R2"/>
    <mergeCell ref="B4:R4"/>
    <mergeCell ref="C30:Q30"/>
  </mergeCells>
  <printOptions horizontalCentered="1"/>
  <pageMargins left="7.874015748031496E-2" right="7.874015748031496E-2" top="0.59055118110236227" bottom="0.59055118110236227" header="0.31496062992125984" footer="0.31496062992125984"/>
  <pageSetup paperSize="9" scale="52" orientation="landscape" r:id="rId1"/>
  <headerFooter>
    <oddHeader>&amp;R&amp;P / &amp;N</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8C2DE"/>
  </sheetPr>
  <dimension ref="A1:BO36"/>
  <sheetViews>
    <sheetView zoomScale="80" zoomScaleNormal="80" zoomScaleSheetLayoutView="80" workbookViewId="0">
      <pane ySplit="9" topLeftCell="A10" activePane="bottomLeft" state="frozen"/>
      <selection activeCell="B4" sqref="B4:R6"/>
      <selection pane="bottomLeft" activeCell="B2" sqref="B2:C2"/>
    </sheetView>
  </sheetViews>
  <sheetFormatPr baseColWidth="10" defaultColWidth="11.28515625" defaultRowHeight="15"/>
  <cols>
    <col min="1" max="1" width="3.7109375" style="3" customWidth="1"/>
    <col min="2" max="2" width="11.28515625" style="3" customWidth="1"/>
    <col min="3" max="3" width="17.1406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19.8554687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4. '!B4</f>
        <v>Lot 4.      Citologia</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ht="15" customHeight="1">
      <c r="B11" s="163">
        <v>1</v>
      </c>
      <c r="C11" s="162" t="s">
        <v>228</v>
      </c>
      <c r="D11" s="276" t="s">
        <v>613</v>
      </c>
      <c r="E11" s="176"/>
      <c r="F11" s="175"/>
      <c r="G11" s="343"/>
      <c r="H11" s="343"/>
      <c r="I11" s="173">
        <v>5</v>
      </c>
      <c r="J11" s="177" t="s">
        <v>544</v>
      </c>
      <c r="K11" s="358">
        <v>500</v>
      </c>
      <c r="L11" s="358">
        <v>500</v>
      </c>
      <c r="M11" s="355"/>
    </row>
    <row r="12" spans="1:67" ht="15" customHeight="1">
      <c r="B12" s="277">
        <v>2</v>
      </c>
      <c r="C12" s="129" t="s">
        <v>229</v>
      </c>
      <c r="D12" s="130" t="s">
        <v>234</v>
      </c>
      <c r="E12" s="132"/>
      <c r="F12" s="133"/>
      <c r="G12" s="354"/>
      <c r="H12" s="354"/>
      <c r="I12" s="135">
        <v>4</v>
      </c>
      <c r="J12" s="131" t="s">
        <v>544</v>
      </c>
      <c r="K12" s="150">
        <v>500</v>
      </c>
      <c r="L12" s="150">
        <v>500</v>
      </c>
      <c r="M12" s="356"/>
    </row>
    <row r="13" spans="1:67" ht="15" customHeight="1">
      <c r="B13" s="277">
        <v>3</v>
      </c>
      <c r="C13" s="129" t="s">
        <v>230</v>
      </c>
      <c r="D13" s="130" t="s">
        <v>235</v>
      </c>
      <c r="E13" s="132"/>
      <c r="F13" s="133"/>
      <c r="G13" s="354"/>
      <c r="H13" s="354"/>
      <c r="I13" s="135">
        <v>6</v>
      </c>
      <c r="J13" s="131" t="s">
        <v>544</v>
      </c>
      <c r="K13" s="150">
        <v>500</v>
      </c>
      <c r="L13" s="150">
        <v>500</v>
      </c>
      <c r="M13" s="356"/>
    </row>
    <row r="14" spans="1:67" ht="15" customHeight="1">
      <c r="B14" s="277">
        <v>4</v>
      </c>
      <c r="C14" s="129" t="s">
        <v>231</v>
      </c>
      <c r="D14" s="130" t="s">
        <v>236</v>
      </c>
      <c r="E14" s="132"/>
      <c r="F14" s="133"/>
      <c r="G14" s="354"/>
      <c r="H14" s="354"/>
      <c r="I14" s="135">
        <v>4</v>
      </c>
      <c r="J14" s="131" t="s">
        <v>544</v>
      </c>
      <c r="K14" s="150">
        <v>100</v>
      </c>
      <c r="L14" s="150">
        <v>100</v>
      </c>
      <c r="M14" s="356"/>
    </row>
    <row r="15" spans="1:67" ht="15" customHeight="1">
      <c r="B15" s="277">
        <v>5</v>
      </c>
      <c r="C15" s="129" t="s">
        <v>232</v>
      </c>
      <c r="D15" s="130" t="s">
        <v>237</v>
      </c>
      <c r="E15" s="151"/>
      <c r="F15" s="133"/>
      <c r="G15" s="354"/>
      <c r="H15" s="354"/>
      <c r="I15" s="135">
        <v>6</v>
      </c>
      <c r="J15" s="131" t="s">
        <v>544</v>
      </c>
      <c r="K15" s="150">
        <v>100</v>
      </c>
      <c r="L15" s="150">
        <v>100</v>
      </c>
      <c r="M15" s="356"/>
    </row>
    <row r="16" spans="1:67" ht="15" customHeight="1" thickBot="1">
      <c r="B16" s="172">
        <v>6</v>
      </c>
      <c r="C16" s="171" t="s">
        <v>233</v>
      </c>
      <c r="D16" s="278" t="s">
        <v>238</v>
      </c>
      <c r="E16" s="170"/>
      <c r="F16" s="169"/>
      <c r="G16" s="346"/>
      <c r="H16" s="346"/>
      <c r="I16" s="168">
        <v>37</v>
      </c>
      <c r="J16" s="167" t="s">
        <v>544</v>
      </c>
      <c r="K16" s="359">
        <v>100</v>
      </c>
      <c r="L16" s="359">
        <v>100</v>
      </c>
      <c r="M16" s="357"/>
    </row>
    <row r="17" spans="2:13" ht="5.0999999999999996" customHeight="1"/>
    <row r="18" spans="2:13">
      <c r="B18" s="48"/>
      <c r="C18" s="253" t="s">
        <v>14</v>
      </c>
    </row>
    <row r="19" spans="2:13" ht="15.75">
      <c r="B19" s="205" t="s">
        <v>595</v>
      </c>
      <c r="C19" s="22"/>
    </row>
    <row r="20" spans="2:13" ht="33.75">
      <c r="C20" s="17"/>
      <c r="K20" s="57"/>
    </row>
    <row r="21" spans="2:13">
      <c r="C21" s="17"/>
      <c r="D21" s="17"/>
      <c r="E21" s="17"/>
      <c r="F21" s="17"/>
      <c r="G21" s="17"/>
      <c r="H21" s="17"/>
      <c r="I21" s="17"/>
    </row>
    <row r="22" spans="2:13" ht="17.25" thickBot="1">
      <c r="B22" s="4"/>
    </row>
    <row r="23" spans="2:13" ht="17.25" thickTop="1">
      <c r="B23" s="326"/>
      <c r="C23" s="327"/>
      <c r="D23" s="327"/>
      <c r="E23" s="327"/>
      <c r="F23" s="328"/>
      <c r="G23" s="327"/>
      <c r="H23" s="327"/>
      <c r="I23" s="327"/>
      <c r="J23" s="327"/>
      <c r="K23" s="327"/>
      <c r="L23" s="327"/>
      <c r="M23" s="329"/>
    </row>
    <row r="24" spans="2:13" ht="16.5">
      <c r="B24" s="340" t="s">
        <v>78</v>
      </c>
      <c r="C24" s="13"/>
      <c r="D24" s="13"/>
      <c r="E24" s="63"/>
      <c r="F24" s="13"/>
      <c r="G24" s="13"/>
      <c r="H24" s="13"/>
      <c r="I24" s="13"/>
      <c r="J24" s="13"/>
      <c r="K24" s="13"/>
      <c r="L24" s="13"/>
      <c r="M24" s="330"/>
    </row>
    <row r="25" spans="2:13" ht="6.95" customHeight="1">
      <c r="B25" s="331"/>
      <c r="C25" s="13"/>
      <c r="D25" s="13"/>
      <c r="E25" s="63"/>
      <c r="F25" s="13"/>
      <c r="G25" s="13"/>
      <c r="H25" s="13"/>
      <c r="I25" s="13"/>
      <c r="J25" s="13"/>
      <c r="K25" s="13"/>
      <c r="L25" s="13"/>
      <c r="M25" s="330"/>
    </row>
    <row r="26" spans="2:13" ht="16.5">
      <c r="B26" s="337" t="s">
        <v>609</v>
      </c>
      <c r="C26" s="22"/>
      <c r="D26" s="206"/>
      <c r="E26" s="217"/>
      <c r="F26" s="206"/>
      <c r="G26" s="206"/>
      <c r="H26" s="206"/>
      <c r="I26" s="206"/>
      <c r="J26" s="206"/>
      <c r="K26" s="206"/>
      <c r="L26" s="206"/>
      <c r="M26" s="332"/>
    </row>
    <row r="27" spans="2:13" ht="16.5">
      <c r="B27" s="338" t="s">
        <v>610</v>
      </c>
      <c r="C27" s="206"/>
      <c r="D27" s="206"/>
      <c r="E27" s="217"/>
      <c r="F27" s="206"/>
      <c r="G27" s="206"/>
      <c r="H27" s="206"/>
      <c r="I27" s="206"/>
      <c r="J27" s="206"/>
      <c r="K27" s="206"/>
      <c r="L27" s="206"/>
      <c r="M27" s="332"/>
    </row>
    <row r="28" spans="2:13" ht="33" customHeight="1">
      <c r="B28" s="760" t="s">
        <v>676</v>
      </c>
      <c r="C28" s="761"/>
      <c r="D28" s="761"/>
      <c r="E28" s="761"/>
      <c r="F28" s="761"/>
      <c r="G28" s="761"/>
      <c r="H28" s="761"/>
      <c r="I28" s="761"/>
      <c r="J28" s="761"/>
      <c r="K28" s="761"/>
      <c r="L28" s="761"/>
      <c r="M28" s="762"/>
    </row>
    <row r="29" spans="2:13" ht="16.5">
      <c r="B29" s="339" t="s">
        <v>611</v>
      </c>
      <c r="C29" s="206"/>
      <c r="D29" s="206"/>
      <c r="E29" s="217"/>
      <c r="F29" s="206"/>
      <c r="G29" s="206"/>
      <c r="H29" s="206"/>
      <c r="I29" s="206"/>
      <c r="J29" s="206"/>
      <c r="K29" s="206"/>
      <c r="L29" s="206"/>
      <c r="M29" s="332"/>
    </row>
    <row r="30" spans="2:13" ht="17.25" thickBot="1">
      <c r="B30" s="333"/>
      <c r="C30" s="334"/>
      <c r="D30" s="334"/>
      <c r="E30" s="334"/>
      <c r="F30" s="335"/>
      <c r="G30" s="334"/>
      <c r="H30" s="334"/>
      <c r="I30" s="334"/>
      <c r="J30" s="334"/>
      <c r="K30" s="334"/>
      <c r="L30" s="334"/>
      <c r="M30" s="336"/>
    </row>
    <row r="31" spans="2:13" ht="15.75" thickTop="1"/>
    <row r="33" ht="15" customHeight="1"/>
    <row r="34" ht="15" customHeight="1"/>
    <row r="35" ht="15" customHeight="1"/>
    <row r="36" ht="15" customHeight="1"/>
  </sheetData>
  <mergeCells count="8">
    <mergeCell ref="B7:C7"/>
    <mergeCell ref="B28:M28"/>
    <mergeCell ref="B2:C2"/>
    <mergeCell ref="D2:M2"/>
    <mergeCell ref="B4:M4"/>
    <mergeCell ref="B5:M5"/>
    <mergeCell ref="B6:C6"/>
    <mergeCell ref="D6:F6"/>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99"/>
  </sheetPr>
  <dimension ref="A1:BY815"/>
  <sheetViews>
    <sheetView zoomScale="80" zoomScaleNormal="80" workbookViewId="0">
      <pane ySplit="11" topLeftCell="A12" activePane="bottomLeft" state="frozen"/>
      <selection activeCell="B4" sqref="B4:R6"/>
      <selection pane="bottomLeft" activeCell="B2" sqref="B2:C2"/>
    </sheetView>
  </sheetViews>
  <sheetFormatPr baseColWidth="10" defaultColWidth="11" defaultRowHeight="16.5"/>
  <cols>
    <col min="1" max="1" width="4.28515625" style="2" customWidth="1"/>
    <col min="2" max="2" width="6.5703125" style="2" customWidth="1"/>
    <col min="3" max="3" width="16" style="2" customWidth="1"/>
    <col min="4" max="4" width="39.5703125" style="2" customWidth="1"/>
    <col min="5" max="5" width="10.85546875" style="2" customWidth="1"/>
    <col min="6" max="6" width="17.42578125" style="2" customWidth="1"/>
    <col min="7" max="7" width="14.42578125" style="2" customWidth="1"/>
    <col min="8" max="8" width="39.28515625" style="2" customWidth="1"/>
    <col min="9" max="9" width="11.140625" style="2" customWidth="1"/>
    <col min="10" max="10" width="9.7109375" style="2" customWidth="1"/>
    <col min="11" max="11" width="7.5703125" style="2" customWidth="1"/>
    <col min="12" max="16" width="16.140625" style="2" customWidth="1"/>
    <col min="17" max="17" width="16.7109375" style="2" customWidth="1"/>
    <col min="18" max="18" width="8" style="2" customWidth="1"/>
    <col min="19" max="19" width="16.42578125" style="2" customWidth="1"/>
    <col min="20" max="23" width="16.42578125" style="1" customWidth="1"/>
    <col min="24" max="28" width="11" style="1" customWidth="1"/>
    <col min="29" max="29" width="12.42578125" style="1" customWidth="1"/>
    <col min="30" max="34" width="11" style="1" customWidth="1"/>
    <col min="35" max="68" width="11" style="1"/>
    <col min="69" max="16384" width="11" style="2"/>
  </cols>
  <sheetData>
    <row r="1" spans="1:73" s="16" customFormat="1" ht="17.25" thickBot="1">
      <c r="A1" s="13"/>
      <c r="B1" s="13"/>
      <c r="C1" s="13"/>
      <c r="D1" s="13"/>
      <c r="E1" s="13"/>
      <c r="F1" s="13"/>
      <c r="G1" s="13"/>
      <c r="H1" s="13"/>
      <c r="I1" s="13"/>
      <c r="J1" s="13"/>
      <c r="K1" s="13"/>
      <c r="L1" s="13"/>
      <c r="M1" s="13"/>
      <c r="N1" s="13"/>
      <c r="O1" s="13"/>
      <c r="P1" s="13"/>
      <c r="Q1" s="15"/>
      <c r="R1" s="15"/>
      <c r="S1" s="15"/>
      <c r="T1" s="15"/>
      <c r="U1" s="15"/>
      <c r="V1" s="15"/>
      <c r="W1" s="15"/>
      <c r="X1" s="15"/>
      <c r="Y1" s="15"/>
      <c r="Z1" s="15"/>
      <c r="AA1" s="15"/>
      <c r="AB1" s="15"/>
      <c r="AC1" s="15"/>
      <c r="AD1" s="15"/>
      <c r="AE1" s="15"/>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row>
    <row r="2" spans="1:73" s="16" customFormat="1" ht="44.85" customHeight="1" thickBot="1">
      <c r="A2" s="13"/>
      <c r="B2" s="794" t="str">
        <f>+'Indicacions prèvies'!B2</f>
        <v>EXPD. CLILAB
2024/06</v>
      </c>
      <c r="C2" s="795"/>
      <c r="D2" s="789" t="str">
        <f>+'Indicacions prèvies'!C2</f>
        <v>SUBMINISTRAMENT DE MATERIAL GENERAL i ESPECÍFIC D'ANATOMIA PATOLOGICA PER PODER FER L’ACTIVITAT ANALÍTICA ALS LABORATORIS DEL CONSORCI DEL LABORATORI INTERCOMARCAL DE L’ALT PENEDÈS, L’ANOIA I EL GARRAF (CLILAB Diagnòstics)</v>
      </c>
      <c r="E2" s="789"/>
      <c r="F2" s="789"/>
      <c r="G2" s="789"/>
      <c r="H2" s="789"/>
      <c r="I2" s="789"/>
      <c r="J2" s="789"/>
      <c r="K2" s="789"/>
      <c r="L2" s="789"/>
      <c r="M2" s="789"/>
      <c r="N2" s="789"/>
      <c r="O2" s="789"/>
      <c r="P2" s="789"/>
      <c r="Q2" s="789"/>
      <c r="R2" s="790"/>
      <c r="S2" s="15"/>
      <c r="T2" s="15"/>
      <c r="U2" s="15"/>
      <c r="V2" s="15"/>
      <c r="W2" s="15"/>
      <c r="X2" s="15"/>
      <c r="Y2" s="15"/>
      <c r="Z2" s="15"/>
      <c r="AA2" s="15"/>
      <c r="AB2" s="15"/>
      <c r="AC2" s="15"/>
      <c r="AD2" s="15"/>
      <c r="AE2" s="15"/>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row>
    <row r="3" spans="1:73" s="16" customFormat="1" ht="16.350000000000001" customHeight="1" thickBot="1">
      <c r="A3" s="13"/>
      <c r="B3" s="13"/>
      <c r="C3" s="13"/>
      <c r="D3" s="13"/>
      <c r="E3" s="13"/>
      <c r="F3" s="13"/>
      <c r="G3" s="13"/>
      <c r="H3" s="13"/>
      <c r="I3" s="13"/>
      <c r="J3" s="13"/>
      <c r="K3" s="13"/>
      <c r="L3" s="13"/>
      <c r="M3" s="13"/>
      <c r="N3" s="13"/>
      <c r="O3" s="13"/>
      <c r="P3" s="13"/>
      <c r="Q3" s="15"/>
      <c r="R3" s="15"/>
      <c r="S3" s="15"/>
      <c r="T3" s="15"/>
      <c r="U3" s="15"/>
      <c r="V3" s="15"/>
      <c r="W3" s="15"/>
      <c r="X3" s="15"/>
      <c r="Y3" s="15"/>
      <c r="Z3" s="15"/>
      <c r="AA3" s="15"/>
      <c r="AB3" s="15"/>
      <c r="AC3" s="15"/>
      <c r="AD3" s="15"/>
      <c r="AE3" s="15"/>
      <c r="AF3" s="15"/>
      <c r="AG3" s="15"/>
      <c r="AH3" s="15"/>
      <c r="AI3" s="15"/>
      <c r="AJ3" s="15"/>
      <c r="AK3" s="15"/>
      <c r="AL3" s="15"/>
      <c r="AM3" s="15"/>
      <c r="AN3" s="15"/>
      <c r="AO3" s="15"/>
      <c r="AP3" s="15"/>
      <c r="AQ3" s="15"/>
      <c r="AR3" s="15"/>
      <c r="AS3" s="15"/>
      <c r="AT3" s="15"/>
      <c r="AU3" s="15"/>
      <c r="AV3" s="15"/>
      <c r="AW3" s="15"/>
      <c r="AX3" s="15"/>
      <c r="AY3" s="15"/>
      <c r="AZ3" s="13"/>
      <c r="BA3" s="13"/>
      <c r="BB3" s="13"/>
      <c r="BC3" s="13"/>
      <c r="BD3" s="13"/>
      <c r="BE3" s="13"/>
      <c r="BF3" s="13"/>
      <c r="BG3" s="13"/>
      <c r="BH3" s="13"/>
      <c r="BI3" s="13"/>
      <c r="BJ3" s="13"/>
      <c r="BK3" s="13"/>
      <c r="BL3" s="13"/>
      <c r="BM3" s="13"/>
      <c r="BN3" s="13"/>
      <c r="BO3" s="13"/>
      <c r="BP3" s="13"/>
    </row>
    <row r="4" spans="1:73" s="6" customFormat="1" ht="30">
      <c r="A4" s="5"/>
      <c r="B4" s="799" t="s">
        <v>146</v>
      </c>
      <c r="C4" s="800"/>
      <c r="D4" s="800"/>
      <c r="E4" s="800"/>
      <c r="F4" s="800"/>
      <c r="G4" s="800"/>
      <c r="H4" s="800"/>
      <c r="I4" s="800"/>
      <c r="J4" s="800"/>
      <c r="K4" s="800"/>
      <c r="L4" s="800"/>
      <c r="M4" s="800"/>
      <c r="N4" s="800"/>
      <c r="O4" s="800"/>
      <c r="P4" s="800"/>
      <c r="Q4" s="800"/>
      <c r="R4" s="801"/>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5"/>
      <c r="BA4" s="5"/>
      <c r="BB4" s="5"/>
      <c r="BC4" s="5"/>
      <c r="BD4" s="5"/>
      <c r="BE4" s="5"/>
      <c r="BF4" s="5"/>
      <c r="BG4" s="5"/>
      <c r="BH4" s="5"/>
      <c r="BI4" s="5"/>
      <c r="BJ4" s="5"/>
      <c r="BK4" s="5"/>
      <c r="BL4" s="5"/>
      <c r="BM4" s="5"/>
      <c r="BN4" s="5"/>
      <c r="BO4" s="5"/>
      <c r="BP4" s="5"/>
      <c r="BQ4" s="5"/>
      <c r="BR4" s="5"/>
      <c r="BS4" s="5"/>
    </row>
    <row r="5" spans="1:73" s="16" customFormat="1" ht="20.100000000000001" customHeight="1">
      <c r="A5" s="13"/>
      <c r="B5" s="782" t="s">
        <v>0</v>
      </c>
      <c r="C5" s="783"/>
      <c r="D5" s="796"/>
      <c r="E5" s="797"/>
      <c r="F5" s="797"/>
      <c r="G5" s="798"/>
      <c r="H5" s="60"/>
      <c r="I5" s="60"/>
      <c r="J5" s="60"/>
      <c r="K5" s="60"/>
      <c r="L5" s="60"/>
      <c r="M5" s="60"/>
      <c r="N5" s="60"/>
      <c r="O5" s="60"/>
      <c r="P5" s="60"/>
      <c r="Q5" s="60"/>
      <c r="R5" s="153"/>
      <c r="S5" s="15"/>
      <c r="T5" s="15"/>
      <c r="U5" s="15"/>
      <c r="V5" s="15"/>
      <c r="W5" s="15"/>
      <c r="X5" s="15"/>
      <c r="Y5" s="15"/>
      <c r="Z5" s="15"/>
      <c r="AA5" s="15"/>
      <c r="AB5" s="15"/>
      <c r="AC5" s="15"/>
      <c r="AD5" s="15"/>
      <c r="AE5" s="15"/>
      <c r="AF5" s="15"/>
      <c r="AG5" s="15"/>
      <c r="AH5" s="15"/>
      <c r="AI5" s="15"/>
      <c r="AJ5" s="15"/>
      <c r="AK5" s="15"/>
      <c r="AL5" s="15"/>
      <c r="AM5" s="15"/>
      <c r="AN5" s="15"/>
      <c r="AO5" s="15"/>
      <c r="AP5" s="15"/>
      <c r="AQ5" s="15"/>
      <c r="AR5" s="15"/>
      <c r="AS5" s="15"/>
      <c r="AT5" s="15"/>
      <c r="AU5" s="15"/>
      <c r="AV5" s="15"/>
      <c r="AW5" s="15"/>
      <c r="AX5" s="15"/>
      <c r="AY5" s="15"/>
      <c r="AZ5" s="13"/>
      <c r="BA5" s="13"/>
      <c r="BB5" s="13"/>
      <c r="BC5" s="13"/>
      <c r="BD5" s="13"/>
      <c r="BE5" s="13"/>
      <c r="BF5" s="13"/>
      <c r="BG5" s="13"/>
      <c r="BH5" s="13"/>
      <c r="BI5" s="13"/>
      <c r="BJ5" s="13"/>
      <c r="BK5" s="13"/>
      <c r="BL5" s="13"/>
      <c r="BM5" s="13"/>
      <c r="BN5" s="13"/>
      <c r="BO5" s="13"/>
      <c r="BP5" s="13"/>
      <c r="BQ5" s="13"/>
      <c r="BR5" s="13"/>
      <c r="BS5" s="13"/>
    </row>
    <row r="6" spans="1:73" s="16" customFormat="1" ht="20.100000000000001" customHeight="1" thickBot="1">
      <c r="A6" s="13"/>
      <c r="B6" s="787" t="s">
        <v>1</v>
      </c>
      <c r="C6" s="788"/>
      <c r="D6" s="111"/>
      <c r="E6" s="74"/>
      <c r="F6" s="74"/>
      <c r="G6" s="74"/>
      <c r="H6" s="74"/>
      <c r="I6" s="74"/>
      <c r="J6" s="74"/>
      <c r="K6" s="74"/>
      <c r="L6" s="74"/>
      <c r="M6" s="74"/>
      <c r="N6" s="75" t="s">
        <v>2</v>
      </c>
      <c r="O6" s="112">
        <v>3</v>
      </c>
      <c r="P6" s="113" t="s">
        <v>3</v>
      </c>
      <c r="Q6" s="156" t="s">
        <v>15</v>
      </c>
      <c r="R6" s="114"/>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c r="AU6" s="15"/>
      <c r="AV6" s="15"/>
      <c r="AW6" s="15"/>
      <c r="AX6" s="15"/>
      <c r="AY6" s="15"/>
      <c r="AZ6" s="13"/>
      <c r="BA6" s="13"/>
      <c r="BB6" s="13"/>
      <c r="BC6" s="13"/>
      <c r="BD6" s="13"/>
      <c r="BE6" s="13"/>
      <c r="BF6" s="13"/>
      <c r="BG6" s="13"/>
      <c r="BH6" s="13"/>
      <c r="BI6" s="13"/>
      <c r="BJ6" s="13"/>
      <c r="BK6" s="13"/>
      <c r="BL6" s="13"/>
      <c r="BM6" s="13"/>
      <c r="BN6" s="13"/>
      <c r="BO6" s="13"/>
      <c r="BP6" s="13"/>
      <c r="BQ6" s="13"/>
    </row>
    <row r="7" spans="1:73" s="16" customFormat="1" ht="4.9000000000000004" customHeight="1">
      <c r="A7" s="13"/>
      <c r="B7" s="13"/>
      <c r="C7" s="13"/>
      <c r="D7" s="13"/>
      <c r="E7" s="13"/>
      <c r="F7" s="13"/>
      <c r="G7" s="13"/>
      <c r="H7" s="13"/>
      <c r="I7" s="13"/>
      <c r="J7" s="13"/>
      <c r="K7" s="13"/>
      <c r="L7" s="13"/>
      <c r="M7" s="13"/>
      <c r="N7" s="13"/>
      <c r="O7" s="13"/>
      <c r="P7" s="13"/>
      <c r="Q7" s="15"/>
      <c r="R7" s="7"/>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c r="AT7" s="15"/>
      <c r="AU7" s="15"/>
      <c r="AV7" s="15"/>
      <c r="AW7" s="15"/>
      <c r="AX7" s="15"/>
      <c r="AY7" s="15"/>
      <c r="AZ7" s="13"/>
      <c r="BA7" s="13"/>
      <c r="BB7" s="13"/>
      <c r="BC7" s="13"/>
      <c r="BD7" s="13"/>
      <c r="BE7" s="13"/>
      <c r="BF7" s="13"/>
      <c r="BG7" s="13"/>
      <c r="BH7" s="13"/>
      <c r="BI7" s="13"/>
      <c r="BJ7" s="13"/>
      <c r="BK7" s="13"/>
      <c r="BL7" s="13"/>
      <c r="BM7" s="13"/>
      <c r="BN7" s="13"/>
      <c r="BO7" s="13"/>
      <c r="BP7" s="13"/>
      <c r="BQ7" s="13"/>
      <c r="BR7" s="13"/>
      <c r="BS7" s="13"/>
      <c r="BT7" s="13"/>
      <c r="BU7" s="13"/>
    </row>
    <row r="8" spans="1:73" s="16" customFormat="1">
      <c r="A8" s="13"/>
      <c r="B8" s="13"/>
      <c r="C8" s="13"/>
      <c r="D8" s="13"/>
      <c r="E8" s="13"/>
      <c r="F8" s="13"/>
      <c r="G8" s="13"/>
      <c r="H8" s="13"/>
      <c r="I8" s="13"/>
      <c r="J8" s="13"/>
      <c r="K8" s="13"/>
      <c r="L8" s="64"/>
      <c r="M8" s="65"/>
      <c r="N8" s="59"/>
      <c r="O8" s="64"/>
      <c r="P8" s="64"/>
      <c r="Q8" s="64"/>
      <c r="R8" s="7"/>
      <c r="S8" s="15"/>
      <c r="T8" s="15"/>
      <c r="U8" s="15"/>
      <c r="V8" s="15"/>
      <c r="W8" s="15"/>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3"/>
      <c r="BA8" s="13"/>
      <c r="BB8" s="13"/>
      <c r="BC8" s="13"/>
      <c r="BD8" s="13"/>
      <c r="BE8" s="13"/>
      <c r="BF8" s="13"/>
      <c r="BG8" s="13"/>
      <c r="BH8" s="13"/>
      <c r="BI8" s="13"/>
      <c r="BJ8" s="13"/>
      <c r="BK8" s="13"/>
      <c r="BL8" s="13"/>
      <c r="BM8" s="13"/>
      <c r="BN8" s="13"/>
      <c r="BO8" s="13"/>
      <c r="BP8" s="13"/>
      <c r="BQ8" s="13"/>
      <c r="BR8" s="13"/>
      <c r="BS8" s="13"/>
      <c r="BT8" s="13"/>
      <c r="BU8" s="13"/>
    </row>
    <row r="9" spans="1:73" s="16" customFormat="1" ht="5.0999999999999996" customHeight="1" thickBot="1">
      <c r="A9" s="13"/>
      <c r="B9" s="13"/>
      <c r="C9" s="13"/>
      <c r="D9" s="13"/>
      <c r="E9" s="13"/>
      <c r="F9" s="13"/>
      <c r="G9" s="13"/>
      <c r="H9" s="13"/>
      <c r="I9" s="13"/>
      <c r="J9" s="13"/>
      <c r="K9" s="13"/>
      <c r="L9" s="13"/>
      <c r="M9" s="13"/>
      <c r="N9" s="13"/>
      <c r="O9" s="13"/>
      <c r="P9" s="13"/>
      <c r="Q9" s="15"/>
      <c r="R9" s="7"/>
      <c r="S9" s="15"/>
      <c r="T9" s="15"/>
      <c r="U9" s="15"/>
      <c r="V9" s="15"/>
      <c r="W9" s="15"/>
      <c r="X9" s="15"/>
      <c r="Y9" s="15"/>
      <c r="Z9" s="15"/>
      <c r="AA9" s="15"/>
      <c r="AB9" s="15"/>
      <c r="AC9" s="15"/>
      <c r="AD9" s="15"/>
      <c r="AE9" s="15"/>
      <c r="AF9" s="15"/>
      <c r="AG9" s="15"/>
      <c r="AH9" s="15"/>
      <c r="AI9" s="15"/>
      <c r="AJ9" s="15"/>
      <c r="AK9" s="15"/>
      <c r="AL9" s="15"/>
      <c r="AM9" s="15"/>
      <c r="AN9" s="15"/>
      <c r="AO9" s="15"/>
      <c r="AP9" s="15"/>
      <c r="AQ9" s="15"/>
      <c r="AR9" s="15"/>
      <c r="AS9" s="15"/>
      <c r="AT9" s="15"/>
      <c r="AU9" s="15"/>
      <c r="AV9" s="15"/>
      <c r="AW9" s="15"/>
      <c r="AX9" s="15"/>
      <c r="AY9" s="15"/>
      <c r="AZ9" s="13"/>
      <c r="BA9" s="13"/>
      <c r="BB9" s="13"/>
      <c r="BC9" s="13"/>
      <c r="BD9" s="13"/>
      <c r="BE9" s="13"/>
      <c r="BF9" s="13"/>
      <c r="BG9" s="13"/>
      <c r="BH9" s="13"/>
      <c r="BI9" s="13"/>
      <c r="BJ9" s="13"/>
      <c r="BK9" s="13"/>
      <c r="BL9" s="13"/>
      <c r="BM9" s="13"/>
      <c r="BN9" s="13"/>
      <c r="BO9" s="13"/>
      <c r="BP9" s="13"/>
      <c r="BQ9" s="13"/>
      <c r="BR9" s="13"/>
      <c r="BS9" s="13"/>
      <c r="BT9" s="13"/>
      <c r="BU9" s="13"/>
    </row>
    <row r="10" spans="1:73" s="43" customFormat="1" ht="48.75" customHeight="1" thickBot="1">
      <c r="A10" s="42"/>
      <c r="B10" s="44" t="s">
        <v>4</v>
      </c>
      <c r="C10" s="49" t="s">
        <v>21</v>
      </c>
      <c r="D10" s="45" t="s">
        <v>23</v>
      </c>
      <c r="E10" s="56" t="s">
        <v>26</v>
      </c>
      <c r="F10" s="56" t="s">
        <v>573</v>
      </c>
      <c r="G10" s="50" t="s">
        <v>86</v>
      </c>
      <c r="H10" s="51" t="s">
        <v>22</v>
      </c>
      <c r="I10" s="51" t="s">
        <v>27</v>
      </c>
      <c r="J10" s="51" t="s">
        <v>74</v>
      </c>
      <c r="K10" s="45" t="s">
        <v>59</v>
      </c>
      <c r="L10" s="46" t="s">
        <v>87</v>
      </c>
      <c r="M10" s="46" t="s">
        <v>17</v>
      </c>
      <c r="N10" s="47" t="s">
        <v>18</v>
      </c>
      <c r="O10" s="66" t="s">
        <v>548</v>
      </c>
      <c r="P10" s="46" t="s">
        <v>19</v>
      </c>
      <c r="Q10" s="47" t="s">
        <v>20</v>
      </c>
      <c r="R10" s="67" t="s">
        <v>149</v>
      </c>
      <c r="S10" s="15"/>
      <c r="T10" s="15"/>
      <c r="U10" s="15"/>
      <c r="V10" s="15"/>
      <c r="W10" s="15"/>
      <c r="X10" s="15"/>
      <c r="Y10" s="15"/>
      <c r="Z10" s="15"/>
      <c r="AA10" s="15"/>
      <c r="AB10" s="15"/>
      <c r="AC10" s="15"/>
      <c r="AD10" s="15"/>
      <c r="AE10" s="15"/>
      <c r="AF10" s="15"/>
      <c r="AG10" s="15"/>
      <c r="AH10" s="15"/>
      <c r="AI10" s="15"/>
      <c r="AJ10" s="15"/>
      <c r="AK10" s="15"/>
      <c r="AL10" s="15"/>
      <c r="AM10" s="15"/>
      <c r="AN10" s="15"/>
      <c r="AO10" s="15"/>
      <c r="AP10" s="15"/>
      <c r="AQ10" s="15"/>
      <c r="AR10" s="15"/>
      <c r="AS10" s="15"/>
      <c r="AT10" s="15"/>
      <c r="AU10" s="15"/>
      <c r="AV10" s="15"/>
      <c r="AW10" s="15"/>
      <c r="AX10" s="15"/>
      <c r="AY10" s="15"/>
      <c r="AZ10" s="42"/>
      <c r="BA10" s="42"/>
      <c r="BB10" s="42"/>
      <c r="BC10" s="42"/>
      <c r="BD10" s="42"/>
      <c r="BE10" s="42"/>
      <c r="BF10" s="42"/>
      <c r="BG10" s="42"/>
      <c r="BH10" s="42"/>
      <c r="BI10" s="42"/>
      <c r="BJ10" s="42"/>
      <c r="BK10" s="42"/>
      <c r="BL10" s="42"/>
      <c r="BM10" s="42"/>
      <c r="BN10" s="42"/>
      <c r="BO10" s="42"/>
      <c r="BP10" s="42"/>
      <c r="BQ10" s="42"/>
      <c r="BR10" s="42"/>
    </row>
    <row r="11" spans="1:73" s="16" customFormat="1" ht="4.9000000000000004" customHeight="1" thickBot="1">
      <c r="A11" s="13"/>
      <c r="B11" s="13"/>
      <c r="C11" s="13"/>
      <c r="D11" s="13"/>
      <c r="E11" s="13"/>
      <c r="F11" s="13"/>
      <c r="G11" s="13"/>
      <c r="H11" s="13"/>
      <c r="I11" s="13"/>
      <c r="J11" s="59"/>
      <c r="K11" s="14"/>
      <c r="L11" s="13"/>
      <c r="M11" s="13"/>
      <c r="N11" s="13"/>
      <c r="O11" s="13"/>
      <c r="P11" s="13"/>
      <c r="Q11" s="13"/>
      <c r="R11" s="7"/>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3"/>
      <c r="BA11" s="13"/>
      <c r="BB11" s="13"/>
      <c r="BC11" s="13"/>
      <c r="BD11" s="13"/>
      <c r="BE11" s="13"/>
      <c r="BF11" s="13"/>
      <c r="BG11" s="13"/>
      <c r="BH11" s="13"/>
      <c r="BI11" s="13"/>
      <c r="BJ11" s="13"/>
      <c r="BK11" s="13"/>
      <c r="BL11" s="13"/>
      <c r="BM11" s="13"/>
      <c r="BN11" s="13"/>
      <c r="BO11" s="13"/>
      <c r="BP11" s="13"/>
      <c r="BQ11" s="13"/>
      <c r="BR11" s="13"/>
    </row>
    <row r="12" spans="1:73" s="55" customFormat="1" ht="15" customHeight="1">
      <c r="A12" s="54"/>
      <c r="B12" s="225">
        <v>1</v>
      </c>
      <c r="C12" s="226" t="s">
        <v>283</v>
      </c>
      <c r="D12" s="227" t="s">
        <v>614</v>
      </c>
      <c r="E12" s="228" t="s">
        <v>371</v>
      </c>
      <c r="F12" s="228" t="s">
        <v>371</v>
      </c>
      <c r="G12" s="229"/>
      <c r="H12" s="230"/>
      <c r="I12" s="228" t="s">
        <v>371</v>
      </c>
      <c r="J12" s="231">
        <v>11</v>
      </c>
      <c r="K12" s="228" t="s">
        <v>544</v>
      </c>
      <c r="L12" s="232">
        <v>108.12</v>
      </c>
      <c r="M12" s="233">
        <f t="shared" ref="M12:M43" si="0">+ROUND(J12*L12,2)</f>
        <v>1189.32</v>
      </c>
      <c r="N12" s="233">
        <f t="shared" ref="N12:N43" si="1">+ROUND(M12*$O$6,2)</f>
        <v>3567.96</v>
      </c>
      <c r="O12" s="234"/>
      <c r="P12" s="235">
        <f t="shared" ref="P12:P43" si="2">+ROUND(J12*O12,2)</f>
        <v>0</v>
      </c>
      <c r="Q12" s="235">
        <f t="shared" ref="Q12:Q43" si="3">+P12*$O$6</f>
        <v>0</v>
      </c>
      <c r="R12" s="236" t="s">
        <v>150</v>
      </c>
      <c r="S12" s="15"/>
      <c r="T12" s="15"/>
      <c r="U12" s="15"/>
      <c r="V12" s="15"/>
      <c r="W12" s="15"/>
      <c r="X12" s="15"/>
      <c r="Y12" s="15"/>
      <c r="Z12" s="15"/>
      <c r="AA12" s="15"/>
      <c r="AB12" s="15"/>
      <c r="AC12" s="15"/>
      <c r="AD12" s="15"/>
      <c r="AE12" s="15"/>
      <c r="AF12" s="15"/>
      <c r="AG12" s="15"/>
      <c r="AH12" s="15"/>
      <c r="AI12" s="15"/>
      <c r="AJ12" s="15"/>
      <c r="AK12" s="15"/>
      <c r="AL12" s="15"/>
      <c r="AM12" s="15"/>
      <c r="AN12" s="15"/>
      <c r="AO12" s="15"/>
      <c r="AP12" s="15"/>
      <c r="AQ12" s="15"/>
      <c r="AR12" s="15"/>
      <c r="AS12" s="15"/>
      <c r="AT12" s="15"/>
      <c r="AU12" s="15"/>
      <c r="AV12" s="15"/>
      <c r="AW12" s="15"/>
      <c r="AX12" s="15"/>
      <c r="AY12" s="15"/>
      <c r="AZ12" s="54"/>
      <c r="BA12" s="54"/>
      <c r="BB12" s="54"/>
      <c r="BC12" s="54"/>
      <c r="BD12" s="54"/>
      <c r="BE12" s="54"/>
      <c r="BF12" s="54"/>
      <c r="BG12" s="54"/>
      <c r="BH12" s="54"/>
      <c r="BI12" s="54"/>
      <c r="BJ12" s="54"/>
      <c r="BK12" s="54"/>
      <c r="BL12" s="54"/>
      <c r="BM12" s="54"/>
      <c r="BN12" s="54"/>
      <c r="BO12" s="54"/>
      <c r="BP12" s="54"/>
      <c r="BQ12" s="54"/>
      <c r="BR12" s="54"/>
    </row>
    <row r="13" spans="1:73" s="55" customFormat="1" ht="15" customHeight="1">
      <c r="A13" s="54"/>
      <c r="B13" s="237">
        <v>2</v>
      </c>
      <c r="C13" s="199" t="s">
        <v>291</v>
      </c>
      <c r="D13" s="202" t="s">
        <v>350</v>
      </c>
      <c r="E13" s="189" t="s">
        <v>373</v>
      </c>
      <c r="F13" s="189" t="s">
        <v>373</v>
      </c>
      <c r="G13" s="191"/>
      <c r="H13" s="193"/>
      <c r="I13" s="189" t="s">
        <v>373</v>
      </c>
      <c r="J13" s="195">
        <v>5</v>
      </c>
      <c r="K13" s="189" t="s">
        <v>544</v>
      </c>
      <c r="L13" s="197">
        <v>35.546999999999997</v>
      </c>
      <c r="M13" s="200">
        <f t="shared" si="0"/>
        <v>177.74</v>
      </c>
      <c r="N13" s="200">
        <f t="shared" si="1"/>
        <v>533.22</v>
      </c>
      <c r="O13" s="186"/>
      <c r="P13" s="223">
        <f t="shared" si="2"/>
        <v>0</v>
      </c>
      <c r="Q13" s="223">
        <f t="shared" si="3"/>
        <v>0</v>
      </c>
      <c r="R13" s="238" t="s">
        <v>150</v>
      </c>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54"/>
      <c r="BA13" s="54"/>
      <c r="BB13" s="54"/>
      <c r="BC13" s="54"/>
      <c r="BD13" s="54"/>
      <c r="BE13" s="54"/>
      <c r="BF13" s="54"/>
      <c r="BG13" s="54"/>
      <c r="BH13" s="54"/>
      <c r="BI13" s="54"/>
      <c r="BJ13" s="54"/>
      <c r="BK13" s="54"/>
      <c r="BL13" s="54"/>
      <c r="BM13" s="54"/>
      <c r="BN13" s="54"/>
      <c r="BO13" s="54"/>
      <c r="BP13" s="54"/>
      <c r="BQ13" s="54"/>
      <c r="BR13" s="54"/>
    </row>
    <row r="14" spans="1:73" s="55" customFormat="1" ht="15" customHeight="1">
      <c r="A14" s="54"/>
      <c r="B14" s="237">
        <v>3</v>
      </c>
      <c r="C14" s="199" t="s">
        <v>304</v>
      </c>
      <c r="D14" s="202" t="s">
        <v>563</v>
      </c>
      <c r="E14" s="189" t="s">
        <v>564</v>
      </c>
      <c r="F14" s="189" t="s">
        <v>564</v>
      </c>
      <c r="G14" s="191"/>
      <c r="H14" s="193"/>
      <c r="I14" s="189" t="s">
        <v>564</v>
      </c>
      <c r="J14" s="195">
        <v>32</v>
      </c>
      <c r="K14" s="189" t="s">
        <v>544</v>
      </c>
      <c r="L14" s="197">
        <v>188.7</v>
      </c>
      <c r="M14" s="200">
        <f t="shared" si="0"/>
        <v>6038.4</v>
      </c>
      <c r="N14" s="200">
        <f t="shared" si="1"/>
        <v>18115.2</v>
      </c>
      <c r="O14" s="186"/>
      <c r="P14" s="223">
        <f t="shared" si="2"/>
        <v>0</v>
      </c>
      <c r="Q14" s="223">
        <f t="shared" si="3"/>
        <v>0</v>
      </c>
      <c r="R14" s="238" t="s">
        <v>151</v>
      </c>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15"/>
      <c r="AW14" s="15"/>
      <c r="AX14" s="15"/>
      <c r="AY14" s="15"/>
      <c r="AZ14" s="54"/>
      <c r="BA14" s="54"/>
      <c r="BB14" s="54"/>
      <c r="BC14" s="54"/>
      <c r="BD14" s="54"/>
      <c r="BE14" s="54"/>
      <c r="BF14" s="54"/>
      <c r="BG14" s="54"/>
      <c r="BH14" s="54"/>
      <c r="BI14" s="54"/>
      <c r="BJ14" s="54"/>
      <c r="BK14" s="54"/>
      <c r="BL14" s="54"/>
      <c r="BM14" s="54"/>
      <c r="BN14" s="54"/>
      <c r="BO14" s="54"/>
      <c r="BP14" s="54"/>
      <c r="BQ14" s="54"/>
      <c r="BR14" s="54"/>
    </row>
    <row r="15" spans="1:73" s="55" customFormat="1" ht="15" customHeight="1">
      <c r="A15" s="54"/>
      <c r="B15" s="237">
        <v>4</v>
      </c>
      <c r="C15" s="199" t="s">
        <v>239</v>
      </c>
      <c r="D15" s="202" t="s">
        <v>305</v>
      </c>
      <c r="E15" s="189" t="s">
        <v>360</v>
      </c>
      <c r="F15" s="189" t="s">
        <v>360</v>
      </c>
      <c r="G15" s="191"/>
      <c r="H15" s="193"/>
      <c r="I15" s="189" t="s">
        <v>360</v>
      </c>
      <c r="J15" s="195">
        <v>5</v>
      </c>
      <c r="K15" s="189" t="s">
        <v>559</v>
      </c>
      <c r="L15" s="197">
        <v>65.218800000000002</v>
      </c>
      <c r="M15" s="200">
        <f t="shared" si="0"/>
        <v>326.08999999999997</v>
      </c>
      <c r="N15" s="200">
        <f t="shared" si="1"/>
        <v>978.27</v>
      </c>
      <c r="O15" s="186"/>
      <c r="P15" s="223">
        <f t="shared" si="2"/>
        <v>0</v>
      </c>
      <c r="Q15" s="223">
        <f t="shared" si="3"/>
        <v>0</v>
      </c>
      <c r="R15" s="239" t="s">
        <v>151</v>
      </c>
      <c r="S15" s="15"/>
      <c r="T15" s="15"/>
      <c r="U15" s="15"/>
      <c r="V15" s="15"/>
      <c r="W15" s="15"/>
      <c r="X15" s="15"/>
      <c r="Y15" s="15"/>
      <c r="Z15" s="15"/>
      <c r="AA15" s="15"/>
      <c r="AB15" s="15"/>
      <c r="AC15" s="15"/>
      <c r="AD15" s="15"/>
      <c r="AE15" s="15"/>
      <c r="AF15" s="15"/>
      <c r="AG15" s="15"/>
      <c r="AH15" s="15"/>
      <c r="AI15" s="15"/>
      <c r="AJ15" s="15"/>
      <c r="AK15" s="15"/>
      <c r="AL15" s="15"/>
      <c r="AM15" s="15"/>
      <c r="AN15" s="15"/>
      <c r="AO15" s="15"/>
      <c r="AP15" s="15"/>
      <c r="AQ15" s="15"/>
      <c r="AR15" s="15"/>
      <c r="AS15" s="15"/>
      <c r="AT15" s="15"/>
      <c r="AU15" s="15"/>
      <c r="AV15" s="15"/>
      <c r="AW15" s="15"/>
      <c r="AX15" s="15"/>
      <c r="AY15" s="15"/>
      <c r="AZ15" s="54"/>
      <c r="BA15" s="54"/>
      <c r="BB15" s="54"/>
      <c r="BC15" s="54"/>
      <c r="BD15" s="54"/>
      <c r="BE15" s="54"/>
      <c r="BF15" s="54"/>
      <c r="BG15" s="54"/>
      <c r="BH15" s="54"/>
      <c r="BI15" s="54"/>
      <c r="BJ15" s="54"/>
      <c r="BK15" s="54"/>
      <c r="BL15" s="54"/>
      <c r="BM15" s="54"/>
      <c r="BN15" s="54"/>
      <c r="BO15" s="54"/>
      <c r="BP15" s="54"/>
      <c r="BQ15" s="54"/>
      <c r="BR15" s="54"/>
    </row>
    <row r="16" spans="1:73" s="55" customFormat="1" ht="15" customHeight="1">
      <c r="A16" s="54"/>
      <c r="B16" s="237">
        <v>5</v>
      </c>
      <c r="C16" s="199" t="s">
        <v>240</v>
      </c>
      <c r="D16" s="202" t="s">
        <v>306</v>
      </c>
      <c r="E16" s="189" t="s">
        <v>57</v>
      </c>
      <c r="F16" s="189" t="s">
        <v>57</v>
      </c>
      <c r="G16" s="191"/>
      <c r="H16" s="193"/>
      <c r="I16" s="189" t="s">
        <v>57</v>
      </c>
      <c r="J16" s="195">
        <v>4</v>
      </c>
      <c r="K16" s="189" t="s">
        <v>559</v>
      </c>
      <c r="L16" s="197">
        <v>44.37</v>
      </c>
      <c r="M16" s="200">
        <f t="shared" si="0"/>
        <v>177.48</v>
      </c>
      <c r="N16" s="200">
        <f t="shared" si="1"/>
        <v>532.44000000000005</v>
      </c>
      <c r="O16" s="186"/>
      <c r="P16" s="223">
        <f t="shared" si="2"/>
        <v>0</v>
      </c>
      <c r="Q16" s="223">
        <f t="shared" si="3"/>
        <v>0</v>
      </c>
      <c r="R16" s="239" t="s">
        <v>151</v>
      </c>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c r="AU16" s="15"/>
      <c r="AV16" s="15"/>
      <c r="AW16" s="15"/>
      <c r="AX16" s="15"/>
      <c r="AY16" s="15"/>
      <c r="AZ16" s="54"/>
      <c r="BA16" s="54"/>
      <c r="BB16" s="54"/>
      <c r="BC16" s="54"/>
      <c r="BD16" s="54"/>
      <c r="BE16" s="54"/>
      <c r="BF16" s="54"/>
      <c r="BG16" s="54"/>
      <c r="BH16" s="54"/>
      <c r="BI16" s="54"/>
      <c r="BJ16" s="54"/>
      <c r="BK16" s="54"/>
      <c r="BL16" s="54"/>
      <c r="BM16" s="54"/>
      <c r="BN16" s="54"/>
      <c r="BO16" s="54"/>
      <c r="BP16" s="54"/>
      <c r="BQ16" s="54"/>
      <c r="BR16" s="54"/>
    </row>
    <row r="17" spans="1:70" s="55" customFormat="1" ht="15" customHeight="1">
      <c r="A17" s="54"/>
      <c r="B17" s="237">
        <v>6</v>
      </c>
      <c r="C17" s="199" t="s">
        <v>241</v>
      </c>
      <c r="D17" s="202" t="s">
        <v>307</v>
      </c>
      <c r="E17" s="189" t="s">
        <v>57</v>
      </c>
      <c r="F17" s="189" t="s">
        <v>57</v>
      </c>
      <c r="G17" s="191"/>
      <c r="H17" s="193"/>
      <c r="I17" s="189" t="s">
        <v>57</v>
      </c>
      <c r="J17" s="195">
        <v>4</v>
      </c>
      <c r="K17" s="189" t="s">
        <v>559</v>
      </c>
      <c r="L17" s="240">
        <v>43.166400000000003</v>
      </c>
      <c r="M17" s="200">
        <f t="shared" si="0"/>
        <v>172.67</v>
      </c>
      <c r="N17" s="200">
        <f t="shared" si="1"/>
        <v>518.01</v>
      </c>
      <c r="O17" s="186"/>
      <c r="P17" s="223">
        <f t="shared" si="2"/>
        <v>0</v>
      </c>
      <c r="Q17" s="223">
        <f t="shared" si="3"/>
        <v>0</v>
      </c>
      <c r="R17" s="238" t="s">
        <v>151</v>
      </c>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54"/>
      <c r="BA17" s="54"/>
      <c r="BB17" s="54"/>
      <c r="BC17" s="54"/>
      <c r="BD17" s="54"/>
      <c r="BE17" s="54"/>
      <c r="BF17" s="54"/>
      <c r="BG17" s="54"/>
      <c r="BH17" s="54"/>
      <c r="BI17" s="54"/>
      <c r="BJ17" s="54"/>
      <c r="BK17" s="54"/>
      <c r="BL17" s="54"/>
      <c r="BM17" s="54"/>
      <c r="BN17" s="54"/>
      <c r="BO17" s="54"/>
      <c r="BP17" s="54"/>
      <c r="BQ17" s="54"/>
      <c r="BR17" s="54"/>
    </row>
    <row r="18" spans="1:70" s="55" customFormat="1" ht="15" customHeight="1">
      <c r="A18" s="54"/>
      <c r="B18" s="237">
        <v>7</v>
      </c>
      <c r="C18" s="199" t="s">
        <v>242</v>
      </c>
      <c r="D18" s="202" t="s">
        <v>308</v>
      </c>
      <c r="E18" s="189" t="s">
        <v>361</v>
      </c>
      <c r="F18" s="189" t="s">
        <v>361</v>
      </c>
      <c r="G18" s="191"/>
      <c r="H18" s="193"/>
      <c r="I18" s="189" t="s">
        <v>361</v>
      </c>
      <c r="J18" s="195">
        <v>2</v>
      </c>
      <c r="K18" s="189" t="s">
        <v>559</v>
      </c>
      <c r="L18" s="197">
        <v>141.78</v>
      </c>
      <c r="M18" s="200">
        <f t="shared" si="0"/>
        <v>283.56</v>
      </c>
      <c r="N18" s="200">
        <f t="shared" si="1"/>
        <v>850.68</v>
      </c>
      <c r="O18" s="186"/>
      <c r="P18" s="223">
        <f t="shared" si="2"/>
        <v>0</v>
      </c>
      <c r="Q18" s="223">
        <f t="shared" si="3"/>
        <v>0</v>
      </c>
      <c r="R18" s="239" t="s">
        <v>151</v>
      </c>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54"/>
      <c r="BA18" s="54"/>
      <c r="BB18" s="54"/>
      <c r="BC18" s="54"/>
      <c r="BD18" s="54"/>
      <c r="BE18" s="54"/>
      <c r="BF18" s="54"/>
      <c r="BG18" s="54"/>
      <c r="BH18" s="54"/>
      <c r="BI18" s="54"/>
      <c r="BJ18" s="54"/>
      <c r="BK18" s="54"/>
      <c r="BL18" s="54"/>
      <c r="BM18" s="54"/>
      <c r="BN18" s="54"/>
      <c r="BO18" s="54"/>
      <c r="BP18" s="54"/>
      <c r="BQ18" s="54"/>
      <c r="BR18" s="54"/>
    </row>
    <row r="19" spans="1:70" s="55" customFormat="1" ht="15" customHeight="1">
      <c r="A19" s="54"/>
      <c r="B19" s="237">
        <v>8</v>
      </c>
      <c r="C19" s="199" t="s">
        <v>243</v>
      </c>
      <c r="D19" s="202" t="s">
        <v>309</v>
      </c>
      <c r="E19" s="189" t="s">
        <v>361</v>
      </c>
      <c r="F19" s="189" t="s">
        <v>361</v>
      </c>
      <c r="G19" s="191"/>
      <c r="H19" s="193"/>
      <c r="I19" s="189" t="s">
        <v>361</v>
      </c>
      <c r="J19" s="195">
        <v>2</v>
      </c>
      <c r="K19" s="189" t="s">
        <v>559</v>
      </c>
      <c r="L19" s="197">
        <v>439.62</v>
      </c>
      <c r="M19" s="200">
        <f t="shared" si="0"/>
        <v>879.24</v>
      </c>
      <c r="N19" s="200">
        <f t="shared" si="1"/>
        <v>2637.72</v>
      </c>
      <c r="O19" s="186"/>
      <c r="P19" s="223">
        <f t="shared" si="2"/>
        <v>0</v>
      </c>
      <c r="Q19" s="223">
        <f t="shared" si="3"/>
        <v>0</v>
      </c>
      <c r="R19" s="238" t="s">
        <v>151</v>
      </c>
      <c r="S19" s="15"/>
      <c r="T19" s="15"/>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15"/>
      <c r="AV19" s="15"/>
      <c r="AW19" s="15"/>
      <c r="AX19" s="15"/>
      <c r="AY19" s="15"/>
      <c r="AZ19" s="54"/>
      <c r="BA19" s="54"/>
      <c r="BB19" s="54"/>
      <c r="BC19" s="54"/>
      <c r="BD19" s="54"/>
      <c r="BE19" s="54"/>
      <c r="BF19" s="54"/>
      <c r="BG19" s="54"/>
      <c r="BH19" s="54"/>
      <c r="BI19" s="54"/>
      <c r="BJ19" s="54"/>
      <c r="BK19" s="54"/>
      <c r="BL19" s="54"/>
      <c r="BM19" s="54"/>
      <c r="BN19" s="54"/>
      <c r="BO19" s="54"/>
      <c r="BP19" s="54"/>
      <c r="BQ19" s="54"/>
      <c r="BR19" s="54"/>
    </row>
    <row r="20" spans="1:70" s="55" customFormat="1" ht="15" customHeight="1">
      <c r="A20" s="54"/>
      <c r="B20" s="237">
        <v>9</v>
      </c>
      <c r="C20" s="199" t="s">
        <v>244</v>
      </c>
      <c r="D20" s="202" t="s">
        <v>310</v>
      </c>
      <c r="E20" s="189" t="s">
        <v>361</v>
      </c>
      <c r="F20" s="189" t="s">
        <v>361</v>
      </c>
      <c r="G20" s="191"/>
      <c r="H20" s="193"/>
      <c r="I20" s="189" t="s">
        <v>361</v>
      </c>
      <c r="J20" s="195">
        <v>2</v>
      </c>
      <c r="K20" s="189" t="s">
        <v>559</v>
      </c>
      <c r="L20" s="197">
        <v>165.08699999999999</v>
      </c>
      <c r="M20" s="200">
        <f t="shared" si="0"/>
        <v>330.17</v>
      </c>
      <c r="N20" s="200">
        <f t="shared" si="1"/>
        <v>990.51</v>
      </c>
      <c r="O20" s="186"/>
      <c r="P20" s="223">
        <f t="shared" si="2"/>
        <v>0</v>
      </c>
      <c r="Q20" s="223">
        <f t="shared" si="3"/>
        <v>0</v>
      </c>
      <c r="R20" s="238" t="s">
        <v>151</v>
      </c>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54"/>
      <c r="BA20" s="54"/>
      <c r="BB20" s="54"/>
      <c r="BC20" s="54"/>
      <c r="BD20" s="54"/>
      <c r="BE20" s="54"/>
      <c r="BF20" s="54"/>
      <c r="BG20" s="54"/>
      <c r="BH20" s="54"/>
      <c r="BI20" s="54"/>
      <c r="BJ20" s="54"/>
      <c r="BK20" s="54"/>
      <c r="BL20" s="54"/>
      <c r="BM20" s="54"/>
      <c r="BN20" s="54"/>
      <c r="BO20" s="54"/>
      <c r="BP20" s="54"/>
      <c r="BQ20" s="54"/>
      <c r="BR20" s="54"/>
    </row>
    <row r="21" spans="1:70" s="55" customFormat="1" ht="15" customHeight="1">
      <c r="A21" s="54"/>
      <c r="B21" s="237">
        <v>10</v>
      </c>
      <c r="C21" s="199" t="s">
        <v>245</v>
      </c>
      <c r="D21" s="202" t="s">
        <v>311</v>
      </c>
      <c r="E21" s="189" t="s">
        <v>362</v>
      </c>
      <c r="F21" s="189" t="s">
        <v>362</v>
      </c>
      <c r="G21" s="191"/>
      <c r="H21" s="193"/>
      <c r="I21" s="189" t="s">
        <v>362</v>
      </c>
      <c r="J21" s="195">
        <v>2</v>
      </c>
      <c r="K21" s="189" t="s">
        <v>559</v>
      </c>
      <c r="L21" s="197">
        <v>460.93799999999999</v>
      </c>
      <c r="M21" s="200">
        <f t="shared" si="0"/>
        <v>921.88</v>
      </c>
      <c r="N21" s="200">
        <f t="shared" si="1"/>
        <v>2765.64</v>
      </c>
      <c r="O21" s="186"/>
      <c r="P21" s="223">
        <f t="shared" si="2"/>
        <v>0</v>
      </c>
      <c r="Q21" s="223">
        <f t="shared" si="3"/>
        <v>0</v>
      </c>
      <c r="R21" s="238" t="s">
        <v>151</v>
      </c>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54"/>
      <c r="BA21" s="54"/>
      <c r="BB21" s="54"/>
      <c r="BC21" s="54"/>
      <c r="BD21" s="54"/>
      <c r="BE21" s="54"/>
      <c r="BF21" s="54"/>
      <c r="BG21" s="54"/>
      <c r="BH21" s="54"/>
      <c r="BI21" s="54"/>
      <c r="BJ21" s="54"/>
      <c r="BK21" s="54"/>
      <c r="BL21" s="54"/>
      <c r="BM21" s="54"/>
      <c r="BN21" s="54"/>
      <c r="BO21" s="54"/>
      <c r="BP21" s="54"/>
      <c r="BQ21" s="54"/>
      <c r="BR21" s="54"/>
    </row>
    <row r="22" spans="1:70" s="55" customFormat="1" ht="15" customHeight="1">
      <c r="A22" s="54"/>
      <c r="B22" s="237">
        <v>11</v>
      </c>
      <c r="C22" s="199" t="s">
        <v>246</v>
      </c>
      <c r="D22" s="202" t="s">
        <v>312</v>
      </c>
      <c r="E22" s="189" t="s">
        <v>363</v>
      </c>
      <c r="F22" s="189" t="s">
        <v>363</v>
      </c>
      <c r="G22" s="191"/>
      <c r="H22" s="193"/>
      <c r="I22" s="189" t="s">
        <v>363</v>
      </c>
      <c r="J22" s="195">
        <v>6</v>
      </c>
      <c r="K22" s="189" t="s">
        <v>559</v>
      </c>
      <c r="L22" s="197">
        <v>68.625600000000006</v>
      </c>
      <c r="M22" s="200">
        <f t="shared" si="0"/>
        <v>411.75</v>
      </c>
      <c r="N22" s="200">
        <f t="shared" si="1"/>
        <v>1235.25</v>
      </c>
      <c r="O22" s="186"/>
      <c r="P22" s="223">
        <f t="shared" si="2"/>
        <v>0</v>
      </c>
      <c r="Q22" s="223">
        <f t="shared" si="3"/>
        <v>0</v>
      </c>
      <c r="R22" s="238" t="s">
        <v>151</v>
      </c>
      <c r="S22" s="15"/>
      <c r="T22" s="15"/>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15"/>
      <c r="AV22" s="15"/>
      <c r="AW22" s="15"/>
      <c r="AX22" s="15"/>
      <c r="AY22" s="15"/>
      <c r="AZ22" s="54"/>
      <c r="BA22" s="54"/>
      <c r="BB22" s="54"/>
      <c r="BC22" s="54"/>
      <c r="BD22" s="54"/>
      <c r="BE22" s="54"/>
      <c r="BF22" s="54"/>
      <c r="BG22" s="54"/>
      <c r="BH22" s="54"/>
      <c r="BI22" s="54"/>
      <c r="BJ22" s="54"/>
      <c r="BK22" s="54"/>
      <c r="BL22" s="54"/>
      <c r="BM22" s="54"/>
      <c r="BN22" s="54"/>
      <c r="BO22" s="54"/>
      <c r="BP22" s="54"/>
      <c r="BQ22" s="54"/>
      <c r="BR22" s="54"/>
    </row>
    <row r="23" spans="1:70" s="55" customFormat="1" ht="15" customHeight="1">
      <c r="A23" s="54"/>
      <c r="B23" s="237">
        <v>12</v>
      </c>
      <c r="C23" s="199" t="s">
        <v>247</v>
      </c>
      <c r="D23" s="202" t="s">
        <v>313</v>
      </c>
      <c r="E23" s="189" t="s">
        <v>210</v>
      </c>
      <c r="F23" s="189" t="s">
        <v>210</v>
      </c>
      <c r="G23" s="191"/>
      <c r="H23" s="193"/>
      <c r="I23" s="189" t="s">
        <v>210</v>
      </c>
      <c r="J23" s="195">
        <v>2</v>
      </c>
      <c r="K23" s="189" t="s">
        <v>559</v>
      </c>
      <c r="L23" s="197">
        <v>326.48160000000001</v>
      </c>
      <c r="M23" s="200">
        <f t="shared" si="0"/>
        <v>652.96</v>
      </c>
      <c r="N23" s="200">
        <f t="shared" si="1"/>
        <v>1958.88</v>
      </c>
      <c r="O23" s="186"/>
      <c r="P23" s="223">
        <f t="shared" si="2"/>
        <v>0</v>
      </c>
      <c r="Q23" s="223">
        <f t="shared" si="3"/>
        <v>0</v>
      </c>
      <c r="R23" s="239" t="s">
        <v>151</v>
      </c>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54"/>
      <c r="BA23" s="54"/>
      <c r="BB23" s="54"/>
      <c r="BC23" s="54"/>
      <c r="BD23" s="54"/>
      <c r="BE23" s="54"/>
      <c r="BF23" s="54"/>
      <c r="BG23" s="54"/>
      <c r="BH23" s="54"/>
      <c r="BI23" s="54"/>
      <c r="BJ23" s="54"/>
      <c r="BK23" s="54"/>
      <c r="BL23" s="54"/>
      <c r="BM23" s="54"/>
      <c r="BN23" s="54"/>
      <c r="BO23" s="54"/>
      <c r="BP23" s="54"/>
      <c r="BQ23" s="54"/>
      <c r="BR23" s="54"/>
    </row>
    <row r="24" spans="1:70" s="55" customFormat="1" ht="15" customHeight="1">
      <c r="A24" s="54"/>
      <c r="B24" s="237">
        <v>13</v>
      </c>
      <c r="C24" s="199" t="s">
        <v>248</v>
      </c>
      <c r="D24" s="202" t="s">
        <v>314</v>
      </c>
      <c r="E24" s="189" t="s">
        <v>360</v>
      </c>
      <c r="F24" s="189" t="s">
        <v>360</v>
      </c>
      <c r="G24" s="191"/>
      <c r="H24" s="193"/>
      <c r="I24" s="189" t="s">
        <v>360</v>
      </c>
      <c r="J24" s="195">
        <v>2</v>
      </c>
      <c r="K24" s="189" t="s">
        <v>559</v>
      </c>
      <c r="L24" s="197">
        <v>101.9388</v>
      </c>
      <c r="M24" s="200">
        <f t="shared" si="0"/>
        <v>203.88</v>
      </c>
      <c r="N24" s="200">
        <f t="shared" si="1"/>
        <v>611.64</v>
      </c>
      <c r="O24" s="186"/>
      <c r="P24" s="223">
        <f t="shared" si="2"/>
        <v>0</v>
      </c>
      <c r="Q24" s="223">
        <f t="shared" si="3"/>
        <v>0</v>
      </c>
      <c r="R24" s="238" t="s">
        <v>151</v>
      </c>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54"/>
      <c r="BA24" s="54"/>
      <c r="BB24" s="54"/>
      <c r="BC24" s="54"/>
      <c r="BD24" s="54"/>
      <c r="BE24" s="54"/>
      <c r="BF24" s="54"/>
      <c r="BG24" s="54"/>
      <c r="BH24" s="54"/>
      <c r="BI24" s="54"/>
      <c r="BJ24" s="54"/>
      <c r="BK24" s="54"/>
      <c r="BL24" s="54"/>
      <c r="BM24" s="54"/>
      <c r="BN24" s="54"/>
      <c r="BO24" s="54"/>
      <c r="BP24" s="54"/>
      <c r="BQ24" s="54"/>
      <c r="BR24" s="54"/>
    </row>
    <row r="25" spans="1:70" s="55" customFormat="1" ht="15" customHeight="1">
      <c r="A25" s="54"/>
      <c r="B25" s="237">
        <v>14</v>
      </c>
      <c r="C25" s="199" t="s">
        <v>249</v>
      </c>
      <c r="D25" s="202" t="s">
        <v>315</v>
      </c>
      <c r="E25" s="189" t="s">
        <v>364</v>
      </c>
      <c r="F25" s="189" t="s">
        <v>364</v>
      </c>
      <c r="G25" s="191"/>
      <c r="H25" s="193"/>
      <c r="I25" s="189" t="s">
        <v>364</v>
      </c>
      <c r="J25" s="195">
        <v>15</v>
      </c>
      <c r="K25" s="189" t="s">
        <v>559</v>
      </c>
      <c r="L25" s="197">
        <v>119.34</v>
      </c>
      <c r="M25" s="200">
        <f t="shared" si="0"/>
        <v>1790.1</v>
      </c>
      <c r="N25" s="200">
        <f t="shared" si="1"/>
        <v>5370.3</v>
      </c>
      <c r="O25" s="186"/>
      <c r="P25" s="223">
        <f t="shared" si="2"/>
        <v>0</v>
      </c>
      <c r="Q25" s="223">
        <f t="shared" si="3"/>
        <v>0</v>
      </c>
      <c r="R25" s="238" t="s">
        <v>151</v>
      </c>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54"/>
      <c r="BA25" s="54"/>
      <c r="BB25" s="54"/>
      <c r="BC25" s="54"/>
      <c r="BD25" s="54"/>
      <c r="BE25" s="54"/>
      <c r="BF25" s="54"/>
      <c r="BG25" s="54"/>
      <c r="BH25" s="54"/>
      <c r="BI25" s="54"/>
      <c r="BJ25" s="54"/>
      <c r="BK25" s="54"/>
      <c r="BL25" s="54"/>
      <c r="BM25" s="54"/>
      <c r="BN25" s="54"/>
      <c r="BO25" s="54"/>
      <c r="BP25" s="54"/>
      <c r="BQ25" s="54"/>
      <c r="BR25" s="54"/>
    </row>
    <row r="26" spans="1:70" s="55" customFormat="1" ht="15" customHeight="1">
      <c r="A26" s="54"/>
      <c r="B26" s="237">
        <v>15</v>
      </c>
      <c r="C26" s="199" t="s">
        <v>251</v>
      </c>
      <c r="D26" s="202" t="s">
        <v>317</v>
      </c>
      <c r="E26" s="189" t="s">
        <v>57</v>
      </c>
      <c r="F26" s="189" t="s">
        <v>57</v>
      </c>
      <c r="G26" s="191"/>
      <c r="H26" s="193"/>
      <c r="I26" s="189" t="s">
        <v>57</v>
      </c>
      <c r="J26" s="195">
        <v>35</v>
      </c>
      <c r="K26" s="189" t="s">
        <v>559</v>
      </c>
      <c r="L26" s="197">
        <v>25.5</v>
      </c>
      <c r="M26" s="200">
        <f t="shared" si="0"/>
        <v>892.5</v>
      </c>
      <c r="N26" s="200">
        <f t="shared" si="1"/>
        <v>2677.5</v>
      </c>
      <c r="O26" s="186"/>
      <c r="P26" s="223">
        <f t="shared" si="2"/>
        <v>0</v>
      </c>
      <c r="Q26" s="223">
        <f t="shared" si="3"/>
        <v>0</v>
      </c>
      <c r="R26" s="238" t="s">
        <v>151</v>
      </c>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15"/>
      <c r="AV26" s="15"/>
      <c r="AW26" s="15"/>
      <c r="AX26" s="15"/>
      <c r="AY26" s="15"/>
      <c r="AZ26" s="54"/>
      <c r="BA26" s="54"/>
      <c r="BB26" s="54"/>
      <c r="BC26" s="54"/>
      <c r="BD26" s="54"/>
      <c r="BE26" s="54"/>
      <c r="BF26" s="54"/>
      <c r="BG26" s="54"/>
      <c r="BH26" s="54"/>
      <c r="BI26" s="54"/>
      <c r="BJ26" s="54"/>
      <c r="BK26" s="54"/>
      <c r="BL26" s="54"/>
      <c r="BM26" s="54"/>
      <c r="BN26" s="54"/>
      <c r="BO26" s="54"/>
      <c r="BP26" s="54"/>
      <c r="BQ26" s="54"/>
      <c r="BR26" s="54"/>
    </row>
    <row r="27" spans="1:70" s="55" customFormat="1" ht="15" customHeight="1">
      <c r="A27" s="54"/>
      <c r="B27" s="237">
        <v>16</v>
      </c>
      <c r="C27" s="199" t="s">
        <v>252</v>
      </c>
      <c r="D27" s="202" t="s">
        <v>318</v>
      </c>
      <c r="E27" s="189" t="s">
        <v>362</v>
      </c>
      <c r="F27" s="189" t="s">
        <v>362</v>
      </c>
      <c r="G27" s="191"/>
      <c r="H27" s="193"/>
      <c r="I27" s="189" t="s">
        <v>362</v>
      </c>
      <c r="J27" s="195">
        <v>2</v>
      </c>
      <c r="K27" s="189" t="s">
        <v>559</v>
      </c>
      <c r="L27" s="197">
        <v>123.42</v>
      </c>
      <c r="M27" s="200">
        <f t="shared" si="0"/>
        <v>246.84</v>
      </c>
      <c r="N27" s="200">
        <f t="shared" si="1"/>
        <v>740.52</v>
      </c>
      <c r="O27" s="186"/>
      <c r="P27" s="223">
        <f t="shared" si="2"/>
        <v>0</v>
      </c>
      <c r="Q27" s="223">
        <f t="shared" si="3"/>
        <v>0</v>
      </c>
      <c r="R27" s="239" t="s">
        <v>151</v>
      </c>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54"/>
      <c r="BA27" s="54"/>
      <c r="BB27" s="54"/>
      <c r="BC27" s="54"/>
      <c r="BD27" s="54"/>
      <c r="BE27" s="54"/>
      <c r="BF27" s="54"/>
      <c r="BG27" s="54"/>
      <c r="BH27" s="54"/>
      <c r="BI27" s="54"/>
      <c r="BJ27" s="54"/>
      <c r="BK27" s="54"/>
      <c r="BL27" s="54"/>
      <c r="BM27" s="54"/>
      <c r="BN27" s="54"/>
      <c r="BO27" s="54"/>
      <c r="BP27" s="54"/>
      <c r="BQ27" s="54"/>
      <c r="BR27" s="54"/>
    </row>
    <row r="28" spans="1:70" s="55" customFormat="1" ht="15" customHeight="1">
      <c r="A28" s="54"/>
      <c r="B28" s="237">
        <v>17</v>
      </c>
      <c r="C28" s="199" t="s">
        <v>253</v>
      </c>
      <c r="D28" s="202" t="s">
        <v>319</v>
      </c>
      <c r="E28" s="189" t="s">
        <v>365</v>
      </c>
      <c r="F28" s="189" t="s">
        <v>365</v>
      </c>
      <c r="G28" s="191"/>
      <c r="H28" s="193"/>
      <c r="I28" s="189" t="s">
        <v>365</v>
      </c>
      <c r="J28" s="195">
        <v>5</v>
      </c>
      <c r="K28" s="189" t="s">
        <v>559</v>
      </c>
      <c r="L28" s="197">
        <v>287.20139999999998</v>
      </c>
      <c r="M28" s="200">
        <f t="shared" si="0"/>
        <v>1436.01</v>
      </c>
      <c r="N28" s="200">
        <f t="shared" si="1"/>
        <v>4308.03</v>
      </c>
      <c r="O28" s="186"/>
      <c r="P28" s="223">
        <f t="shared" si="2"/>
        <v>0</v>
      </c>
      <c r="Q28" s="223">
        <f t="shared" si="3"/>
        <v>0</v>
      </c>
      <c r="R28" s="238" t="s">
        <v>151</v>
      </c>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54"/>
      <c r="BA28" s="54"/>
      <c r="BB28" s="54"/>
      <c r="BC28" s="54"/>
      <c r="BD28" s="54"/>
      <c r="BE28" s="54"/>
      <c r="BF28" s="54"/>
      <c r="BG28" s="54"/>
      <c r="BH28" s="54"/>
      <c r="BI28" s="54"/>
      <c r="BJ28" s="54"/>
      <c r="BK28" s="54"/>
      <c r="BL28" s="54"/>
      <c r="BM28" s="54"/>
      <c r="BN28" s="54"/>
      <c r="BO28" s="54"/>
      <c r="BP28" s="54"/>
      <c r="BQ28" s="54"/>
      <c r="BR28" s="54"/>
    </row>
    <row r="29" spans="1:70" s="55" customFormat="1" ht="15" customHeight="1">
      <c r="A29" s="54"/>
      <c r="B29" s="237">
        <v>18</v>
      </c>
      <c r="C29" s="199" t="s">
        <v>254</v>
      </c>
      <c r="D29" s="202" t="s">
        <v>320</v>
      </c>
      <c r="E29" s="189" t="s">
        <v>362</v>
      </c>
      <c r="F29" s="189" t="s">
        <v>362</v>
      </c>
      <c r="G29" s="191"/>
      <c r="H29" s="193"/>
      <c r="I29" s="189" t="s">
        <v>362</v>
      </c>
      <c r="J29" s="195">
        <v>8</v>
      </c>
      <c r="K29" s="189" t="s">
        <v>559</v>
      </c>
      <c r="L29" s="197">
        <v>207.11099999999999</v>
      </c>
      <c r="M29" s="200">
        <f t="shared" si="0"/>
        <v>1656.89</v>
      </c>
      <c r="N29" s="200">
        <f t="shared" si="1"/>
        <v>4970.67</v>
      </c>
      <c r="O29" s="186"/>
      <c r="P29" s="223">
        <f t="shared" si="2"/>
        <v>0</v>
      </c>
      <c r="Q29" s="223">
        <f t="shared" si="3"/>
        <v>0</v>
      </c>
      <c r="R29" s="238" t="s">
        <v>151</v>
      </c>
      <c r="S29" s="15"/>
      <c r="T29" s="15"/>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15"/>
      <c r="AV29" s="15"/>
      <c r="AW29" s="15"/>
      <c r="AX29" s="15"/>
      <c r="AY29" s="15"/>
      <c r="AZ29" s="54"/>
      <c r="BA29" s="54"/>
      <c r="BB29" s="54"/>
      <c r="BC29" s="54"/>
      <c r="BD29" s="54"/>
      <c r="BE29" s="54"/>
      <c r="BF29" s="54"/>
      <c r="BG29" s="54"/>
      <c r="BH29" s="54"/>
      <c r="BI29" s="54"/>
      <c r="BJ29" s="54"/>
      <c r="BK29" s="54"/>
      <c r="BL29" s="54"/>
      <c r="BM29" s="54"/>
      <c r="BN29" s="54"/>
      <c r="BO29" s="54"/>
      <c r="BP29" s="54"/>
      <c r="BQ29" s="54"/>
      <c r="BR29" s="54"/>
    </row>
    <row r="30" spans="1:70" s="55" customFormat="1" ht="15" customHeight="1">
      <c r="A30" s="54"/>
      <c r="B30" s="237">
        <v>19</v>
      </c>
      <c r="C30" s="199" t="s">
        <v>255</v>
      </c>
      <c r="D30" s="202" t="s">
        <v>321</v>
      </c>
      <c r="E30" s="189" t="s">
        <v>360</v>
      </c>
      <c r="F30" s="189" t="s">
        <v>360</v>
      </c>
      <c r="G30" s="191"/>
      <c r="H30" s="193"/>
      <c r="I30" s="189" t="s">
        <v>360</v>
      </c>
      <c r="J30" s="195">
        <v>4</v>
      </c>
      <c r="K30" s="189" t="s">
        <v>559</v>
      </c>
      <c r="L30" s="197">
        <v>129.846</v>
      </c>
      <c r="M30" s="200">
        <f t="shared" si="0"/>
        <v>519.38</v>
      </c>
      <c r="N30" s="200">
        <f t="shared" si="1"/>
        <v>1558.14</v>
      </c>
      <c r="O30" s="186"/>
      <c r="P30" s="223">
        <f t="shared" si="2"/>
        <v>0</v>
      </c>
      <c r="Q30" s="223">
        <f t="shared" si="3"/>
        <v>0</v>
      </c>
      <c r="R30" s="238" t="s">
        <v>151</v>
      </c>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54"/>
      <c r="BA30" s="54"/>
      <c r="BB30" s="54"/>
      <c r="BC30" s="54"/>
      <c r="BD30" s="54"/>
      <c r="BE30" s="54"/>
      <c r="BF30" s="54"/>
      <c r="BG30" s="54"/>
      <c r="BH30" s="54"/>
      <c r="BI30" s="54"/>
      <c r="BJ30" s="54"/>
      <c r="BK30" s="54"/>
      <c r="BL30" s="54"/>
      <c r="BM30" s="54"/>
      <c r="BN30" s="54"/>
      <c r="BO30" s="54"/>
      <c r="BP30" s="54"/>
      <c r="BQ30" s="54"/>
      <c r="BR30" s="54"/>
    </row>
    <row r="31" spans="1:70" s="55" customFormat="1" ht="15" customHeight="1">
      <c r="A31" s="54"/>
      <c r="B31" s="237">
        <v>20</v>
      </c>
      <c r="C31" s="199" t="s">
        <v>257</v>
      </c>
      <c r="D31" s="202" t="s">
        <v>323</v>
      </c>
      <c r="E31" s="189" t="s">
        <v>362</v>
      </c>
      <c r="F31" s="189" t="s">
        <v>362</v>
      </c>
      <c r="G31" s="191"/>
      <c r="H31" s="193"/>
      <c r="I31" s="189" t="s">
        <v>362</v>
      </c>
      <c r="J31" s="195">
        <v>11</v>
      </c>
      <c r="K31" s="189" t="s">
        <v>559</v>
      </c>
      <c r="L31" s="197">
        <v>99.45</v>
      </c>
      <c r="M31" s="200">
        <f t="shared" si="0"/>
        <v>1093.95</v>
      </c>
      <c r="N31" s="200">
        <f t="shared" si="1"/>
        <v>3281.85</v>
      </c>
      <c r="O31" s="186"/>
      <c r="P31" s="223">
        <f t="shared" si="2"/>
        <v>0</v>
      </c>
      <c r="Q31" s="223">
        <f t="shared" si="3"/>
        <v>0</v>
      </c>
      <c r="R31" s="239" t="s">
        <v>151</v>
      </c>
      <c r="S31" s="15"/>
      <c r="T31" s="15"/>
      <c r="U31" s="15"/>
      <c r="V31" s="15"/>
      <c r="W31" s="15"/>
      <c r="X31" s="15"/>
      <c r="Y31" s="15"/>
      <c r="Z31" s="15"/>
      <c r="AA31" s="15"/>
      <c r="AB31" s="15"/>
      <c r="AC31" s="15"/>
      <c r="AD31" s="15"/>
      <c r="AE31" s="15"/>
      <c r="AF31" s="15"/>
      <c r="AG31" s="15"/>
      <c r="AH31" s="15"/>
      <c r="AI31" s="15"/>
      <c r="AJ31" s="15"/>
      <c r="AK31" s="15"/>
      <c r="AL31" s="15"/>
      <c r="AM31" s="15"/>
      <c r="AN31" s="15"/>
      <c r="AO31" s="15"/>
      <c r="AP31" s="15"/>
      <c r="AQ31" s="15"/>
      <c r="AR31" s="15"/>
      <c r="AS31" s="15"/>
      <c r="AT31" s="15"/>
      <c r="AU31" s="15"/>
      <c r="AV31" s="15"/>
      <c r="AW31" s="15"/>
      <c r="AX31" s="15"/>
      <c r="AY31" s="15"/>
      <c r="AZ31" s="54"/>
      <c r="BA31" s="54"/>
      <c r="BB31" s="54"/>
      <c r="BC31" s="54"/>
      <c r="BD31" s="54"/>
      <c r="BE31" s="54"/>
      <c r="BF31" s="54"/>
      <c r="BG31" s="54"/>
      <c r="BH31" s="54"/>
      <c r="BI31" s="54"/>
      <c r="BJ31" s="54"/>
      <c r="BK31" s="54"/>
      <c r="BL31" s="54"/>
      <c r="BM31" s="54"/>
      <c r="BN31" s="54"/>
      <c r="BO31" s="54"/>
      <c r="BP31" s="54"/>
      <c r="BQ31" s="54"/>
      <c r="BR31" s="54"/>
    </row>
    <row r="32" spans="1:70" s="55" customFormat="1" ht="15" customHeight="1">
      <c r="A32" s="54"/>
      <c r="B32" s="237">
        <v>21</v>
      </c>
      <c r="C32" s="199" t="s">
        <v>259</v>
      </c>
      <c r="D32" s="202" t="s">
        <v>325</v>
      </c>
      <c r="E32" s="189" t="s">
        <v>210</v>
      </c>
      <c r="F32" s="189" t="s">
        <v>210</v>
      </c>
      <c r="G32" s="191"/>
      <c r="H32" s="193"/>
      <c r="I32" s="189" t="s">
        <v>210</v>
      </c>
      <c r="J32" s="195">
        <v>2</v>
      </c>
      <c r="K32" s="189" t="s">
        <v>559</v>
      </c>
      <c r="L32" s="197">
        <v>255.3468</v>
      </c>
      <c r="M32" s="200">
        <f t="shared" si="0"/>
        <v>510.69</v>
      </c>
      <c r="N32" s="200">
        <f t="shared" si="1"/>
        <v>1532.07</v>
      </c>
      <c r="O32" s="186"/>
      <c r="P32" s="223">
        <f t="shared" si="2"/>
        <v>0</v>
      </c>
      <c r="Q32" s="223">
        <f t="shared" si="3"/>
        <v>0</v>
      </c>
      <c r="R32" s="238" t="s">
        <v>151</v>
      </c>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c r="AT32" s="15"/>
      <c r="AU32" s="15"/>
      <c r="AV32" s="15"/>
      <c r="AW32" s="15"/>
      <c r="AX32" s="15"/>
      <c r="AY32" s="15"/>
      <c r="AZ32" s="54"/>
      <c r="BA32" s="54"/>
      <c r="BB32" s="54"/>
      <c r="BC32" s="54"/>
      <c r="BD32" s="54"/>
      <c r="BE32" s="54"/>
      <c r="BF32" s="54"/>
      <c r="BG32" s="54"/>
      <c r="BH32" s="54"/>
      <c r="BI32" s="54"/>
      <c r="BJ32" s="54"/>
      <c r="BK32" s="54"/>
      <c r="BL32" s="54"/>
      <c r="BM32" s="54"/>
      <c r="BN32" s="54"/>
      <c r="BO32" s="54"/>
      <c r="BP32" s="54"/>
      <c r="BQ32" s="54"/>
      <c r="BR32" s="54"/>
    </row>
    <row r="33" spans="1:70" s="55" customFormat="1" ht="15" customHeight="1">
      <c r="A33" s="54"/>
      <c r="B33" s="237">
        <v>22</v>
      </c>
      <c r="C33" s="199" t="s">
        <v>262</v>
      </c>
      <c r="D33" s="202" t="s">
        <v>328</v>
      </c>
      <c r="E33" s="189" t="s">
        <v>57</v>
      </c>
      <c r="F33" s="189" t="s">
        <v>57</v>
      </c>
      <c r="G33" s="191"/>
      <c r="H33" s="193"/>
      <c r="I33" s="189" t="s">
        <v>57</v>
      </c>
      <c r="J33" s="195">
        <v>32</v>
      </c>
      <c r="K33" s="189" t="s">
        <v>559</v>
      </c>
      <c r="L33" s="197">
        <v>26.52</v>
      </c>
      <c r="M33" s="200">
        <f t="shared" si="0"/>
        <v>848.64</v>
      </c>
      <c r="N33" s="200">
        <f t="shared" si="1"/>
        <v>2545.92</v>
      </c>
      <c r="O33" s="186"/>
      <c r="P33" s="223">
        <f t="shared" si="2"/>
        <v>0</v>
      </c>
      <c r="Q33" s="223">
        <f t="shared" si="3"/>
        <v>0</v>
      </c>
      <c r="R33" s="239" t="s">
        <v>151</v>
      </c>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c r="AU33" s="15"/>
      <c r="AV33" s="15"/>
      <c r="AW33" s="15"/>
      <c r="AX33" s="15"/>
      <c r="AY33" s="15"/>
      <c r="AZ33" s="54"/>
      <c r="BA33" s="54"/>
      <c r="BB33" s="54"/>
      <c r="BC33" s="54"/>
      <c r="BD33" s="54"/>
      <c r="BE33" s="54"/>
      <c r="BF33" s="54"/>
      <c r="BG33" s="54"/>
      <c r="BH33" s="54"/>
      <c r="BI33" s="54"/>
      <c r="BJ33" s="54"/>
      <c r="BK33" s="54"/>
      <c r="BL33" s="54"/>
      <c r="BM33" s="54"/>
      <c r="BN33" s="54"/>
      <c r="BO33" s="54"/>
      <c r="BP33" s="54"/>
      <c r="BQ33" s="54"/>
      <c r="BR33" s="54"/>
    </row>
    <row r="34" spans="1:70" s="55" customFormat="1" ht="15" customHeight="1">
      <c r="A34" s="54"/>
      <c r="B34" s="237">
        <v>23</v>
      </c>
      <c r="C34" s="199" t="s">
        <v>264</v>
      </c>
      <c r="D34" s="202" t="s">
        <v>330</v>
      </c>
      <c r="E34" s="189" t="s">
        <v>369</v>
      </c>
      <c r="F34" s="189" t="s">
        <v>369</v>
      </c>
      <c r="G34" s="191"/>
      <c r="H34" s="193"/>
      <c r="I34" s="189" t="s">
        <v>369</v>
      </c>
      <c r="J34" s="195">
        <v>2</v>
      </c>
      <c r="K34" s="189" t="s">
        <v>559</v>
      </c>
      <c r="L34" s="197">
        <v>44.37</v>
      </c>
      <c r="M34" s="200">
        <f t="shared" si="0"/>
        <v>88.74</v>
      </c>
      <c r="N34" s="200">
        <f t="shared" si="1"/>
        <v>266.22000000000003</v>
      </c>
      <c r="O34" s="186"/>
      <c r="P34" s="223">
        <f t="shared" si="2"/>
        <v>0</v>
      </c>
      <c r="Q34" s="223">
        <f t="shared" si="3"/>
        <v>0</v>
      </c>
      <c r="R34" s="238" t="s">
        <v>151</v>
      </c>
      <c r="S34" s="15"/>
      <c r="T34" s="15"/>
      <c r="U34" s="15"/>
      <c r="V34" s="15"/>
      <c r="W34" s="15"/>
      <c r="X34" s="15"/>
      <c r="Y34" s="15"/>
      <c r="Z34" s="15"/>
      <c r="AA34" s="15"/>
      <c r="AB34" s="15"/>
      <c r="AC34" s="15"/>
      <c r="AD34" s="15"/>
      <c r="AE34" s="15"/>
      <c r="AF34" s="15"/>
      <c r="AG34" s="15"/>
      <c r="AH34" s="15"/>
      <c r="AI34" s="15"/>
      <c r="AJ34" s="15"/>
      <c r="AK34" s="15"/>
      <c r="AL34" s="15"/>
      <c r="AM34" s="15"/>
      <c r="AN34" s="15"/>
      <c r="AO34" s="15"/>
      <c r="AP34" s="15"/>
      <c r="AQ34" s="15"/>
      <c r="AR34" s="15"/>
      <c r="AS34" s="15"/>
      <c r="AT34" s="15"/>
      <c r="AU34" s="15"/>
      <c r="AV34" s="15"/>
      <c r="AW34" s="15"/>
      <c r="AX34" s="15"/>
      <c r="AY34" s="15"/>
      <c r="AZ34" s="54"/>
      <c r="BA34" s="54"/>
      <c r="BB34" s="54"/>
      <c r="BC34" s="54"/>
      <c r="BD34" s="54"/>
      <c r="BE34" s="54"/>
      <c r="BF34" s="54"/>
      <c r="BG34" s="54"/>
      <c r="BH34" s="54"/>
      <c r="BI34" s="54"/>
      <c r="BJ34" s="54"/>
      <c r="BK34" s="54"/>
      <c r="BL34" s="54"/>
      <c r="BM34" s="54"/>
      <c r="BN34" s="54"/>
      <c r="BO34" s="54"/>
      <c r="BP34" s="54"/>
      <c r="BQ34" s="54"/>
      <c r="BR34" s="54"/>
    </row>
    <row r="35" spans="1:70" s="55" customFormat="1" ht="15" customHeight="1">
      <c r="A35" s="54"/>
      <c r="B35" s="237">
        <v>24</v>
      </c>
      <c r="C35" s="199" t="s">
        <v>265</v>
      </c>
      <c r="D35" s="202" t="s">
        <v>615</v>
      </c>
      <c r="E35" s="189" t="s">
        <v>362</v>
      </c>
      <c r="F35" s="189" t="s">
        <v>362</v>
      </c>
      <c r="G35" s="191"/>
      <c r="H35" s="193"/>
      <c r="I35" s="189" t="s">
        <v>362</v>
      </c>
      <c r="J35" s="195">
        <v>10</v>
      </c>
      <c r="K35" s="189" t="s">
        <v>559</v>
      </c>
      <c r="L35" s="197">
        <v>63.24</v>
      </c>
      <c r="M35" s="200">
        <f t="shared" si="0"/>
        <v>632.4</v>
      </c>
      <c r="N35" s="200">
        <f t="shared" si="1"/>
        <v>1897.2</v>
      </c>
      <c r="O35" s="186"/>
      <c r="P35" s="223">
        <f t="shared" si="2"/>
        <v>0</v>
      </c>
      <c r="Q35" s="223">
        <f t="shared" si="3"/>
        <v>0</v>
      </c>
      <c r="R35" s="238" t="s">
        <v>151</v>
      </c>
      <c r="S35" s="15"/>
      <c r="T35" s="15"/>
      <c r="U35" s="15"/>
      <c r="V35" s="15"/>
      <c r="W35" s="15"/>
      <c r="X35" s="15"/>
      <c r="Y35" s="15"/>
      <c r="Z35" s="15"/>
      <c r="AA35" s="15"/>
      <c r="AB35" s="15"/>
      <c r="AC35" s="15"/>
      <c r="AD35" s="15"/>
      <c r="AE35" s="15"/>
      <c r="AF35" s="15"/>
      <c r="AG35" s="15"/>
      <c r="AH35" s="15"/>
      <c r="AI35" s="15"/>
      <c r="AJ35" s="15"/>
      <c r="AK35" s="15"/>
      <c r="AL35" s="15"/>
      <c r="AM35" s="15"/>
      <c r="AN35" s="15"/>
      <c r="AO35" s="15"/>
      <c r="AP35" s="15"/>
      <c r="AQ35" s="15"/>
      <c r="AR35" s="15"/>
      <c r="AS35" s="15"/>
      <c r="AT35" s="15"/>
      <c r="AU35" s="15"/>
      <c r="AV35" s="15"/>
      <c r="AW35" s="15"/>
      <c r="AX35" s="15"/>
      <c r="AY35" s="15"/>
      <c r="AZ35" s="54"/>
      <c r="BA35" s="54"/>
      <c r="BB35" s="54"/>
      <c r="BC35" s="54"/>
      <c r="BD35" s="54"/>
      <c r="BE35" s="54"/>
      <c r="BF35" s="54"/>
      <c r="BG35" s="54"/>
      <c r="BH35" s="54"/>
      <c r="BI35" s="54"/>
      <c r="BJ35" s="54"/>
      <c r="BK35" s="54"/>
      <c r="BL35" s="54"/>
      <c r="BM35" s="54"/>
      <c r="BN35" s="54"/>
      <c r="BO35" s="54"/>
      <c r="BP35" s="54"/>
      <c r="BQ35" s="54"/>
      <c r="BR35" s="54"/>
    </row>
    <row r="36" spans="1:70" s="55" customFormat="1" ht="15" customHeight="1">
      <c r="A36" s="54"/>
      <c r="B36" s="237">
        <v>25</v>
      </c>
      <c r="C36" s="199" t="s">
        <v>266</v>
      </c>
      <c r="D36" s="202" t="s">
        <v>331</v>
      </c>
      <c r="E36" s="189" t="s">
        <v>370</v>
      </c>
      <c r="F36" s="189" t="s">
        <v>370</v>
      </c>
      <c r="G36" s="191"/>
      <c r="H36" s="193"/>
      <c r="I36" s="189" t="s">
        <v>370</v>
      </c>
      <c r="J36" s="195">
        <v>8</v>
      </c>
      <c r="K36" s="189" t="s">
        <v>559</v>
      </c>
      <c r="L36" s="197">
        <v>33.252000000000002</v>
      </c>
      <c r="M36" s="200">
        <f t="shared" si="0"/>
        <v>266.02</v>
      </c>
      <c r="N36" s="200">
        <f t="shared" si="1"/>
        <v>798.06</v>
      </c>
      <c r="O36" s="186"/>
      <c r="P36" s="223">
        <f t="shared" si="2"/>
        <v>0</v>
      </c>
      <c r="Q36" s="223">
        <f t="shared" si="3"/>
        <v>0</v>
      </c>
      <c r="R36" s="238" t="s">
        <v>151</v>
      </c>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54"/>
      <c r="BA36" s="54"/>
      <c r="BB36" s="54"/>
      <c r="BC36" s="54"/>
      <c r="BD36" s="54"/>
      <c r="BE36" s="54"/>
      <c r="BF36" s="54"/>
      <c r="BG36" s="54"/>
      <c r="BH36" s="54"/>
      <c r="BI36" s="54"/>
      <c r="BJ36" s="54"/>
      <c r="BK36" s="54"/>
      <c r="BL36" s="54"/>
      <c r="BM36" s="54"/>
      <c r="BN36" s="54"/>
      <c r="BO36" s="54"/>
      <c r="BP36" s="54"/>
      <c r="BQ36" s="54"/>
      <c r="BR36" s="54"/>
    </row>
    <row r="37" spans="1:70" s="55" customFormat="1" ht="15" customHeight="1">
      <c r="A37" s="54"/>
      <c r="B37" s="237">
        <v>26</v>
      </c>
      <c r="C37" s="199" t="s">
        <v>267</v>
      </c>
      <c r="D37" s="202" t="s">
        <v>332</v>
      </c>
      <c r="E37" s="189" t="s">
        <v>57</v>
      </c>
      <c r="F37" s="189" t="s">
        <v>57</v>
      </c>
      <c r="G37" s="191"/>
      <c r="H37" s="193"/>
      <c r="I37" s="189" t="s">
        <v>57</v>
      </c>
      <c r="J37" s="195">
        <v>8</v>
      </c>
      <c r="K37" s="189" t="s">
        <v>559</v>
      </c>
      <c r="L37" s="197">
        <v>46.92</v>
      </c>
      <c r="M37" s="200">
        <f t="shared" si="0"/>
        <v>375.36</v>
      </c>
      <c r="N37" s="200">
        <f t="shared" si="1"/>
        <v>1126.08</v>
      </c>
      <c r="O37" s="186"/>
      <c r="P37" s="223">
        <f t="shared" si="2"/>
        <v>0</v>
      </c>
      <c r="Q37" s="223">
        <f t="shared" si="3"/>
        <v>0</v>
      </c>
      <c r="R37" s="239" t="s">
        <v>151</v>
      </c>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15"/>
      <c r="AV37" s="15"/>
      <c r="AW37" s="15"/>
      <c r="AX37" s="15"/>
      <c r="AY37" s="15"/>
      <c r="AZ37" s="54"/>
      <c r="BA37" s="54"/>
      <c r="BB37" s="54"/>
      <c r="BC37" s="54"/>
      <c r="BD37" s="54"/>
      <c r="BE37" s="54"/>
      <c r="BF37" s="54"/>
      <c r="BG37" s="54"/>
      <c r="BH37" s="54"/>
      <c r="BI37" s="54"/>
      <c r="BJ37" s="54"/>
      <c r="BK37" s="54"/>
      <c r="BL37" s="54"/>
      <c r="BM37" s="54"/>
      <c r="BN37" s="54"/>
      <c r="BO37" s="54"/>
      <c r="BP37" s="54"/>
      <c r="BQ37" s="54"/>
      <c r="BR37" s="54"/>
    </row>
    <row r="38" spans="1:70" s="55" customFormat="1" ht="15" customHeight="1">
      <c r="A38" s="54"/>
      <c r="B38" s="237">
        <v>27</v>
      </c>
      <c r="C38" s="199" t="s">
        <v>268</v>
      </c>
      <c r="D38" s="202" t="s">
        <v>333</v>
      </c>
      <c r="E38" s="189" t="s">
        <v>57</v>
      </c>
      <c r="F38" s="189" t="s">
        <v>57</v>
      </c>
      <c r="G38" s="191"/>
      <c r="H38" s="193"/>
      <c r="I38" s="189" t="s">
        <v>57</v>
      </c>
      <c r="J38" s="195">
        <v>4</v>
      </c>
      <c r="K38" s="189" t="s">
        <v>559</v>
      </c>
      <c r="L38" s="197">
        <v>25.295999999999999</v>
      </c>
      <c r="M38" s="200">
        <f t="shared" si="0"/>
        <v>101.18</v>
      </c>
      <c r="N38" s="200">
        <f t="shared" si="1"/>
        <v>303.54000000000002</v>
      </c>
      <c r="O38" s="186"/>
      <c r="P38" s="223">
        <f t="shared" si="2"/>
        <v>0</v>
      </c>
      <c r="Q38" s="223">
        <f t="shared" si="3"/>
        <v>0</v>
      </c>
      <c r="R38" s="238" t="s">
        <v>151</v>
      </c>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54"/>
      <c r="BA38" s="54"/>
      <c r="BB38" s="54"/>
      <c r="BC38" s="54"/>
      <c r="BD38" s="54"/>
      <c r="BE38" s="54"/>
      <c r="BF38" s="54"/>
      <c r="BG38" s="54"/>
      <c r="BH38" s="54"/>
      <c r="BI38" s="54"/>
      <c r="BJ38" s="54"/>
      <c r="BK38" s="54"/>
      <c r="BL38" s="54"/>
      <c r="BM38" s="54"/>
      <c r="BN38" s="54"/>
      <c r="BO38" s="54"/>
      <c r="BP38" s="54"/>
      <c r="BQ38" s="54"/>
      <c r="BR38" s="54"/>
    </row>
    <row r="39" spans="1:70" s="55" customFormat="1" ht="15" customHeight="1">
      <c r="A39" s="54"/>
      <c r="B39" s="237">
        <v>28</v>
      </c>
      <c r="C39" s="199" t="s">
        <v>294</v>
      </c>
      <c r="D39" s="202" t="s">
        <v>352</v>
      </c>
      <c r="E39" s="189" t="s">
        <v>57</v>
      </c>
      <c r="F39" s="189" t="s">
        <v>57</v>
      </c>
      <c r="G39" s="191"/>
      <c r="H39" s="193"/>
      <c r="I39" s="189" t="s">
        <v>57</v>
      </c>
      <c r="J39" s="195">
        <v>2</v>
      </c>
      <c r="K39" s="189" t="s">
        <v>559</v>
      </c>
      <c r="L39" s="197">
        <v>29.681999999999999</v>
      </c>
      <c r="M39" s="200">
        <f t="shared" si="0"/>
        <v>59.36</v>
      </c>
      <c r="N39" s="200">
        <f t="shared" si="1"/>
        <v>178.08</v>
      </c>
      <c r="O39" s="186"/>
      <c r="P39" s="223">
        <f t="shared" si="2"/>
        <v>0</v>
      </c>
      <c r="Q39" s="223">
        <f t="shared" si="3"/>
        <v>0</v>
      </c>
      <c r="R39" s="238" t="s">
        <v>151</v>
      </c>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54"/>
      <c r="BA39" s="54"/>
      <c r="BB39" s="54"/>
      <c r="BC39" s="54"/>
      <c r="BD39" s="54"/>
      <c r="BE39" s="54"/>
      <c r="BF39" s="54"/>
      <c r="BG39" s="54"/>
      <c r="BH39" s="54"/>
      <c r="BI39" s="54"/>
      <c r="BJ39" s="54"/>
      <c r="BK39" s="54"/>
      <c r="BL39" s="54"/>
      <c r="BM39" s="54"/>
      <c r="BN39" s="54"/>
      <c r="BO39" s="54"/>
      <c r="BP39" s="54"/>
      <c r="BQ39" s="54"/>
      <c r="BR39" s="54"/>
    </row>
    <row r="40" spans="1:70" s="55" customFormat="1" ht="15" customHeight="1">
      <c r="A40" s="54"/>
      <c r="B40" s="237">
        <v>29</v>
      </c>
      <c r="C40" s="199" t="s">
        <v>269</v>
      </c>
      <c r="D40" s="202" t="s">
        <v>334</v>
      </c>
      <c r="E40" s="189" t="s">
        <v>82</v>
      </c>
      <c r="F40" s="189" t="s">
        <v>82</v>
      </c>
      <c r="G40" s="191"/>
      <c r="H40" s="193"/>
      <c r="I40" s="189" t="s">
        <v>82</v>
      </c>
      <c r="J40" s="195">
        <v>1155</v>
      </c>
      <c r="K40" s="189" t="s">
        <v>559</v>
      </c>
      <c r="L40" s="197">
        <v>3.06</v>
      </c>
      <c r="M40" s="200">
        <f t="shared" si="0"/>
        <v>3534.3</v>
      </c>
      <c r="N40" s="200">
        <f t="shared" si="1"/>
        <v>10602.9</v>
      </c>
      <c r="O40" s="186"/>
      <c r="P40" s="223">
        <f t="shared" si="2"/>
        <v>0</v>
      </c>
      <c r="Q40" s="223">
        <f t="shared" si="3"/>
        <v>0</v>
      </c>
      <c r="R40" s="238" t="s">
        <v>151</v>
      </c>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15"/>
      <c r="AW40" s="15"/>
      <c r="AX40" s="15"/>
      <c r="AY40" s="15"/>
      <c r="AZ40" s="54"/>
      <c r="BA40" s="54"/>
      <c r="BB40" s="54"/>
      <c r="BC40" s="54"/>
      <c r="BD40" s="54"/>
      <c r="BE40" s="54"/>
      <c r="BF40" s="54"/>
      <c r="BG40" s="54"/>
      <c r="BH40" s="54"/>
      <c r="BI40" s="54"/>
      <c r="BJ40" s="54"/>
      <c r="BK40" s="54"/>
      <c r="BL40" s="54"/>
      <c r="BM40" s="54"/>
      <c r="BN40" s="54"/>
      <c r="BO40" s="54"/>
      <c r="BP40" s="54"/>
      <c r="BQ40" s="54"/>
      <c r="BR40" s="54"/>
    </row>
    <row r="41" spans="1:70" s="567" customFormat="1" ht="17.25" customHeight="1">
      <c r="A41" s="563"/>
      <c r="B41" s="707">
        <v>30</v>
      </c>
      <c r="C41" s="708" t="s">
        <v>270</v>
      </c>
      <c r="D41" s="709" t="s">
        <v>689</v>
      </c>
      <c r="E41" s="710" t="s">
        <v>57</v>
      </c>
      <c r="F41" s="710" t="s">
        <v>57</v>
      </c>
      <c r="G41" s="191"/>
      <c r="H41" s="193"/>
      <c r="I41" s="710" t="s">
        <v>57</v>
      </c>
      <c r="J41" s="809">
        <v>6</v>
      </c>
      <c r="K41" s="710" t="s">
        <v>559</v>
      </c>
      <c r="L41" s="810">
        <v>10.32</v>
      </c>
      <c r="M41" s="811">
        <f t="shared" si="0"/>
        <v>61.92</v>
      </c>
      <c r="N41" s="811">
        <f t="shared" si="1"/>
        <v>185.76</v>
      </c>
      <c r="O41" s="186"/>
      <c r="P41" s="711">
        <f t="shared" si="2"/>
        <v>0</v>
      </c>
      <c r="Q41" s="711">
        <f t="shared" si="3"/>
        <v>0</v>
      </c>
      <c r="R41" s="649" t="s">
        <v>150</v>
      </c>
      <c r="S41" s="807"/>
      <c r="T41" s="808"/>
      <c r="U41" s="808"/>
      <c r="V41" s="578"/>
      <c r="W41" s="578"/>
      <c r="X41" s="578"/>
      <c r="Y41" s="578"/>
      <c r="Z41" s="578"/>
      <c r="AA41" s="578"/>
      <c r="AB41" s="578"/>
      <c r="AC41" s="578"/>
      <c r="AD41" s="578"/>
      <c r="AE41" s="578"/>
      <c r="AF41" s="578"/>
      <c r="AG41" s="578"/>
      <c r="AH41" s="578"/>
      <c r="AI41" s="578"/>
      <c r="AJ41" s="578"/>
      <c r="AK41" s="578"/>
      <c r="AL41" s="578"/>
      <c r="AM41" s="578"/>
      <c r="AN41" s="578"/>
      <c r="AO41" s="578"/>
      <c r="AP41" s="578"/>
      <c r="AQ41" s="578"/>
      <c r="AR41" s="578"/>
      <c r="AS41" s="578"/>
      <c r="AT41" s="578"/>
      <c r="AU41" s="578"/>
      <c r="AV41" s="578"/>
      <c r="AW41" s="578"/>
      <c r="AX41" s="578"/>
      <c r="AY41" s="578"/>
      <c r="AZ41" s="563"/>
      <c r="BA41" s="563"/>
      <c r="BB41" s="563"/>
      <c r="BC41" s="563"/>
      <c r="BD41" s="563"/>
      <c r="BE41" s="563"/>
      <c r="BF41" s="563"/>
      <c r="BG41" s="563"/>
      <c r="BH41" s="563"/>
      <c r="BI41" s="563"/>
      <c r="BJ41" s="563"/>
      <c r="BK41" s="563"/>
      <c r="BL41" s="563"/>
      <c r="BM41" s="563"/>
      <c r="BN41" s="563"/>
      <c r="BO41" s="563"/>
      <c r="BP41" s="563"/>
      <c r="BQ41" s="563"/>
      <c r="BR41" s="563"/>
    </row>
    <row r="42" spans="1:70" s="55" customFormat="1" ht="15" customHeight="1">
      <c r="A42" s="54"/>
      <c r="B42" s="237">
        <v>31</v>
      </c>
      <c r="C42" s="199" t="s">
        <v>295</v>
      </c>
      <c r="D42" s="202" t="s">
        <v>353</v>
      </c>
      <c r="E42" s="189" t="s">
        <v>57</v>
      </c>
      <c r="F42" s="189" t="s">
        <v>57</v>
      </c>
      <c r="G42" s="191"/>
      <c r="H42" s="193"/>
      <c r="I42" s="189" t="s">
        <v>57</v>
      </c>
      <c r="J42" s="195">
        <v>6</v>
      </c>
      <c r="K42" s="189" t="s">
        <v>559</v>
      </c>
      <c r="L42" s="197">
        <v>36.414000000000001</v>
      </c>
      <c r="M42" s="200">
        <f t="shared" si="0"/>
        <v>218.48</v>
      </c>
      <c r="N42" s="200">
        <f t="shared" si="1"/>
        <v>655.44</v>
      </c>
      <c r="O42" s="186"/>
      <c r="P42" s="223">
        <f t="shared" si="2"/>
        <v>0</v>
      </c>
      <c r="Q42" s="223">
        <f t="shared" si="3"/>
        <v>0</v>
      </c>
      <c r="R42" s="238" t="s">
        <v>151</v>
      </c>
      <c r="S42" s="702"/>
      <c r="T42" s="702"/>
      <c r="U42" s="702"/>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54"/>
      <c r="BA42" s="54"/>
      <c r="BB42" s="54"/>
      <c r="BC42" s="54"/>
      <c r="BD42" s="54"/>
      <c r="BE42" s="54"/>
      <c r="BF42" s="54"/>
      <c r="BG42" s="54"/>
      <c r="BH42" s="54"/>
      <c r="BI42" s="54"/>
      <c r="BJ42" s="54"/>
      <c r="BK42" s="54"/>
      <c r="BL42" s="54"/>
      <c r="BM42" s="54"/>
      <c r="BN42" s="54"/>
      <c r="BO42" s="54"/>
      <c r="BP42" s="54"/>
      <c r="BQ42" s="54"/>
      <c r="BR42" s="54"/>
    </row>
    <row r="43" spans="1:70" s="55" customFormat="1" ht="15" customHeight="1">
      <c r="A43" s="54"/>
      <c r="B43" s="237">
        <v>32</v>
      </c>
      <c r="C43" s="199" t="s">
        <v>296</v>
      </c>
      <c r="D43" s="202" t="s">
        <v>354</v>
      </c>
      <c r="E43" s="189" t="s">
        <v>57</v>
      </c>
      <c r="F43" s="189" t="s">
        <v>57</v>
      </c>
      <c r="G43" s="191"/>
      <c r="H43" s="193"/>
      <c r="I43" s="189" t="s">
        <v>57</v>
      </c>
      <c r="J43" s="195">
        <v>2</v>
      </c>
      <c r="K43" s="189" t="s">
        <v>559</v>
      </c>
      <c r="L43" s="197">
        <v>111.384</v>
      </c>
      <c r="M43" s="200">
        <f t="shared" si="0"/>
        <v>222.77</v>
      </c>
      <c r="N43" s="200">
        <f t="shared" si="1"/>
        <v>668.31</v>
      </c>
      <c r="O43" s="186"/>
      <c r="P43" s="223">
        <f t="shared" si="2"/>
        <v>0</v>
      </c>
      <c r="Q43" s="223">
        <f t="shared" si="3"/>
        <v>0</v>
      </c>
      <c r="R43" s="238" t="s">
        <v>151</v>
      </c>
      <c r="S43" s="702"/>
      <c r="T43" s="702"/>
      <c r="U43" s="702"/>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54"/>
      <c r="BA43" s="54"/>
      <c r="BB43" s="54"/>
      <c r="BC43" s="54"/>
      <c r="BD43" s="54"/>
      <c r="BE43" s="54"/>
      <c r="BF43" s="54"/>
      <c r="BG43" s="54"/>
      <c r="BH43" s="54"/>
      <c r="BI43" s="54"/>
      <c r="BJ43" s="54"/>
      <c r="BK43" s="54"/>
      <c r="BL43" s="54"/>
      <c r="BM43" s="54"/>
      <c r="BN43" s="54"/>
      <c r="BO43" s="54"/>
      <c r="BP43" s="54"/>
      <c r="BQ43" s="54"/>
      <c r="BR43" s="54"/>
    </row>
    <row r="44" spans="1:70" s="55" customFormat="1" ht="15" customHeight="1">
      <c r="A44" s="54"/>
      <c r="B44" s="237">
        <v>33</v>
      </c>
      <c r="C44" s="199" t="s">
        <v>273</v>
      </c>
      <c r="D44" s="202" t="s">
        <v>336</v>
      </c>
      <c r="E44" s="189" t="s">
        <v>57</v>
      </c>
      <c r="F44" s="189" t="s">
        <v>57</v>
      </c>
      <c r="G44" s="191"/>
      <c r="H44" s="193"/>
      <c r="I44" s="189" t="s">
        <v>57</v>
      </c>
      <c r="J44" s="195">
        <v>2</v>
      </c>
      <c r="K44" s="189" t="s">
        <v>559</v>
      </c>
      <c r="L44" s="197">
        <v>9.8634000000000004</v>
      </c>
      <c r="M44" s="200">
        <f t="shared" ref="M44:M75" si="4">+ROUND(J44*L44,2)</f>
        <v>19.73</v>
      </c>
      <c r="N44" s="200">
        <f t="shared" ref="N44:N75" si="5">+ROUND(M44*$O$6,2)</f>
        <v>59.19</v>
      </c>
      <c r="O44" s="186"/>
      <c r="P44" s="223">
        <f t="shared" ref="P44:P75" si="6">+ROUND(J44*O44,2)</f>
        <v>0</v>
      </c>
      <c r="Q44" s="223">
        <f t="shared" ref="Q44:Q75" si="7">+P44*$O$6</f>
        <v>0</v>
      </c>
      <c r="R44" s="238" t="s">
        <v>151</v>
      </c>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54"/>
      <c r="BA44" s="54"/>
      <c r="BB44" s="54"/>
      <c r="BC44" s="54"/>
      <c r="BD44" s="54"/>
      <c r="BE44" s="54"/>
      <c r="BF44" s="54"/>
      <c r="BG44" s="54"/>
      <c r="BH44" s="54"/>
      <c r="BI44" s="54"/>
      <c r="BJ44" s="54"/>
      <c r="BK44" s="54"/>
      <c r="BL44" s="54"/>
      <c r="BM44" s="54"/>
      <c r="BN44" s="54"/>
      <c r="BO44" s="54"/>
      <c r="BP44" s="54"/>
      <c r="BQ44" s="54"/>
      <c r="BR44" s="54"/>
    </row>
    <row r="45" spans="1:70" s="55" customFormat="1" ht="15" customHeight="1">
      <c r="A45" s="54"/>
      <c r="B45" s="237">
        <v>34</v>
      </c>
      <c r="C45" s="199" t="s">
        <v>274</v>
      </c>
      <c r="D45" s="202" t="s">
        <v>337</v>
      </c>
      <c r="E45" s="189" t="s">
        <v>365</v>
      </c>
      <c r="F45" s="189" t="s">
        <v>365</v>
      </c>
      <c r="G45" s="191"/>
      <c r="H45" s="193"/>
      <c r="I45" s="189" t="s">
        <v>365</v>
      </c>
      <c r="J45" s="195">
        <v>3</v>
      </c>
      <c r="K45" s="189" t="s">
        <v>559</v>
      </c>
      <c r="L45" s="197">
        <v>30.803999999999998</v>
      </c>
      <c r="M45" s="200">
        <f t="shared" si="4"/>
        <v>92.41</v>
      </c>
      <c r="N45" s="200">
        <f t="shared" si="5"/>
        <v>277.23</v>
      </c>
      <c r="O45" s="186"/>
      <c r="P45" s="223">
        <f t="shared" si="6"/>
        <v>0</v>
      </c>
      <c r="Q45" s="223">
        <f t="shared" si="7"/>
        <v>0</v>
      </c>
      <c r="R45" s="238" t="s">
        <v>151</v>
      </c>
      <c r="S45" s="703"/>
      <c r="T45" s="704"/>
      <c r="U45" s="705"/>
      <c r="V45" s="706"/>
      <c r="W45" s="706"/>
      <c r="X45" s="15"/>
      <c r="Y45" s="15"/>
      <c r="Z45" s="15"/>
      <c r="AA45" s="15"/>
      <c r="AB45" s="15"/>
      <c r="AC45" s="15"/>
      <c r="AD45" s="15"/>
      <c r="AE45" s="15"/>
      <c r="AF45" s="15"/>
      <c r="AG45" s="15"/>
      <c r="AH45" s="15"/>
      <c r="AI45" s="15"/>
      <c r="AJ45" s="15"/>
      <c r="AK45" s="15"/>
      <c r="AL45" s="15"/>
      <c r="AM45" s="15"/>
      <c r="AN45" s="15"/>
      <c r="AO45" s="15"/>
      <c r="AP45" s="15"/>
      <c r="AQ45" s="15"/>
      <c r="AR45" s="15"/>
      <c r="AS45" s="15"/>
      <c r="AT45" s="15"/>
      <c r="AU45" s="15"/>
      <c r="AV45" s="15"/>
      <c r="AW45" s="15"/>
      <c r="AX45" s="15"/>
      <c r="AY45" s="15"/>
      <c r="AZ45" s="54"/>
      <c r="BA45" s="54"/>
      <c r="BB45" s="54"/>
      <c r="BC45" s="54"/>
      <c r="BD45" s="54"/>
      <c r="BE45" s="54"/>
      <c r="BF45" s="54"/>
      <c r="BG45" s="54"/>
      <c r="BH45" s="54"/>
      <c r="BI45" s="54"/>
      <c r="BJ45" s="54"/>
      <c r="BK45" s="54"/>
      <c r="BL45" s="54"/>
      <c r="BM45" s="54"/>
      <c r="BN45" s="54"/>
      <c r="BO45" s="54"/>
      <c r="BP45" s="54"/>
      <c r="BQ45" s="54"/>
      <c r="BR45" s="54"/>
    </row>
    <row r="46" spans="1:70" s="55" customFormat="1" ht="15" customHeight="1">
      <c r="A46" s="54"/>
      <c r="B46" s="237">
        <v>35</v>
      </c>
      <c r="C46" s="199" t="s">
        <v>275</v>
      </c>
      <c r="D46" s="202" t="s">
        <v>338</v>
      </c>
      <c r="E46" s="189" t="s">
        <v>57</v>
      </c>
      <c r="F46" s="189" t="s">
        <v>57</v>
      </c>
      <c r="G46" s="191"/>
      <c r="H46" s="193"/>
      <c r="I46" s="189" t="s">
        <v>57</v>
      </c>
      <c r="J46" s="195">
        <v>3</v>
      </c>
      <c r="K46" s="189" t="s">
        <v>559</v>
      </c>
      <c r="L46" s="197">
        <v>24.888000000000002</v>
      </c>
      <c r="M46" s="200">
        <f t="shared" si="4"/>
        <v>74.66</v>
      </c>
      <c r="N46" s="200">
        <f t="shared" si="5"/>
        <v>223.98</v>
      </c>
      <c r="O46" s="186"/>
      <c r="P46" s="223">
        <f t="shared" si="6"/>
        <v>0</v>
      </c>
      <c r="Q46" s="223">
        <f t="shared" si="7"/>
        <v>0</v>
      </c>
      <c r="R46" s="238" t="s">
        <v>151</v>
      </c>
      <c r="S46" s="15"/>
      <c r="T46" s="15"/>
      <c r="U46" s="15"/>
      <c r="V46" s="15"/>
      <c r="W46" s="15"/>
      <c r="X46" s="15"/>
      <c r="Y46" s="15"/>
      <c r="Z46" s="15"/>
      <c r="AA46" s="15"/>
      <c r="AB46" s="15"/>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54"/>
      <c r="BA46" s="54"/>
      <c r="BB46" s="54"/>
      <c r="BC46" s="54"/>
      <c r="BD46" s="54"/>
      <c r="BE46" s="54"/>
      <c r="BF46" s="54"/>
      <c r="BG46" s="54"/>
      <c r="BH46" s="54"/>
      <c r="BI46" s="54"/>
      <c r="BJ46" s="54"/>
      <c r="BK46" s="54"/>
      <c r="BL46" s="54"/>
      <c r="BM46" s="54"/>
      <c r="BN46" s="54"/>
      <c r="BO46" s="54"/>
      <c r="BP46" s="54"/>
      <c r="BQ46" s="54"/>
      <c r="BR46" s="54"/>
    </row>
    <row r="47" spans="1:70" s="55" customFormat="1" ht="15" customHeight="1">
      <c r="A47" s="54"/>
      <c r="B47" s="237">
        <v>36</v>
      </c>
      <c r="C47" s="199" t="s">
        <v>277</v>
      </c>
      <c r="D47" s="202" t="s">
        <v>339</v>
      </c>
      <c r="E47" s="189" t="s">
        <v>370</v>
      </c>
      <c r="F47" s="189" t="s">
        <v>370</v>
      </c>
      <c r="G47" s="191"/>
      <c r="H47" s="193"/>
      <c r="I47" s="189" t="s">
        <v>370</v>
      </c>
      <c r="J47" s="195">
        <v>42</v>
      </c>
      <c r="K47" s="189" t="s">
        <v>559</v>
      </c>
      <c r="L47" s="197">
        <v>18.36</v>
      </c>
      <c r="M47" s="200">
        <f t="shared" si="4"/>
        <v>771.12</v>
      </c>
      <c r="N47" s="200">
        <f t="shared" si="5"/>
        <v>2313.36</v>
      </c>
      <c r="O47" s="186"/>
      <c r="P47" s="223">
        <f t="shared" si="6"/>
        <v>0</v>
      </c>
      <c r="Q47" s="223">
        <f t="shared" si="7"/>
        <v>0</v>
      </c>
      <c r="R47" s="239" t="s">
        <v>150</v>
      </c>
      <c r="S47" s="15"/>
      <c r="T47" s="15"/>
      <c r="U47" s="15"/>
      <c r="V47" s="15"/>
      <c r="W47" s="15"/>
      <c r="X47" s="15"/>
      <c r="Y47" s="15"/>
      <c r="Z47" s="15"/>
      <c r="AA47" s="15"/>
      <c r="AB47" s="15"/>
      <c r="AC47" s="15"/>
      <c r="AD47" s="15"/>
      <c r="AE47" s="15"/>
      <c r="AF47" s="15"/>
      <c r="AG47" s="15"/>
      <c r="AH47" s="15"/>
      <c r="AI47" s="15"/>
      <c r="AJ47" s="15"/>
      <c r="AK47" s="15"/>
      <c r="AL47" s="15"/>
      <c r="AM47" s="15"/>
      <c r="AN47" s="15"/>
      <c r="AO47" s="15"/>
      <c r="AP47" s="15"/>
      <c r="AQ47" s="15"/>
      <c r="AR47" s="15"/>
      <c r="AS47" s="15"/>
      <c r="AT47" s="15"/>
      <c r="AU47" s="15"/>
      <c r="AV47" s="15"/>
      <c r="AW47" s="15"/>
      <c r="AX47" s="15"/>
      <c r="AY47" s="15"/>
      <c r="AZ47" s="54"/>
      <c r="BA47" s="54"/>
      <c r="BB47" s="54"/>
      <c r="BC47" s="54"/>
      <c r="BD47" s="54"/>
      <c r="BE47" s="54"/>
      <c r="BF47" s="54"/>
      <c r="BG47" s="54"/>
      <c r="BH47" s="54"/>
      <c r="BI47" s="54"/>
      <c r="BJ47" s="54"/>
      <c r="BK47" s="54"/>
      <c r="BL47" s="54"/>
      <c r="BM47" s="54"/>
      <c r="BN47" s="54"/>
      <c r="BO47" s="54"/>
      <c r="BP47" s="54"/>
      <c r="BQ47" s="54"/>
      <c r="BR47" s="54"/>
    </row>
    <row r="48" spans="1:70" s="55" customFormat="1" ht="15" customHeight="1">
      <c r="A48" s="54"/>
      <c r="B48" s="237">
        <v>37</v>
      </c>
      <c r="C48" s="199" t="s">
        <v>278</v>
      </c>
      <c r="D48" s="202" t="s">
        <v>340</v>
      </c>
      <c r="E48" s="189" t="s">
        <v>57</v>
      </c>
      <c r="F48" s="189" t="s">
        <v>57</v>
      </c>
      <c r="G48" s="191"/>
      <c r="H48" s="193"/>
      <c r="I48" s="189" t="s">
        <v>57</v>
      </c>
      <c r="J48" s="195">
        <v>4</v>
      </c>
      <c r="K48" s="189" t="s">
        <v>559</v>
      </c>
      <c r="L48" s="197">
        <v>18.900600000000001</v>
      </c>
      <c r="M48" s="200">
        <f t="shared" si="4"/>
        <v>75.599999999999994</v>
      </c>
      <c r="N48" s="200">
        <f t="shared" si="5"/>
        <v>226.8</v>
      </c>
      <c r="O48" s="186"/>
      <c r="P48" s="223">
        <f t="shared" si="6"/>
        <v>0</v>
      </c>
      <c r="Q48" s="223">
        <f t="shared" si="7"/>
        <v>0</v>
      </c>
      <c r="R48" s="238" t="s">
        <v>151</v>
      </c>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54"/>
      <c r="BA48" s="54"/>
      <c r="BB48" s="54"/>
      <c r="BC48" s="54"/>
      <c r="BD48" s="54"/>
      <c r="BE48" s="54"/>
      <c r="BF48" s="54"/>
      <c r="BG48" s="54"/>
      <c r="BH48" s="54"/>
      <c r="BI48" s="54"/>
      <c r="BJ48" s="54"/>
      <c r="BK48" s="54"/>
      <c r="BL48" s="54"/>
      <c r="BM48" s="54"/>
      <c r="BN48" s="54"/>
      <c r="BO48" s="54"/>
      <c r="BP48" s="54"/>
      <c r="BQ48" s="54"/>
      <c r="BR48" s="54"/>
    </row>
    <row r="49" spans="1:70" s="55" customFormat="1" ht="15" customHeight="1">
      <c r="A49" s="54"/>
      <c r="B49" s="237">
        <v>38</v>
      </c>
      <c r="C49" s="199" t="s">
        <v>279</v>
      </c>
      <c r="D49" s="202" t="s">
        <v>341</v>
      </c>
      <c r="E49" s="189" t="s">
        <v>57</v>
      </c>
      <c r="F49" s="189" t="s">
        <v>57</v>
      </c>
      <c r="G49" s="191"/>
      <c r="H49" s="193"/>
      <c r="I49" s="189" t="s">
        <v>57</v>
      </c>
      <c r="J49" s="195">
        <v>4</v>
      </c>
      <c r="K49" s="189" t="s">
        <v>559</v>
      </c>
      <c r="L49" s="197">
        <v>27.6114</v>
      </c>
      <c r="M49" s="200">
        <f t="shared" si="4"/>
        <v>110.45</v>
      </c>
      <c r="N49" s="200">
        <f t="shared" si="5"/>
        <v>331.35</v>
      </c>
      <c r="O49" s="186"/>
      <c r="P49" s="223">
        <f t="shared" si="6"/>
        <v>0</v>
      </c>
      <c r="Q49" s="223">
        <f t="shared" si="7"/>
        <v>0</v>
      </c>
      <c r="R49" s="238" t="s">
        <v>151</v>
      </c>
      <c r="S49" s="15"/>
      <c r="T49" s="15"/>
      <c r="U49" s="15"/>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54"/>
      <c r="BA49" s="54"/>
      <c r="BB49" s="54"/>
      <c r="BC49" s="54"/>
      <c r="BD49" s="54"/>
      <c r="BE49" s="54"/>
      <c r="BF49" s="54"/>
      <c r="BG49" s="54"/>
      <c r="BH49" s="54"/>
      <c r="BI49" s="54"/>
      <c r="BJ49" s="54"/>
      <c r="BK49" s="54"/>
      <c r="BL49" s="54"/>
      <c r="BM49" s="54"/>
      <c r="BN49" s="54"/>
      <c r="BO49" s="54"/>
      <c r="BP49" s="54"/>
      <c r="BQ49" s="54"/>
      <c r="BR49" s="54"/>
    </row>
    <row r="50" spans="1:70" s="55" customFormat="1" ht="15" customHeight="1">
      <c r="A50" s="54"/>
      <c r="B50" s="237">
        <v>39</v>
      </c>
      <c r="C50" s="199" t="s">
        <v>280</v>
      </c>
      <c r="D50" s="202" t="s">
        <v>342</v>
      </c>
      <c r="E50" s="189" t="s">
        <v>57</v>
      </c>
      <c r="F50" s="189" t="s">
        <v>57</v>
      </c>
      <c r="G50" s="191"/>
      <c r="H50" s="193"/>
      <c r="I50" s="189" t="s">
        <v>57</v>
      </c>
      <c r="J50" s="195">
        <v>4</v>
      </c>
      <c r="K50" s="189" t="s">
        <v>559</v>
      </c>
      <c r="L50" s="197">
        <v>30.294</v>
      </c>
      <c r="M50" s="200">
        <f t="shared" si="4"/>
        <v>121.18</v>
      </c>
      <c r="N50" s="200">
        <f t="shared" si="5"/>
        <v>363.54</v>
      </c>
      <c r="O50" s="186"/>
      <c r="P50" s="223">
        <f t="shared" si="6"/>
        <v>0</v>
      </c>
      <c r="Q50" s="223">
        <f t="shared" si="7"/>
        <v>0</v>
      </c>
      <c r="R50" s="238" t="s">
        <v>151</v>
      </c>
      <c r="S50" s="15"/>
      <c r="T50" s="15"/>
      <c r="U50" s="15"/>
      <c r="V50" s="15"/>
      <c r="W50" s="15"/>
      <c r="X50" s="15"/>
      <c r="Y50" s="15"/>
      <c r="Z50" s="15"/>
      <c r="AA50" s="15"/>
      <c r="AB50" s="15"/>
      <c r="AC50" s="15"/>
      <c r="AD50" s="15"/>
      <c r="AE50" s="15"/>
      <c r="AF50" s="15"/>
      <c r="AG50" s="15"/>
      <c r="AH50" s="15"/>
      <c r="AI50" s="15"/>
      <c r="AJ50" s="15"/>
      <c r="AK50" s="15"/>
      <c r="AL50" s="15"/>
      <c r="AM50" s="15"/>
      <c r="AN50" s="15"/>
      <c r="AO50" s="15"/>
      <c r="AP50" s="15"/>
      <c r="AQ50" s="15"/>
      <c r="AR50" s="15"/>
      <c r="AS50" s="15"/>
      <c r="AT50" s="15"/>
      <c r="AU50" s="15"/>
      <c r="AV50" s="15"/>
      <c r="AW50" s="15"/>
      <c r="AX50" s="15"/>
      <c r="AY50" s="15"/>
      <c r="AZ50" s="54"/>
      <c r="BA50" s="54"/>
      <c r="BB50" s="54"/>
      <c r="BC50" s="54"/>
      <c r="BD50" s="54"/>
      <c r="BE50" s="54"/>
      <c r="BF50" s="54"/>
      <c r="BG50" s="54"/>
      <c r="BH50" s="54"/>
      <c r="BI50" s="54"/>
      <c r="BJ50" s="54"/>
      <c r="BK50" s="54"/>
      <c r="BL50" s="54"/>
      <c r="BM50" s="54"/>
      <c r="BN50" s="54"/>
      <c r="BO50" s="54"/>
      <c r="BP50" s="54"/>
      <c r="BQ50" s="54"/>
      <c r="BR50" s="54"/>
    </row>
    <row r="51" spans="1:70" s="55" customFormat="1" ht="15" customHeight="1">
      <c r="A51" s="54"/>
      <c r="B51" s="237">
        <v>40</v>
      </c>
      <c r="C51" s="199" t="s">
        <v>292</v>
      </c>
      <c r="D51" s="202" t="s">
        <v>351</v>
      </c>
      <c r="E51" s="189" t="s">
        <v>370</v>
      </c>
      <c r="F51" s="189" t="s">
        <v>370</v>
      </c>
      <c r="G51" s="191"/>
      <c r="H51" s="193"/>
      <c r="I51" s="189" t="s">
        <v>370</v>
      </c>
      <c r="J51" s="195">
        <v>2</v>
      </c>
      <c r="K51" s="189" t="s">
        <v>559</v>
      </c>
      <c r="L51" s="197">
        <v>47.735999999999997</v>
      </c>
      <c r="M51" s="200">
        <f t="shared" si="4"/>
        <v>95.47</v>
      </c>
      <c r="N51" s="200">
        <f t="shared" si="5"/>
        <v>286.41000000000003</v>
      </c>
      <c r="O51" s="186"/>
      <c r="P51" s="223">
        <f t="shared" si="6"/>
        <v>0</v>
      </c>
      <c r="Q51" s="223">
        <f t="shared" si="7"/>
        <v>0</v>
      </c>
      <c r="R51" s="239" t="s">
        <v>150</v>
      </c>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54"/>
      <c r="BA51" s="54"/>
      <c r="BB51" s="54"/>
      <c r="BC51" s="54"/>
      <c r="BD51" s="54"/>
      <c r="BE51" s="54"/>
      <c r="BF51" s="54"/>
      <c r="BG51" s="54"/>
      <c r="BH51" s="54"/>
      <c r="BI51" s="54"/>
      <c r="BJ51" s="54"/>
      <c r="BK51" s="54"/>
      <c r="BL51" s="54"/>
      <c r="BM51" s="54"/>
      <c r="BN51" s="54"/>
      <c r="BO51" s="54"/>
      <c r="BP51" s="54"/>
      <c r="BQ51" s="54"/>
      <c r="BR51" s="54"/>
    </row>
    <row r="52" spans="1:70" s="159" customFormat="1" ht="15" customHeight="1">
      <c r="A52" s="158"/>
      <c r="B52" s="629">
        <v>41</v>
      </c>
      <c r="C52" s="630" t="s">
        <v>297</v>
      </c>
      <c r="D52" s="631" t="s">
        <v>684</v>
      </c>
      <c r="E52" s="632" t="s">
        <v>57</v>
      </c>
      <c r="F52" s="632" t="s">
        <v>57</v>
      </c>
      <c r="G52" s="633"/>
      <c r="H52" s="634"/>
      <c r="I52" s="632" t="s">
        <v>57</v>
      </c>
      <c r="J52" s="635">
        <v>2</v>
      </c>
      <c r="K52" s="632" t="s">
        <v>559</v>
      </c>
      <c r="L52" s="636">
        <v>35.597999999999999</v>
      </c>
      <c r="M52" s="637"/>
      <c r="N52" s="637">
        <f t="shared" si="5"/>
        <v>0</v>
      </c>
      <c r="O52" s="638"/>
      <c r="P52" s="639">
        <f t="shared" si="6"/>
        <v>0</v>
      </c>
      <c r="Q52" s="639">
        <f t="shared" si="7"/>
        <v>0</v>
      </c>
      <c r="R52" s="640" t="s">
        <v>151</v>
      </c>
      <c r="S52" s="555"/>
      <c r="T52" s="555"/>
      <c r="U52" s="555"/>
      <c r="V52" s="555"/>
      <c r="W52" s="555"/>
      <c r="X52" s="555"/>
      <c r="Y52" s="555"/>
      <c r="Z52" s="555"/>
      <c r="AA52" s="555"/>
      <c r="AB52" s="555"/>
      <c r="AC52" s="555"/>
      <c r="AD52" s="555"/>
      <c r="AE52" s="555"/>
      <c r="AF52" s="555"/>
      <c r="AG52" s="555"/>
      <c r="AH52" s="555"/>
      <c r="AI52" s="555"/>
      <c r="AJ52" s="555"/>
      <c r="AK52" s="555"/>
      <c r="AL52" s="555"/>
      <c r="AM52" s="555"/>
      <c r="AN52" s="555"/>
      <c r="AO52" s="555"/>
      <c r="AP52" s="555"/>
      <c r="AQ52" s="555"/>
      <c r="AR52" s="555"/>
      <c r="AS52" s="555"/>
      <c r="AT52" s="555"/>
      <c r="AU52" s="555"/>
      <c r="AV52" s="555"/>
      <c r="AW52" s="555"/>
      <c r="AX52" s="555"/>
      <c r="AY52" s="555"/>
      <c r="AZ52" s="158"/>
      <c r="BA52" s="158"/>
      <c r="BB52" s="158"/>
      <c r="BC52" s="158"/>
      <c r="BD52" s="158"/>
      <c r="BE52" s="158"/>
      <c r="BF52" s="158"/>
      <c r="BG52" s="158"/>
      <c r="BH52" s="158"/>
      <c r="BI52" s="158"/>
      <c r="BJ52" s="158"/>
      <c r="BK52" s="158"/>
      <c r="BL52" s="158"/>
      <c r="BM52" s="158"/>
      <c r="BN52" s="158"/>
      <c r="BO52" s="158"/>
      <c r="BP52" s="158"/>
      <c r="BQ52" s="158"/>
      <c r="BR52" s="158"/>
    </row>
    <row r="53" spans="1:70" s="55" customFormat="1" ht="15" customHeight="1">
      <c r="A53" s="54"/>
      <c r="B53" s="237">
        <v>42</v>
      </c>
      <c r="C53" s="199" t="s">
        <v>281</v>
      </c>
      <c r="D53" s="202" t="s">
        <v>343</v>
      </c>
      <c r="E53" s="189" t="s">
        <v>370</v>
      </c>
      <c r="F53" s="189" t="s">
        <v>370</v>
      </c>
      <c r="G53" s="191"/>
      <c r="H53" s="193"/>
      <c r="I53" s="189" t="s">
        <v>370</v>
      </c>
      <c r="J53" s="195">
        <v>3</v>
      </c>
      <c r="K53" s="189" t="s">
        <v>559</v>
      </c>
      <c r="L53" s="197">
        <v>22.745999999999999</v>
      </c>
      <c r="M53" s="200">
        <f t="shared" si="4"/>
        <v>68.239999999999995</v>
      </c>
      <c r="N53" s="200">
        <f t="shared" si="5"/>
        <v>204.72</v>
      </c>
      <c r="O53" s="186"/>
      <c r="P53" s="223">
        <f t="shared" si="6"/>
        <v>0</v>
      </c>
      <c r="Q53" s="223">
        <f t="shared" si="7"/>
        <v>0</v>
      </c>
      <c r="R53" s="238" t="s">
        <v>151</v>
      </c>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54"/>
      <c r="BA53" s="54"/>
      <c r="BB53" s="54"/>
      <c r="BC53" s="54"/>
      <c r="BD53" s="54"/>
      <c r="BE53" s="54"/>
      <c r="BF53" s="54"/>
      <c r="BG53" s="54"/>
      <c r="BH53" s="54"/>
      <c r="BI53" s="54"/>
      <c r="BJ53" s="54"/>
      <c r="BK53" s="54"/>
      <c r="BL53" s="54"/>
      <c r="BM53" s="54"/>
      <c r="BN53" s="54"/>
      <c r="BO53" s="54"/>
      <c r="BP53" s="54"/>
      <c r="BQ53" s="54"/>
      <c r="BR53" s="54"/>
    </row>
    <row r="54" spans="1:70" s="55" customFormat="1" ht="15" customHeight="1">
      <c r="A54" s="54"/>
      <c r="B54" s="237">
        <v>43</v>
      </c>
      <c r="C54" s="199" t="s">
        <v>293</v>
      </c>
      <c r="D54" s="202" t="s">
        <v>616</v>
      </c>
      <c r="E54" s="189" t="s">
        <v>220</v>
      </c>
      <c r="F54" s="189" t="s">
        <v>220</v>
      </c>
      <c r="G54" s="191"/>
      <c r="H54" s="193"/>
      <c r="I54" s="189" t="s">
        <v>220</v>
      </c>
      <c r="J54" s="195">
        <v>2</v>
      </c>
      <c r="K54" s="189" t="s">
        <v>559</v>
      </c>
      <c r="L54" s="197">
        <v>214.2</v>
      </c>
      <c r="M54" s="200">
        <f t="shared" si="4"/>
        <v>428.4</v>
      </c>
      <c r="N54" s="200">
        <f t="shared" si="5"/>
        <v>1285.2</v>
      </c>
      <c r="O54" s="186"/>
      <c r="P54" s="223">
        <f t="shared" si="6"/>
        <v>0</v>
      </c>
      <c r="Q54" s="223">
        <f t="shared" si="7"/>
        <v>0</v>
      </c>
      <c r="R54" s="238" t="s">
        <v>150</v>
      </c>
      <c r="S54" s="15"/>
      <c r="T54" s="15"/>
      <c r="U54" s="15"/>
      <c r="V54" s="15"/>
      <c r="W54" s="15"/>
      <c r="X54" s="15"/>
      <c r="Y54" s="15"/>
      <c r="Z54" s="15"/>
      <c r="AA54" s="15"/>
      <c r="AB54" s="15"/>
      <c r="AC54" s="15"/>
      <c r="AD54" s="15"/>
      <c r="AE54" s="15"/>
      <c r="AF54" s="15"/>
      <c r="AG54" s="15"/>
      <c r="AH54" s="15"/>
      <c r="AI54" s="15"/>
      <c r="AJ54" s="15"/>
      <c r="AK54" s="15"/>
      <c r="AL54" s="15"/>
      <c r="AM54" s="15"/>
      <c r="AN54" s="15"/>
      <c r="AO54" s="15"/>
      <c r="AP54" s="15"/>
      <c r="AQ54" s="15"/>
      <c r="AR54" s="15"/>
      <c r="AS54" s="15"/>
      <c r="AT54" s="15"/>
      <c r="AU54" s="15"/>
      <c r="AV54" s="15"/>
      <c r="AW54" s="15"/>
      <c r="AX54" s="15"/>
      <c r="AY54" s="15"/>
      <c r="AZ54" s="54"/>
      <c r="BA54" s="54"/>
      <c r="BB54" s="54"/>
      <c r="BC54" s="54"/>
      <c r="BD54" s="54"/>
      <c r="BE54" s="54"/>
      <c r="BF54" s="54"/>
      <c r="BG54" s="54"/>
      <c r="BH54" s="54"/>
      <c r="BI54" s="54"/>
      <c r="BJ54" s="54"/>
      <c r="BK54" s="54"/>
      <c r="BL54" s="54"/>
      <c r="BM54" s="54"/>
      <c r="BN54" s="54"/>
      <c r="BO54" s="54"/>
      <c r="BP54" s="54"/>
      <c r="BQ54" s="54"/>
      <c r="BR54" s="54"/>
    </row>
    <row r="55" spans="1:70" s="55" customFormat="1" ht="15" customHeight="1">
      <c r="A55" s="54"/>
      <c r="B55" s="237">
        <v>44</v>
      </c>
      <c r="C55" s="199" t="s">
        <v>290</v>
      </c>
      <c r="D55" s="202" t="s">
        <v>349</v>
      </c>
      <c r="E55" s="189" t="s">
        <v>372</v>
      </c>
      <c r="F55" s="189" t="s">
        <v>372</v>
      </c>
      <c r="G55" s="191"/>
      <c r="H55" s="193"/>
      <c r="I55" s="189" t="s">
        <v>372</v>
      </c>
      <c r="J55" s="195">
        <v>7</v>
      </c>
      <c r="K55" s="189" t="s">
        <v>559</v>
      </c>
      <c r="L55" s="197">
        <v>84.323400000000007</v>
      </c>
      <c r="M55" s="200">
        <f t="shared" si="4"/>
        <v>590.26</v>
      </c>
      <c r="N55" s="200">
        <f t="shared" si="5"/>
        <v>1770.78</v>
      </c>
      <c r="O55" s="186"/>
      <c r="P55" s="223">
        <f t="shared" si="6"/>
        <v>0</v>
      </c>
      <c r="Q55" s="223">
        <f t="shared" si="7"/>
        <v>0</v>
      </c>
      <c r="R55" s="238" t="s">
        <v>150</v>
      </c>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15"/>
      <c r="AT55" s="15"/>
      <c r="AU55" s="15"/>
      <c r="AV55" s="15"/>
      <c r="AW55" s="15"/>
      <c r="AX55" s="15"/>
      <c r="AY55" s="15"/>
      <c r="AZ55" s="54"/>
      <c r="BA55" s="54"/>
      <c r="BB55" s="54"/>
      <c r="BC55" s="54"/>
      <c r="BD55" s="54"/>
      <c r="BE55" s="54"/>
      <c r="BF55" s="54"/>
      <c r="BG55" s="54"/>
      <c r="BH55" s="54"/>
      <c r="BI55" s="54"/>
      <c r="BJ55" s="54"/>
      <c r="BK55" s="54"/>
      <c r="BL55" s="54"/>
      <c r="BM55" s="54"/>
      <c r="BN55" s="54"/>
      <c r="BO55" s="54"/>
      <c r="BP55" s="54"/>
      <c r="BQ55" s="54"/>
      <c r="BR55" s="54"/>
    </row>
    <row r="56" spans="1:70" s="55" customFormat="1" ht="15" customHeight="1">
      <c r="A56" s="54"/>
      <c r="B56" s="237">
        <v>45</v>
      </c>
      <c r="C56" s="199" t="s">
        <v>285</v>
      </c>
      <c r="D56" s="202" t="s">
        <v>617</v>
      </c>
      <c r="E56" s="189" t="s">
        <v>55</v>
      </c>
      <c r="F56" s="189" t="s">
        <v>55</v>
      </c>
      <c r="G56" s="191"/>
      <c r="H56" s="193"/>
      <c r="I56" s="189" t="s">
        <v>55</v>
      </c>
      <c r="J56" s="195">
        <v>3</v>
      </c>
      <c r="K56" s="189" t="s">
        <v>559</v>
      </c>
      <c r="L56" s="197">
        <v>104.754</v>
      </c>
      <c r="M56" s="200">
        <f t="shared" si="4"/>
        <v>314.26</v>
      </c>
      <c r="N56" s="200">
        <f t="shared" si="5"/>
        <v>942.78</v>
      </c>
      <c r="O56" s="186"/>
      <c r="P56" s="223">
        <f t="shared" si="6"/>
        <v>0</v>
      </c>
      <c r="Q56" s="223">
        <f t="shared" si="7"/>
        <v>0</v>
      </c>
      <c r="R56" s="238" t="s">
        <v>151</v>
      </c>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54"/>
      <c r="BA56" s="54"/>
      <c r="BB56" s="54"/>
      <c r="BC56" s="54"/>
      <c r="BD56" s="54"/>
      <c r="BE56" s="54"/>
      <c r="BF56" s="54"/>
      <c r="BG56" s="54"/>
      <c r="BH56" s="54"/>
      <c r="BI56" s="54"/>
      <c r="BJ56" s="54"/>
      <c r="BK56" s="54"/>
      <c r="BL56" s="54"/>
      <c r="BM56" s="54"/>
      <c r="BN56" s="54"/>
      <c r="BO56" s="54"/>
      <c r="BP56" s="54"/>
      <c r="BQ56" s="54"/>
      <c r="BR56" s="54"/>
    </row>
    <row r="57" spans="1:70" s="55" customFormat="1" ht="15" customHeight="1">
      <c r="A57" s="54"/>
      <c r="B57" s="237">
        <v>46</v>
      </c>
      <c r="C57" s="199" t="s">
        <v>298</v>
      </c>
      <c r="D57" s="202" t="s">
        <v>355</v>
      </c>
      <c r="E57" s="189" t="s">
        <v>370</v>
      </c>
      <c r="F57" s="189" t="s">
        <v>370</v>
      </c>
      <c r="G57" s="191"/>
      <c r="H57" s="193"/>
      <c r="I57" s="189" t="s">
        <v>370</v>
      </c>
      <c r="J57" s="195">
        <v>2</v>
      </c>
      <c r="K57" s="189" t="s">
        <v>559</v>
      </c>
      <c r="L57" s="197">
        <v>43.043999999999997</v>
      </c>
      <c r="M57" s="200">
        <f t="shared" si="4"/>
        <v>86.09</v>
      </c>
      <c r="N57" s="200">
        <f t="shared" si="5"/>
        <v>258.27</v>
      </c>
      <c r="O57" s="186"/>
      <c r="P57" s="223">
        <f t="shared" si="6"/>
        <v>0</v>
      </c>
      <c r="Q57" s="223">
        <f t="shared" si="7"/>
        <v>0</v>
      </c>
      <c r="R57" s="238" t="s">
        <v>151</v>
      </c>
      <c r="S57" s="15"/>
      <c r="T57" s="15"/>
      <c r="U57" s="15"/>
      <c r="V57" s="15"/>
      <c r="W57" s="15"/>
      <c r="X57" s="15"/>
      <c r="Y57" s="15"/>
      <c r="Z57" s="15"/>
      <c r="AA57" s="15"/>
      <c r="AB57" s="15"/>
      <c r="AC57" s="15"/>
      <c r="AD57" s="15"/>
      <c r="AE57" s="15"/>
      <c r="AF57" s="15"/>
      <c r="AG57" s="15"/>
      <c r="AH57" s="15"/>
      <c r="AI57" s="15"/>
      <c r="AJ57" s="15"/>
      <c r="AK57" s="15"/>
      <c r="AL57" s="15"/>
      <c r="AM57" s="15"/>
      <c r="AN57" s="15"/>
      <c r="AO57" s="15"/>
      <c r="AP57" s="15"/>
      <c r="AQ57" s="15"/>
      <c r="AR57" s="15"/>
      <c r="AS57" s="15"/>
      <c r="AT57" s="15"/>
      <c r="AU57" s="15"/>
      <c r="AV57" s="15"/>
      <c r="AW57" s="15"/>
      <c r="AX57" s="15"/>
      <c r="AY57" s="15"/>
      <c r="AZ57" s="54"/>
      <c r="BA57" s="54"/>
      <c r="BB57" s="54"/>
      <c r="BC57" s="54"/>
      <c r="BD57" s="54"/>
      <c r="BE57" s="54"/>
      <c r="BF57" s="54"/>
      <c r="BG57" s="54"/>
      <c r="BH57" s="54"/>
      <c r="BI57" s="54"/>
      <c r="BJ57" s="54"/>
      <c r="BK57" s="54"/>
      <c r="BL57" s="54"/>
      <c r="BM57" s="54"/>
      <c r="BN57" s="54"/>
      <c r="BO57" s="54"/>
      <c r="BP57" s="54"/>
      <c r="BQ57" s="54"/>
      <c r="BR57" s="54"/>
    </row>
    <row r="58" spans="1:70" s="55" customFormat="1" ht="15" customHeight="1">
      <c r="A58" s="54"/>
      <c r="B58" s="237">
        <v>47</v>
      </c>
      <c r="C58" s="199" t="s">
        <v>286</v>
      </c>
      <c r="D58" s="202" t="s">
        <v>345</v>
      </c>
      <c r="E58" s="189" t="s">
        <v>57</v>
      </c>
      <c r="F58" s="189" t="s">
        <v>57</v>
      </c>
      <c r="G58" s="191"/>
      <c r="H58" s="193"/>
      <c r="I58" s="189" t="s">
        <v>57</v>
      </c>
      <c r="J58" s="195">
        <v>7</v>
      </c>
      <c r="K58" s="189" t="s">
        <v>559</v>
      </c>
      <c r="L58" s="197">
        <v>24.163799999999998</v>
      </c>
      <c r="M58" s="200">
        <f t="shared" si="4"/>
        <v>169.15</v>
      </c>
      <c r="N58" s="200">
        <f t="shared" si="5"/>
        <v>507.45</v>
      </c>
      <c r="O58" s="186"/>
      <c r="P58" s="223">
        <f t="shared" si="6"/>
        <v>0</v>
      </c>
      <c r="Q58" s="223">
        <f t="shared" si="7"/>
        <v>0</v>
      </c>
      <c r="R58" s="238" t="s">
        <v>151</v>
      </c>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54"/>
      <c r="BA58" s="54"/>
      <c r="BB58" s="54"/>
      <c r="BC58" s="54"/>
      <c r="BD58" s="54"/>
      <c r="BE58" s="54"/>
      <c r="BF58" s="54"/>
      <c r="BG58" s="54"/>
      <c r="BH58" s="54"/>
      <c r="BI58" s="54"/>
      <c r="BJ58" s="54"/>
      <c r="BK58" s="54"/>
      <c r="BL58" s="54"/>
      <c r="BM58" s="54"/>
      <c r="BN58" s="54"/>
      <c r="BO58" s="54"/>
      <c r="BP58" s="54"/>
      <c r="BQ58" s="54"/>
      <c r="BR58" s="54"/>
    </row>
    <row r="59" spans="1:70" s="55" customFormat="1" ht="15" customHeight="1">
      <c r="A59" s="54"/>
      <c r="B59" s="237">
        <v>48</v>
      </c>
      <c r="C59" s="199" t="s">
        <v>287</v>
      </c>
      <c r="D59" s="202" t="s">
        <v>346</v>
      </c>
      <c r="E59" s="189" t="s">
        <v>360</v>
      </c>
      <c r="F59" s="189" t="s">
        <v>360</v>
      </c>
      <c r="G59" s="191"/>
      <c r="H59" s="193"/>
      <c r="I59" s="189" t="s">
        <v>360</v>
      </c>
      <c r="J59" s="195">
        <v>3</v>
      </c>
      <c r="K59" s="189" t="s">
        <v>559</v>
      </c>
      <c r="L59" s="197">
        <v>60.261600000000001</v>
      </c>
      <c r="M59" s="200">
        <f t="shared" si="4"/>
        <v>180.78</v>
      </c>
      <c r="N59" s="200">
        <f t="shared" si="5"/>
        <v>542.34</v>
      </c>
      <c r="O59" s="186"/>
      <c r="P59" s="223">
        <f t="shared" si="6"/>
        <v>0</v>
      </c>
      <c r="Q59" s="223">
        <f t="shared" si="7"/>
        <v>0</v>
      </c>
      <c r="R59" s="239" t="s">
        <v>151</v>
      </c>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54"/>
      <c r="BA59" s="54"/>
      <c r="BB59" s="54"/>
      <c r="BC59" s="54"/>
      <c r="BD59" s="54"/>
      <c r="BE59" s="54"/>
      <c r="BF59" s="54"/>
      <c r="BG59" s="54"/>
      <c r="BH59" s="54"/>
      <c r="BI59" s="54"/>
      <c r="BJ59" s="54"/>
      <c r="BK59" s="54"/>
      <c r="BL59" s="54"/>
      <c r="BM59" s="54"/>
      <c r="BN59" s="54"/>
      <c r="BO59" s="54"/>
      <c r="BP59" s="54"/>
      <c r="BQ59" s="54"/>
      <c r="BR59" s="54"/>
    </row>
    <row r="60" spans="1:70" s="55" customFormat="1" ht="15" customHeight="1">
      <c r="A60" s="54"/>
      <c r="B60" s="237">
        <v>49</v>
      </c>
      <c r="C60" s="199" t="s">
        <v>288</v>
      </c>
      <c r="D60" s="202" t="s">
        <v>347</v>
      </c>
      <c r="E60" s="189" t="s">
        <v>57</v>
      </c>
      <c r="F60" s="189" t="s">
        <v>57</v>
      </c>
      <c r="G60" s="191"/>
      <c r="H60" s="193"/>
      <c r="I60" s="189" t="s">
        <v>57</v>
      </c>
      <c r="J60" s="195">
        <v>11</v>
      </c>
      <c r="K60" s="189" t="s">
        <v>559</v>
      </c>
      <c r="L60" s="197">
        <v>21.827999999999999</v>
      </c>
      <c r="M60" s="200">
        <f t="shared" si="4"/>
        <v>240.11</v>
      </c>
      <c r="N60" s="200">
        <f t="shared" si="5"/>
        <v>720.33</v>
      </c>
      <c r="O60" s="186"/>
      <c r="P60" s="223">
        <f t="shared" si="6"/>
        <v>0</v>
      </c>
      <c r="Q60" s="223">
        <f t="shared" si="7"/>
        <v>0</v>
      </c>
      <c r="R60" s="238" t="s">
        <v>151</v>
      </c>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54"/>
      <c r="BA60" s="54"/>
      <c r="BB60" s="54"/>
      <c r="BC60" s="54"/>
      <c r="BD60" s="54"/>
      <c r="BE60" s="54"/>
      <c r="BF60" s="54"/>
      <c r="BG60" s="54"/>
      <c r="BH60" s="54"/>
      <c r="BI60" s="54"/>
      <c r="BJ60" s="54"/>
      <c r="BK60" s="54"/>
      <c r="BL60" s="54"/>
      <c r="BM60" s="54"/>
      <c r="BN60" s="54"/>
      <c r="BO60" s="54"/>
      <c r="BP60" s="54"/>
      <c r="BQ60" s="54"/>
      <c r="BR60" s="54"/>
    </row>
    <row r="61" spans="1:70" s="55" customFormat="1" ht="15" customHeight="1">
      <c r="A61" s="54"/>
      <c r="B61" s="237">
        <v>50</v>
      </c>
      <c r="C61" s="199" t="s">
        <v>289</v>
      </c>
      <c r="D61" s="202" t="s">
        <v>348</v>
      </c>
      <c r="E61" s="189" t="s">
        <v>361</v>
      </c>
      <c r="F61" s="189" t="s">
        <v>361</v>
      </c>
      <c r="G61" s="191"/>
      <c r="H61" s="193"/>
      <c r="I61" s="189" t="s">
        <v>361</v>
      </c>
      <c r="J61" s="195">
        <v>5</v>
      </c>
      <c r="K61" s="189" t="s">
        <v>559</v>
      </c>
      <c r="L61" s="197">
        <v>178.86520000000002</v>
      </c>
      <c r="M61" s="200">
        <f t="shared" si="4"/>
        <v>894.33</v>
      </c>
      <c r="N61" s="200">
        <f t="shared" si="5"/>
        <v>2682.99</v>
      </c>
      <c r="O61" s="186"/>
      <c r="P61" s="223">
        <f t="shared" si="6"/>
        <v>0</v>
      </c>
      <c r="Q61" s="223">
        <f t="shared" si="7"/>
        <v>0</v>
      </c>
      <c r="R61" s="238" t="s">
        <v>151</v>
      </c>
      <c r="S61" s="15"/>
      <c r="T61" s="15"/>
      <c r="U61" s="15"/>
      <c r="V61" s="15"/>
      <c r="W61" s="15"/>
      <c r="X61" s="15"/>
      <c r="Y61" s="15"/>
      <c r="Z61" s="15"/>
      <c r="AA61" s="15"/>
      <c r="AB61" s="15"/>
      <c r="AC61" s="15"/>
      <c r="AD61" s="15"/>
      <c r="AE61" s="15"/>
      <c r="AF61" s="15"/>
      <c r="AG61" s="15"/>
      <c r="AH61" s="15"/>
      <c r="AI61" s="15"/>
      <c r="AJ61" s="15"/>
      <c r="AK61" s="15"/>
      <c r="AL61" s="15"/>
      <c r="AM61" s="15"/>
      <c r="AN61" s="15"/>
      <c r="AO61" s="15"/>
      <c r="AP61" s="15"/>
      <c r="AQ61" s="15"/>
      <c r="AR61" s="15"/>
      <c r="AS61" s="15"/>
      <c r="AT61" s="15"/>
      <c r="AU61" s="15"/>
      <c r="AV61" s="15"/>
      <c r="AW61" s="15"/>
      <c r="AX61" s="15"/>
      <c r="AY61" s="15"/>
      <c r="AZ61" s="54"/>
      <c r="BA61" s="54"/>
      <c r="BB61" s="54"/>
      <c r="BC61" s="54"/>
      <c r="BD61" s="54"/>
      <c r="BE61" s="54"/>
      <c r="BF61" s="54"/>
      <c r="BG61" s="54"/>
      <c r="BH61" s="54"/>
      <c r="BI61" s="54"/>
      <c r="BJ61" s="54"/>
      <c r="BK61" s="54"/>
      <c r="BL61" s="54"/>
      <c r="BM61" s="54"/>
      <c r="BN61" s="54"/>
      <c r="BO61" s="54"/>
      <c r="BP61" s="54"/>
      <c r="BQ61" s="54"/>
      <c r="BR61" s="54"/>
    </row>
    <row r="62" spans="1:70" s="55" customFormat="1" ht="15" customHeight="1">
      <c r="A62" s="54"/>
      <c r="B62" s="237">
        <v>51</v>
      </c>
      <c r="C62" s="199" t="s">
        <v>256</v>
      </c>
      <c r="D62" s="202" t="s">
        <v>322</v>
      </c>
      <c r="E62" s="189" t="s">
        <v>366</v>
      </c>
      <c r="F62" s="189" t="s">
        <v>374</v>
      </c>
      <c r="G62" s="191"/>
      <c r="H62" s="193"/>
      <c r="I62" s="241"/>
      <c r="J62" s="195">
        <v>525</v>
      </c>
      <c r="K62" s="189" t="s">
        <v>211</v>
      </c>
      <c r="L62" s="197">
        <v>0.3528</v>
      </c>
      <c r="M62" s="200">
        <f t="shared" si="4"/>
        <v>185.22</v>
      </c>
      <c r="N62" s="200">
        <f t="shared" si="5"/>
        <v>555.66</v>
      </c>
      <c r="O62" s="186"/>
      <c r="P62" s="223">
        <f t="shared" si="6"/>
        <v>0</v>
      </c>
      <c r="Q62" s="223">
        <f t="shared" si="7"/>
        <v>0</v>
      </c>
      <c r="R62" s="238" t="s">
        <v>151</v>
      </c>
      <c r="S62" s="15"/>
      <c r="T62" s="15"/>
      <c r="U62" s="15"/>
      <c r="V62" s="15"/>
      <c r="W62" s="15"/>
      <c r="X62" s="15"/>
      <c r="Y62" s="15"/>
      <c r="Z62" s="15"/>
      <c r="AA62" s="15"/>
      <c r="AB62" s="15"/>
      <c r="AC62" s="15"/>
      <c r="AD62" s="15"/>
      <c r="AE62" s="15"/>
      <c r="AF62" s="15"/>
      <c r="AG62" s="15"/>
      <c r="AH62" s="15"/>
      <c r="AI62" s="15"/>
      <c r="AJ62" s="15"/>
      <c r="AK62" s="15"/>
      <c r="AL62" s="15"/>
      <c r="AM62" s="15"/>
      <c r="AN62" s="15"/>
      <c r="AO62" s="15"/>
      <c r="AP62" s="15"/>
      <c r="AQ62" s="15"/>
      <c r="AR62" s="15"/>
      <c r="AS62" s="15"/>
      <c r="AT62" s="15"/>
      <c r="AU62" s="15"/>
      <c r="AV62" s="15"/>
      <c r="AW62" s="15"/>
      <c r="AX62" s="15"/>
      <c r="AY62" s="15"/>
      <c r="AZ62" s="54"/>
      <c r="BA62" s="54"/>
      <c r="BB62" s="54"/>
      <c r="BC62" s="54"/>
      <c r="BD62" s="54"/>
      <c r="BE62" s="54"/>
      <c r="BF62" s="54"/>
      <c r="BG62" s="54"/>
      <c r="BH62" s="54"/>
      <c r="BI62" s="54"/>
      <c r="BJ62" s="54"/>
      <c r="BK62" s="54"/>
      <c r="BL62" s="54"/>
      <c r="BM62" s="54"/>
      <c r="BN62" s="54"/>
      <c r="BO62" s="54"/>
      <c r="BP62" s="54"/>
      <c r="BQ62" s="54"/>
      <c r="BR62" s="54"/>
    </row>
    <row r="63" spans="1:70" s="55" customFormat="1" ht="15" customHeight="1">
      <c r="A63" s="54"/>
      <c r="B63" s="237">
        <v>52</v>
      </c>
      <c r="C63" s="199" t="s">
        <v>263</v>
      </c>
      <c r="D63" s="202" t="s">
        <v>329</v>
      </c>
      <c r="E63" s="189" t="s">
        <v>368</v>
      </c>
      <c r="F63" s="189" t="s">
        <v>376</v>
      </c>
      <c r="G63" s="191"/>
      <c r="H63" s="193"/>
      <c r="I63" s="241"/>
      <c r="J63" s="195">
        <v>1050</v>
      </c>
      <c r="K63" s="189" t="s">
        <v>211</v>
      </c>
      <c r="L63" s="197">
        <v>4.2700000000000002E-2</v>
      </c>
      <c r="M63" s="200">
        <f t="shared" si="4"/>
        <v>44.84</v>
      </c>
      <c r="N63" s="200">
        <f t="shared" si="5"/>
        <v>134.52000000000001</v>
      </c>
      <c r="O63" s="186"/>
      <c r="P63" s="223">
        <f t="shared" si="6"/>
        <v>0</v>
      </c>
      <c r="Q63" s="223">
        <f t="shared" si="7"/>
        <v>0</v>
      </c>
      <c r="R63" s="238" t="s">
        <v>151</v>
      </c>
      <c r="S63" s="15"/>
      <c r="T63" s="15"/>
      <c r="U63" s="15"/>
      <c r="V63" s="15"/>
      <c r="W63" s="15"/>
      <c r="X63" s="15"/>
      <c r="Y63" s="15"/>
      <c r="Z63" s="15"/>
      <c r="AA63" s="15"/>
      <c r="AB63" s="15"/>
      <c r="AC63" s="15"/>
      <c r="AD63" s="15"/>
      <c r="AE63" s="15"/>
      <c r="AF63" s="15"/>
      <c r="AG63" s="15"/>
      <c r="AH63" s="15"/>
      <c r="AI63" s="15"/>
      <c r="AJ63" s="15"/>
      <c r="AK63" s="15"/>
      <c r="AL63" s="15"/>
      <c r="AM63" s="15"/>
      <c r="AN63" s="15"/>
      <c r="AO63" s="15"/>
      <c r="AP63" s="15"/>
      <c r="AQ63" s="15"/>
      <c r="AR63" s="15"/>
      <c r="AS63" s="15"/>
      <c r="AT63" s="15"/>
      <c r="AU63" s="15"/>
      <c r="AV63" s="15"/>
      <c r="AW63" s="15"/>
      <c r="AX63" s="15"/>
      <c r="AY63" s="15"/>
      <c r="AZ63" s="54"/>
      <c r="BA63" s="54"/>
      <c r="BB63" s="54"/>
      <c r="BC63" s="54"/>
      <c r="BD63" s="54"/>
      <c r="BE63" s="54"/>
      <c r="BF63" s="54"/>
      <c r="BG63" s="54"/>
      <c r="BH63" s="54"/>
      <c r="BI63" s="54"/>
      <c r="BJ63" s="54"/>
      <c r="BK63" s="54"/>
      <c r="BL63" s="54"/>
      <c r="BM63" s="54"/>
      <c r="BN63" s="54"/>
      <c r="BO63" s="54"/>
      <c r="BP63" s="54"/>
      <c r="BQ63" s="54"/>
      <c r="BR63" s="54"/>
    </row>
    <row r="64" spans="1:70" s="55" customFormat="1" ht="15" customHeight="1">
      <c r="A64" s="54"/>
      <c r="B64" s="237">
        <v>53</v>
      </c>
      <c r="C64" s="199" t="s">
        <v>250</v>
      </c>
      <c r="D64" s="202" t="s">
        <v>316</v>
      </c>
      <c r="E64" s="189" t="s">
        <v>220</v>
      </c>
      <c r="F64" s="189" t="s">
        <v>221</v>
      </c>
      <c r="G64" s="191"/>
      <c r="H64" s="193"/>
      <c r="I64" s="241"/>
      <c r="J64" s="195">
        <v>27</v>
      </c>
      <c r="K64" s="189" t="s">
        <v>106</v>
      </c>
      <c r="L64" s="197">
        <v>36.308</v>
      </c>
      <c r="M64" s="200">
        <f t="shared" si="4"/>
        <v>980.32</v>
      </c>
      <c r="N64" s="200">
        <f t="shared" si="5"/>
        <v>2940.96</v>
      </c>
      <c r="O64" s="186"/>
      <c r="P64" s="223">
        <f t="shared" si="6"/>
        <v>0</v>
      </c>
      <c r="Q64" s="223">
        <f t="shared" si="7"/>
        <v>0</v>
      </c>
      <c r="R64" s="238" t="s">
        <v>151</v>
      </c>
      <c r="S64" s="15"/>
      <c r="T64" s="15"/>
      <c r="U64" s="15"/>
      <c r="V64" s="15"/>
      <c r="W64" s="15"/>
      <c r="X64" s="15"/>
      <c r="Y64" s="15"/>
      <c r="Z64" s="15"/>
      <c r="AA64" s="15"/>
      <c r="AB64" s="15"/>
      <c r="AC64" s="15"/>
      <c r="AD64" s="15"/>
      <c r="AE64" s="15"/>
      <c r="AF64" s="15"/>
      <c r="AG64" s="15"/>
      <c r="AH64" s="15"/>
      <c r="AI64" s="15"/>
      <c r="AJ64" s="15"/>
      <c r="AK64" s="15"/>
      <c r="AL64" s="15"/>
      <c r="AM64" s="15"/>
      <c r="AN64" s="15"/>
      <c r="AO64" s="15"/>
      <c r="AP64" s="15"/>
      <c r="AQ64" s="15"/>
      <c r="AR64" s="15"/>
      <c r="AS64" s="15"/>
      <c r="AT64" s="15"/>
      <c r="AU64" s="15"/>
      <c r="AV64" s="15"/>
      <c r="AW64" s="15"/>
      <c r="AX64" s="15"/>
      <c r="AY64" s="15"/>
      <c r="AZ64" s="54"/>
      <c r="BA64" s="54"/>
      <c r="BB64" s="54"/>
      <c r="BC64" s="54"/>
      <c r="BD64" s="54"/>
      <c r="BE64" s="54"/>
      <c r="BF64" s="54"/>
      <c r="BG64" s="54"/>
      <c r="BH64" s="54"/>
      <c r="BI64" s="54"/>
      <c r="BJ64" s="54"/>
      <c r="BK64" s="54"/>
      <c r="BL64" s="54"/>
      <c r="BM64" s="54"/>
      <c r="BN64" s="54"/>
      <c r="BO64" s="54"/>
      <c r="BP64" s="54"/>
      <c r="BQ64" s="54"/>
      <c r="BR64" s="54"/>
    </row>
    <row r="65" spans="1:71" s="55" customFormat="1" ht="15" customHeight="1">
      <c r="A65" s="54"/>
      <c r="B65" s="237">
        <v>54</v>
      </c>
      <c r="C65" s="199" t="s">
        <v>258</v>
      </c>
      <c r="D65" s="202" t="s">
        <v>324</v>
      </c>
      <c r="E65" s="189" t="s">
        <v>220</v>
      </c>
      <c r="F65" s="189" t="s">
        <v>221</v>
      </c>
      <c r="G65" s="191"/>
      <c r="H65" s="193"/>
      <c r="I65" s="241"/>
      <c r="J65" s="195">
        <v>27</v>
      </c>
      <c r="K65" s="189" t="s">
        <v>106</v>
      </c>
      <c r="L65" s="197">
        <v>37.009700000000002</v>
      </c>
      <c r="M65" s="200">
        <f t="shared" si="4"/>
        <v>999.26</v>
      </c>
      <c r="N65" s="200">
        <f t="shared" si="5"/>
        <v>2997.78</v>
      </c>
      <c r="O65" s="186"/>
      <c r="P65" s="223">
        <f t="shared" si="6"/>
        <v>0</v>
      </c>
      <c r="Q65" s="223">
        <f t="shared" si="7"/>
        <v>0</v>
      </c>
      <c r="R65" s="238" t="s">
        <v>151</v>
      </c>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54"/>
      <c r="BA65" s="54"/>
      <c r="BB65" s="54"/>
      <c r="BC65" s="54"/>
      <c r="BD65" s="54"/>
      <c r="BE65" s="54"/>
      <c r="BF65" s="54"/>
      <c r="BG65" s="54"/>
      <c r="BH65" s="54"/>
      <c r="BI65" s="54"/>
      <c r="BJ65" s="54"/>
      <c r="BK65" s="54"/>
      <c r="BL65" s="54"/>
      <c r="BM65" s="54"/>
      <c r="BN65" s="54"/>
      <c r="BO65" s="54"/>
      <c r="BP65" s="54"/>
      <c r="BQ65" s="54"/>
      <c r="BR65" s="54"/>
    </row>
    <row r="66" spans="1:71" s="55" customFormat="1" ht="15" customHeight="1">
      <c r="A66" s="54"/>
      <c r="B66" s="237">
        <v>55</v>
      </c>
      <c r="C66" s="199" t="s">
        <v>271</v>
      </c>
      <c r="D66" s="202" t="s">
        <v>618</v>
      </c>
      <c r="E66" s="189" t="s">
        <v>220</v>
      </c>
      <c r="F66" s="189" t="s">
        <v>221</v>
      </c>
      <c r="G66" s="191"/>
      <c r="H66" s="193"/>
      <c r="I66" s="241"/>
      <c r="J66" s="195">
        <v>67</v>
      </c>
      <c r="K66" s="189" t="s">
        <v>106</v>
      </c>
      <c r="L66" s="197">
        <v>29.200600000000001</v>
      </c>
      <c r="M66" s="200">
        <f t="shared" si="4"/>
        <v>1956.44</v>
      </c>
      <c r="N66" s="200">
        <f t="shared" si="5"/>
        <v>5869.32</v>
      </c>
      <c r="O66" s="186"/>
      <c r="P66" s="223">
        <f t="shared" si="6"/>
        <v>0</v>
      </c>
      <c r="Q66" s="223">
        <f t="shared" si="7"/>
        <v>0</v>
      </c>
      <c r="R66" s="238" t="s">
        <v>151</v>
      </c>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54"/>
      <c r="BA66" s="54"/>
      <c r="BB66" s="54"/>
      <c r="BC66" s="54"/>
      <c r="BD66" s="54"/>
      <c r="BE66" s="54"/>
      <c r="BF66" s="54"/>
      <c r="BG66" s="54"/>
      <c r="BH66" s="54"/>
      <c r="BI66" s="54"/>
      <c r="BJ66" s="54"/>
      <c r="BK66" s="54"/>
      <c r="BL66" s="54"/>
      <c r="BM66" s="54"/>
      <c r="BN66" s="54"/>
      <c r="BO66" s="54"/>
      <c r="BP66" s="54"/>
      <c r="BQ66" s="54"/>
      <c r="BR66" s="54"/>
    </row>
    <row r="67" spans="1:71" s="55" customFormat="1" ht="15" customHeight="1">
      <c r="A67" s="54"/>
      <c r="B67" s="237">
        <v>56</v>
      </c>
      <c r="C67" s="199" t="s">
        <v>276</v>
      </c>
      <c r="D67" s="202" t="s">
        <v>619</v>
      </c>
      <c r="E67" s="189" t="s">
        <v>82</v>
      </c>
      <c r="F67" s="189" t="s">
        <v>102</v>
      </c>
      <c r="G67" s="191"/>
      <c r="H67" s="193"/>
      <c r="I67" s="241"/>
      <c r="J67" s="195">
        <v>473</v>
      </c>
      <c r="K67" s="189" t="s">
        <v>106</v>
      </c>
      <c r="L67" s="197">
        <v>3.774</v>
      </c>
      <c r="M67" s="200">
        <f t="shared" si="4"/>
        <v>1785.1</v>
      </c>
      <c r="N67" s="200">
        <f t="shared" si="5"/>
        <v>5355.3</v>
      </c>
      <c r="O67" s="186"/>
      <c r="P67" s="223">
        <f t="shared" si="6"/>
        <v>0</v>
      </c>
      <c r="Q67" s="223">
        <f t="shared" si="7"/>
        <v>0</v>
      </c>
      <c r="R67" s="238" t="s">
        <v>151</v>
      </c>
      <c r="S67" s="15"/>
      <c r="T67" s="15"/>
      <c r="U67" s="15"/>
      <c r="V67" s="15"/>
      <c r="W67" s="15"/>
      <c r="X67" s="15"/>
      <c r="Y67" s="15"/>
      <c r="Z67" s="15"/>
      <c r="AA67" s="15"/>
      <c r="AB67" s="15"/>
      <c r="AC67" s="15"/>
      <c r="AD67" s="15"/>
      <c r="AE67" s="15"/>
      <c r="AF67" s="15"/>
      <c r="AG67" s="15"/>
      <c r="AH67" s="15"/>
      <c r="AI67" s="15"/>
      <c r="AJ67" s="15"/>
      <c r="AK67" s="15"/>
      <c r="AL67" s="15"/>
      <c r="AM67" s="15"/>
      <c r="AN67" s="15"/>
      <c r="AO67" s="15"/>
      <c r="AP67" s="15"/>
      <c r="AQ67" s="15"/>
      <c r="AR67" s="15"/>
      <c r="AS67" s="15"/>
      <c r="AT67" s="15"/>
      <c r="AU67" s="15"/>
      <c r="AV67" s="15"/>
      <c r="AW67" s="15"/>
      <c r="AX67" s="15"/>
      <c r="AY67" s="15"/>
      <c r="AZ67" s="54"/>
      <c r="BA67" s="54"/>
      <c r="BB67" s="54"/>
      <c r="BC67" s="54"/>
      <c r="BD67" s="54"/>
      <c r="BE67" s="54"/>
      <c r="BF67" s="54"/>
      <c r="BG67" s="54"/>
      <c r="BH67" s="54"/>
      <c r="BI67" s="54"/>
      <c r="BJ67" s="54"/>
      <c r="BK67" s="54"/>
      <c r="BL67" s="54"/>
      <c r="BM67" s="54"/>
      <c r="BN67" s="54"/>
      <c r="BO67" s="54"/>
      <c r="BP67" s="54"/>
      <c r="BQ67" s="54"/>
      <c r="BR67" s="54"/>
    </row>
    <row r="68" spans="1:71" s="567" customFormat="1" ht="15" customHeight="1">
      <c r="A68" s="563"/>
      <c r="B68" s="650">
        <v>57</v>
      </c>
      <c r="C68" s="651" t="s">
        <v>297</v>
      </c>
      <c r="D68" s="652" t="s">
        <v>685</v>
      </c>
      <c r="E68" s="653" t="s">
        <v>220</v>
      </c>
      <c r="F68" s="653" t="s">
        <v>221</v>
      </c>
      <c r="G68" s="641"/>
      <c r="H68" s="642"/>
      <c r="I68" s="643"/>
      <c r="J68" s="644">
        <v>15</v>
      </c>
      <c r="K68" s="653" t="s">
        <v>106</v>
      </c>
      <c r="L68" s="645">
        <v>27.377300000000002</v>
      </c>
      <c r="M68" s="646">
        <f>+ROUND(J68*L68,2)</f>
        <v>410.66</v>
      </c>
      <c r="N68" s="646">
        <f t="shared" si="5"/>
        <v>1231.98</v>
      </c>
      <c r="O68" s="647"/>
      <c r="P68" s="648">
        <f t="shared" si="6"/>
        <v>0</v>
      </c>
      <c r="Q68" s="648">
        <f t="shared" si="7"/>
        <v>0</v>
      </c>
      <c r="R68" s="649" t="s">
        <v>151</v>
      </c>
      <c r="S68" s="578"/>
      <c r="T68" s="578"/>
      <c r="U68" s="578"/>
      <c r="V68" s="578"/>
      <c r="W68" s="578"/>
      <c r="X68" s="578"/>
      <c r="Y68" s="578"/>
      <c r="Z68" s="578"/>
      <c r="AA68" s="578"/>
      <c r="AB68" s="578"/>
      <c r="AC68" s="578"/>
      <c r="AD68" s="578"/>
      <c r="AE68" s="578"/>
      <c r="AF68" s="578"/>
      <c r="AG68" s="578"/>
      <c r="AH68" s="578"/>
      <c r="AI68" s="578"/>
      <c r="AJ68" s="578"/>
      <c r="AK68" s="578"/>
      <c r="AL68" s="578"/>
      <c r="AM68" s="578"/>
      <c r="AN68" s="578"/>
      <c r="AO68" s="578"/>
      <c r="AP68" s="578"/>
      <c r="AQ68" s="578"/>
      <c r="AR68" s="578"/>
      <c r="AS68" s="578"/>
      <c r="AT68" s="578"/>
      <c r="AU68" s="578"/>
      <c r="AV68" s="578"/>
      <c r="AW68" s="578"/>
      <c r="AX68" s="578"/>
      <c r="AY68" s="578"/>
      <c r="AZ68" s="563"/>
      <c r="BA68" s="563"/>
      <c r="BB68" s="563"/>
      <c r="BC68" s="563"/>
      <c r="BD68" s="563"/>
      <c r="BE68" s="563"/>
      <c r="BF68" s="563"/>
      <c r="BG68" s="563"/>
      <c r="BH68" s="563"/>
      <c r="BI68" s="563"/>
      <c r="BJ68" s="563"/>
      <c r="BK68" s="563"/>
      <c r="BL68" s="563"/>
      <c r="BM68" s="563"/>
      <c r="BN68" s="563"/>
      <c r="BO68" s="563"/>
      <c r="BP68" s="563"/>
      <c r="BQ68" s="563"/>
      <c r="BR68" s="563"/>
    </row>
    <row r="69" spans="1:71" s="55" customFormat="1" ht="15" customHeight="1">
      <c r="A69" s="54"/>
      <c r="B69" s="237">
        <v>58</v>
      </c>
      <c r="C69" s="199" t="s">
        <v>282</v>
      </c>
      <c r="D69" s="202" t="s">
        <v>344</v>
      </c>
      <c r="E69" s="189" t="s">
        <v>220</v>
      </c>
      <c r="F69" s="189" t="s">
        <v>221</v>
      </c>
      <c r="G69" s="191"/>
      <c r="H69" s="193"/>
      <c r="I69" s="241"/>
      <c r="J69" s="195">
        <v>79</v>
      </c>
      <c r="K69" s="189" t="s">
        <v>106</v>
      </c>
      <c r="L69" s="197">
        <v>52.631999999999998</v>
      </c>
      <c r="M69" s="200">
        <f t="shared" si="4"/>
        <v>4157.93</v>
      </c>
      <c r="N69" s="200">
        <f t="shared" si="5"/>
        <v>12473.79</v>
      </c>
      <c r="O69" s="186"/>
      <c r="P69" s="223">
        <f t="shared" si="6"/>
        <v>0</v>
      </c>
      <c r="Q69" s="223">
        <f t="shared" si="7"/>
        <v>0</v>
      </c>
      <c r="R69" s="239" t="s">
        <v>150</v>
      </c>
      <c r="S69" s="15"/>
      <c r="T69" s="15"/>
      <c r="U69" s="15"/>
      <c r="V69" s="15"/>
      <c r="W69" s="15"/>
      <c r="X69" s="15"/>
      <c r="Y69" s="15"/>
      <c r="Z69" s="15"/>
      <c r="AA69" s="15"/>
      <c r="AB69" s="15"/>
      <c r="AC69" s="15"/>
      <c r="AD69" s="15"/>
      <c r="AE69" s="15"/>
      <c r="AF69" s="15"/>
      <c r="AG69" s="15"/>
      <c r="AH69" s="15"/>
      <c r="AI69" s="15"/>
      <c r="AJ69" s="15"/>
      <c r="AK69" s="15"/>
      <c r="AL69" s="15"/>
      <c r="AM69" s="15"/>
      <c r="AN69" s="15"/>
      <c r="AO69" s="15"/>
      <c r="AP69" s="15"/>
      <c r="AQ69" s="15"/>
      <c r="AR69" s="15"/>
      <c r="AS69" s="15"/>
      <c r="AT69" s="15"/>
      <c r="AU69" s="15"/>
      <c r="AV69" s="15"/>
      <c r="AW69" s="15"/>
      <c r="AX69" s="15"/>
      <c r="AY69" s="15"/>
      <c r="AZ69" s="54"/>
      <c r="BA69" s="54"/>
      <c r="BB69" s="54"/>
      <c r="BC69" s="54"/>
      <c r="BD69" s="54"/>
      <c r="BE69" s="54"/>
      <c r="BF69" s="54"/>
      <c r="BG69" s="54"/>
      <c r="BH69" s="54"/>
      <c r="BI69" s="54"/>
      <c r="BJ69" s="54"/>
      <c r="BK69" s="54"/>
      <c r="BL69" s="54"/>
      <c r="BM69" s="54"/>
      <c r="BN69" s="54"/>
      <c r="BO69" s="54"/>
      <c r="BP69" s="54"/>
      <c r="BQ69" s="54"/>
      <c r="BR69" s="54"/>
    </row>
    <row r="70" spans="1:71" s="55" customFormat="1" ht="15" customHeight="1">
      <c r="A70" s="54"/>
      <c r="B70" s="237">
        <v>59</v>
      </c>
      <c r="C70" s="199" t="s">
        <v>284</v>
      </c>
      <c r="D70" s="202" t="s">
        <v>620</v>
      </c>
      <c r="E70" s="189" t="s">
        <v>220</v>
      </c>
      <c r="F70" s="189" t="s">
        <v>221</v>
      </c>
      <c r="G70" s="191"/>
      <c r="H70" s="193"/>
      <c r="I70" s="241"/>
      <c r="J70" s="195">
        <v>303</v>
      </c>
      <c r="K70" s="189" t="s">
        <v>106</v>
      </c>
      <c r="L70" s="197">
        <v>28.531500000000001</v>
      </c>
      <c r="M70" s="200">
        <f t="shared" si="4"/>
        <v>8645.0400000000009</v>
      </c>
      <c r="N70" s="200">
        <f t="shared" si="5"/>
        <v>25935.119999999999</v>
      </c>
      <c r="O70" s="186"/>
      <c r="P70" s="223">
        <f t="shared" si="6"/>
        <v>0</v>
      </c>
      <c r="Q70" s="223">
        <f t="shared" si="7"/>
        <v>0</v>
      </c>
      <c r="R70" s="238" t="s">
        <v>150</v>
      </c>
      <c r="S70" s="15"/>
      <c r="T70" s="15"/>
      <c r="U70" s="15"/>
      <c r="V70" s="15"/>
      <c r="W70" s="15"/>
      <c r="X70" s="15"/>
      <c r="Y70" s="15"/>
      <c r="Z70" s="15"/>
      <c r="AA70" s="15"/>
      <c r="AB70" s="15"/>
      <c r="AC70" s="15"/>
      <c r="AD70" s="15"/>
      <c r="AE70" s="15"/>
      <c r="AF70" s="15"/>
      <c r="AG70" s="15"/>
      <c r="AH70" s="15"/>
      <c r="AI70" s="15"/>
      <c r="AJ70" s="15"/>
      <c r="AK70" s="15"/>
      <c r="AL70" s="15"/>
      <c r="AM70" s="15"/>
      <c r="AN70" s="15"/>
      <c r="AO70" s="15"/>
      <c r="AP70" s="15"/>
      <c r="AQ70" s="15"/>
      <c r="AR70" s="15"/>
      <c r="AS70" s="15"/>
      <c r="AT70" s="15"/>
      <c r="AU70" s="15"/>
      <c r="AV70" s="15"/>
      <c r="AW70" s="15"/>
      <c r="AX70" s="15"/>
      <c r="AY70" s="15"/>
      <c r="AZ70" s="54"/>
      <c r="BA70" s="54"/>
      <c r="BB70" s="54"/>
      <c r="BC70" s="54"/>
      <c r="BD70" s="54"/>
      <c r="BE70" s="54"/>
      <c r="BF70" s="54"/>
      <c r="BG70" s="54"/>
      <c r="BH70" s="54"/>
      <c r="BI70" s="54"/>
      <c r="BJ70" s="54"/>
      <c r="BK70" s="54"/>
      <c r="BL70" s="54"/>
      <c r="BM70" s="54"/>
      <c r="BN70" s="54"/>
      <c r="BO70" s="54"/>
      <c r="BP70" s="54"/>
      <c r="BQ70" s="54"/>
      <c r="BR70" s="54"/>
    </row>
    <row r="71" spans="1:71" s="55" customFormat="1" ht="15" customHeight="1">
      <c r="A71" s="54"/>
      <c r="B71" s="237">
        <v>60</v>
      </c>
      <c r="C71" s="199" t="s">
        <v>300</v>
      </c>
      <c r="D71" s="202" t="s">
        <v>356</v>
      </c>
      <c r="E71" s="189" t="s">
        <v>562</v>
      </c>
      <c r="F71" s="189" t="s">
        <v>378</v>
      </c>
      <c r="G71" s="191"/>
      <c r="H71" s="193"/>
      <c r="I71" s="241"/>
      <c r="J71" s="195">
        <v>105</v>
      </c>
      <c r="K71" s="189" t="s">
        <v>106</v>
      </c>
      <c r="L71" s="197">
        <v>37.229999999999997</v>
      </c>
      <c r="M71" s="200">
        <f t="shared" si="4"/>
        <v>3909.15</v>
      </c>
      <c r="N71" s="200">
        <f t="shared" si="5"/>
        <v>11727.45</v>
      </c>
      <c r="O71" s="186"/>
      <c r="P71" s="223">
        <f t="shared" si="6"/>
        <v>0</v>
      </c>
      <c r="Q71" s="223">
        <f t="shared" si="7"/>
        <v>0</v>
      </c>
      <c r="R71" s="238" t="s">
        <v>151</v>
      </c>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54"/>
      <c r="BA71" s="54"/>
      <c r="BB71" s="54"/>
      <c r="BC71" s="54"/>
      <c r="BD71" s="54"/>
      <c r="BE71" s="54"/>
      <c r="BF71" s="54"/>
      <c r="BG71" s="54"/>
      <c r="BH71" s="54"/>
      <c r="BI71" s="54"/>
      <c r="BJ71" s="54"/>
      <c r="BK71" s="54"/>
      <c r="BL71" s="54"/>
      <c r="BM71" s="54"/>
      <c r="BN71" s="54"/>
      <c r="BO71" s="54"/>
      <c r="BP71" s="54"/>
      <c r="BQ71" s="54"/>
      <c r="BR71" s="54"/>
    </row>
    <row r="72" spans="1:71" s="55" customFormat="1" ht="15" customHeight="1">
      <c r="A72" s="54"/>
      <c r="B72" s="237">
        <v>61</v>
      </c>
      <c r="C72" s="199" t="s">
        <v>302</v>
      </c>
      <c r="D72" s="202" t="s">
        <v>358</v>
      </c>
      <c r="E72" s="189" t="s">
        <v>57</v>
      </c>
      <c r="F72" s="189" t="s">
        <v>378</v>
      </c>
      <c r="G72" s="191"/>
      <c r="H72" s="193"/>
      <c r="I72" s="241"/>
      <c r="J72" s="195">
        <v>158</v>
      </c>
      <c r="K72" s="189" t="s">
        <v>106</v>
      </c>
      <c r="L72" s="197">
        <v>30.6</v>
      </c>
      <c r="M72" s="200">
        <f t="shared" si="4"/>
        <v>4834.8</v>
      </c>
      <c r="N72" s="200">
        <f t="shared" si="5"/>
        <v>14504.4</v>
      </c>
      <c r="O72" s="186"/>
      <c r="P72" s="223">
        <f t="shared" si="6"/>
        <v>0</v>
      </c>
      <c r="Q72" s="223">
        <f t="shared" si="7"/>
        <v>0</v>
      </c>
      <c r="R72" s="239" t="s">
        <v>151</v>
      </c>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54"/>
      <c r="BA72" s="54"/>
      <c r="BB72" s="54"/>
      <c r="BC72" s="54"/>
      <c r="BD72" s="54"/>
      <c r="BE72" s="54"/>
      <c r="BF72" s="54"/>
      <c r="BG72" s="54"/>
      <c r="BH72" s="54"/>
      <c r="BI72" s="54"/>
      <c r="BJ72" s="54"/>
      <c r="BK72" s="54"/>
      <c r="BL72" s="54"/>
      <c r="BM72" s="54"/>
      <c r="BN72" s="54"/>
      <c r="BO72" s="54"/>
      <c r="BP72" s="54"/>
      <c r="BQ72" s="54"/>
      <c r="BR72" s="54"/>
    </row>
    <row r="73" spans="1:71" s="55" customFormat="1" ht="15" customHeight="1">
      <c r="A73" s="54"/>
      <c r="B73" s="237">
        <v>62</v>
      </c>
      <c r="C73" s="199" t="s">
        <v>301</v>
      </c>
      <c r="D73" s="202" t="s">
        <v>357</v>
      </c>
      <c r="E73" s="189" t="s">
        <v>562</v>
      </c>
      <c r="F73" s="189" t="s">
        <v>378</v>
      </c>
      <c r="G73" s="191"/>
      <c r="H73" s="193"/>
      <c r="I73" s="241"/>
      <c r="J73" s="195">
        <v>105</v>
      </c>
      <c r="K73" s="189" t="s">
        <v>106</v>
      </c>
      <c r="L73" s="197">
        <v>46.41</v>
      </c>
      <c r="M73" s="200">
        <f t="shared" si="4"/>
        <v>4873.05</v>
      </c>
      <c r="N73" s="200">
        <f t="shared" si="5"/>
        <v>14619.15</v>
      </c>
      <c r="O73" s="186"/>
      <c r="P73" s="223">
        <f t="shared" si="6"/>
        <v>0</v>
      </c>
      <c r="Q73" s="223">
        <f t="shared" si="7"/>
        <v>0</v>
      </c>
      <c r="R73" s="238" t="s">
        <v>151</v>
      </c>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54"/>
      <c r="BA73" s="54"/>
      <c r="BB73" s="54"/>
      <c r="BC73" s="54"/>
      <c r="BD73" s="54"/>
      <c r="BE73" s="54"/>
      <c r="BF73" s="54"/>
      <c r="BG73" s="54"/>
      <c r="BH73" s="54"/>
      <c r="BI73" s="54"/>
      <c r="BJ73" s="54"/>
      <c r="BK73" s="54"/>
      <c r="BL73" s="54"/>
      <c r="BM73" s="54"/>
      <c r="BN73" s="54"/>
      <c r="BO73" s="54"/>
      <c r="BP73" s="54"/>
      <c r="BQ73" s="54"/>
      <c r="BR73" s="54"/>
    </row>
    <row r="74" spans="1:71" s="55" customFormat="1" ht="15" customHeight="1">
      <c r="A74" s="54"/>
      <c r="B74" s="237">
        <v>63</v>
      </c>
      <c r="C74" s="199" t="s">
        <v>303</v>
      </c>
      <c r="D74" s="202" t="s">
        <v>359</v>
      </c>
      <c r="E74" s="189" t="s">
        <v>562</v>
      </c>
      <c r="F74" s="189" t="s">
        <v>378</v>
      </c>
      <c r="G74" s="191"/>
      <c r="H74" s="193"/>
      <c r="I74" s="241"/>
      <c r="J74" s="195">
        <v>105</v>
      </c>
      <c r="K74" s="189" t="s">
        <v>106</v>
      </c>
      <c r="L74" s="197">
        <v>32.130000000000003</v>
      </c>
      <c r="M74" s="200">
        <f t="shared" si="4"/>
        <v>3373.65</v>
      </c>
      <c r="N74" s="200">
        <f t="shared" si="5"/>
        <v>10120.950000000001</v>
      </c>
      <c r="O74" s="186"/>
      <c r="P74" s="223">
        <f t="shared" si="6"/>
        <v>0</v>
      </c>
      <c r="Q74" s="223">
        <f t="shared" si="7"/>
        <v>0</v>
      </c>
      <c r="R74" s="238" t="s">
        <v>151</v>
      </c>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54"/>
      <c r="BA74" s="54"/>
      <c r="BB74" s="54"/>
      <c r="BC74" s="54"/>
      <c r="BD74" s="54"/>
      <c r="BE74" s="54"/>
      <c r="BF74" s="54"/>
      <c r="BG74" s="54"/>
      <c r="BH74" s="54"/>
      <c r="BI74" s="54"/>
      <c r="BJ74" s="54"/>
      <c r="BK74" s="54"/>
      <c r="BL74" s="54"/>
      <c r="BM74" s="54"/>
      <c r="BN74" s="54"/>
      <c r="BO74" s="54"/>
      <c r="BP74" s="54"/>
      <c r="BQ74" s="54"/>
      <c r="BR74" s="54"/>
    </row>
    <row r="75" spans="1:71" s="55" customFormat="1" ht="15" customHeight="1">
      <c r="A75" s="54"/>
      <c r="B75" s="237">
        <v>64</v>
      </c>
      <c r="C75" s="199" t="s">
        <v>261</v>
      </c>
      <c r="D75" s="202" t="s">
        <v>327</v>
      </c>
      <c r="E75" s="189" t="s">
        <v>379</v>
      </c>
      <c r="F75" s="189" t="s">
        <v>375</v>
      </c>
      <c r="G75" s="191"/>
      <c r="H75" s="193"/>
      <c r="I75" s="241"/>
      <c r="J75" s="195">
        <v>2100</v>
      </c>
      <c r="K75" s="189" t="s">
        <v>107</v>
      </c>
      <c r="L75" s="197">
        <v>3.27E-2</v>
      </c>
      <c r="M75" s="200">
        <f t="shared" si="4"/>
        <v>68.67</v>
      </c>
      <c r="N75" s="200">
        <f t="shared" si="5"/>
        <v>206.01</v>
      </c>
      <c r="O75" s="186"/>
      <c r="P75" s="223">
        <f t="shared" si="6"/>
        <v>0</v>
      </c>
      <c r="Q75" s="223">
        <f t="shared" si="7"/>
        <v>0</v>
      </c>
      <c r="R75" s="238" t="s">
        <v>151</v>
      </c>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54"/>
      <c r="BA75" s="54"/>
      <c r="BB75" s="54"/>
      <c r="BC75" s="54"/>
      <c r="BD75" s="54"/>
      <c r="BE75" s="54"/>
      <c r="BF75" s="54"/>
      <c r="BG75" s="54"/>
      <c r="BH75" s="54"/>
      <c r="BI75" s="54"/>
      <c r="BJ75" s="54"/>
      <c r="BK75" s="54"/>
      <c r="BL75" s="54"/>
      <c r="BM75" s="54"/>
      <c r="BN75" s="54"/>
      <c r="BO75" s="54"/>
      <c r="BP75" s="54"/>
      <c r="BQ75" s="54"/>
      <c r="BR75" s="54"/>
    </row>
    <row r="76" spans="1:71" s="55" customFormat="1" ht="15" customHeight="1">
      <c r="A76" s="54"/>
      <c r="B76" s="237">
        <v>65</v>
      </c>
      <c r="C76" s="199" t="s">
        <v>260</v>
      </c>
      <c r="D76" s="202" t="s">
        <v>326</v>
      </c>
      <c r="E76" s="189" t="s">
        <v>367</v>
      </c>
      <c r="F76" s="189" t="s">
        <v>72</v>
      </c>
      <c r="G76" s="191"/>
      <c r="H76" s="193"/>
      <c r="I76" s="241"/>
      <c r="J76" s="195">
        <v>21000</v>
      </c>
      <c r="K76" s="189" t="s">
        <v>107</v>
      </c>
      <c r="L76" s="197">
        <v>5.3400000000000003E-2</v>
      </c>
      <c r="M76" s="200">
        <f t="shared" ref="M76:M78" si="8">+ROUND(J76*L76,2)</f>
        <v>1121.4000000000001</v>
      </c>
      <c r="N76" s="200">
        <f t="shared" ref="N76:N78" si="9">+ROUND(M76*$O$6,2)</f>
        <v>3364.2</v>
      </c>
      <c r="O76" s="186"/>
      <c r="P76" s="223">
        <f t="shared" ref="P76:P78" si="10">+ROUND(J76*O76,2)</f>
        <v>0</v>
      </c>
      <c r="Q76" s="223">
        <f t="shared" ref="Q76:Q78" si="11">+P76*$O$6</f>
        <v>0</v>
      </c>
      <c r="R76" s="238" t="s">
        <v>151</v>
      </c>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54"/>
      <c r="BA76" s="54"/>
      <c r="BB76" s="54"/>
      <c r="BC76" s="54"/>
      <c r="BD76" s="54"/>
      <c r="BE76" s="54"/>
      <c r="BF76" s="54"/>
      <c r="BG76" s="54"/>
      <c r="BH76" s="54"/>
      <c r="BI76" s="54"/>
      <c r="BJ76" s="54"/>
      <c r="BK76" s="54"/>
      <c r="BL76" s="54"/>
      <c r="BM76" s="54"/>
      <c r="BN76" s="54"/>
      <c r="BO76" s="54"/>
      <c r="BP76" s="54"/>
      <c r="BQ76" s="54"/>
      <c r="BR76" s="54"/>
    </row>
    <row r="77" spans="1:71" s="55" customFormat="1" ht="15" customHeight="1">
      <c r="A77" s="54"/>
      <c r="B77" s="237">
        <v>66</v>
      </c>
      <c r="C77" s="199" t="s">
        <v>272</v>
      </c>
      <c r="D77" s="202" t="s">
        <v>560</v>
      </c>
      <c r="E77" s="222" t="s">
        <v>53</v>
      </c>
      <c r="F77" s="222" t="s">
        <v>53</v>
      </c>
      <c r="G77" s="191"/>
      <c r="H77" s="193"/>
      <c r="I77" s="222" t="s">
        <v>53</v>
      </c>
      <c r="J77" s="195">
        <v>2</v>
      </c>
      <c r="K77" s="222" t="s">
        <v>89</v>
      </c>
      <c r="L77" s="197">
        <v>20.287800000000001</v>
      </c>
      <c r="M77" s="200">
        <f t="shared" si="8"/>
        <v>40.58</v>
      </c>
      <c r="N77" s="200">
        <f t="shared" si="9"/>
        <v>121.74</v>
      </c>
      <c r="O77" s="186"/>
      <c r="P77" s="223">
        <f t="shared" si="10"/>
        <v>0</v>
      </c>
      <c r="Q77" s="223">
        <f t="shared" si="11"/>
        <v>0</v>
      </c>
      <c r="R77" s="239" t="s">
        <v>151</v>
      </c>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c r="AQ77" s="15"/>
      <c r="AR77" s="15"/>
      <c r="AS77" s="15"/>
      <c r="AT77" s="15"/>
      <c r="AU77" s="15"/>
      <c r="AV77" s="15"/>
      <c r="AW77" s="15"/>
      <c r="AX77" s="15"/>
      <c r="AY77" s="15"/>
      <c r="AZ77" s="54"/>
      <c r="BA77" s="54"/>
      <c r="BB77" s="54"/>
      <c r="BC77" s="54"/>
      <c r="BD77" s="54"/>
      <c r="BE77" s="54"/>
      <c r="BF77" s="54"/>
      <c r="BG77" s="54"/>
      <c r="BH77" s="54"/>
      <c r="BI77" s="54"/>
      <c r="BJ77" s="54"/>
      <c r="BK77" s="54"/>
      <c r="BL77" s="54"/>
      <c r="BM77" s="54"/>
      <c r="BN77" s="54"/>
      <c r="BO77" s="54"/>
      <c r="BP77" s="54"/>
      <c r="BQ77" s="54"/>
      <c r="BR77" s="54"/>
    </row>
    <row r="78" spans="1:71" s="55" customFormat="1" ht="15" customHeight="1" thickBot="1">
      <c r="A78" s="54"/>
      <c r="B78" s="242">
        <v>67</v>
      </c>
      <c r="C78" s="185" t="s">
        <v>299</v>
      </c>
      <c r="D78" s="188" t="s">
        <v>561</v>
      </c>
      <c r="E78" s="190" t="s">
        <v>141</v>
      </c>
      <c r="F78" s="190" t="s">
        <v>377</v>
      </c>
      <c r="G78" s="192"/>
      <c r="H78" s="194"/>
      <c r="I78" s="196"/>
      <c r="J78" s="198">
        <v>38</v>
      </c>
      <c r="K78" s="190" t="s">
        <v>89</v>
      </c>
      <c r="L78" s="187">
        <v>12.1243</v>
      </c>
      <c r="M78" s="203">
        <f t="shared" si="8"/>
        <v>460.72</v>
      </c>
      <c r="N78" s="203">
        <f t="shared" si="9"/>
        <v>1382.16</v>
      </c>
      <c r="O78" s="201"/>
      <c r="P78" s="224">
        <f t="shared" si="10"/>
        <v>0</v>
      </c>
      <c r="Q78" s="224">
        <f t="shared" si="11"/>
        <v>0</v>
      </c>
      <c r="R78" s="243" t="s">
        <v>151</v>
      </c>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c r="AQ78" s="15"/>
      <c r="AR78" s="15"/>
      <c r="AS78" s="15"/>
      <c r="AT78" s="15"/>
      <c r="AU78" s="15"/>
      <c r="AV78" s="15"/>
      <c r="AW78" s="15"/>
      <c r="AX78" s="15"/>
      <c r="AY78" s="15"/>
      <c r="AZ78" s="54"/>
      <c r="BA78" s="54"/>
      <c r="BB78" s="54"/>
      <c r="BC78" s="54"/>
      <c r="BD78" s="54"/>
      <c r="BE78" s="54"/>
      <c r="BF78" s="54"/>
      <c r="BG78" s="54"/>
      <c r="BH78" s="54"/>
      <c r="BI78" s="54"/>
      <c r="BJ78" s="54"/>
      <c r="BK78" s="54"/>
      <c r="BL78" s="54"/>
      <c r="BM78" s="54"/>
      <c r="BN78" s="54"/>
      <c r="BO78" s="54"/>
      <c r="BP78" s="54"/>
      <c r="BQ78" s="54"/>
      <c r="BR78" s="54"/>
    </row>
    <row r="79" spans="1:71" s="19" customFormat="1" ht="4.9000000000000004" customHeight="1" thickBot="1">
      <c r="A79" s="18"/>
      <c r="B79" s="18"/>
      <c r="C79" s="18"/>
      <c r="D79" s="18" t="s">
        <v>565</v>
      </c>
      <c r="E79" s="18"/>
      <c r="F79" s="18"/>
      <c r="G79" s="53"/>
      <c r="H79" s="18"/>
      <c r="I79" s="18"/>
      <c r="J79" s="18"/>
      <c r="K79" s="18"/>
      <c r="L79" s="18"/>
      <c r="M79" s="18"/>
      <c r="N79" s="18"/>
      <c r="O79" s="18"/>
      <c r="P79" s="18"/>
      <c r="Q79" s="18"/>
      <c r="R79" s="7"/>
      <c r="S79" s="15"/>
      <c r="T79" s="15"/>
      <c r="U79" s="15"/>
      <c r="V79" s="15"/>
      <c r="W79" s="15"/>
      <c r="X79" s="15"/>
      <c r="Y79" s="15"/>
      <c r="Z79" s="15"/>
      <c r="AA79" s="15"/>
      <c r="AB79" s="15"/>
      <c r="AC79" s="15"/>
      <c r="AD79" s="15"/>
      <c r="AE79" s="15"/>
      <c r="AF79" s="15"/>
      <c r="AG79" s="15"/>
      <c r="AH79" s="15"/>
      <c r="AI79" s="15"/>
      <c r="AJ79" s="15"/>
      <c r="AK79" s="15"/>
      <c r="AL79" s="15"/>
      <c r="AM79" s="15"/>
      <c r="AN79" s="15"/>
      <c r="AO79" s="15"/>
      <c r="AP79" s="15"/>
      <c r="AQ79" s="15"/>
      <c r="AR79" s="15"/>
      <c r="AS79" s="15"/>
      <c r="AT79" s="15"/>
      <c r="AU79" s="15"/>
      <c r="AV79" s="15"/>
      <c r="AW79" s="15"/>
      <c r="AX79" s="15"/>
      <c r="AY79" s="15"/>
      <c r="AZ79" s="18"/>
      <c r="BA79" s="18"/>
      <c r="BB79" s="18"/>
      <c r="BC79" s="18"/>
      <c r="BD79" s="18"/>
      <c r="BE79" s="18"/>
      <c r="BF79" s="18"/>
      <c r="BG79" s="18"/>
      <c r="BH79" s="18"/>
      <c r="BI79" s="18"/>
      <c r="BJ79" s="18"/>
      <c r="BK79" s="18"/>
      <c r="BL79" s="18"/>
      <c r="BM79" s="18"/>
      <c r="BN79" s="18"/>
      <c r="BO79" s="18"/>
      <c r="BP79" s="18"/>
      <c r="BQ79" s="18"/>
      <c r="BR79" s="18"/>
      <c r="BS79" s="18"/>
    </row>
    <row r="80" spans="1:71" s="19" customFormat="1" ht="16.899999999999999" customHeight="1" thickBot="1">
      <c r="A80" s="18"/>
      <c r="B80" s="48"/>
      <c r="C80" s="253" t="s">
        <v>14</v>
      </c>
      <c r="D80" s="18"/>
      <c r="E80" s="18"/>
      <c r="F80" s="18"/>
      <c r="G80" s="18"/>
      <c r="H80" s="18"/>
      <c r="I80" s="18"/>
      <c r="J80" s="18"/>
      <c r="K80" s="18"/>
      <c r="L80" s="21" t="s">
        <v>9</v>
      </c>
      <c r="M80" s="712">
        <f>SUM(M12:M78)</f>
        <v>68499.740000000005</v>
      </c>
      <c r="N80" s="712">
        <f>SUM(N12:N78)</f>
        <v>205499.22</v>
      </c>
      <c r="O80" s="20"/>
      <c r="P80" s="21" t="s">
        <v>25</v>
      </c>
      <c r="Q80" s="52">
        <f>SUM(Q12:Q78)</f>
        <v>0</v>
      </c>
      <c r="R80" s="7"/>
      <c r="S80" s="15"/>
      <c r="T80" s="15"/>
      <c r="U80" s="15"/>
      <c r="V80" s="15"/>
      <c r="W80" s="15"/>
      <c r="X80" s="15"/>
      <c r="Y80" s="15"/>
      <c r="Z80" s="15"/>
      <c r="AA80" s="15"/>
      <c r="AB80" s="15"/>
      <c r="AC80" s="15"/>
      <c r="AD80" s="15"/>
      <c r="AE80" s="15"/>
      <c r="AF80" s="15"/>
      <c r="AG80" s="15"/>
      <c r="AH80" s="15"/>
      <c r="AI80" s="15"/>
      <c r="AJ80" s="15"/>
      <c r="AK80" s="15"/>
      <c r="AL80" s="15"/>
      <c r="AM80" s="15"/>
      <c r="AN80" s="15"/>
      <c r="AO80" s="15"/>
      <c r="AP80" s="15"/>
      <c r="AQ80" s="15"/>
      <c r="AR80" s="15"/>
      <c r="AS80" s="15"/>
      <c r="AT80" s="15"/>
      <c r="AU80" s="15"/>
      <c r="AV80" s="15"/>
      <c r="AW80" s="15"/>
      <c r="AX80" s="15"/>
      <c r="AY80" s="15"/>
      <c r="AZ80" s="18"/>
      <c r="BA80" s="18"/>
      <c r="BB80" s="18"/>
      <c r="BC80" s="18"/>
      <c r="BD80" s="18"/>
      <c r="BE80" s="18"/>
      <c r="BF80" s="18"/>
      <c r="BG80" s="18"/>
      <c r="BH80" s="18"/>
      <c r="BI80" s="18"/>
      <c r="BJ80" s="18"/>
      <c r="BK80" s="18"/>
      <c r="BL80" s="18"/>
      <c r="BM80" s="18"/>
      <c r="BN80" s="18"/>
      <c r="BO80" s="18"/>
      <c r="BP80" s="18"/>
      <c r="BQ80" s="18"/>
      <c r="BR80" s="18"/>
    </row>
    <row r="81" spans="1:77" s="19" customFormat="1" ht="4.9000000000000004" customHeight="1">
      <c r="A81" s="18"/>
      <c r="B81" s="18"/>
      <c r="C81" s="18"/>
      <c r="D81" s="18" t="s">
        <v>566</v>
      </c>
      <c r="E81" s="18"/>
      <c r="F81" s="18"/>
      <c r="G81" s="18"/>
      <c r="H81" s="18"/>
      <c r="I81" s="18"/>
      <c r="J81" s="18"/>
      <c r="K81" s="18"/>
      <c r="L81" s="18"/>
      <c r="M81" s="18"/>
      <c r="N81" s="18"/>
      <c r="O81" s="18"/>
      <c r="P81" s="18"/>
      <c r="Q81" s="18"/>
      <c r="R81" s="7"/>
      <c r="S81" s="15"/>
      <c r="T81" s="15"/>
      <c r="U81" s="15"/>
      <c r="V81" s="15"/>
      <c r="W81" s="15"/>
      <c r="X81" s="15"/>
      <c r="Y81" s="15"/>
      <c r="Z81" s="15"/>
      <c r="AA81" s="15"/>
      <c r="AB81" s="15"/>
      <c r="AC81" s="15"/>
      <c r="AD81" s="15"/>
      <c r="AE81" s="15"/>
      <c r="AF81" s="15"/>
      <c r="AG81" s="15"/>
      <c r="AH81" s="15"/>
      <c r="AI81" s="15"/>
      <c r="AJ81" s="15"/>
      <c r="AK81" s="15"/>
      <c r="AL81" s="15"/>
      <c r="AM81" s="15"/>
      <c r="AN81" s="15"/>
      <c r="AO81" s="15"/>
      <c r="AP81" s="15"/>
      <c r="AQ81" s="15"/>
      <c r="AR81" s="15"/>
      <c r="AS81" s="15"/>
      <c r="AT81" s="15"/>
      <c r="AU81" s="15"/>
      <c r="AV81" s="15"/>
      <c r="AW81" s="15"/>
      <c r="AX81" s="15"/>
      <c r="AY81" s="15"/>
      <c r="AZ81" s="18"/>
      <c r="BA81" s="18"/>
      <c r="BB81" s="18"/>
      <c r="BC81" s="18"/>
      <c r="BD81" s="18"/>
      <c r="BE81" s="18"/>
      <c r="BF81" s="18"/>
      <c r="BG81" s="18"/>
      <c r="BH81" s="18"/>
      <c r="BI81" s="18"/>
      <c r="BJ81" s="18"/>
      <c r="BK81" s="18"/>
      <c r="BL81" s="18"/>
      <c r="BM81" s="18"/>
      <c r="BN81" s="18"/>
      <c r="BO81" s="18"/>
      <c r="BP81" s="18"/>
      <c r="BQ81" s="18"/>
      <c r="BR81" s="18"/>
      <c r="BS81" s="18"/>
      <c r="BT81" s="18"/>
      <c r="BU81" s="18"/>
      <c r="BV81" s="18"/>
    </row>
    <row r="82" spans="1:77" s="16" customFormat="1">
      <c r="A82" s="22"/>
      <c r="B82" s="205" t="s">
        <v>595</v>
      </c>
      <c r="C82" s="22"/>
      <c r="D82" s="22"/>
      <c r="E82" s="22"/>
      <c r="F82" s="58"/>
      <c r="G82" s="22"/>
      <c r="H82" s="22"/>
      <c r="I82" s="22"/>
      <c r="J82" s="22"/>
      <c r="K82" s="22"/>
      <c r="L82" s="22"/>
      <c r="M82" s="157"/>
      <c r="N82" s="22"/>
      <c r="O82" s="22"/>
      <c r="P82" s="22"/>
      <c r="Q82" s="22"/>
      <c r="R82" s="7"/>
      <c r="S82" s="15"/>
      <c r="T82" s="15"/>
      <c r="U82" s="15"/>
      <c r="V82" s="15"/>
      <c r="W82" s="15"/>
      <c r="X82" s="15"/>
      <c r="Y82" s="15"/>
      <c r="Z82" s="15"/>
      <c r="AA82" s="15"/>
      <c r="AB82" s="15"/>
      <c r="AC82" s="15"/>
      <c r="AD82" s="15"/>
      <c r="AE82" s="15"/>
      <c r="AF82" s="15"/>
      <c r="AG82" s="15"/>
      <c r="AH82" s="15"/>
      <c r="AI82" s="15"/>
      <c r="AJ82" s="15"/>
      <c r="AK82" s="15"/>
      <c r="AL82" s="15"/>
      <c r="AM82" s="15"/>
      <c r="AN82" s="15"/>
      <c r="AO82" s="15"/>
      <c r="AP82" s="15"/>
      <c r="AQ82" s="15"/>
      <c r="AR82" s="15"/>
      <c r="AS82" s="15"/>
      <c r="AT82" s="15"/>
      <c r="AU82" s="15"/>
      <c r="AV82" s="15"/>
      <c r="AW82" s="15"/>
      <c r="AX82" s="15"/>
      <c r="AY82" s="15"/>
      <c r="AZ82" s="13"/>
      <c r="BA82" s="13"/>
      <c r="BB82" s="13"/>
      <c r="BC82" s="13"/>
      <c r="BD82" s="13"/>
      <c r="BE82" s="13"/>
      <c r="BF82" s="13"/>
      <c r="BG82" s="13"/>
      <c r="BH82" s="13"/>
      <c r="BI82" s="13"/>
      <c r="BJ82" s="13"/>
      <c r="BK82" s="13"/>
      <c r="BL82" s="13"/>
      <c r="BM82" s="13"/>
      <c r="BN82" s="13"/>
      <c r="BO82" s="13"/>
      <c r="BP82" s="13"/>
      <c r="BQ82" s="13"/>
      <c r="BR82" s="13"/>
      <c r="BS82" s="13"/>
      <c r="BT82" s="13"/>
      <c r="BU82" s="13"/>
      <c r="BV82" s="13"/>
      <c r="BW82" s="13"/>
      <c r="BX82" s="13"/>
    </row>
    <row r="83" spans="1:77" s="16" customFormat="1" ht="33.75">
      <c r="A83" s="22"/>
      <c r="B83" s="62"/>
      <c r="C83" s="22"/>
      <c r="D83" s="22"/>
      <c r="E83" s="22"/>
      <c r="F83" s="22"/>
      <c r="G83" s="22"/>
      <c r="H83" s="22"/>
      <c r="I83" s="22"/>
      <c r="J83" s="22"/>
      <c r="K83" s="22"/>
      <c r="L83" s="22"/>
      <c r="M83" s="57"/>
      <c r="N83" s="22"/>
      <c r="O83" s="22"/>
      <c r="P83" s="22"/>
      <c r="Q83" s="7"/>
      <c r="R83" s="13"/>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c r="AS83" s="15"/>
      <c r="AT83" s="15"/>
      <c r="AU83" s="15"/>
      <c r="AV83" s="15"/>
      <c r="AW83" s="15"/>
      <c r="AX83" s="15"/>
      <c r="AY83" s="15"/>
      <c r="AZ83" s="13"/>
      <c r="BA83" s="13"/>
      <c r="BB83" s="13"/>
      <c r="BC83" s="13"/>
      <c r="BD83" s="13"/>
      <c r="BE83" s="13"/>
      <c r="BF83" s="13"/>
      <c r="BG83" s="13"/>
      <c r="BH83" s="13"/>
      <c r="BI83" s="13"/>
      <c r="BJ83" s="13"/>
      <c r="BK83" s="13"/>
      <c r="BL83" s="13"/>
      <c r="BM83" s="13"/>
      <c r="BN83" s="13"/>
      <c r="BO83" s="13"/>
      <c r="BP83" s="13"/>
      <c r="BQ83" s="13"/>
      <c r="BR83" s="13"/>
      <c r="BS83" s="13"/>
      <c r="BT83" s="13"/>
      <c r="BU83" s="13"/>
      <c r="BV83" s="13"/>
      <c r="BW83" s="13"/>
      <c r="BX83" s="13"/>
      <c r="BY83" s="13"/>
    </row>
    <row r="84" spans="1:77" s="13" customFormat="1">
      <c r="Q84" s="7"/>
      <c r="S84" s="15"/>
      <c r="T84" s="15"/>
      <c r="U84" s="15"/>
      <c r="V84" s="15"/>
      <c r="W84" s="15"/>
      <c r="X84" s="15"/>
      <c r="Y84" s="15"/>
      <c r="Z84" s="15"/>
      <c r="AA84" s="15"/>
      <c r="AB84" s="15"/>
      <c r="AC84" s="15"/>
      <c r="AD84" s="15"/>
      <c r="AE84" s="15"/>
      <c r="AF84" s="15"/>
      <c r="AG84" s="15"/>
      <c r="AH84" s="15"/>
      <c r="AI84" s="15"/>
      <c r="AJ84" s="15"/>
      <c r="AK84" s="15"/>
      <c r="AL84" s="15"/>
      <c r="AM84" s="15"/>
      <c r="AN84" s="15"/>
      <c r="AO84" s="15"/>
      <c r="AP84" s="15"/>
      <c r="AQ84" s="15"/>
      <c r="AR84" s="15"/>
      <c r="AS84" s="15"/>
      <c r="AT84" s="15"/>
      <c r="AU84" s="15"/>
      <c r="AV84" s="15"/>
      <c r="AW84" s="15"/>
      <c r="AX84" s="15"/>
      <c r="AY84" s="15"/>
    </row>
    <row r="85" spans="1:77" s="13" customFormat="1" ht="17.25" thickBot="1">
      <c r="R85" s="7"/>
      <c r="S85" s="15"/>
      <c r="T85" s="15"/>
      <c r="U85" s="15"/>
      <c r="V85" s="15"/>
      <c r="W85" s="15"/>
      <c r="X85" s="15"/>
      <c r="Y85" s="15"/>
      <c r="Z85" s="15"/>
      <c r="AA85" s="15"/>
      <c r="AB85" s="15"/>
      <c r="AC85" s="15"/>
      <c r="AD85" s="15"/>
      <c r="AE85" s="15"/>
      <c r="AF85" s="15"/>
      <c r="AG85" s="15"/>
      <c r="AH85" s="15"/>
      <c r="AI85" s="15"/>
      <c r="AJ85" s="15"/>
      <c r="AK85" s="15"/>
      <c r="AL85" s="15"/>
      <c r="AM85" s="15"/>
      <c r="AN85" s="15"/>
      <c r="AO85" s="15"/>
      <c r="AP85" s="15"/>
      <c r="AQ85" s="15"/>
      <c r="AR85" s="15"/>
      <c r="AS85" s="15"/>
      <c r="AT85" s="15"/>
      <c r="AU85" s="15"/>
      <c r="AV85" s="15"/>
      <c r="AW85" s="15"/>
      <c r="AX85" s="15"/>
      <c r="AY85" s="15"/>
    </row>
    <row r="86" spans="1:77" s="13" customFormat="1" ht="17.25" thickTop="1">
      <c r="B86" s="518"/>
      <c r="C86" s="519"/>
      <c r="D86" s="519"/>
      <c r="E86" s="519"/>
      <c r="F86" s="520"/>
      <c r="G86" s="519"/>
      <c r="H86" s="519"/>
      <c r="I86" s="519"/>
      <c r="J86" s="519"/>
      <c r="K86" s="519"/>
      <c r="L86" s="519"/>
      <c r="M86" s="519"/>
      <c r="N86" s="519"/>
      <c r="O86" s="519"/>
      <c r="P86" s="519"/>
      <c r="Q86" s="519"/>
      <c r="R86" s="521"/>
      <c r="S86" s="15"/>
      <c r="T86" s="15"/>
      <c r="U86" s="15"/>
      <c r="V86" s="15"/>
      <c r="W86" s="15"/>
      <c r="X86" s="15"/>
      <c r="Y86" s="15"/>
      <c r="Z86" s="15"/>
      <c r="AA86" s="15"/>
      <c r="AB86" s="15"/>
      <c r="AC86" s="15"/>
      <c r="AD86" s="15"/>
      <c r="AE86" s="15"/>
      <c r="AF86" s="15"/>
      <c r="AG86" s="15"/>
      <c r="AH86" s="15"/>
      <c r="AI86" s="15"/>
      <c r="AJ86" s="15"/>
      <c r="AK86" s="15"/>
      <c r="AL86" s="15"/>
      <c r="AM86" s="15"/>
      <c r="AN86" s="15"/>
      <c r="AO86" s="15"/>
      <c r="AP86" s="15"/>
      <c r="AQ86" s="15"/>
      <c r="AR86" s="15"/>
      <c r="AS86" s="15"/>
      <c r="AT86" s="15"/>
      <c r="AU86" s="15"/>
      <c r="AV86" s="15"/>
      <c r="AW86" s="15"/>
      <c r="AX86" s="15"/>
      <c r="AY86" s="15"/>
    </row>
    <row r="87" spans="1:77" s="13" customFormat="1">
      <c r="B87" s="522"/>
      <c r="C87" s="523" t="s">
        <v>78</v>
      </c>
      <c r="D87" s="429"/>
      <c r="E87" s="429"/>
      <c r="F87" s="524"/>
      <c r="G87" s="429"/>
      <c r="H87" s="429"/>
      <c r="I87" s="429"/>
      <c r="J87" s="429"/>
      <c r="K87" s="429"/>
      <c r="L87" s="429"/>
      <c r="M87" s="429"/>
      <c r="N87" s="429"/>
      <c r="O87" s="429"/>
      <c r="P87" s="429"/>
      <c r="Q87" s="429"/>
      <c r="R87" s="525"/>
      <c r="S87" s="15"/>
      <c r="T87" s="15"/>
      <c r="U87" s="15"/>
      <c r="V87" s="15"/>
      <c r="W87" s="15"/>
      <c r="X87" s="15"/>
      <c r="Y87" s="15"/>
      <c r="Z87" s="15"/>
      <c r="AA87" s="15"/>
      <c r="AB87" s="15"/>
      <c r="AC87" s="15"/>
      <c r="AD87" s="15"/>
      <c r="AE87" s="15"/>
      <c r="AF87" s="15"/>
      <c r="AG87" s="15"/>
      <c r="AH87" s="15"/>
      <c r="AI87" s="15"/>
      <c r="AJ87" s="15"/>
      <c r="AK87" s="15"/>
      <c r="AL87" s="15"/>
      <c r="AM87" s="15"/>
      <c r="AN87" s="15"/>
      <c r="AO87" s="15"/>
      <c r="AP87" s="15"/>
      <c r="AQ87" s="15"/>
      <c r="AR87" s="15"/>
      <c r="AS87" s="15"/>
      <c r="AT87" s="15"/>
      <c r="AU87" s="15"/>
      <c r="AV87" s="15"/>
      <c r="AW87" s="15"/>
      <c r="AX87" s="15"/>
      <c r="AY87" s="15"/>
    </row>
    <row r="88" spans="1:77" s="13" customFormat="1" ht="6.95" customHeight="1">
      <c r="B88" s="522"/>
      <c r="C88" s="526"/>
      <c r="D88" s="429"/>
      <c r="E88" s="429"/>
      <c r="F88" s="524"/>
      <c r="G88" s="429"/>
      <c r="H88" s="429"/>
      <c r="I88" s="429"/>
      <c r="J88" s="429"/>
      <c r="K88" s="429"/>
      <c r="L88" s="429"/>
      <c r="M88" s="429"/>
      <c r="N88" s="429"/>
      <c r="O88" s="429"/>
      <c r="P88" s="429"/>
      <c r="Q88" s="429"/>
      <c r="R88" s="525"/>
      <c r="S88" s="15"/>
      <c r="T88" s="15"/>
      <c r="U88" s="15"/>
      <c r="V88" s="15"/>
      <c r="W88" s="15"/>
      <c r="X88" s="15"/>
      <c r="Y88" s="15"/>
      <c r="Z88" s="15"/>
      <c r="AA88" s="15"/>
      <c r="AB88" s="15"/>
      <c r="AC88" s="15"/>
      <c r="AD88" s="15"/>
      <c r="AE88" s="15"/>
      <c r="AF88" s="15"/>
      <c r="AG88" s="15"/>
      <c r="AH88" s="15"/>
      <c r="AI88" s="15"/>
      <c r="AJ88" s="15"/>
      <c r="AK88" s="15"/>
      <c r="AL88" s="15"/>
      <c r="AM88" s="15"/>
      <c r="AN88" s="15"/>
      <c r="AO88" s="15"/>
      <c r="AP88" s="15"/>
      <c r="AQ88" s="15"/>
      <c r="AR88" s="15"/>
      <c r="AS88" s="15"/>
      <c r="AT88" s="15"/>
      <c r="AU88" s="15"/>
      <c r="AV88" s="15"/>
      <c r="AW88" s="15"/>
      <c r="AX88" s="15"/>
      <c r="AY88" s="15"/>
    </row>
    <row r="89" spans="1:77" s="13" customFormat="1">
      <c r="B89" s="522"/>
      <c r="C89" s="527" t="s">
        <v>609</v>
      </c>
      <c r="D89" s="513"/>
      <c r="E89" s="528"/>
      <c r="F89" s="529"/>
      <c r="G89" s="528"/>
      <c r="H89" s="528"/>
      <c r="I89" s="528"/>
      <c r="J89" s="528"/>
      <c r="K89" s="528"/>
      <c r="L89" s="528"/>
      <c r="M89" s="528"/>
      <c r="N89" s="528"/>
      <c r="O89" s="528"/>
      <c r="P89" s="528"/>
      <c r="Q89" s="528"/>
      <c r="R89" s="525"/>
      <c r="S89" s="15"/>
      <c r="T89" s="15"/>
      <c r="U89" s="15"/>
      <c r="V89" s="15"/>
      <c r="W89" s="15"/>
      <c r="X89" s="15"/>
      <c r="Y89" s="15"/>
      <c r="Z89" s="15"/>
      <c r="AA89" s="15"/>
      <c r="AB89" s="15"/>
      <c r="AC89" s="15"/>
      <c r="AD89" s="15"/>
      <c r="AE89" s="15"/>
      <c r="AF89" s="15"/>
      <c r="AG89" s="15"/>
      <c r="AH89" s="15"/>
      <c r="AI89" s="15"/>
      <c r="AJ89" s="15"/>
      <c r="AK89" s="15"/>
      <c r="AL89" s="15"/>
      <c r="AM89" s="15"/>
      <c r="AN89" s="15"/>
      <c r="AO89" s="15"/>
      <c r="AP89" s="15"/>
      <c r="AQ89" s="15"/>
      <c r="AR89" s="15"/>
      <c r="AS89" s="15"/>
      <c r="AT89" s="15"/>
      <c r="AU89" s="15"/>
      <c r="AV89" s="15"/>
      <c r="AW89" s="15"/>
      <c r="AX89" s="15"/>
      <c r="AY89" s="15"/>
    </row>
    <row r="90" spans="1:77" s="13" customFormat="1">
      <c r="B90" s="522"/>
      <c r="C90" s="530" t="s">
        <v>610</v>
      </c>
      <c r="D90" s="528"/>
      <c r="E90" s="528"/>
      <c r="F90" s="529"/>
      <c r="G90" s="528"/>
      <c r="H90" s="528"/>
      <c r="I90" s="528"/>
      <c r="J90" s="528"/>
      <c r="K90" s="528"/>
      <c r="L90" s="528"/>
      <c r="M90" s="528"/>
      <c r="N90" s="528"/>
      <c r="O90" s="528"/>
      <c r="P90" s="528"/>
      <c r="Q90" s="528"/>
      <c r="R90" s="525"/>
      <c r="S90" s="15"/>
      <c r="T90" s="15"/>
      <c r="U90" s="15"/>
      <c r="V90" s="15"/>
      <c r="W90" s="15"/>
      <c r="X90" s="15"/>
      <c r="Y90" s="15"/>
      <c r="Z90" s="15"/>
      <c r="AA90" s="15"/>
      <c r="AB90" s="15"/>
      <c r="AC90" s="15"/>
      <c r="AD90" s="15"/>
      <c r="AE90" s="15"/>
      <c r="AF90" s="15"/>
      <c r="AG90" s="15"/>
      <c r="AH90" s="15"/>
      <c r="AI90" s="15"/>
      <c r="AJ90" s="15"/>
      <c r="AK90" s="15"/>
      <c r="AL90" s="15"/>
      <c r="AM90" s="15"/>
      <c r="AN90" s="15"/>
      <c r="AO90" s="15"/>
      <c r="AP90" s="15"/>
      <c r="AQ90" s="15"/>
      <c r="AR90" s="15"/>
      <c r="AS90" s="15"/>
      <c r="AT90" s="15"/>
      <c r="AU90" s="15"/>
      <c r="AV90" s="15"/>
      <c r="AW90" s="15"/>
      <c r="AX90" s="15"/>
      <c r="AY90" s="15"/>
    </row>
    <row r="91" spans="1:77" s="13" customFormat="1" ht="33" customHeight="1">
      <c r="B91" s="522"/>
      <c r="C91" s="748" t="s">
        <v>676</v>
      </c>
      <c r="D91" s="748"/>
      <c r="E91" s="748"/>
      <c r="F91" s="748"/>
      <c r="G91" s="748"/>
      <c r="H91" s="748"/>
      <c r="I91" s="748"/>
      <c r="J91" s="748"/>
      <c r="K91" s="748"/>
      <c r="L91" s="748"/>
      <c r="M91" s="748"/>
      <c r="N91" s="748"/>
      <c r="O91" s="748"/>
      <c r="P91" s="748"/>
      <c r="Q91" s="748"/>
      <c r="R91" s="525"/>
      <c r="S91" s="15"/>
      <c r="T91" s="15"/>
      <c r="U91" s="15"/>
      <c r="V91" s="15"/>
      <c r="W91" s="15"/>
      <c r="X91" s="15"/>
      <c r="Y91" s="15"/>
      <c r="Z91" s="15"/>
      <c r="AA91" s="15"/>
      <c r="AB91" s="15"/>
      <c r="AC91" s="15"/>
      <c r="AD91" s="15"/>
      <c r="AE91" s="15"/>
      <c r="AF91" s="15"/>
      <c r="AG91" s="15"/>
      <c r="AH91" s="15"/>
      <c r="AI91" s="15"/>
      <c r="AJ91" s="15"/>
      <c r="AK91" s="15"/>
      <c r="AL91" s="15"/>
      <c r="AM91" s="15"/>
      <c r="AN91" s="15"/>
      <c r="AO91" s="15"/>
      <c r="AP91" s="15"/>
      <c r="AQ91" s="15"/>
      <c r="AR91" s="15"/>
      <c r="AS91" s="15"/>
      <c r="AT91" s="15"/>
      <c r="AU91" s="15"/>
      <c r="AV91" s="15"/>
      <c r="AW91" s="15"/>
      <c r="AX91" s="15"/>
      <c r="AY91" s="15"/>
    </row>
    <row r="92" spans="1:77" s="13" customFormat="1">
      <c r="B92" s="522"/>
      <c r="C92" s="531" t="s">
        <v>611</v>
      </c>
      <c r="D92" s="528"/>
      <c r="E92" s="528"/>
      <c r="F92" s="529"/>
      <c r="G92" s="528"/>
      <c r="H92" s="528"/>
      <c r="I92" s="528"/>
      <c r="J92" s="528"/>
      <c r="K92" s="528"/>
      <c r="L92" s="528"/>
      <c r="M92" s="528"/>
      <c r="N92" s="528"/>
      <c r="O92" s="528"/>
      <c r="P92" s="528"/>
      <c r="Q92" s="528"/>
      <c r="R92" s="525"/>
      <c r="S92" s="15"/>
      <c r="T92" s="15"/>
      <c r="U92" s="15"/>
      <c r="V92" s="15"/>
      <c r="W92" s="15"/>
      <c r="X92" s="15"/>
      <c r="Y92" s="15"/>
      <c r="Z92" s="15"/>
      <c r="AA92" s="15"/>
      <c r="AB92" s="15"/>
      <c r="AC92" s="15"/>
      <c r="AD92" s="15"/>
      <c r="AE92" s="15"/>
      <c r="AF92" s="15"/>
      <c r="AG92" s="15"/>
      <c r="AH92" s="15"/>
      <c r="AI92" s="15"/>
      <c r="AJ92" s="15"/>
      <c r="AK92" s="15"/>
      <c r="AL92" s="15"/>
      <c r="AM92" s="15"/>
      <c r="AN92" s="15"/>
      <c r="AO92" s="15"/>
      <c r="AP92" s="15"/>
      <c r="AQ92" s="15"/>
      <c r="AR92" s="15"/>
      <c r="AS92" s="15"/>
      <c r="AT92" s="15"/>
      <c r="AU92" s="15"/>
      <c r="AV92" s="15"/>
      <c r="AW92" s="15"/>
      <c r="AX92" s="15"/>
      <c r="AY92" s="15"/>
    </row>
    <row r="93" spans="1:77" s="13" customFormat="1" ht="17.25" thickBot="1">
      <c r="B93" s="532"/>
      <c r="C93" s="533"/>
      <c r="D93" s="533"/>
      <c r="E93" s="533"/>
      <c r="F93" s="534"/>
      <c r="G93" s="533"/>
      <c r="H93" s="533"/>
      <c r="I93" s="533"/>
      <c r="J93" s="533"/>
      <c r="K93" s="533"/>
      <c r="L93" s="533"/>
      <c r="M93" s="533"/>
      <c r="N93" s="533"/>
      <c r="O93" s="533"/>
      <c r="P93" s="533"/>
      <c r="Q93" s="533"/>
      <c r="R93" s="535"/>
      <c r="S93" s="15"/>
      <c r="T93" s="15"/>
      <c r="U93" s="15"/>
      <c r="V93" s="15"/>
      <c r="W93" s="15"/>
      <c r="X93" s="15"/>
      <c r="Y93" s="15"/>
      <c r="Z93" s="15"/>
      <c r="AA93" s="15"/>
      <c r="AB93" s="15"/>
      <c r="AC93" s="15"/>
      <c r="AD93" s="15"/>
      <c r="AE93" s="15"/>
      <c r="AF93" s="15"/>
      <c r="AG93" s="15"/>
      <c r="AH93" s="15"/>
      <c r="AI93" s="15"/>
      <c r="AJ93" s="15"/>
      <c r="AK93" s="15"/>
      <c r="AL93" s="15"/>
      <c r="AM93" s="15"/>
      <c r="AN93" s="15"/>
      <c r="AO93" s="15"/>
      <c r="AP93" s="15"/>
      <c r="AQ93" s="15"/>
      <c r="AR93" s="15"/>
      <c r="AS93" s="15"/>
      <c r="AT93" s="15"/>
      <c r="AU93" s="15"/>
      <c r="AV93" s="15"/>
      <c r="AW93" s="15"/>
      <c r="AX93" s="15"/>
      <c r="AY93" s="15"/>
    </row>
    <row r="94" spans="1:77" s="13" customFormat="1" ht="17.25" thickTop="1"/>
    <row r="95" spans="1:77" s="13" customFormat="1" ht="53.25" customHeight="1"/>
    <row r="96" spans="1:77" s="13" customFormat="1"/>
    <row r="97" s="13" customFormat="1" ht="28.5" customHeight="1"/>
    <row r="98" s="13" customFormat="1"/>
    <row r="99" s="13" customFormat="1" ht="20.100000000000001" customHeight="1"/>
    <row r="100" s="13" customFormat="1"/>
    <row r="101" s="13" customFormat="1"/>
    <row r="102" s="13" customFormat="1"/>
    <row r="103" s="13" customFormat="1"/>
    <row r="104" s="13" customFormat="1"/>
    <row r="105" s="13" customFormat="1"/>
    <row r="106" s="13" customFormat="1"/>
    <row r="107" s="13" customFormat="1"/>
    <row r="108" s="13" customFormat="1"/>
    <row r="109" s="13" customFormat="1"/>
    <row r="110" s="13" customFormat="1"/>
    <row r="111" s="13" customFormat="1"/>
    <row r="112" s="13" customFormat="1"/>
    <row r="113" s="13" customFormat="1"/>
    <row r="114" s="13" customFormat="1"/>
    <row r="115" s="13" customFormat="1"/>
    <row r="116" s="13" customFormat="1"/>
    <row r="117" s="13" customFormat="1"/>
    <row r="118" s="13" customFormat="1"/>
    <row r="119" s="13" customFormat="1"/>
    <row r="120" s="13" customFormat="1"/>
    <row r="121" s="13" customFormat="1"/>
    <row r="122" s="13" customFormat="1"/>
    <row r="123" s="13" customFormat="1"/>
    <row r="124" s="13" customFormat="1"/>
    <row r="125" s="13" customFormat="1"/>
    <row r="126" s="13" customFormat="1"/>
    <row r="127" s="13" customFormat="1"/>
    <row r="128" s="13" customFormat="1"/>
    <row r="129" s="13" customFormat="1"/>
    <row r="130" s="13" customFormat="1"/>
    <row r="131" s="13" customFormat="1"/>
    <row r="132" s="13" customFormat="1"/>
    <row r="133" s="13" customFormat="1"/>
    <row r="134" s="13" customFormat="1"/>
    <row r="135" s="13" customFormat="1"/>
    <row r="136" s="13" customFormat="1"/>
    <row r="137" s="13" customFormat="1"/>
    <row r="138" s="13" customFormat="1"/>
    <row r="139" s="13" customFormat="1"/>
    <row r="140" s="13" customFormat="1"/>
    <row r="141" s="13" customFormat="1"/>
    <row r="142" s="13" customFormat="1"/>
    <row r="143" s="13" customFormat="1"/>
    <row r="144" s="13" customFormat="1"/>
    <row r="145" s="13" customFormat="1"/>
    <row r="146" s="13" customFormat="1"/>
    <row r="147" s="13" customFormat="1"/>
    <row r="148" s="13" customFormat="1"/>
    <row r="149" s="13" customFormat="1"/>
    <row r="150" s="13" customFormat="1"/>
    <row r="151" s="13" customFormat="1"/>
    <row r="152" s="13" customFormat="1"/>
    <row r="153" s="13"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sheetData>
  <sortState ref="B12:R78">
    <sortCondition ref="K12:K78"/>
    <sortCondition ref="D12:D78"/>
  </sortState>
  <mergeCells count="8">
    <mergeCell ref="S41:U41"/>
    <mergeCell ref="C91:Q91"/>
    <mergeCell ref="B2:C2"/>
    <mergeCell ref="B5:C5"/>
    <mergeCell ref="D5:G5"/>
    <mergeCell ref="B6:C6"/>
    <mergeCell ref="B4:R4"/>
    <mergeCell ref="D2:R2"/>
  </mergeCells>
  <printOptions horizontalCentered="1"/>
  <pageMargins left="7.874015748031496E-2" right="7.874015748031496E-2" top="0.59055118110236227" bottom="0.59055118110236227" header="0.31496062992125984" footer="0.31496062992125984"/>
  <pageSetup paperSize="9" scale="52" orientation="landscape" r:id="rId1"/>
  <headerFooter>
    <oddHeader>&amp;R&amp;P / &amp;N</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99"/>
  </sheetPr>
  <dimension ref="A1:BO156"/>
  <sheetViews>
    <sheetView zoomScale="80" zoomScaleNormal="80" zoomScaleSheetLayoutView="80" workbookViewId="0">
      <pane ySplit="9" topLeftCell="A22" activePane="bottomLeft" state="frozen"/>
      <selection activeCell="B4" sqref="B4:R6"/>
      <selection pane="bottomLeft" activeCell="B2" sqref="B2:C2"/>
    </sheetView>
  </sheetViews>
  <sheetFormatPr baseColWidth="10" defaultColWidth="11.28515625" defaultRowHeight="15"/>
  <cols>
    <col min="1" max="1" width="3.7109375" style="3" customWidth="1"/>
    <col min="2" max="2" width="11.28515625" style="3" customWidth="1"/>
    <col min="3" max="3" width="17.1406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19.8554687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5.'!B4</f>
        <v>Lot 5.      Colorants, àcids i reactius químics</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ht="15" customHeight="1">
      <c r="B11" s="360">
        <v>1</v>
      </c>
      <c r="C11" s="361" t="s">
        <v>283</v>
      </c>
      <c r="D11" s="362" t="s">
        <v>614</v>
      </c>
      <c r="E11" s="363"/>
      <c r="F11" s="364"/>
      <c r="G11" s="363"/>
      <c r="H11" s="364"/>
      <c r="I11" s="365">
        <v>11</v>
      </c>
      <c r="J11" s="366" t="s">
        <v>544</v>
      </c>
      <c r="K11" s="366" t="s">
        <v>371</v>
      </c>
      <c r="L11" s="366" t="s">
        <v>371</v>
      </c>
      <c r="M11" s="367"/>
    </row>
    <row r="12" spans="1:67" ht="15" customHeight="1">
      <c r="B12" s="368">
        <v>2</v>
      </c>
      <c r="C12" s="199" t="s">
        <v>291</v>
      </c>
      <c r="D12" s="202" t="s">
        <v>350</v>
      </c>
      <c r="E12" s="191"/>
      <c r="F12" s="193"/>
      <c r="G12" s="191"/>
      <c r="H12" s="193"/>
      <c r="I12" s="195">
        <v>5</v>
      </c>
      <c r="J12" s="189" t="s">
        <v>544</v>
      </c>
      <c r="K12" s="189" t="s">
        <v>373</v>
      </c>
      <c r="L12" s="189" t="s">
        <v>373</v>
      </c>
      <c r="M12" s="369"/>
    </row>
    <row r="13" spans="1:67" ht="15" customHeight="1">
      <c r="B13" s="368">
        <v>3</v>
      </c>
      <c r="C13" s="199" t="s">
        <v>304</v>
      </c>
      <c r="D13" s="202" t="s">
        <v>563</v>
      </c>
      <c r="E13" s="191"/>
      <c r="F13" s="193"/>
      <c r="G13" s="191"/>
      <c r="H13" s="193"/>
      <c r="I13" s="195">
        <v>32</v>
      </c>
      <c r="J13" s="189" t="s">
        <v>544</v>
      </c>
      <c r="K13" s="189" t="s">
        <v>564</v>
      </c>
      <c r="L13" s="189" t="s">
        <v>564</v>
      </c>
      <c r="M13" s="369"/>
    </row>
    <row r="14" spans="1:67" ht="15" customHeight="1">
      <c r="B14" s="368">
        <v>4</v>
      </c>
      <c r="C14" s="199" t="s">
        <v>239</v>
      </c>
      <c r="D14" s="202" t="s">
        <v>305</v>
      </c>
      <c r="E14" s="191"/>
      <c r="F14" s="193"/>
      <c r="G14" s="191"/>
      <c r="H14" s="193"/>
      <c r="I14" s="195">
        <v>5</v>
      </c>
      <c r="J14" s="189" t="s">
        <v>559</v>
      </c>
      <c r="K14" s="189" t="s">
        <v>360</v>
      </c>
      <c r="L14" s="189" t="s">
        <v>360</v>
      </c>
      <c r="M14" s="369"/>
    </row>
    <row r="15" spans="1:67" ht="15" customHeight="1">
      <c r="B15" s="368">
        <v>5</v>
      </c>
      <c r="C15" s="199" t="s">
        <v>240</v>
      </c>
      <c r="D15" s="202" t="s">
        <v>306</v>
      </c>
      <c r="E15" s="191"/>
      <c r="F15" s="193"/>
      <c r="G15" s="191"/>
      <c r="H15" s="193"/>
      <c r="I15" s="195">
        <v>4</v>
      </c>
      <c r="J15" s="189" t="s">
        <v>559</v>
      </c>
      <c r="K15" s="189" t="s">
        <v>57</v>
      </c>
      <c r="L15" s="189" t="s">
        <v>57</v>
      </c>
      <c r="M15" s="369"/>
    </row>
    <row r="16" spans="1:67" ht="15" customHeight="1">
      <c r="B16" s="368">
        <v>6</v>
      </c>
      <c r="C16" s="199" t="s">
        <v>241</v>
      </c>
      <c r="D16" s="202" t="s">
        <v>307</v>
      </c>
      <c r="E16" s="191"/>
      <c r="F16" s="193"/>
      <c r="G16" s="191"/>
      <c r="H16" s="193"/>
      <c r="I16" s="195">
        <v>4</v>
      </c>
      <c r="J16" s="189" t="s">
        <v>559</v>
      </c>
      <c r="K16" s="189" t="s">
        <v>57</v>
      </c>
      <c r="L16" s="189" t="s">
        <v>57</v>
      </c>
      <c r="M16" s="369"/>
    </row>
    <row r="17" spans="2:13" ht="15" customHeight="1">
      <c r="B17" s="368">
        <v>7</v>
      </c>
      <c r="C17" s="199" t="s">
        <v>242</v>
      </c>
      <c r="D17" s="202" t="s">
        <v>308</v>
      </c>
      <c r="E17" s="191"/>
      <c r="F17" s="193"/>
      <c r="G17" s="191"/>
      <c r="H17" s="193"/>
      <c r="I17" s="195">
        <v>2</v>
      </c>
      <c r="J17" s="189" t="s">
        <v>559</v>
      </c>
      <c r="K17" s="189" t="s">
        <v>361</v>
      </c>
      <c r="L17" s="189" t="s">
        <v>361</v>
      </c>
      <c r="M17" s="369"/>
    </row>
    <row r="18" spans="2:13" ht="15" customHeight="1">
      <c r="B18" s="368">
        <v>8</v>
      </c>
      <c r="C18" s="199" t="s">
        <v>243</v>
      </c>
      <c r="D18" s="202" t="s">
        <v>309</v>
      </c>
      <c r="E18" s="191"/>
      <c r="F18" s="193"/>
      <c r="G18" s="191"/>
      <c r="H18" s="193"/>
      <c r="I18" s="195">
        <v>2</v>
      </c>
      <c r="J18" s="189" t="s">
        <v>559</v>
      </c>
      <c r="K18" s="189" t="s">
        <v>361</v>
      </c>
      <c r="L18" s="189" t="s">
        <v>361</v>
      </c>
      <c r="M18" s="369"/>
    </row>
    <row r="19" spans="2:13" ht="15" customHeight="1">
      <c r="B19" s="368">
        <v>9</v>
      </c>
      <c r="C19" s="199" t="s">
        <v>244</v>
      </c>
      <c r="D19" s="202" t="s">
        <v>310</v>
      </c>
      <c r="E19" s="191"/>
      <c r="F19" s="193"/>
      <c r="G19" s="191"/>
      <c r="H19" s="193"/>
      <c r="I19" s="195">
        <v>2</v>
      </c>
      <c r="J19" s="189" t="s">
        <v>559</v>
      </c>
      <c r="K19" s="189" t="s">
        <v>361</v>
      </c>
      <c r="L19" s="189" t="s">
        <v>361</v>
      </c>
      <c r="M19" s="369"/>
    </row>
    <row r="20" spans="2:13" ht="15" customHeight="1">
      <c r="B20" s="368">
        <v>10</v>
      </c>
      <c r="C20" s="199" t="s">
        <v>245</v>
      </c>
      <c r="D20" s="202" t="s">
        <v>311</v>
      </c>
      <c r="E20" s="191"/>
      <c r="F20" s="193"/>
      <c r="G20" s="191"/>
      <c r="H20" s="193"/>
      <c r="I20" s="195">
        <v>2</v>
      </c>
      <c r="J20" s="189" t="s">
        <v>559</v>
      </c>
      <c r="K20" s="189" t="s">
        <v>362</v>
      </c>
      <c r="L20" s="189" t="s">
        <v>362</v>
      </c>
      <c r="M20" s="369"/>
    </row>
    <row r="21" spans="2:13" ht="15" customHeight="1">
      <c r="B21" s="368">
        <v>11</v>
      </c>
      <c r="C21" s="199" t="s">
        <v>246</v>
      </c>
      <c r="D21" s="202" t="s">
        <v>312</v>
      </c>
      <c r="E21" s="191"/>
      <c r="F21" s="193"/>
      <c r="G21" s="191"/>
      <c r="H21" s="193"/>
      <c r="I21" s="195">
        <v>6</v>
      </c>
      <c r="J21" s="189" t="s">
        <v>559</v>
      </c>
      <c r="K21" s="189" t="s">
        <v>363</v>
      </c>
      <c r="L21" s="189" t="s">
        <v>363</v>
      </c>
      <c r="M21" s="369"/>
    </row>
    <row r="22" spans="2:13" ht="15" customHeight="1">
      <c r="B22" s="368">
        <v>12</v>
      </c>
      <c r="C22" s="199" t="s">
        <v>247</v>
      </c>
      <c r="D22" s="202" t="s">
        <v>313</v>
      </c>
      <c r="E22" s="191"/>
      <c r="F22" s="193"/>
      <c r="G22" s="191"/>
      <c r="H22" s="193"/>
      <c r="I22" s="195">
        <v>2</v>
      </c>
      <c r="J22" s="189" t="s">
        <v>559</v>
      </c>
      <c r="K22" s="189" t="s">
        <v>210</v>
      </c>
      <c r="L22" s="189" t="s">
        <v>210</v>
      </c>
      <c r="M22" s="369"/>
    </row>
    <row r="23" spans="2:13" ht="15" customHeight="1">
      <c r="B23" s="368">
        <v>13</v>
      </c>
      <c r="C23" s="199" t="s">
        <v>248</v>
      </c>
      <c r="D23" s="202" t="s">
        <v>314</v>
      </c>
      <c r="E23" s="191"/>
      <c r="F23" s="193"/>
      <c r="G23" s="191"/>
      <c r="H23" s="193"/>
      <c r="I23" s="195">
        <v>2</v>
      </c>
      <c r="J23" s="189" t="s">
        <v>559</v>
      </c>
      <c r="K23" s="189" t="s">
        <v>360</v>
      </c>
      <c r="L23" s="189" t="s">
        <v>360</v>
      </c>
      <c r="M23" s="369"/>
    </row>
    <row r="24" spans="2:13" ht="15" customHeight="1">
      <c r="B24" s="368">
        <v>14</v>
      </c>
      <c r="C24" s="199" t="s">
        <v>249</v>
      </c>
      <c r="D24" s="202" t="s">
        <v>315</v>
      </c>
      <c r="E24" s="191"/>
      <c r="F24" s="193"/>
      <c r="G24" s="191"/>
      <c r="H24" s="193"/>
      <c r="I24" s="195">
        <v>15</v>
      </c>
      <c r="J24" s="189" t="s">
        <v>559</v>
      </c>
      <c r="K24" s="189" t="s">
        <v>364</v>
      </c>
      <c r="L24" s="189" t="s">
        <v>364</v>
      </c>
      <c r="M24" s="369"/>
    </row>
    <row r="25" spans="2:13" ht="15" customHeight="1">
      <c r="B25" s="368">
        <v>15</v>
      </c>
      <c r="C25" s="199" t="s">
        <v>251</v>
      </c>
      <c r="D25" s="202" t="s">
        <v>317</v>
      </c>
      <c r="E25" s="191"/>
      <c r="F25" s="193"/>
      <c r="G25" s="191"/>
      <c r="H25" s="193"/>
      <c r="I25" s="195">
        <v>35</v>
      </c>
      <c r="J25" s="189" t="s">
        <v>559</v>
      </c>
      <c r="K25" s="189" t="s">
        <v>57</v>
      </c>
      <c r="L25" s="189" t="s">
        <v>57</v>
      </c>
      <c r="M25" s="369"/>
    </row>
    <row r="26" spans="2:13" ht="15" customHeight="1">
      <c r="B26" s="368">
        <v>16</v>
      </c>
      <c r="C26" s="199" t="s">
        <v>252</v>
      </c>
      <c r="D26" s="202" t="s">
        <v>318</v>
      </c>
      <c r="E26" s="191"/>
      <c r="F26" s="193"/>
      <c r="G26" s="191"/>
      <c r="H26" s="193"/>
      <c r="I26" s="195">
        <v>2</v>
      </c>
      <c r="J26" s="189" t="s">
        <v>559</v>
      </c>
      <c r="K26" s="189" t="s">
        <v>362</v>
      </c>
      <c r="L26" s="189" t="s">
        <v>362</v>
      </c>
      <c r="M26" s="369"/>
    </row>
    <row r="27" spans="2:13" ht="15" customHeight="1">
      <c r="B27" s="368">
        <v>17</v>
      </c>
      <c r="C27" s="199" t="s">
        <v>253</v>
      </c>
      <c r="D27" s="202" t="s">
        <v>319</v>
      </c>
      <c r="E27" s="191"/>
      <c r="F27" s="193"/>
      <c r="G27" s="191"/>
      <c r="H27" s="193"/>
      <c r="I27" s="195">
        <v>5</v>
      </c>
      <c r="J27" s="189" t="s">
        <v>559</v>
      </c>
      <c r="K27" s="189" t="s">
        <v>365</v>
      </c>
      <c r="L27" s="189" t="s">
        <v>365</v>
      </c>
      <c r="M27" s="369"/>
    </row>
    <row r="28" spans="2:13" ht="15" customHeight="1">
      <c r="B28" s="368">
        <v>18</v>
      </c>
      <c r="C28" s="199" t="s">
        <v>254</v>
      </c>
      <c r="D28" s="202" t="s">
        <v>320</v>
      </c>
      <c r="E28" s="191"/>
      <c r="F28" s="193"/>
      <c r="G28" s="191"/>
      <c r="H28" s="193"/>
      <c r="I28" s="195">
        <v>8</v>
      </c>
      <c r="J28" s="189" t="s">
        <v>559</v>
      </c>
      <c r="K28" s="189" t="s">
        <v>362</v>
      </c>
      <c r="L28" s="189" t="s">
        <v>362</v>
      </c>
      <c r="M28" s="369"/>
    </row>
    <row r="29" spans="2:13" ht="15" customHeight="1">
      <c r="B29" s="368">
        <v>19</v>
      </c>
      <c r="C29" s="199" t="s">
        <v>255</v>
      </c>
      <c r="D29" s="202" t="s">
        <v>321</v>
      </c>
      <c r="E29" s="191"/>
      <c r="F29" s="193"/>
      <c r="G29" s="191"/>
      <c r="H29" s="193"/>
      <c r="I29" s="195">
        <v>4</v>
      </c>
      <c r="J29" s="189" t="s">
        <v>559</v>
      </c>
      <c r="K29" s="189" t="s">
        <v>360</v>
      </c>
      <c r="L29" s="189" t="s">
        <v>360</v>
      </c>
      <c r="M29" s="369"/>
    </row>
    <row r="30" spans="2:13" ht="15" customHeight="1">
      <c r="B30" s="368">
        <v>20</v>
      </c>
      <c r="C30" s="199" t="s">
        <v>257</v>
      </c>
      <c r="D30" s="202" t="s">
        <v>323</v>
      </c>
      <c r="E30" s="191"/>
      <c r="F30" s="193"/>
      <c r="G30" s="191"/>
      <c r="H30" s="193"/>
      <c r="I30" s="195">
        <v>11</v>
      </c>
      <c r="J30" s="189" t="s">
        <v>559</v>
      </c>
      <c r="K30" s="189" t="s">
        <v>362</v>
      </c>
      <c r="L30" s="189" t="s">
        <v>362</v>
      </c>
      <c r="M30" s="369"/>
    </row>
    <row r="31" spans="2:13" ht="15" customHeight="1">
      <c r="B31" s="368">
        <v>21</v>
      </c>
      <c r="C31" s="199" t="s">
        <v>259</v>
      </c>
      <c r="D31" s="202" t="s">
        <v>325</v>
      </c>
      <c r="E31" s="191"/>
      <c r="F31" s="193"/>
      <c r="G31" s="191"/>
      <c r="H31" s="193"/>
      <c r="I31" s="195">
        <v>2</v>
      </c>
      <c r="J31" s="189" t="s">
        <v>559</v>
      </c>
      <c r="K31" s="189" t="s">
        <v>210</v>
      </c>
      <c r="L31" s="189" t="s">
        <v>210</v>
      </c>
      <c r="M31" s="369"/>
    </row>
    <row r="32" spans="2:13" ht="15" customHeight="1">
      <c r="B32" s="368">
        <v>22</v>
      </c>
      <c r="C32" s="199" t="s">
        <v>262</v>
      </c>
      <c r="D32" s="202" t="s">
        <v>328</v>
      </c>
      <c r="E32" s="191"/>
      <c r="F32" s="193"/>
      <c r="G32" s="191"/>
      <c r="H32" s="193"/>
      <c r="I32" s="195">
        <v>32</v>
      </c>
      <c r="J32" s="189" t="s">
        <v>559</v>
      </c>
      <c r="K32" s="189" t="s">
        <v>57</v>
      </c>
      <c r="L32" s="189" t="s">
        <v>57</v>
      </c>
      <c r="M32" s="369"/>
    </row>
    <row r="33" spans="2:13" ht="15" customHeight="1">
      <c r="B33" s="368">
        <v>23</v>
      </c>
      <c r="C33" s="199" t="s">
        <v>264</v>
      </c>
      <c r="D33" s="202" t="s">
        <v>330</v>
      </c>
      <c r="E33" s="191"/>
      <c r="F33" s="193"/>
      <c r="G33" s="191"/>
      <c r="H33" s="193"/>
      <c r="I33" s="195">
        <v>2</v>
      </c>
      <c r="J33" s="189" t="s">
        <v>559</v>
      </c>
      <c r="K33" s="189" t="s">
        <v>369</v>
      </c>
      <c r="L33" s="189" t="s">
        <v>369</v>
      </c>
      <c r="M33" s="369"/>
    </row>
    <row r="34" spans="2:13" ht="15" customHeight="1">
      <c r="B34" s="368">
        <v>24</v>
      </c>
      <c r="C34" s="199" t="s">
        <v>265</v>
      </c>
      <c r="D34" s="202" t="s">
        <v>615</v>
      </c>
      <c r="E34" s="191"/>
      <c r="F34" s="193"/>
      <c r="G34" s="191"/>
      <c r="H34" s="193"/>
      <c r="I34" s="195">
        <v>10</v>
      </c>
      <c r="J34" s="189" t="s">
        <v>559</v>
      </c>
      <c r="K34" s="189" t="s">
        <v>362</v>
      </c>
      <c r="L34" s="189" t="s">
        <v>362</v>
      </c>
      <c r="M34" s="369"/>
    </row>
    <row r="35" spans="2:13" ht="15" customHeight="1">
      <c r="B35" s="368">
        <v>25</v>
      </c>
      <c r="C35" s="199" t="s">
        <v>266</v>
      </c>
      <c r="D35" s="202" t="s">
        <v>331</v>
      </c>
      <c r="E35" s="191"/>
      <c r="F35" s="193"/>
      <c r="G35" s="191"/>
      <c r="H35" s="193"/>
      <c r="I35" s="195">
        <v>8</v>
      </c>
      <c r="J35" s="189" t="s">
        <v>559</v>
      </c>
      <c r="K35" s="189" t="s">
        <v>370</v>
      </c>
      <c r="L35" s="189" t="s">
        <v>370</v>
      </c>
      <c r="M35" s="369"/>
    </row>
    <row r="36" spans="2:13" ht="15" customHeight="1">
      <c r="B36" s="368">
        <v>26</v>
      </c>
      <c r="C36" s="199" t="s">
        <v>267</v>
      </c>
      <c r="D36" s="202" t="s">
        <v>332</v>
      </c>
      <c r="E36" s="191"/>
      <c r="F36" s="193"/>
      <c r="G36" s="191"/>
      <c r="H36" s="193"/>
      <c r="I36" s="195">
        <v>8</v>
      </c>
      <c r="J36" s="189" t="s">
        <v>559</v>
      </c>
      <c r="K36" s="189" t="s">
        <v>57</v>
      </c>
      <c r="L36" s="189" t="s">
        <v>57</v>
      </c>
      <c r="M36" s="369"/>
    </row>
    <row r="37" spans="2:13" ht="15" customHeight="1">
      <c r="B37" s="368">
        <v>27</v>
      </c>
      <c r="C37" s="199" t="s">
        <v>268</v>
      </c>
      <c r="D37" s="202" t="s">
        <v>333</v>
      </c>
      <c r="E37" s="191"/>
      <c r="F37" s="193"/>
      <c r="G37" s="191"/>
      <c r="H37" s="193"/>
      <c r="I37" s="195">
        <v>4</v>
      </c>
      <c r="J37" s="189" t="s">
        <v>559</v>
      </c>
      <c r="K37" s="189" t="s">
        <v>57</v>
      </c>
      <c r="L37" s="189" t="s">
        <v>57</v>
      </c>
      <c r="M37" s="369"/>
    </row>
    <row r="38" spans="2:13" ht="15" customHeight="1">
      <c r="B38" s="368">
        <v>28</v>
      </c>
      <c r="C38" s="199" t="s">
        <v>294</v>
      </c>
      <c r="D38" s="202" t="s">
        <v>352</v>
      </c>
      <c r="E38" s="191"/>
      <c r="F38" s="193"/>
      <c r="G38" s="191"/>
      <c r="H38" s="193"/>
      <c r="I38" s="195">
        <v>2</v>
      </c>
      <c r="J38" s="189" t="s">
        <v>559</v>
      </c>
      <c r="K38" s="189" t="s">
        <v>57</v>
      </c>
      <c r="L38" s="189" t="s">
        <v>57</v>
      </c>
      <c r="M38" s="369"/>
    </row>
    <row r="39" spans="2:13" ht="15" customHeight="1">
      <c r="B39" s="368">
        <v>29</v>
      </c>
      <c r="C39" s="199" t="s">
        <v>269</v>
      </c>
      <c r="D39" s="202" t="s">
        <v>334</v>
      </c>
      <c r="E39" s="191"/>
      <c r="F39" s="193"/>
      <c r="G39" s="191"/>
      <c r="H39" s="193"/>
      <c r="I39" s="195">
        <v>1155</v>
      </c>
      <c r="J39" s="189" t="s">
        <v>559</v>
      </c>
      <c r="K39" s="189" t="s">
        <v>82</v>
      </c>
      <c r="L39" s="189" t="s">
        <v>82</v>
      </c>
      <c r="M39" s="369"/>
    </row>
    <row r="40" spans="2:13" ht="15" customHeight="1">
      <c r="B40" s="368">
        <v>30</v>
      </c>
      <c r="C40" s="199" t="s">
        <v>270</v>
      </c>
      <c r="D40" s="202" t="s">
        <v>335</v>
      </c>
      <c r="E40" s="191"/>
      <c r="F40" s="193"/>
      <c r="G40" s="191"/>
      <c r="H40" s="193"/>
      <c r="I40" s="812">
        <v>6</v>
      </c>
      <c r="J40" s="189" t="s">
        <v>559</v>
      </c>
      <c r="K40" s="189" t="s">
        <v>57</v>
      </c>
      <c r="L40" s="189" t="s">
        <v>57</v>
      </c>
      <c r="M40" s="369"/>
    </row>
    <row r="41" spans="2:13" ht="15" customHeight="1">
      <c r="B41" s="368">
        <v>31</v>
      </c>
      <c r="C41" s="199" t="s">
        <v>295</v>
      </c>
      <c r="D41" s="202" t="s">
        <v>353</v>
      </c>
      <c r="E41" s="191"/>
      <c r="F41" s="193"/>
      <c r="G41" s="191"/>
      <c r="H41" s="193"/>
      <c r="I41" s="195">
        <v>6</v>
      </c>
      <c r="J41" s="189" t="s">
        <v>559</v>
      </c>
      <c r="K41" s="189" t="s">
        <v>57</v>
      </c>
      <c r="L41" s="189" t="s">
        <v>57</v>
      </c>
      <c r="M41" s="369"/>
    </row>
    <row r="42" spans="2:13" ht="15" customHeight="1">
      <c r="B42" s="368">
        <v>32</v>
      </c>
      <c r="C42" s="199" t="s">
        <v>296</v>
      </c>
      <c r="D42" s="202" t="s">
        <v>354</v>
      </c>
      <c r="E42" s="191"/>
      <c r="F42" s="193"/>
      <c r="G42" s="191"/>
      <c r="H42" s="193"/>
      <c r="I42" s="195">
        <v>2</v>
      </c>
      <c r="J42" s="189" t="s">
        <v>559</v>
      </c>
      <c r="K42" s="189" t="s">
        <v>57</v>
      </c>
      <c r="L42" s="189" t="s">
        <v>57</v>
      </c>
      <c r="M42" s="369"/>
    </row>
    <row r="43" spans="2:13" ht="15" customHeight="1">
      <c r="B43" s="368">
        <v>33</v>
      </c>
      <c r="C43" s="199" t="s">
        <v>273</v>
      </c>
      <c r="D43" s="202" t="s">
        <v>336</v>
      </c>
      <c r="E43" s="191"/>
      <c r="F43" s="193"/>
      <c r="G43" s="191"/>
      <c r="H43" s="193"/>
      <c r="I43" s="195">
        <v>2</v>
      </c>
      <c r="J43" s="189" t="s">
        <v>559</v>
      </c>
      <c r="K43" s="189" t="s">
        <v>57</v>
      </c>
      <c r="L43" s="189" t="s">
        <v>57</v>
      </c>
      <c r="M43" s="369"/>
    </row>
    <row r="44" spans="2:13" ht="15" customHeight="1">
      <c r="B44" s="368">
        <v>34</v>
      </c>
      <c r="C44" s="199" t="s">
        <v>274</v>
      </c>
      <c r="D44" s="202" t="s">
        <v>337</v>
      </c>
      <c r="E44" s="191"/>
      <c r="F44" s="193"/>
      <c r="G44" s="191"/>
      <c r="H44" s="193"/>
      <c r="I44" s="195">
        <v>3</v>
      </c>
      <c r="J44" s="189" t="s">
        <v>559</v>
      </c>
      <c r="K44" s="189" t="s">
        <v>365</v>
      </c>
      <c r="L44" s="189" t="s">
        <v>365</v>
      </c>
      <c r="M44" s="369"/>
    </row>
    <row r="45" spans="2:13" ht="15" customHeight="1">
      <c r="B45" s="368">
        <v>35</v>
      </c>
      <c r="C45" s="199" t="s">
        <v>275</v>
      </c>
      <c r="D45" s="202" t="s">
        <v>338</v>
      </c>
      <c r="E45" s="191"/>
      <c r="F45" s="193"/>
      <c r="G45" s="191"/>
      <c r="H45" s="193"/>
      <c r="I45" s="195">
        <v>3</v>
      </c>
      <c r="J45" s="189" t="s">
        <v>559</v>
      </c>
      <c r="K45" s="189" t="s">
        <v>57</v>
      </c>
      <c r="L45" s="189" t="s">
        <v>57</v>
      </c>
      <c r="M45" s="369"/>
    </row>
    <row r="46" spans="2:13" ht="15" customHeight="1">
      <c r="B46" s="368">
        <v>36</v>
      </c>
      <c r="C46" s="199" t="s">
        <v>277</v>
      </c>
      <c r="D46" s="202" t="s">
        <v>339</v>
      </c>
      <c r="E46" s="191"/>
      <c r="F46" s="193"/>
      <c r="G46" s="191"/>
      <c r="H46" s="193"/>
      <c r="I46" s="195">
        <v>42</v>
      </c>
      <c r="J46" s="189" t="s">
        <v>559</v>
      </c>
      <c r="K46" s="189" t="s">
        <v>370</v>
      </c>
      <c r="L46" s="189" t="s">
        <v>370</v>
      </c>
      <c r="M46" s="369"/>
    </row>
    <row r="47" spans="2:13" ht="15" customHeight="1">
      <c r="B47" s="368">
        <v>37</v>
      </c>
      <c r="C47" s="199" t="s">
        <v>278</v>
      </c>
      <c r="D47" s="202" t="s">
        <v>340</v>
      </c>
      <c r="E47" s="191"/>
      <c r="F47" s="193"/>
      <c r="G47" s="191"/>
      <c r="H47" s="193"/>
      <c r="I47" s="195">
        <v>4</v>
      </c>
      <c r="J47" s="189" t="s">
        <v>559</v>
      </c>
      <c r="K47" s="189" t="s">
        <v>57</v>
      </c>
      <c r="L47" s="189" t="s">
        <v>57</v>
      </c>
      <c r="M47" s="369"/>
    </row>
    <row r="48" spans="2:13" ht="15" customHeight="1">
      <c r="B48" s="368">
        <v>38</v>
      </c>
      <c r="C48" s="199" t="s">
        <v>279</v>
      </c>
      <c r="D48" s="202" t="s">
        <v>341</v>
      </c>
      <c r="E48" s="191"/>
      <c r="F48" s="193"/>
      <c r="G48" s="191"/>
      <c r="H48" s="193"/>
      <c r="I48" s="195">
        <v>4</v>
      </c>
      <c r="J48" s="189" t="s">
        <v>559</v>
      </c>
      <c r="K48" s="189" t="s">
        <v>57</v>
      </c>
      <c r="L48" s="189" t="s">
        <v>57</v>
      </c>
      <c r="M48" s="369"/>
    </row>
    <row r="49" spans="2:13" ht="15" customHeight="1">
      <c r="B49" s="368">
        <v>39</v>
      </c>
      <c r="C49" s="199" t="s">
        <v>280</v>
      </c>
      <c r="D49" s="202" t="s">
        <v>342</v>
      </c>
      <c r="E49" s="191"/>
      <c r="F49" s="193"/>
      <c r="G49" s="191"/>
      <c r="H49" s="193"/>
      <c r="I49" s="195">
        <v>4</v>
      </c>
      <c r="J49" s="189" t="s">
        <v>559</v>
      </c>
      <c r="K49" s="189" t="s">
        <v>57</v>
      </c>
      <c r="L49" s="189" t="s">
        <v>57</v>
      </c>
      <c r="M49" s="369"/>
    </row>
    <row r="50" spans="2:13" ht="15" customHeight="1">
      <c r="B50" s="368">
        <v>40</v>
      </c>
      <c r="C50" s="199" t="s">
        <v>292</v>
      </c>
      <c r="D50" s="202" t="s">
        <v>351</v>
      </c>
      <c r="E50" s="191"/>
      <c r="F50" s="193"/>
      <c r="G50" s="191"/>
      <c r="H50" s="193"/>
      <c r="I50" s="195">
        <v>2</v>
      </c>
      <c r="J50" s="189" t="s">
        <v>559</v>
      </c>
      <c r="K50" s="189" t="s">
        <v>370</v>
      </c>
      <c r="L50" s="189" t="s">
        <v>370</v>
      </c>
      <c r="M50" s="369"/>
    </row>
    <row r="51" spans="2:13" s="581" customFormat="1" ht="15" customHeight="1">
      <c r="B51" s="654">
        <v>41</v>
      </c>
      <c r="C51" s="630" t="s">
        <v>297</v>
      </c>
      <c r="D51" s="631" t="s">
        <v>684</v>
      </c>
      <c r="E51" s="633"/>
      <c r="F51" s="634"/>
      <c r="G51" s="633"/>
      <c r="H51" s="634"/>
      <c r="I51" s="635">
        <v>2</v>
      </c>
      <c r="J51" s="632" t="s">
        <v>559</v>
      </c>
      <c r="K51" s="632" t="s">
        <v>57</v>
      </c>
      <c r="L51" s="632" t="s">
        <v>57</v>
      </c>
      <c r="M51" s="580"/>
    </row>
    <row r="52" spans="2:13" ht="15" customHeight="1">
      <c r="B52" s="368">
        <v>42</v>
      </c>
      <c r="C52" s="199" t="s">
        <v>281</v>
      </c>
      <c r="D52" s="202" t="s">
        <v>343</v>
      </c>
      <c r="E52" s="191"/>
      <c r="F52" s="193"/>
      <c r="G52" s="191"/>
      <c r="H52" s="193"/>
      <c r="I52" s="195">
        <v>3</v>
      </c>
      <c r="J52" s="189" t="s">
        <v>559</v>
      </c>
      <c r="K52" s="189" t="s">
        <v>370</v>
      </c>
      <c r="L52" s="189" t="s">
        <v>370</v>
      </c>
      <c r="M52" s="369"/>
    </row>
    <row r="53" spans="2:13" ht="15" customHeight="1">
      <c r="B53" s="368">
        <v>43</v>
      </c>
      <c r="C53" s="199" t="s">
        <v>293</v>
      </c>
      <c r="D53" s="202" t="s">
        <v>616</v>
      </c>
      <c r="E53" s="191"/>
      <c r="F53" s="193"/>
      <c r="G53" s="191"/>
      <c r="H53" s="193"/>
      <c r="I53" s="195">
        <v>2</v>
      </c>
      <c r="J53" s="189" t="s">
        <v>559</v>
      </c>
      <c r="K53" s="189" t="s">
        <v>220</v>
      </c>
      <c r="L53" s="189" t="s">
        <v>220</v>
      </c>
      <c r="M53" s="369"/>
    </row>
    <row r="54" spans="2:13" ht="15" customHeight="1">
      <c r="B54" s="368">
        <v>44</v>
      </c>
      <c r="C54" s="199" t="s">
        <v>290</v>
      </c>
      <c r="D54" s="202" t="s">
        <v>349</v>
      </c>
      <c r="E54" s="191"/>
      <c r="F54" s="193"/>
      <c r="G54" s="191"/>
      <c r="H54" s="193"/>
      <c r="I54" s="195">
        <v>7</v>
      </c>
      <c r="J54" s="189" t="s">
        <v>559</v>
      </c>
      <c r="K54" s="189" t="s">
        <v>372</v>
      </c>
      <c r="L54" s="189" t="s">
        <v>372</v>
      </c>
      <c r="M54" s="369"/>
    </row>
    <row r="55" spans="2:13" ht="15" customHeight="1">
      <c r="B55" s="368">
        <v>45</v>
      </c>
      <c r="C55" s="199" t="s">
        <v>285</v>
      </c>
      <c r="D55" s="202" t="s">
        <v>617</v>
      </c>
      <c r="E55" s="191"/>
      <c r="F55" s="193"/>
      <c r="G55" s="191"/>
      <c r="H55" s="193"/>
      <c r="I55" s="195">
        <v>3</v>
      </c>
      <c r="J55" s="189" t="s">
        <v>559</v>
      </c>
      <c r="K55" s="189" t="s">
        <v>55</v>
      </c>
      <c r="L55" s="189" t="s">
        <v>55</v>
      </c>
      <c r="M55" s="369"/>
    </row>
    <row r="56" spans="2:13" ht="15" customHeight="1">
      <c r="B56" s="368">
        <v>46</v>
      </c>
      <c r="C56" s="199" t="s">
        <v>298</v>
      </c>
      <c r="D56" s="202" t="s">
        <v>355</v>
      </c>
      <c r="E56" s="191"/>
      <c r="F56" s="193"/>
      <c r="G56" s="191"/>
      <c r="H56" s="193"/>
      <c r="I56" s="195">
        <v>2</v>
      </c>
      <c r="J56" s="189" t="s">
        <v>559</v>
      </c>
      <c r="K56" s="189" t="s">
        <v>370</v>
      </c>
      <c r="L56" s="189" t="s">
        <v>370</v>
      </c>
      <c r="M56" s="369"/>
    </row>
    <row r="57" spans="2:13" ht="15" customHeight="1">
      <c r="B57" s="368">
        <v>47</v>
      </c>
      <c r="C57" s="199" t="s">
        <v>286</v>
      </c>
      <c r="D57" s="202" t="s">
        <v>345</v>
      </c>
      <c r="E57" s="191"/>
      <c r="F57" s="193"/>
      <c r="G57" s="191"/>
      <c r="H57" s="193"/>
      <c r="I57" s="195">
        <v>7</v>
      </c>
      <c r="J57" s="189" t="s">
        <v>559</v>
      </c>
      <c r="K57" s="189" t="s">
        <v>57</v>
      </c>
      <c r="L57" s="189" t="s">
        <v>57</v>
      </c>
      <c r="M57" s="369"/>
    </row>
    <row r="58" spans="2:13" ht="15" customHeight="1">
      <c r="B58" s="368">
        <v>48</v>
      </c>
      <c r="C58" s="199" t="s">
        <v>287</v>
      </c>
      <c r="D58" s="202" t="s">
        <v>346</v>
      </c>
      <c r="E58" s="191"/>
      <c r="F58" s="193"/>
      <c r="G58" s="191"/>
      <c r="H58" s="193"/>
      <c r="I58" s="195">
        <v>3</v>
      </c>
      <c r="J58" s="189" t="s">
        <v>559</v>
      </c>
      <c r="K58" s="189" t="s">
        <v>360</v>
      </c>
      <c r="L58" s="189" t="s">
        <v>360</v>
      </c>
      <c r="M58" s="369"/>
    </row>
    <row r="59" spans="2:13" ht="15" customHeight="1">
      <c r="B59" s="368">
        <v>49</v>
      </c>
      <c r="C59" s="199" t="s">
        <v>288</v>
      </c>
      <c r="D59" s="202" t="s">
        <v>347</v>
      </c>
      <c r="E59" s="191"/>
      <c r="F59" s="193"/>
      <c r="G59" s="191"/>
      <c r="H59" s="193"/>
      <c r="I59" s="195">
        <v>11</v>
      </c>
      <c r="J59" s="189" t="s">
        <v>559</v>
      </c>
      <c r="K59" s="189" t="s">
        <v>57</v>
      </c>
      <c r="L59" s="189" t="s">
        <v>57</v>
      </c>
      <c r="M59" s="369"/>
    </row>
    <row r="60" spans="2:13" ht="15" customHeight="1">
      <c r="B60" s="368">
        <v>50</v>
      </c>
      <c r="C60" s="199" t="s">
        <v>289</v>
      </c>
      <c r="D60" s="202" t="s">
        <v>348</v>
      </c>
      <c r="E60" s="191"/>
      <c r="F60" s="193"/>
      <c r="G60" s="191"/>
      <c r="H60" s="193"/>
      <c r="I60" s="195">
        <v>5</v>
      </c>
      <c r="J60" s="189" t="s">
        <v>559</v>
      </c>
      <c r="K60" s="189" t="s">
        <v>361</v>
      </c>
      <c r="L60" s="189" t="s">
        <v>361</v>
      </c>
      <c r="M60" s="369"/>
    </row>
    <row r="61" spans="2:13" ht="15" customHeight="1">
      <c r="B61" s="368">
        <v>51</v>
      </c>
      <c r="C61" s="199" t="s">
        <v>256</v>
      </c>
      <c r="D61" s="202" t="s">
        <v>322</v>
      </c>
      <c r="E61" s="191"/>
      <c r="F61" s="193"/>
      <c r="G61" s="191"/>
      <c r="H61" s="193"/>
      <c r="I61" s="195">
        <v>525</v>
      </c>
      <c r="J61" s="189" t="s">
        <v>211</v>
      </c>
      <c r="K61" s="189" t="s">
        <v>374</v>
      </c>
      <c r="L61" s="241"/>
      <c r="M61" s="369"/>
    </row>
    <row r="62" spans="2:13" ht="15" customHeight="1">
      <c r="B62" s="368">
        <v>52</v>
      </c>
      <c r="C62" s="199" t="s">
        <v>263</v>
      </c>
      <c r="D62" s="202" t="s">
        <v>329</v>
      </c>
      <c r="E62" s="191"/>
      <c r="F62" s="193"/>
      <c r="G62" s="191"/>
      <c r="H62" s="193"/>
      <c r="I62" s="195">
        <v>1050</v>
      </c>
      <c r="J62" s="189" t="s">
        <v>211</v>
      </c>
      <c r="K62" s="189" t="s">
        <v>376</v>
      </c>
      <c r="L62" s="241"/>
      <c r="M62" s="369"/>
    </row>
    <row r="63" spans="2:13" ht="15" customHeight="1">
      <c r="B63" s="368">
        <v>53</v>
      </c>
      <c r="C63" s="199" t="s">
        <v>250</v>
      </c>
      <c r="D63" s="202" t="s">
        <v>316</v>
      </c>
      <c r="E63" s="191"/>
      <c r="F63" s="193"/>
      <c r="G63" s="191"/>
      <c r="H63" s="193"/>
      <c r="I63" s="195">
        <v>27</v>
      </c>
      <c r="J63" s="189" t="s">
        <v>106</v>
      </c>
      <c r="K63" s="189" t="s">
        <v>221</v>
      </c>
      <c r="L63" s="241"/>
      <c r="M63" s="369"/>
    </row>
    <row r="64" spans="2:13" ht="15" customHeight="1">
      <c r="B64" s="368">
        <v>54</v>
      </c>
      <c r="C64" s="199" t="s">
        <v>258</v>
      </c>
      <c r="D64" s="202" t="s">
        <v>324</v>
      </c>
      <c r="E64" s="191"/>
      <c r="F64" s="193"/>
      <c r="G64" s="191"/>
      <c r="H64" s="193"/>
      <c r="I64" s="195">
        <v>27</v>
      </c>
      <c r="J64" s="189" t="s">
        <v>106</v>
      </c>
      <c r="K64" s="189" t="s">
        <v>221</v>
      </c>
      <c r="L64" s="241"/>
      <c r="M64" s="369"/>
    </row>
    <row r="65" spans="2:13" ht="15" customHeight="1">
      <c r="B65" s="368">
        <v>55</v>
      </c>
      <c r="C65" s="199" t="s">
        <v>271</v>
      </c>
      <c r="D65" s="202" t="s">
        <v>618</v>
      </c>
      <c r="E65" s="191"/>
      <c r="F65" s="193"/>
      <c r="G65" s="191"/>
      <c r="H65" s="193"/>
      <c r="I65" s="195">
        <v>67</v>
      </c>
      <c r="J65" s="189" t="s">
        <v>106</v>
      </c>
      <c r="K65" s="189" t="s">
        <v>221</v>
      </c>
      <c r="L65" s="241"/>
      <c r="M65" s="369"/>
    </row>
    <row r="66" spans="2:13" ht="15" customHeight="1">
      <c r="B66" s="368">
        <v>56</v>
      </c>
      <c r="C66" s="199" t="s">
        <v>276</v>
      </c>
      <c r="D66" s="202" t="s">
        <v>619</v>
      </c>
      <c r="E66" s="191"/>
      <c r="F66" s="193"/>
      <c r="G66" s="191"/>
      <c r="H66" s="193"/>
      <c r="I66" s="195">
        <v>473</v>
      </c>
      <c r="J66" s="189" t="s">
        <v>106</v>
      </c>
      <c r="K66" s="189" t="s">
        <v>102</v>
      </c>
      <c r="L66" s="241"/>
      <c r="M66" s="369"/>
    </row>
    <row r="67" spans="2:13" s="559" customFormat="1" ht="15" customHeight="1">
      <c r="B67" s="655">
        <v>57</v>
      </c>
      <c r="C67" s="651" t="s">
        <v>297</v>
      </c>
      <c r="D67" s="652" t="s">
        <v>685</v>
      </c>
      <c r="E67" s="575"/>
      <c r="F67" s="576"/>
      <c r="G67" s="575"/>
      <c r="H67" s="576"/>
      <c r="I67" s="644">
        <v>15</v>
      </c>
      <c r="J67" s="653" t="s">
        <v>106</v>
      </c>
      <c r="K67" s="653" t="s">
        <v>221</v>
      </c>
      <c r="L67" s="577"/>
      <c r="M67" s="579"/>
    </row>
    <row r="68" spans="2:13" ht="15" customHeight="1">
      <c r="B68" s="368">
        <v>58</v>
      </c>
      <c r="C68" s="199" t="s">
        <v>282</v>
      </c>
      <c r="D68" s="202" t="s">
        <v>344</v>
      </c>
      <c r="E68" s="191"/>
      <c r="F68" s="193"/>
      <c r="G68" s="191"/>
      <c r="H68" s="193"/>
      <c r="I68" s="195">
        <v>79</v>
      </c>
      <c r="J68" s="189" t="s">
        <v>106</v>
      </c>
      <c r="K68" s="189" t="s">
        <v>221</v>
      </c>
      <c r="L68" s="241"/>
      <c r="M68" s="369"/>
    </row>
    <row r="69" spans="2:13" ht="15" customHeight="1">
      <c r="B69" s="368">
        <v>59</v>
      </c>
      <c r="C69" s="199" t="s">
        <v>284</v>
      </c>
      <c r="D69" s="202" t="s">
        <v>620</v>
      </c>
      <c r="E69" s="191"/>
      <c r="F69" s="193"/>
      <c r="G69" s="191"/>
      <c r="H69" s="193"/>
      <c r="I69" s="195">
        <v>303</v>
      </c>
      <c r="J69" s="189" t="s">
        <v>106</v>
      </c>
      <c r="K69" s="189" t="s">
        <v>221</v>
      </c>
      <c r="L69" s="241"/>
      <c r="M69" s="369"/>
    </row>
    <row r="70" spans="2:13" ht="15" customHeight="1">
      <c r="B70" s="368">
        <v>60</v>
      </c>
      <c r="C70" s="199" t="s">
        <v>300</v>
      </c>
      <c r="D70" s="202" t="s">
        <v>356</v>
      </c>
      <c r="E70" s="191"/>
      <c r="F70" s="193"/>
      <c r="G70" s="191"/>
      <c r="H70" s="193"/>
      <c r="I70" s="195">
        <v>105</v>
      </c>
      <c r="J70" s="189" t="s">
        <v>106</v>
      </c>
      <c r="K70" s="189" t="s">
        <v>378</v>
      </c>
      <c r="L70" s="241"/>
      <c r="M70" s="369"/>
    </row>
    <row r="71" spans="2:13" ht="15" customHeight="1">
      <c r="B71" s="368">
        <v>61</v>
      </c>
      <c r="C71" s="199" t="s">
        <v>302</v>
      </c>
      <c r="D71" s="202" t="s">
        <v>358</v>
      </c>
      <c r="E71" s="191"/>
      <c r="F71" s="193"/>
      <c r="G71" s="191"/>
      <c r="H71" s="193"/>
      <c r="I71" s="195">
        <v>158</v>
      </c>
      <c r="J71" s="189" t="s">
        <v>106</v>
      </c>
      <c r="K71" s="189" t="s">
        <v>378</v>
      </c>
      <c r="L71" s="241"/>
      <c r="M71" s="369"/>
    </row>
    <row r="72" spans="2:13" ht="15" customHeight="1">
      <c r="B72" s="368">
        <v>62</v>
      </c>
      <c r="C72" s="199" t="s">
        <v>301</v>
      </c>
      <c r="D72" s="202" t="s">
        <v>357</v>
      </c>
      <c r="E72" s="191"/>
      <c r="F72" s="193"/>
      <c r="G72" s="191"/>
      <c r="H72" s="193"/>
      <c r="I72" s="195">
        <v>105</v>
      </c>
      <c r="J72" s="189" t="s">
        <v>106</v>
      </c>
      <c r="K72" s="189" t="s">
        <v>378</v>
      </c>
      <c r="L72" s="241"/>
      <c r="M72" s="369"/>
    </row>
    <row r="73" spans="2:13" ht="15" customHeight="1">
      <c r="B73" s="368">
        <v>63</v>
      </c>
      <c r="C73" s="199" t="s">
        <v>303</v>
      </c>
      <c r="D73" s="202" t="s">
        <v>359</v>
      </c>
      <c r="E73" s="191"/>
      <c r="F73" s="193"/>
      <c r="G73" s="191"/>
      <c r="H73" s="193"/>
      <c r="I73" s="195">
        <v>105</v>
      </c>
      <c r="J73" s="189" t="s">
        <v>106</v>
      </c>
      <c r="K73" s="189" t="s">
        <v>378</v>
      </c>
      <c r="L73" s="241"/>
      <c r="M73" s="369"/>
    </row>
    <row r="74" spans="2:13" ht="15" customHeight="1">
      <c r="B74" s="368">
        <v>64</v>
      </c>
      <c r="C74" s="199" t="s">
        <v>261</v>
      </c>
      <c r="D74" s="202" t="s">
        <v>327</v>
      </c>
      <c r="E74" s="191"/>
      <c r="F74" s="193"/>
      <c r="G74" s="191"/>
      <c r="H74" s="193"/>
      <c r="I74" s="195">
        <v>2100</v>
      </c>
      <c r="J74" s="189" t="s">
        <v>107</v>
      </c>
      <c r="K74" s="189" t="s">
        <v>375</v>
      </c>
      <c r="L74" s="241"/>
      <c r="M74" s="369"/>
    </row>
    <row r="75" spans="2:13" ht="15" customHeight="1">
      <c r="B75" s="368">
        <v>65</v>
      </c>
      <c r="C75" s="199" t="s">
        <v>260</v>
      </c>
      <c r="D75" s="202" t="s">
        <v>326</v>
      </c>
      <c r="E75" s="191"/>
      <c r="F75" s="193"/>
      <c r="G75" s="191"/>
      <c r="H75" s="193"/>
      <c r="I75" s="195">
        <v>21000</v>
      </c>
      <c r="J75" s="189" t="s">
        <v>107</v>
      </c>
      <c r="K75" s="189" t="s">
        <v>72</v>
      </c>
      <c r="L75" s="241"/>
      <c r="M75" s="369"/>
    </row>
    <row r="76" spans="2:13" ht="15" customHeight="1">
      <c r="B76" s="368">
        <v>66</v>
      </c>
      <c r="C76" s="199" t="s">
        <v>272</v>
      </c>
      <c r="D76" s="202" t="s">
        <v>560</v>
      </c>
      <c r="E76" s="191"/>
      <c r="F76" s="193"/>
      <c r="G76" s="191"/>
      <c r="H76" s="193"/>
      <c r="I76" s="195">
        <v>2</v>
      </c>
      <c r="J76" s="222" t="s">
        <v>89</v>
      </c>
      <c r="K76" s="222" t="s">
        <v>53</v>
      </c>
      <c r="L76" s="222" t="s">
        <v>53</v>
      </c>
      <c r="M76" s="369"/>
    </row>
    <row r="77" spans="2:13" ht="15" customHeight="1" thickBot="1">
      <c r="B77" s="370">
        <v>67</v>
      </c>
      <c r="C77" s="371" t="s">
        <v>299</v>
      </c>
      <c r="D77" s="372" t="s">
        <v>561</v>
      </c>
      <c r="E77" s="373"/>
      <c r="F77" s="374"/>
      <c r="G77" s="373"/>
      <c r="H77" s="374"/>
      <c r="I77" s="375">
        <v>38</v>
      </c>
      <c r="J77" s="376" t="s">
        <v>89</v>
      </c>
      <c r="K77" s="376" t="s">
        <v>377</v>
      </c>
      <c r="L77" s="377"/>
      <c r="M77" s="378"/>
    </row>
    <row r="78" spans="2:13" ht="5.0999999999999996" customHeight="1"/>
    <row r="79" spans="2:13">
      <c r="B79" s="48"/>
      <c r="C79" s="253" t="s">
        <v>14</v>
      </c>
    </row>
    <row r="80" spans="2:13" ht="15.75">
      <c r="B80" s="205" t="s">
        <v>595</v>
      </c>
      <c r="C80" s="22"/>
    </row>
    <row r="81" spans="2:13" ht="33.75">
      <c r="C81" s="17"/>
      <c r="K81" s="57"/>
    </row>
    <row r="82" spans="2:13">
      <c r="C82" s="17"/>
      <c r="D82" s="17"/>
      <c r="E82" s="17"/>
      <c r="F82" s="17"/>
      <c r="G82" s="17"/>
      <c r="H82" s="17"/>
      <c r="I82" s="17"/>
    </row>
    <row r="83" spans="2:13" ht="17.25" thickBot="1">
      <c r="B83" s="4"/>
    </row>
    <row r="84" spans="2:13" ht="17.25" thickTop="1">
      <c r="B84" s="326"/>
      <c r="C84" s="327"/>
      <c r="D84" s="327"/>
      <c r="E84" s="327"/>
      <c r="F84" s="328"/>
      <c r="G84" s="327"/>
      <c r="H84" s="327"/>
      <c r="I84" s="327"/>
      <c r="J84" s="327"/>
      <c r="K84" s="327"/>
      <c r="L84" s="327"/>
      <c r="M84" s="329"/>
    </row>
    <row r="85" spans="2:13" ht="16.5">
      <c r="B85" s="340" t="s">
        <v>78</v>
      </c>
      <c r="C85" s="13"/>
      <c r="D85" s="13"/>
      <c r="E85" s="63"/>
      <c r="F85" s="13"/>
      <c r="G85" s="13"/>
      <c r="H85" s="13"/>
      <c r="I85" s="13"/>
      <c r="J85" s="13"/>
      <c r="K85" s="13"/>
      <c r="L85" s="13"/>
      <c r="M85" s="330"/>
    </row>
    <row r="86" spans="2:13" ht="6.95" customHeight="1">
      <c r="B86" s="331"/>
      <c r="C86" s="13"/>
      <c r="D86" s="13"/>
      <c r="E86" s="63"/>
      <c r="F86" s="13"/>
      <c r="G86" s="13"/>
      <c r="H86" s="13"/>
      <c r="I86" s="13"/>
      <c r="J86" s="13"/>
      <c r="K86" s="13"/>
      <c r="L86" s="13"/>
      <c r="M86" s="330"/>
    </row>
    <row r="87" spans="2:13" ht="16.5">
      <c r="B87" s="337" t="s">
        <v>609</v>
      </c>
      <c r="C87" s="22"/>
      <c r="D87" s="206"/>
      <c r="E87" s="217"/>
      <c r="F87" s="206"/>
      <c r="G87" s="206"/>
      <c r="H87" s="206"/>
      <c r="I87" s="206"/>
      <c r="J87" s="206"/>
      <c r="K87" s="206"/>
      <c r="L87" s="206"/>
      <c r="M87" s="332"/>
    </row>
    <row r="88" spans="2:13" ht="16.5">
      <c r="B88" s="338" t="s">
        <v>610</v>
      </c>
      <c r="C88" s="206"/>
      <c r="D88" s="206"/>
      <c r="E88" s="217"/>
      <c r="F88" s="206"/>
      <c r="G88" s="206"/>
      <c r="H88" s="206"/>
      <c r="I88" s="206"/>
      <c r="J88" s="206"/>
      <c r="K88" s="206"/>
      <c r="L88" s="206"/>
      <c r="M88" s="332"/>
    </row>
    <row r="89" spans="2:13" ht="33" customHeight="1">
      <c r="B89" s="760" t="s">
        <v>676</v>
      </c>
      <c r="C89" s="761"/>
      <c r="D89" s="761"/>
      <c r="E89" s="761"/>
      <c r="F89" s="761"/>
      <c r="G89" s="761"/>
      <c r="H89" s="761"/>
      <c r="I89" s="761"/>
      <c r="J89" s="761"/>
      <c r="K89" s="761"/>
      <c r="L89" s="761"/>
      <c r="M89" s="762"/>
    </row>
    <row r="90" spans="2:13" ht="16.5">
      <c r="B90" s="339" t="s">
        <v>611</v>
      </c>
      <c r="C90" s="206"/>
      <c r="D90" s="206"/>
      <c r="E90" s="217"/>
      <c r="F90" s="206"/>
      <c r="G90" s="206"/>
      <c r="H90" s="206"/>
      <c r="I90" s="206"/>
      <c r="J90" s="206"/>
      <c r="K90" s="206"/>
      <c r="L90" s="206"/>
      <c r="M90" s="332"/>
    </row>
    <row r="91" spans="2:13" ht="17.25" thickBot="1">
      <c r="B91" s="333"/>
      <c r="C91" s="334"/>
      <c r="D91" s="334"/>
      <c r="E91" s="334"/>
      <c r="F91" s="335"/>
      <c r="G91" s="334"/>
      <c r="H91" s="334"/>
      <c r="I91" s="334"/>
      <c r="J91" s="334"/>
      <c r="K91" s="334"/>
      <c r="L91" s="334"/>
      <c r="M91" s="336"/>
    </row>
    <row r="92" spans="2:13" ht="15.75" thickTop="1"/>
    <row r="94" spans="2:13" ht="15" customHeight="1"/>
    <row r="95" spans="2:13" ht="15" customHeight="1"/>
    <row r="96" spans="2:13"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sheetData>
  <mergeCells count="8">
    <mergeCell ref="B7:C7"/>
    <mergeCell ref="B89:M89"/>
    <mergeCell ref="B2:C2"/>
    <mergeCell ref="D2:M2"/>
    <mergeCell ref="B4:M4"/>
    <mergeCell ref="B5:M5"/>
    <mergeCell ref="B6:C6"/>
    <mergeCell ref="D6:F6"/>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DACE6"/>
  </sheetPr>
  <dimension ref="A1:BI850"/>
  <sheetViews>
    <sheetView zoomScale="80" zoomScaleNormal="80" zoomScaleSheetLayoutView="86" workbookViewId="0">
      <pane ySplit="11" topLeftCell="A12" activePane="bottomLeft" state="frozen"/>
      <selection activeCell="B4" sqref="B4:R6"/>
      <selection pane="bottomLeft" activeCell="B2" sqref="B2:C2"/>
    </sheetView>
  </sheetViews>
  <sheetFormatPr baseColWidth="10" defaultColWidth="11" defaultRowHeight="16.5"/>
  <cols>
    <col min="1" max="1" width="4.28515625" style="2" customWidth="1"/>
    <col min="2" max="2" width="5.85546875" style="2" customWidth="1"/>
    <col min="3" max="3" width="13.5703125" style="2" customWidth="1"/>
    <col min="4" max="4" width="48.5703125" style="2" customWidth="1"/>
    <col min="5" max="5" width="11.5703125" style="2" customWidth="1"/>
    <col min="6" max="6" width="23.85546875" style="2" customWidth="1"/>
    <col min="7" max="7" width="14.42578125" style="2" customWidth="1"/>
    <col min="8" max="8" width="39.28515625" style="2" customWidth="1"/>
    <col min="9" max="9" width="10.140625" style="2" customWidth="1"/>
    <col min="10" max="10" width="11" style="2" customWidth="1"/>
    <col min="11" max="11" width="7.5703125" style="2" customWidth="1"/>
    <col min="12" max="12" width="15" style="2" customWidth="1"/>
    <col min="13" max="13" width="16.140625" style="2" customWidth="1"/>
    <col min="14" max="17" width="15" style="2" customWidth="1"/>
    <col min="18" max="18" width="7.42578125" style="2" customWidth="1"/>
    <col min="19" max="22" width="11" style="1"/>
    <col min="23" max="23" width="13.85546875" style="1" customWidth="1"/>
    <col min="24" max="24" width="16.42578125" style="1" customWidth="1"/>
    <col min="25" max="52" width="11" style="1"/>
    <col min="53" max="16384" width="11" style="2"/>
  </cols>
  <sheetData>
    <row r="1" spans="1:57" s="16" customFormat="1" ht="17.25" thickBot="1">
      <c r="A1" s="13"/>
      <c r="B1" s="13"/>
      <c r="C1" s="13"/>
      <c r="D1" s="13"/>
      <c r="E1" s="13"/>
      <c r="F1" s="13"/>
      <c r="G1" s="13"/>
      <c r="H1" s="13"/>
      <c r="I1" s="13"/>
      <c r="J1" s="13"/>
      <c r="K1" s="13"/>
      <c r="L1" s="13"/>
      <c r="M1" s="13"/>
      <c r="N1" s="13"/>
      <c r="O1" s="13"/>
      <c r="P1" s="13"/>
      <c r="Q1" s="15"/>
      <c r="R1" s="15"/>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row>
    <row r="2" spans="1:57" s="16" customFormat="1" ht="44.85" customHeight="1" thickBot="1">
      <c r="A2" s="13"/>
      <c r="B2" s="794" t="str">
        <f>+'Indicacions prèvies'!B2</f>
        <v>EXPD. CLILAB
2024/06</v>
      </c>
      <c r="C2" s="795"/>
      <c r="D2" s="789" t="str">
        <f>+'Indicacions prèvies'!C2</f>
        <v>SUBMINISTRAMENT DE MATERIAL GENERAL i ESPECÍFIC D'ANATOMIA PATOLOGICA PER PODER FER L’ACTIVITAT ANALÍTICA ALS LABORATORIS DEL CONSORCI DEL LABORATORI INTERCOMARCAL DE L’ALT PENEDÈS, L’ANOIA I EL GARRAF (CLILAB Diagnòstics)</v>
      </c>
      <c r="E2" s="789"/>
      <c r="F2" s="789"/>
      <c r="G2" s="789"/>
      <c r="H2" s="789"/>
      <c r="I2" s="789"/>
      <c r="J2" s="789"/>
      <c r="K2" s="789"/>
      <c r="L2" s="789"/>
      <c r="M2" s="789"/>
      <c r="N2" s="789"/>
      <c r="O2" s="789"/>
      <c r="P2" s="789"/>
      <c r="Q2" s="789"/>
      <c r="R2" s="790"/>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3"/>
      <c r="AW2" s="13"/>
      <c r="AX2" s="13"/>
      <c r="AY2" s="13"/>
      <c r="AZ2" s="13"/>
    </row>
    <row r="3" spans="1:57" s="16" customFormat="1" ht="16.350000000000001" customHeight="1" thickBot="1">
      <c r="A3" s="13"/>
      <c r="B3" s="13"/>
      <c r="C3" s="13"/>
      <c r="D3" s="13"/>
      <c r="E3" s="13"/>
      <c r="F3" s="13"/>
      <c r="G3" s="13"/>
      <c r="H3" s="13"/>
      <c r="I3" s="13"/>
      <c r="J3" s="13"/>
      <c r="K3" s="13"/>
      <c r="L3" s="13"/>
      <c r="M3" s="13"/>
      <c r="N3" s="13"/>
      <c r="O3" s="13"/>
      <c r="P3" s="13"/>
      <c r="Q3" s="15"/>
      <c r="R3" s="15"/>
      <c r="S3" s="13"/>
      <c r="T3" s="13"/>
      <c r="U3" s="13"/>
      <c r="V3" s="13"/>
      <c r="W3" s="13"/>
      <c r="X3" s="13"/>
      <c r="Y3" s="13"/>
      <c r="Z3" s="13"/>
      <c r="AA3" s="13"/>
      <c r="AB3" s="13"/>
      <c r="AC3" s="13"/>
      <c r="AD3" s="13"/>
      <c r="AE3" s="13"/>
      <c r="AF3" s="13"/>
      <c r="AG3" s="13"/>
      <c r="AH3" s="13"/>
      <c r="AI3" s="13"/>
      <c r="AJ3" s="13"/>
      <c r="AK3" s="13"/>
      <c r="AL3" s="13"/>
      <c r="AM3" s="13"/>
      <c r="AN3" s="13"/>
      <c r="AO3" s="13"/>
      <c r="AP3" s="13"/>
      <c r="AQ3" s="13"/>
      <c r="AR3" s="13"/>
      <c r="AS3" s="13"/>
      <c r="AT3" s="13"/>
      <c r="AU3" s="13"/>
      <c r="AV3" s="13"/>
      <c r="AW3" s="13"/>
      <c r="AX3" s="13"/>
      <c r="AY3" s="13"/>
      <c r="AZ3" s="13"/>
    </row>
    <row r="4" spans="1:57" s="6" customFormat="1" ht="30">
      <c r="A4" s="5"/>
      <c r="B4" s="799" t="s">
        <v>147</v>
      </c>
      <c r="C4" s="800"/>
      <c r="D4" s="800"/>
      <c r="E4" s="800"/>
      <c r="F4" s="800"/>
      <c r="G4" s="800"/>
      <c r="H4" s="800"/>
      <c r="I4" s="800"/>
      <c r="J4" s="800"/>
      <c r="K4" s="800"/>
      <c r="L4" s="800"/>
      <c r="M4" s="800"/>
      <c r="N4" s="800"/>
      <c r="O4" s="800"/>
      <c r="P4" s="800"/>
      <c r="Q4" s="800"/>
      <c r="R4" s="801"/>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row>
    <row r="5" spans="1:57" s="16" customFormat="1" ht="20.100000000000001" customHeight="1">
      <c r="A5" s="13"/>
      <c r="B5" s="782" t="s">
        <v>0</v>
      </c>
      <c r="C5" s="783"/>
      <c r="D5" s="796"/>
      <c r="E5" s="797"/>
      <c r="F5" s="797"/>
      <c r="G5" s="798"/>
      <c r="H5" s="60"/>
      <c r="I5" s="60"/>
      <c r="J5" s="60"/>
      <c r="K5" s="60"/>
      <c r="L5" s="60"/>
      <c r="M5" s="60"/>
      <c r="N5" s="60"/>
      <c r="O5" s="60"/>
      <c r="P5" s="60"/>
      <c r="Q5" s="60"/>
      <c r="R5" s="15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row>
    <row r="6" spans="1:57" s="16" customFormat="1" ht="20.100000000000001" customHeight="1" thickBot="1">
      <c r="A6" s="13"/>
      <c r="B6" s="787" t="s">
        <v>1</v>
      </c>
      <c r="C6" s="788"/>
      <c r="D6" s="111"/>
      <c r="E6" s="74"/>
      <c r="F6" s="74"/>
      <c r="G6" s="74"/>
      <c r="H6" s="74"/>
      <c r="I6" s="74"/>
      <c r="J6" s="74"/>
      <c r="K6" s="74"/>
      <c r="L6" s="74"/>
      <c r="M6" s="74"/>
      <c r="N6" s="75" t="s">
        <v>2</v>
      </c>
      <c r="O6" s="112">
        <v>3</v>
      </c>
      <c r="P6" s="113" t="s">
        <v>3</v>
      </c>
      <c r="Q6" s="156" t="s">
        <v>15</v>
      </c>
      <c r="R6" s="114"/>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row>
    <row r="7" spans="1:57" s="16" customFormat="1" ht="4.9000000000000004" customHeight="1">
      <c r="A7" s="13"/>
      <c r="B7" s="13"/>
      <c r="C7" s="13"/>
      <c r="D7" s="13"/>
      <c r="E7" s="13"/>
      <c r="F7" s="13"/>
      <c r="G7" s="13"/>
      <c r="H7" s="13"/>
      <c r="I7" s="13"/>
      <c r="J7" s="13"/>
      <c r="K7" s="13"/>
      <c r="L7" s="13"/>
      <c r="M7" s="13"/>
      <c r="N7" s="13"/>
      <c r="O7" s="13"/>
      <c r="P7" s="13"/>
      <c r="Q7" s="15"/>
      <c r="R7" s="7"/>
      <c r="S7" s="13"/>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row>
    <row r="8" spans="1:57" s="16" customFormat="1">
      <c r="A8" s="13"/>
      <c r="B8" s="13"/>
      <c r="C8" s="13"/>
      <c r="D8" s="13"/>
      <c r="E8" s="13"/>
      <c r="F8" s="13"/>
      <c r="G8" s="13"/>
      <c r="H8" s="204"/>
      <c r="I8" s="13"/>
      <c r="J8" s="13"/>
      <c r="K8" s="13"/>
      <c r="L8" s="64"/>
      <c r="M8" s="65"/>
      <c r="N8" s="59"/>
      <c r="O8" s="64"/>
      <c r="P8" s="64"/>
      <c r="Q8" s="64"/>
      <c r="R8" s="7"/>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row>
    <row r="9" spans="1:57" s="16" customFormat="1" ht="5.0999999999999996" customHeight="1" thickBot="1">
      <c r="A9" s="13"/>
      <c r="B9" s="13"/>
      <c r="C9" s="13"/>
      <c r="D9" s="13"/>
      <c r="E9" s="13"/>
      <c r="F9" s="13"/>
      <c r="G9" s="13"/>
      <c r="H9" s="13"/>
      <c r="I9" s="13"/>
      <c r="J9" s="13"/>
      <c r="K9" s="13"/>
      <c r="L9" s="13"/>
      <c r="M9" s="13"/>
      <c r="N9" s="13"/>
      <c r="O9" s="13"/>
      <c r="P9" s="13"/>
      <c r="Q9" s="15"/>
      <c r="R9" s="7"/>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row>
    <row r="10" spans="1:57" s="43" customFormat="1" ht="59.25" customHeight="1" thickBot="1">
      <c r="A10" s="42"/>
      <c r="B10" s="44" t="s">
        <v>4</v>
      </c>
      <c r="C10" s="49" t="s">
        <v>21</v>
      </c>
      <c r="D10" s="45" t="s">
        <v>23</v>
      </c>
      <c r="E10" s="56" t="s">
        <v>26</v>
      </c>
      <c r="F10" s="56" t="s">
        <v>573</v>
      </c>
      <c r="G10" s="50" t="s">
        <v>86</v>
      </c>
      <c r="H10" s="51" t="s">
        <v>22</v>
      </c>
      <c r="I10" s="51" t="s">
        <v>27</v>
      </c>
      <c r="J10" s="51" t="s">
        <v>74</v>
      </c>
      <c r="K10" s="45" t="s">
        <v>59</v>
      </c>
      <c r="L10" s="46" t="s">
        <v>87</v>
      </c>
      <c r="M10" s="46" t="s">
        <v>17</v>
      </c>
      <c r="N10" s="47" t="s">
        <v>18</v>
      </c>
      <c r="O10" s="66" t="s">
        <v>548</v>
      </c>
      <c r="P10" s="46" t="s">
        <v>19</v>
      </c>
      <c r="Q10" s="47" t="s">
        <v>20</v>
      </c>
      <c r="R10" s="67" t="s">
        <v>149</v>
      </c>
      <c r="S10" s="42"/>
      <c r="T10" s="13"/>
      <c r="U10" s="13"/>
      <c r="V10" s="13"/>
      <c r="W10" s="42"/>
      <c r="X10" s="42"/>
      <c r="Y10" s="42"/>
      <c r="Z10" s="42"/>
      <c r="AA10" s="42"/>
      <c r="AB10" s="42"/>
      <c r="AC10" s="42"/>
      <c r="AD10" s="42"/>
      <c r="AE10" s="42"/>
      <c r="AF10" s="42"/>
      <c r="AG10" s="42"/>
      <c r="AH10" s="42"/>
      <c r="AI10" s="42"/>
      <c r="AJ10" s="42"/>
      <c r="AK10" s="42"/>
      <c r="AL10" s="42"/>
      <c r="AM10" s="42"/>
      <c r="AN10" s="42"/>
      <c r="AO10" s="42"/>
      <c r="AP10" s="42"/>
      <c r="AQ10" s="42"/>
      <c r="AR10" s="42"/>
      <c r="AS10" s="42"/>
      <c r="AT10" s="42"/>
      <c r="AU10" s="42"/>
      <c r="AV10" s="42"/>
      <c r="AW10" s="42"/>
      <c r="AX10" s="42"/>
      <c r="AY10" s="42"/>
      <c r="AZ10" s="42"/>
      <c r="BA10" s="42"/>
      <c r="BB10" s="42"/>
    </row>
    <row r="11" spans="1:57" s="16" customFormat="1" ht="4.9000000000000004" customHeight="1" thickBot="1">
      <c r="A11" s="13"/>
      <c r="B11" s="13"/>
      <c r="C11" s="13"/>
      <c r="D11" s="13"/>
      <c r="E11" s="13"/>
      <c r="F11" s="13"/>
      <c r="G11" s="13"/>
      <c r="H11" s="13"/>
      <c r="I11" s="13"/>
      <c r="J11" s="59"/>
      <c r="K11" s="14"/>
      <c r="L11" s="13"/>
      <c r="M11" s="13"/>
      <c r="N11" s="13"/>
      <c r="O11" s="13"/>
      <c r="P11" s="13"/>
      <c r="Q11" s="13"/>
      <c r="R11" s="7"/>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row>
    <row r="12" spans="1:57" s="55" customFormat="1" ht="15" customHeight="1">
      <c r="A12" s="54"/>
      <c r="B12" s="279">
        <v>1</v>
      </c>
      <c r="C12" s="280" t="s">
        <v>415</v>
      </c>
      <c r="D12" s="281" t="s">
        <v>622</v>
      </c>
      <c r="E12" s="282" t="s">
        <v>575</v>
      </c>
      <c r="F12" s="282" t="s">
        <v>623</v>
      </c>
      <c r="G12" s="283"/>
      <c r="H12" s="284"/>
      <c r="I12" s="285"/>
      <c r="J12" s="286">
        <v>1050</v>
      </c>
      <c r="K12" s="282" t="s">
        <v>576</v>
      </c>
      <c r="L12" s="287">
        <v>0.46229999999999999</v>
      </c>
      <c r="M12" s="288">
        <f t="shared" ref="M12:M43" si="0">+ROUND(J12*L12,2)</f>
        <v>485.42</v>
      </c>
      <c r="N12" s="288">
        <f t="shared" ref="N12:N43" si="1">+ROUND(M12*$O$6,2)</f>
        <v>1456.26</v>
      </c>
      <c r="O12" s="289"/>
      <c r="P12" s="290">
        <f t="shared" ref="P12:P43" si="2">+ROUND(J12*O12,2)</f>
        <v>0</v>
      </c>
      <c r="Q12" s="290">
        <f t="shared" ref="Q12:Q43" si="3">+P12*$O$6</f>
        <v>0</v>
      </c>
      <c r="R12" s="291" t="s">
        <v>150</v>
      </c>
      <c r="S12" s="54"/>
      <c r="T12" s="13"/>
      <c r="U12" s="13"/>
      <c r="V12" s="13"/>
      <c r="W12" s="54"/>
      <c r="X12" s="54"/>
      <c r="Y12" s="54"/>
      <c r="Z12" s="54"/>
      <c r="AA12" s="54"/>
      <c r="AB12" s="54"/>
      <c r="AC12" s="54"/>
      <c r="AD12" s="54"/>
      <c r="AE12" s="54"/>
      <c r="AF12" s="54"/>
      <c r="AG12" s="54"/>
      <c r="AH12" s="54"/>
      <c r="AI12" s="54"/>
      <c r="AJ12" s="54"/>
      <c r="AK12" s="54"/>
      <c r="AL12" s="54"/>
      <c r="AM12" s="54"/>
      <c r="AN12" s="54"/>
      <c r="AO12" s="54"/>
      <c r="AP12" s="54"/>
      <c r="AQ12" s="54"/>
      <c r="AR12" s="54"/>
      <c r="AS12" s="54"/>
      <c r="AT12" s="54"/>
      <c r="AU12" s="54"/>
      <c r="AV12" s="54"/>
      <c r="AW12" s="54"/>
      <c r="AX12" s="54"/>
      <c r="AY12" s="54"/>
      <c r="AZ12" s="54"/>
      <c r="BA12" s="54"/>
      <c r="BB12" s="54"/>
    </row>
    <row r="13" spans="1:57" s="55" customFormat="1" ht="15" customHeight="1">
      <c r="A13" s="54"/>
      <c r="B13" s="292">
        <v>2</v>
      </c>
      <c r="C13" s="293" t="s">
        <v>416</v>
      </c>
      <c r="D13" s="294" t="s">
        <v>624</v>
      </c>
      <c r="E13" s="295" t="s">
        <v>575</v>
      </c>
      <c r="F13" s="295" t="s">
        <v>623</v>
      </c>
      <c r="G13" s="296"/>
      <c r="H13" s="297"/>
      <c r="I13" s="298"/>
      <c r="J13" s="299">
        <v>9713</v>
      </c>
      <c r="K13" s="295" t="s">
        <v>576</v>
      </c>
      <c r="L13" s="300">
        <v>0.46229999999999999</v>
      </c>
      <c r="M13" s="301">
        <f t="shared" si="0"/>
        <v>4490.32</v>
      </c>
      <c r="N13" s="301">
        <f t="shared" si="1"/>
        <v>13470.96</v>
      </c>
      <c r="O13" s="302"/>
      <c r="P13" s="303">
        <f t="shared" si="2"/>
        <v>0</v>
      </c>
      <c r="Q13" s="303">
        <f t="shared" si="3"/>
        <v>0</v>
      </c>
      <c r="R13" s="304" t="s">
        <v>150</v>
      </c>
      <c r="S13" s="54"/>
      <c r="T13" s="13"/>
      <c r="U13" s="13"/>
      <c r="V13" s="13"/>
      <c r="W13" s="54"/>
      <c r="X13" s="54"/>
      <c r="Y13" s="54"/>
      <c r="Z13" s="54"/>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c r="AY13" s="54"/>
      <c r="AZ13" s="54"/>
      <c r="BA13" s="54"/>
      <c r="BB13" s="54"/>
    </row>
    <row r="14" spans="1:57" s="567" customFormat="1" ht="15" customHeight="1">
      <c r="A14" s="563"/>
      <c r="B14" s="675">
        <v>3</v>
      </c>
      <c r="C14" s="676" t="s">
        <v>380</v>
      </c>
      <c r="D14" s="677" t="s">
        <v>687</v>
      </c>
      <c r="E14" s="678" t="s">
        <v>55</v>
      </c>
      <c r="F14" s="678" t="s">
        <v>55</v>
      </c>
      <c r="G14" s="679"/>
      <c r="H14" s="680"/>
      <c r="I14" s="678" t="s">
        <v>55</v>
      </c>
      <c r="J14" s="671">
        <v>56</v>
      </c>
      <c r="K14" s="672" t="s">
        <v>544</v>
      </c>
      <c r="L14" s="673">
        <v>16.492999999999999</v>
      </c>
      <c r="M14" s="674">
        <f>+ROUND(J14*L14,2)</f>
        <v>923.61</v>
      </c>
      <c r="N14" s="674">
        <f t="shared" si="1"/>
        <v>2770.83</v>
      </c>
      <c r="O14" s="668"/>
      <c r="P14" s="669">
        <f t="shared" si="2"/>
        <v>0</v>
      </c>
      <c r="Q14" s="669">
        <f t="shared" si="3"/>
        <v>0</v>
      </c>
      <c r="R14" s="670" t="s">
        <v>150</v>
      </c>
      <c r="S14" s="563"/>
      <c r="T14" s="59"/>
      <c r="U14" s="59"/>
      <c r="V14" s="59"/>
      <c r="W14" s="563"/>
      <c r="X14" s="563"/>
      <c r="Y14" s="563"/>
      <c r="Z14" s="563"/>
      <c r="AA14" s="563"/>
      <c r="AB14" s="563"/>
      <c r="AC14" s="563"/>
      <c r="AD14" s="563"/>
      <c r="AE14" s="563"/>
      <c r="AF14" s="563"/>
      <c r="AG14" s="563"/>
      <c r="AH14" s="563"/>
      <c r="AI14" s="563"/>
      <c r="AJ14" s="563"/>
      <c r="AK14" s="563"/>
      <c r="AL14" s="563"/>
      <c r="AM14" s="563"/>
      <c r="AN14" s="563"/>
      <c r="AO14" s="563"/>
      <c r="AP14" s="563"/>
      <c r="AQ14" s="563"/>
      <c r="AR14" s="563"/>
      <c r="AS14" s="563"/>
      <c r="AT14" s="563"/>
      <c r="AU14" s="563"/>
      <c r="AV14" s="563"/>
      <c r="AW14" s="563"/>
      <c r="AX14" s="563"/>
      <c r="AY14" s="563"/>
      <c r="AZ14" s="563"/>
      <c r="BA14" s="563"/>
      <c r="BB14" s="563"/>
    </row>
    <row r="15" spans="1:57" s="55" customFormat="1" ht="15" customHeight="1">
      <c r="A15" s="54"/>
      <c r="B15" s="292">
        <v>4</v>
      </c>
      <c r="C15" s="293" t="s">
        <v>384</v>
      </c>
      <c r="D15" s="294" t="s">
        <v>626</v>
      </c>
      <c r="E15" s="295" t="s">
        <v>55</v>
      </c>
      <c r="F15" s="295" t="s">
        <v>55</v>
      </c>
      <c r="G15" s="296"/>
      <c r="H15" s="297"/>
      <c r="I15" s="295" t="s">
        <v>55</v>
      </c>
      <c r="J15" s="299">
        <v>9</v>
      </c>
      <c r="K15" s="295" t="s">
        <v>544</v>
      </c>
      <c r="L15" s="305">
        <v>3.8454000000000002</v>
      </c>
      <c r="M15" s="301">
        <f t="shared" si="0"/>
        <v>34.61</v>
      </c>
      <c r="N15" s="301">
        <f t="shared" si="1"/>
        <v>103.83</v>
      </c>
      <c r="O15" s="302"/>
      <c r="P15" s="303">
        <f t="shared" si="2"/>
        <v>0</v>
      </c>
      <c r="Q15" s="303">
        <f t="shared" si="3"/>
        <v>0</v>
      </c>
      <c r="R15" s="306" t="s">
        <v>150</v>
      </c>
      <c r="S15" s="54"/>
      <c r="T15" s="13"/>
      <c r="U15" s="13"/>
      <c r="V15" s="13"/>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row>
    <row r="16" spans="1:57" s="55" customFormat="1" ht="15" customHeight="1">
      <c r="A16" s="54"/>
      <c r="B16" s="292">
        <v>5</v>
      </c>
      <c r="C16" s="293" t="s">
        <v>382</v>
      </c>
      <c r="D16" s="294" t="s">
        <v>627</v>
      </c>
      <c r="E16" s="295" t="s">
        <v>55</v>
      </c>
      <c r="F16" s="295" t="s">
        <v>55</v>
      </c>
      <c r="G16" s="296"/>
      <c r="H16" s="297"/>
      <c r="I16" s="295" t="s">
        <v>55</v>
      </c>
      <c r="J16" s="299">
        <v>18</v>
      </c>
      <c r="K16" s="295" t="s">
        <v>544</v>
      </c>
      <c r="L16" s="305">
        <v>4.9673999999999996</v>
      </c>
      <c r="M16" s="301">
        <f t="shared" si="0"/>
        <v>89.41</v>
      </c>
      <c r="N16" s="301">
        <f t="shared" si="1"/>
        <v>268.23</v>
      </c>
      <c r="O16" s="302"/>
      <c r="P16" s="303">
        <f t="shared" si="2"/>
        <v>0</v>
      </c>
      <c r="Q16" s="303">
        <f t="shared" si="3"/>
        <v>0</v>
      </c>
      <c r="R16" s="304" t="s">
        <v>150</v>
      </c>
      <c r="S16" s="54"/>
      <c r="T16" s="13"/>
      <c r="U16" s="13"/>
      <c r="V16" s="13"/>
      <c r="W16" s="54"/>
      <c r="X16" s="54"/>
      <c r="Y16" s="54"/>
      <c r="Z16" s="54"/>
      <c r="AA16" s="54"/>
      <c r="AB16" s="54"/>
      <c r="AC16" s="54"/>
      <c r="AD16" s="54"/>
      <c r="AE16" s="54"/>
      <c r="AF16" s="54"/>
      <c r="AG16" s="54"/>
      <c r="AH16" s="54"/>
      <c r="AI16" s="54"/>
      <c r="AJ16" s="54"/>
      <c r="AK16" s="54"/>
      <c r="AL16" s="54"/>
      <c r="AM16" s="54"/>
      <c r="AN16" s="54"/>
      <c r="AO16" s="54"/>
      <c r="AP16" s="54"/>
      <c r="AQ16" s="54"/>
      <c r="AR16" s="54"/>
      <c r="AS16" s="54"/>
      <c r="AT16" s="54"/>
      <c r="AU16" s="54"/>
      <c r="AV16" s="54"/>
      <c r="AW16" s="54"/>
      <c r="AX16" s="54"/>
      <c r="AY16" s="54"/>
      <c r="AZ16" s="54"/>
      <c r="BA16" s="54"/>
      <c r="BB16" s="54"/>
    </row>
    <row r="17" spans="1:54" s="55" customFormat="1" ht="15" customHeight="1">
      <c r="A17" s="54"/>
      <c r="B17" s="292">
        <v>6</v>
      </c>
      <c r="C17" s="293" t="s">
        <v>383</v>
      </c>
      <c r="D17" s="294" t="s">
        <v>625</v>
      </c>
      <c r="E17" s="295" t="s">
        <v>55</v>
      </c>
      <c r="F17" s="295" t="s">
        <v>55</v>
      </c>
      <c r="G17" s="296"/>
      <c r="H17" s="297"/>
      <c r="I17" s="295" t="s">
        <v>55</v>
      </c>
      <c r="J17" s="299">
        <v>6</v>
      </c>
      <c r="K17" s="295" t="s">
        <v>544</v>
      </c>
      <c r="L17" s="305">
        <v>4.5288000000000004</v>
      </c>
      <c r="M17" s="301">
        <f t="shared" si="0"/>
        <v>27.17</v>
      </c>
      <c r="N17" s="301">
        <f t="shared" si="1"/>
        <v>81.510000000000005</v>
      </c>
      <c r="O17" s="302"/>
      <c r="P17" s="303">
        <f t="shared" si="2"/>
        <v>0</v>
      </c>
      <c r="Q17" s="303">
        <f t="shared" si="3"/>
        <v>0</v>
      </c>
      <c r="R17" s="306" t="s">
        <v>150</v>
      </c>
      <c r="S17" s="54"/>
      <c r="T17" s="13"/>
      <c r="U17" s="13"/>
      <c r="V17" s="13"/>
      <c r="W17" s="54"/>
      <c r="X17" s="54"/>
      <c r="Y17" s="54"/>
      <c r="Z17" s="54"/>
      <c r="AA17" s="54"/>
      <c r="AB17" s="54"/>
      <c r="AC17" s="54"/>
      <c r="AD17" s="54"/>
      <c r="AE17" s="54"/>
      <c r="AF17" s="54"/>
      <c r="AG17" s="54"/>
      <c r="AH17" s="54"/>
      <c r="AI17" s="54"/>
      <c r="AJ17" s="54"/>
      <c r="AK17" s="54"/>
      <c r="AL17" s="54"/>
      <c r="AM17" s="54"/>
      <c r="AN17" s="54"/>
      <c r="AO17" s="54"/>
      <c r="AP17" s="54"/>
      <c r="AQ17" s="54"/>
      <c r="AR17" s="54"/>
      <c r="AS17" s="54"/>
      <c r="AT17" s="54"/>
      <c r="AU17" s="54"/>
      <c r="AV17" s="54"/>
      <c r="AW17" s="54"/>
      <c r="AX17" s="54"/>
      <c r="AY17" s="54"/>
      <c r="AZ17" s="54"/>
      <c r="BA17" s="54"/>
      <c r="BB17" s="54"/>
    </row>
    <row r="18" spans="1:54" s="159" customFormat="1" ht="15" customHeight="1">
      <c r="A18" s="158"/>
      <c r="B18" s="656">
        <v>7</v>
      </c>
      <c r="C18" s="657" t="s">
        <v>391</v>
      </c>
      <c r="D18" s="658" t="s">
        <v>686</v>
      </c>
      <c r="E18" s="659" t="s">
        <v>55</v>
      </c>
      <c r="F18" s="659" t="s">
        <v>55</v>
      </c>
      <c r="G18" s="660"/>
      <c r="H18" s="661"/>
      <c r="I18" s="659" t="s">
        <v>55</v>
      </c>
      <c r="J18" s="662">
        <v>11</v>
      </c>
      <c r="K18" s="659" t="s">
        <v>544</v>
      </c>
      <c r="L18" s="663"/>
      <c r="M18" s="664">
        <f t="shared" si="0"/>
        <v>0</v>
      </c>
      <c r="N18" s="664">
        <f t="shared" si="1"/>
        <v>0</v>
      </c>
      <c r="O18" s="665"/>
      <c r="P18" s="666">
        <f t="shared" si="2"/>
        <v>0</v>
      </c>
      <c r="Q18" s="666">
        <f t="shared" si="3"/>
        <v>0</v>
      </c>
      <c r="R18" s="667" t="s">
        <v>150</v>
      </c>
      <c r="S18" s="158"/>
      <c r="T18" s="554"/>
      <c r="U18" s="554"/>
      <c r="V18" s="554"/>
      <c r="W18" s="158"/>
      <c r="X18" s="158"/>
      <c r="Y18" s="158"/>
      <c r="Z18" s="158"/>
      <c r="AA18" s="158"/>
      <c r="AB18" s="158"/>
      <c r="AC18" s="158"/>
      <c r="AD18" s="158"/>
      <c r="AE18" s="158"/>
      <c r="AF18" s="158"/>
      <c r="AG18" s="158"/>
      <c r="AH18" s="158"/>
      <c r="AI18" s="158"/>
      <c r="AJ18" s="158"/>
      <c r="AK18" s="158"/>
      <c r="AL18" s="158"/>
      <c r="AM18" s="158"/>
      <c r="AN18" s="158"/>
      <c r="AO18" s="158"/>
      <c r="AP18" s="158"/>
      <c r="AQ18" s="158"/>
      <c r="AR18" s="158"/>
      <c r="AS18" s="158"/>
      <c r="AT18" s="158"/>
      <c r="AU18" s="158"/>
      <c r="AV18" s="158"/>
      <c r="AW18" s="158"/>
      <c r="AX18" s="158"/>
      <c r="AY18" s="158"/>
      <c r="AZ18" s="158"/>
      <c r="BA18" s="158"/>
      <c r="BB18" s="158"/>
    </row>
    <row r="19" spans="1:54" s="55" customFormat="1" ht="15" customHeight="1">
      <c r="A19" s="54"/>
      <c r="B19" s="292">
        <v>8</v>
      </c>
      <c r="C19" s="293" t="s">
        <v>421</v>
      </c>
      <c r="D19" s="294" t="s">
        <v>628</v>
      </c>
      <c r="E19" s="295" t="s">
        <v>55</v>
      </c>
      <c r="F19" s="295" t="s">
        <v>55</v>
      </c>
      <c r="G19" s="296"/>
      <c r="H19" s="297"/>
      <c r="I19" s="295" t="s">
        <v>55</v>
      </c>
      <c r="J19" s="299">
        <v>2625</v>
      </c>
      <c r="K19" s="295" t="s">
        <v>544</v>
      </c>
      <c r="L19" s="305">
        <v>0.71399999999999997</v>
      </c>
      <c r="M19" s="301">
        <f t="shared" si="0"/>
        <v>1874.25</v>
      </c>
      <c r="N19" s="301">
        <f t="shared" si="1"/>
        <v>5622.75</v>
      </c>
      <c r="O19" s="302"/>
      <c r="P19" s="303">
        <f t="shared" si="2"/>
        <v>0</v>
      </c>
      <c r="Q19" s="303">
        <f t="shared" si="3"/>
        <v>0</v>
      </c>
      <c r="R19" s="304" t="s">
        <v>150</v>
      </c>
      <c r="S19" s="54"/>
      <c r="T19" s="13"/>
      <c r="U19" s="13"/>
      <c r="V19" s="13"/>
      <c r="W19" s="54"/>
      <c r="X19" s="54"/>
      <c r="Y19" s="54"/>
      <c r="Z19" s="54"/>
      <c r="AA19" s="54"/>
      <c r="AB19" s="54"/>
      <c r="AC19" s="54"/>
      <c r="AD19" s="54"/>
      <c r="AE19" s="54"/>
      <c r="AF19" s="54"/>
      <c r="AG19" s="54"/>
      <c r="AH19" s="54"/>
      <c r="AI19" s="54"/>
      <c r="AJ19" s="54"/>
      <c r="AK19" s="54"/>
      <c r="AL19" s="54"/>
      <c r="AM19" s="54"/>
      <c r="AN19" s="54"/>
      <c r="AO19" s="54"/>
      <c r="AP19" s="54"/>
      <c r="AQ19" s="54"/>
      <c r="AR19" s="54"/>
      <c r="AS19" s="54"/>
      <c r="AT19" s="54"/>
      <c r="AU19" s="54"/>
      <c r="AV19" s="54"/>
      <c r="AW19" s="54"/>
      <c r="AX19" s="54"/>
      <c r="AY19" s="54"/>
      <c r="AZ19" s="54"/>
      <c r="BA19" s="54"/>
      <c r="BB19" s="54"/>
    </row>
    <row r="20" spans="1:54" s="55" customFormat="1" ht="15" customHeight="1">
      <c r="A20" s="54"/>
      <c r="B20" s="292">
        <v>9</v>
      </c>
      <c r="C20" s="293" t="s">
        <v>394</v>
      </c>
      <c r="D20" s="294" t="s">
        <v>629</v>
      </c>
      <c r="E20" s="295" t="s">
        <v>83</v>
      </c>
      <c r="F20" s="295" t="s">
        <v>83</v>
      </c>
      <c r="G20" s="296"/>
      <c r="H20" s="297"/>
      <c r="I20" s="295" t="s">
        <v>83</v>
      </c>
      <c r="J20" s="299">
        <v>168</v>
      </c>
      <c r="K20" s="295" t="s">
        <v>544</v>
      </c>
      <c r="L20" s="305">
        <v>23.256</v>
      </c>
      <c r="M20" s="301">
        <f t="shared" si="0"/>
        <v>3907.01</v>
      </c>
      <c r="N20" s="301">
        <f t="shared" si="1"/>
        <v>11721.03</v>
      </c>
      <c r="O20" s="302"/>
      <c r="P20" s="303">
        <f t="shared" si="2"/>
        <v>0</v>
      </c>
      <c r="Q20" s="303">
        <f t="shared" si="3"/>
        <v>0</v>
      </c>
      <c r="R20" s="306" t="s">
        <v>151</v>
      </c>
      <c r="S20" s="54"/>
      <c r="T20" s="13"/>
      <c r="U20" s="13"/>
      <c r="V20" s="13"/>
      <c r="W20" s="54"/>
      <c r="X20" s="54"/>
      <c r="Y20" s="54"/>
      <c r="Z20" s="54"/>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4"/>
      <c r="BA20" s="54"/>
      <c r="BB20" s="54"/>
    </row>
    <row r="21" spans="1:54" s="55" customFormat="1" ht="15" customHeight="1">
      <c r="A21" s="54"/>
      <c r="B21" s="292">
        <v>10</v>
      </c>
      <c r="C21" s="293" t="s">
        <v>398</v>
      </c>
      <c r="D21" s="294" t="s">
        <v>630</v>
      </c>
      <c r="E21" s="295" t="s">
        <v>55</v>
      </c>
      <c r="F21" s="295" t="s">
        <v>55</v>
      </c>
      <c r="G21" s="296"/>
      <c r="H21" s="297"/>
      <c r="I21" s="295" t="s">
        <v>55</v>
      </c>
      <c r="J21" s="299">
        <v>5</v>
      </c>
      <c r="K21" s="295" t="s">
        <v>544</v>
      </c>
      <c r="L21" s="305">
        <v>28.56</v>
      </c>
      <c r="M21" s="301">
        <f t="shared" si="0"/>
        <v>142.80000000000001</v>
      </c>
      <c r="N21" s="301">
        <f t="shared" si="1"/>
        <v>428.4</v>
      </c>
      <c r="O21" s="302"/>
      <c r="P21" s="303">
        <f t="shared" si="2"/>
        <v>0</v>
      </c>
      <c r="Q21" s="303">
        <f t="shared" si="3"/>
        <v>0</v>
      </c>
      <c r="R21" s="306" t="s">
        <v>150</v>
      </c>
      <c r="S21" s="54"/>
      <c r="T21" s="13"/>
      <c r="U21" s="13"/>
      <c r="V21" s="13"/>
      <c r="W21" s="54"/>
      <c r="X21" s="54"/>
      <c r="Y21" s="54"/>
      <c r="Z21" s="54"/>
      <c r="AA21" s="54"/>
      <c r="AB21" s="54"/>
      <c r="AC21" s="54"/>
      <c r="AD21" s="54"/>
      <c r="AE21" s="54"/>
      <c r="AF21" s="54"/>
      <c r="AG21" s="54"/>
      <c r="AH21" s="54"/>
      <c r="AI21" s="54"/>
      <c r="AJ21" s="54"/>
      <c r="AK21" s="54"/>
      <c r="AL21" s="54"/>
      <c r="AM21" s="54"/>
      <c r="AN21" s="54"/>
      <c r="AO21" s="54"/>
      <c r="AP21" s="54"/>
      <c r="AQ21" s="54"/>
      <c r="AR21" s="54"/>
      <c r="AS21" s="54"/>
      <c r="AT21" s="54"/>
      <c r="AU21" s="54"/>
      <c r="AV21" s="54"/>
      <c r="AW21" s="54"/>
      <c r="AX21" s="54"/>
      <c r="AY21" s="54"/>
      <c r="AZ21" s="54"/>
      <c r="BA21" s="54"/>
      <c r="BB21" s="54"/>
    </row>
    <row r="22" spans="1:54" s="55" customFormat="1" ht="15" customHeight="1">
      <c r="A22" s="54"/>
      <c r="B22" s="292">
        <v>11</v>
      </c>
      <c r="C22" s="293" t="s">
        <v>131</v>
      </c>
      <c r="D22" s="294" t="s">
        <v>631</v>
      </c>
      <c r="E22" s="295" t="s">
        <v>85</v>
      </c>
      <c r="F22" s="295" t="s">
        <v>85</v>
      </c>
      <c r="G22" s="296"/>
      <c r="H22" s="297"/>
      <c r="I22" s="295" t="s">
        <v>85</v>
      </c>
      <c r="J22" s="299">
        <v>3465</v>
      </c>
      <c r="K22" s="295" t="s">
        <v>544</v>
      </c>
      <c r="L22" s="305">
        <v>2.3868</v>
      </c>
      <c r="M22" s="301">
        <f t="shared" si="0"/>
        <v>8270.26</v>
      </c>
      <c r="N22" s="301">
        <f t="shared" si="1"/>
        <v>24810.78</v>
      </c>
      <c r="O22" s="302"/>
      <c r="P22" s="303">
        <f t="shared" si="2"/>
        <v>0</v>
      </c>
      <c r="Q22" s="303">
        <f t="shared" si="3"/>
        <v>0</v>
      </c>
      <c r="R22" s="306" t="s">
        <v>150</v>
      </c>
      <c r="S22" s="54"/>
      <c r="T22" s="13"/>
      <c r="U22" s="13"/>
      <c r="V22" s="13"/>
      <c r="W22" s="54"/>
      <c r="X22" s="54"/>
      <c r="Y22" s="54"/>
      <c r="Z22" s="54"/>
      <c r="AA22" s="54"/>
      <c r="AB22" s="54"/>
      <c r="AC22" s="54"/>
      <c r="AD22" s="54"/>
      <c r="AE22" s="54"/>
      <c r="AF22" s="54"/>
      <c r="AG22" s="54"/>
      <c r="AH22" s="54"/>
      <c r="AI22" s="54"/>
      <c r="AJ22" s="54"/>
      <c r="AK22" s="54"/>
      <c r="AL22" s="54"/>
      <c r="AM22" s="54"/>
      <c r="AN22" s="54"/>
      <c r="AO22" s="54"/>
      <c r="AP22" s="54"/>
      <c r="AQ22" s="54"/>
      <c r="AR22" s="54"/>
      <c r="AS22" s="54"/>
      <c r="AT22" s="54"/>
      <c r="AU22" s="54"/>
      <c r="AV22" s="54"/>
      <c r="AW22" s="54"/>
      <c r="AX22" s="54"/>
      <c r="AY22" s="54"/>
      <c r="AZ22" s="54"/>
      <c r="BA22" s="54"/>
      <c r="BB22" s="54"/>
    </row>
    <row r="23" spans="1:54" s="55" customFormat="1" ht="15" customHeight="1">
      <c r="A23" s="54"/>
      <c r="B23" s="292">
        <v>12</v>
      </c>
      <c r="C23" s="293" t="s">
        <v>469</v>
      </c>
      <c r="D23" s="294" t="s">
        <v>589</v>
      </c>
      <c r="E23" s="295" t="s">
        <v>85</v>
      </c>
      <c r="F23" s="295" t="s">
        <v>85</v>
      </c>
      <c r="G23" s="296"/>
      <c r="H23" s="297"/>
      <c r="I23" s="295" t="s">
        <v>85</v>
      </c>
      <c r="J23" s="299">
        <v>3675</v>
      </c>
      <c r="K23" s="295" t="s">
        <v>544</v>
      </c>
      <c r="L23" s="305">
        <v>3.3660000000000001</v>
      </c>
      <c r="M23" s="301">
        <f t="shared" si="0"/>
        <v>12370.05</v>
      </c>
      <c r="N23" s="301">
        <f t="shared" si="1"/>
        <v>37110.15</v>
      </c>
      <c r="O23" s="302"/>
      <c r="P23" s="303">
        <f t="shared" si="2"/>
        <v>0</v>
      </c>
      <c r="Q23" s="303">
        <f t="shared" si="3"/>
        <v>0</v>
      </c>
      <c r="R23" s="306" t="s">
        <v>150</v>
      </c>
      <c r="S23" s="54"/>
      <c r="T23" s="13"/>
      <c r="U23" s="13"/>
      <c r="V23" s="13"/>
      <c r="W23" s="54"/>
      <c r="X23" s="54"/>
      <c r="Y23" s="54"/>
      <c r="Z23" s="54"/>
      <c r="AA23" s="54"/>
      <c r="AB23" s="54"/>
      <c r="AC23" s="54"/>
      <c r="AD23" s="54"/>
      <c r="AE23" s="54"/>
      <c r="AF23" s="54"/>
      <c r="AG23" s="54"/>
      <c r="AH23" s="54"/>
      <c r="AI23" s="54"/>
      <c r="AJ23" s="54"/>
      <c r="AK23" s="54"/>
      <c r="AL23" s="54"/>
      <c r="AM23" s="54"/>
      <c r="AN23" s="54"/>
      <c r="AO23" s="54"/>
      <c r="AP23" s="54"/>
      <c r="AQ23" s="54"/>
      <c r="AR23" s="54"/>
      <c r="AS23" s="54"/>
      <c r="AT23" s="54"/>
      <c r="AU23" s="54"/>
      <c r="AV23" s="54"/>
      <c r="AW23" s="54"/>
      <c r="AX23" s="54"/>
      <c r="AY23" s="54"/>
      <c r="AZ23" s="54"/>
      <c r="BA23" s="54"/>
      <c r="BB23" s="54"/>
    </row>
    <row r="24" spans="1:54" s="55" customFormat="1" ht="15" customHeight="1">
      <c r="A24" s="54"/>
      <c r="B24" s="292">
        <v>13</v>
      </c>
      <c r="C24" s="293" t="s">
        <v>443</v>
      </c>
      <c r="D24" s="294" t="s">
        <v>501</v>
      </c>
      <c r="E24" s="295" t="s">
        <v>85</v>
      </c>
      <c r="F24" s="295" t="s">
        <v>85</v>
      </c>
      <c r="G24" s="296"/>
      <c r="H24" s="297"/>
      <c r="I24" s="295" t="s">
        <v>85</v>
      </c>
      <c r="J24" s="299">
        <v>893</v>
      </c>
      <c r="K24" s="295" t="s">
        <v>544</v>
      </c>
      <c r="L24" s="305">
        <v>2.5499999999999998</v>
      </c>
      <c r="M24" s="301">
        <f t="shared" si="0"/>
        <v>2277.15</v>
      </c>
      <c r="N24" s="301">
        <f t="shared" si="1"/>
        <v>6831.45</v>
      </c>
      <c r="O24" s="302"/>
      <c r="P24" s="303">
        <f t="shared" si="2"/>
        <v>0</v>
      </c>
      <c r="Q24" s="303">
        <f t="shared" si="3"/>
        <v>0</v>
      </c>
      <c r="R24" s="306" t="s">
        <v>150</v>
      </c>
      <c r="S24" s="54"/>
      <c r="T24" s="13"/>
      <c r="U24" s="13"/>
      <c r="V24" s="13"/>
      <c r="W24" s="54"/>
      <c r="X24" s="54"/>
      <c r="Y24" s="54"/>
      <c r="Z24" s="54"/>
      <c r="AA24" s="54"/>
      <c r="AB24" s="54"/>
      <c r="AC24" s="54"/>
      <c r="AD24" s="54"/>
      <c r="AE24" s="54"/>
      <c r="AF24" s="54"/>
      <c r="AG24" s="54"/>
      <c r="AH24" s="54"/>
      <c r="AI24" s="54"/>
      <c r="AJ24" s="54"/>
      <c r="AK24" s="54"/>
      <c r="AL24" s="54"/>
      <c r="AM24" s="54"/>
      <c r="AN24" s="54"/>
      <c r="AO24" s="54"/>
      <c r="AP24" s="54"/>
      <c r="AQ24" s="54"/>
      <c r="AR24" s="54"/>
      <c r="AS24" s="54"/>
      <c r="AT24" s="54"/>
      <c r="AU24" s="54"/>
      <c r="AV24" s="54"/>
      <c r="AW24" s="54"/>
      <c r="AX24" s="54"/>
      <c r="AY24" s="54"/>
      <c r="AZ24" s="54"/>
      <c r="BA24" s="54"/>
      <c r="BB24" s="54"/>
    </row>
    <row r="25" spans="1:54" s="55" customFormat="1" ht="15" customHeight="1">
      <c r="A25" s="54"/>
      <c r="B25" s="292">
        <v>14</v>
      </c>
      <c r="C25" s="293" t="s">
        <v>402</v>
      </c>
      <c r="D25" s="294" t="s">
        <v>480</v>
      </c>
      <c r="E25" s="295" t="s">
        <v>55</v>
      </c>
      <c r="F25" s="295" t="s">
        <v>55</v>
      </c>
      <c r="G25" s="296"/>
      <c r="H25" s="297"/>
      <c r="I25" s="295" t="s">
        <v>55</v>
      </c>
      <c r="J25" s="299">
        <v>6</v>
      </c>
      <c r="K25" s="295" t="s">
        <v>544</v>
      </c>
      <c r="L25" s="305">
        <v>11.321999999999999</v>
      </c>
      <c r="M25" s="301">
        <f t="shared" si="0"/>
        <v>67.930000000000007</v>
      </c>
      <c r="N25" s="301">
        <f t="shared" si="1"/>
        <v>203.79</v>
      </c>
      <c r="O25" s="302"/>
      <c r="P25" s="303">
        <f t="shared" si="2"/>
        <v>0</v>
      </c>
      <c r="Q25" s="303">
        <f t="shared" si="3"/>
        <v>0</v>
      </c>
      <c r="R25" s="304" t="s">
        <v>150</v>
      </c>
      <c r="S25" s="54"/>
      <c r="T25" s="13"/>
      <c r="U25" s="13"/>
      <c r="V25" s="13"/>
      <c r="W25" s="54"/>
      <c r="X25" s="54"/>
      <c r="Y25" s="54"/>
      <c r="Z25" s="54"/>
      <c r="AA25" s="54"/>
      <c r="AB25" s="54"/>
      <c r="AC25" s="54"/>
      <c r="AD25" s="54"/>
      <c r="AE25" s="54"/>
      <c r="AF25" s="54"/>
      <c r="AG25" s="54"/>
      <c r="AH25" s="54"/>
      <c r="AI25" s="54"/>
      <c r="AJ25" s="54"/>
      <c r="AK25" s="54"/>
      <c r="AL25" s="54"/>
      <c r="AM25" s="54"/>
      <c r="AN25" s="54"/>
      <c r="AO25" s="54"/>
      <c r="AP25" s="54"/>
      <c r="AQ25" s="54"/>
      <c r="AR25" s="54"/>
      <c r="AS25" s="54"/>
      <c r="AT25" s="54"/>
      <c r="AU25" s="54"/>
      <c r="AV25" s="54"/>
      <c r="AW25" s="54"/>
      <c r="AX25" s="54"/>
      <c r="AY25" s="54"/>
      <c r="AZ25" s="54"/>
      <c r="BA25" s="54"/>
      <c r="BB25" s="54"/>
    </row>
    <row r="26" spans="1:54" s="55" customFormat="1" ht="15" customHeight="1">
      <c r="A26" s="54"/>
      <c r="B26" s="292">
        <v>15</v>
      </c>
      <c r="C26" s="293" t="s">
        <v>403</v>
      </c>
      <c r="D26" s="294" t="s">
        <v>481</v>
      </c>
      <c r="E26" s="295" t="s">
        <v>55</v>
      </c>
      <c r="F26" s="295" t="s">
        <v>55</v>
      </c>
      <c r="G26" s="296"/>
      <c r="H26" s="297"/>
      <c r="I26" s="295" t="s">
        <v>55</v>
      </c>
      <c r="J26" s="299">
        <v>7</v>
      </c>
      <c r="K26" s="295" t="s">
        <v>544</v>
      </c>
      <c r="L26" s="305">
        <v>20.553000000000001</v>
      </c>
      <c r="M26" s="301">
        <f t="shared" si="0"/>
        <v>143.87</v>
      </c>
      <c r="N26" s="301">
        <f t="shared" si="1"/>
        <v>431.61</v>
      </c>
      <c r="O26" s="302"/>
      <c r="P26" s="303">
        <f t="shared" si="2"/>
        <v>0</v>
      </c>
      <c r="Q26" s="303">
        <f t="shared" si="3"/>
        <v>0</v>
      </c>
      <c r="R26" s="306" t="s">
        <v>150</v>
      </c>
      <c r="S26" s="54"/>
      <c r="T26" s="13"/>
      <c r="U26" s="13"/>
      <c r="V26" s="13"/>
      <c r="W26" s="54"/>
      <c r="X26" s="54"/>
      <c r="Y26" s="54"/>
      <c r="Z26" s="54"/>
      <c r="AA26" s="54"/>
      <c r="AB26" s="54"/>
      <c r="AC26" s="54"/>
      <c r="AD26" s="54"/>
      <c r="AE26" s="54"/>
      <c r="AF26" s="54"/>
      <c r="AG26" s="54"/>
      <c r="AH26" s="54"/>
      <c r="AI26" s="54"/>
      <c r="AJ26" s="54"/>
      <c r="AK26" s="54"/>
      <c r="AL26" s="54"/>
      <c r="AM26" s="54"/>
      <c r="AN26" s="54"/>
      <c r="AO26" s="54"/>
      <c r="AP26" s="54"/>
      <c r="AQ26" s="54"/>
      <c r="AR26" s="54"/>
      <c r="AS26" s="54"/>
      <c r="AT26" s="54"/>
      <c r="AU26" s="54"/>
      <c r="AV26" s="54"/>
      <c r="AW26" s="54"/>
      <c r="AX26" s="54"/>
      <c r="AY26" s="54"/>
      <c r="AZ26" s="54"/>
      <c r="BA26" s="54"/>
      <c r="BB26" s="54"/>
    </row>
    <row r="27" spans="1:54" s="55" customFormat="1" ht="15" customHeight="1">
      <c r="A27" s="54"/>
      <c r="B27" s="292">
        <v>16</v>
      </c>
      <c r="C27" s="293" t="s">
        <v>451</v>
      </c>
      <c r="D27" s="294" t="s">
        <v>507</v>
      </c>
      <c r="E27" s="295" t="s">
        <v>55</v>
      </c>
      <c r="F27" s="295" t="s">
        <v>55</v>
      </c>
      <c r="G27" s="296"/>
      <c r="H27" s="297"/>
      <c r="I27" s="295" t="s">
        <v>55</v>
      </c>
      <c r="J27" s="299">
        <v>4</v>
      </c>
      <c r="K27" s="295" t="s">
        <v>544</v>
      </c>
      <c r="L27" s="305">
        <v>129.69300000000001</v>
      </c>
      <c r="M27" s="301">
        <f t="shared" si="0"/>
        <v>518.77</v>
      </c>
      <c r="N27" s="301">
        <f t="shared" si="1"/>
        <v>1556.31</v>
      </c>
      <c r="O27" s="302"/>
      <c r="P27" s="303">
        <f t="shared" si="2"/>
        <v>0</v>
      </c>
      <c r="Q27" s="303">
        <f t="shared" si="3"/>
        <v>0</v>
      </c>
      <c r="R27" s="306" t="s">
        <v>151</v>
      </c>
      <c r="S27" s="54"/>
      <c r="T27" s="13"/>
      <c r="U27" s="13"/>
      <c r="V27" s="13"/>
      <c r="W27" s="54"/>
      <c r="X27" s="54"/>
      <c r="Y27" s="54"/>
      <c r="Z27" s="54"/>
      <c r="AA27" s="54"/>
      <c r="AB27" s="54"/>
      <c r="AC27" s="54"/>
      <c r="AD27" s="54"/>
      <c r="AE27" s="54"/>
      <c r="AF27" s="54"/>
      <c r="AG27" s="54"/>
      <c r="AH27" s="54"/>
      <c r="AI27" s="54"/>
      <c r="AJ27" s="54"/>
      <c r="AK27" s="54"/>
      <c r="AL27" s="54"/>
      <c r="AM27" s="54"/>
      <c r="AN27" s="54"/>
      <c r="AO27" s="54"/>
      <c r="AP27" s="54"/>
      <c r="AQ27" s="54"/>
      <c r="AR27" s="54"/>
      <c r="AS27" s="54"/>
      <c r="AT27" s="54"/>
      <c r="AU27" s="54"/>
      <c r="AV27" s="54"/>
      <c r="AW27" s="54"/>
      <c r="AX27" s="54"/>
      <c r="AY27" s="54"/>
      <c r="AZ27" s="54"/>
      <c r="BA27" s="54"/>
      <c r="BB27" s="54"/>
    </row>
    <row r="28" spans="1:54" s="55" customFormat="1" ht="15" customHeight="1">
      <c r="A28" s="54"/>
      <c r="B28" s="292">
        <v>17</v>
      </c>
      <c r="C28" s="293" t="s">
        <v>453</v>
      </c>
      <c r="D28" s="294" t="s">
        <v>509</v>
      </c>
      <c r="E28" s="295" t="s">
        <v>55</v>
      </c>
      <c r="F28" s="295" t="s">
        <v>55</v>
      </c>
      <c r="G28" s="296"/>
      <c r="H28" s="297"/>
      <c r="I28" s="295" t="s">
        <v>55</v>
      </c>
      <c r="J28" s="299">
        <v>4</v>
      </c>
      <c r="K28" s="295" t="s">
        <v>544</v>
      </c>
      <c r="L28" s="305">
        <v>129.69300000000001</v>
      </c>
      <c r="M28" s="301">
        <f t="shared" si="0"/>
        <v>518.77</v>
      </c>
      <c r="N28" s="301">
        <f t="shared" si="1"/>
        <v>1556.31</v>
      </c>
      <c r="O28" s="302"/>
      <c r="P28" s="303">
        <f t="shared" si="2"/>
        <v>0</v>
      </c>
      <c r="Q28" s="303">
        <f t="shared" si="3"/>
        <v>0</v>
      </c>
      <c r="R28" s="306" t="s">
        <v>151</v>
      </c>
      <c r="S28" s="54"/>
      <c r="T28" s="13"/>
      <c r="U28" s="13"/>
      <c r="V28" s="13"/>
      <c r="W28" s="54"/>
      <c r="X28" s="54"/>
      <c r="Y28" s="54"/>
      <c r="Z28" s="54"/>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row>
    <row r="29" spans="1:54" s="55" customFormat="1" ht="15" customHeight="1">
      <c r="A29" s="54"/>
      <c r="B29" s="292">
        <v>18</v>
      </c>
      <c r="C29" s="293" t="s">
        <v>452</v>
      </c>
      <c r="D29" s="294" t="s">
        <v>508</v>
      </c>
      <c r="E29" s="295" t="s">
        <v>55</v>
      </c>
      <c r="F29" s="295" t="s">
        <v>55</v>
      </c>
      <c r="G29" s="296"/>
      <c r="H29" s="297"/>
      <c r="I29" s="295" t="s">
        <v>55</v>
      </c>
      <c r="J29" s="299">
        <v>4</v>
      </c>
      <c r="K29" s="295" t="s">
        <v>544</v>
      </c>
      <c r="L29" s="305">
        <v>129.69300000000001</v>
      </c>
      <c r="M29" s="301">
        <f t="shared" si="0"/>
        <v>518.77</v>
      </c>
      <c r="N29" s="301">
        <f t="shared" si="1"/>
        <v>1556.31</v>
      </c>
      <c r="O29" s="302"/>
      <c r="P29" s="303">
        <f t="shared" si="2"/>
        <v>0</v>
      </c>
      <c r="Q29" s="303">
        <f t="shared" si="3"/>
        <v>0</v>
      </c>
      <c r="R29" s="306" t="s">
        <v>151</v>
      </c>
      <c r="S29" s="54"/>
      <c r="T29" s="13"/>
      <c r="U29" s="13"/>
      <c r="V29" s="13"/>
      <c r="W29" s="54"/>
      <c r="X29" s="54"/>
      <c r="Y29" s="54"/>
      <c r="Z29" s="54"/>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row>
    <row r="30" spans="1:54" s="55" customFormat="1" ht="15" customHeight="1">
      <c r="A30" s="54"/>
      <c r="B30" s="292">
        <v>19</v>
      </c>
      <c r="C30" s="293" t="s">
        <v>454</v>
      </c>
      <c r="D30" s="294" t="s">
        <v>510</v>
      </c>
      <c r="E30" s="295" t="s">
        <v>135</v>
      </c>
      <c r="F30" s="295" t="s">
        <v>135</v>
      </c>
      <c r="G30" s="296"/>
      <c r="H30" s="297"/>
      <c r="I30" s="295" t="s">
        <v>135</v>
      </c>
      <c r="J30" s="299">
        <v>5</v>
      </c>
      <c r="K30" s="295" t="s">
        <v>544</v>
      </c>
      <c r="L30" s="305">
        <v>107.1</v>
      </c>
      <c r="M30" s="301">
        <f t="shared" si="0"/>
        <v>535.5</v>
      </c>
      <c r="N30" s="301">
        <f t="shared" si="1"/>
        <v>1606.5</v>
      </c>
      <c r="O30" s="302"/>
      <c r="P30" s="303">
        <f t="shared" si="2"/>
        <v>0</v>
      </c>
      <c r="Q30" s="303">
        <f t="shared" si="3"/>
        <v>0</v>
      </c>
      <c r="R30" s="306" t="s">
        <v>151</v>
      </c>
      <c r="S30" s="54"/>
      <c r="T30" s="13"/>
      <c r="U30" s="13"/>
      <c r="V30" s="13"/>
      <c r="W30" s="54"/>
      <c r="X30" s="54"/>
      <c r="Y30" s="54"/>
      <c r="Z30" s="54"/>
      <c r="AA30" s="54"/>
      <c r="AB30" s="54"/>
      <c r="AC30" s="54"/>
      <c r="AD30" s="54"/>
      <c r="AE30" s="54"/>
      <c r="AF30" s="54"/>
      <c r="AG30" s="54"/>
      <c r="AH30" s="54"/>
      <c r="AI30" s="54"/>
      <c r="AJ30" s="54"/>
      <c r="AK30" s="54"/>
      <c r="AL30" s="54"/>
      <c r="AM30" s="54"/>
      <c r="AN30" s="54"/>
      <c r="AO30" s="54"/>
      <c r="AP30" s="54"/>
      <c r="AQ30" s="54"/>
      <c r="AR30" s="54"/>
      <c r="AS30" s="54"/>
      <c r="AT30" s="54"/>
      <c r="AU30" s="54"/>
      <c r="AV30" s="54"/>
      <c r="AW30" s="54"/>
      <c r="AX30" s="54"/>
      <c r="AY30" s="54"/>
      <c r="AZ30" s="54"/>
      <c r="BA30" s="54"/>
      <c r="BB30" s="54"/>
    </row>
    <row r="31" spans="1:54" s="55" customFormat="1" ht="15" customHeight="1">
      <c r="A31" s="54"/>
      <c r="B31" s="292">
        <v>20</v>
      </c>
      <c r="C31" s="293" t="s">
        <v>468</v>
      </c>
      <c r="D31" s="294" t="s">
        <v>519</v>
      </c>
      <c r="E31" s="295" t="s">
        <v>55</v>
      </c>
      <c r="F31" s="295" t="s">
        <v>55</v>
      </c>
      <c r="G31" s="296"/>
      <c r="H31" s="297"/>
      <c r="I31" s="295" t="s">
        <v>55</v>
      </c>
      <c r="J31" s="299">
        <v>39</v>
      </c>
      <c r="K31" s="295" t="s">
        <v>544</v>
      </c>
      <c r="L31" s="305">
        <v>67.432199999999995</v>
      </c>
      <c r="M31" s="301">
        <f t="shared" si="0"/>
        <v>2629.86</v>
      </c>
      <c r="N31" s="301">
        <f t="shared" si="1"/>
        <v>7889.58</v>
      </c>
      <c r="O31" s="302"/>
      <c r="P31" s="303">
        <f t="shared" si="2"/>
        <v>0</v>
      </c>
      <c r="Q31" s="303">
        <f t="shared" si="3"/>
        <v>0</v>
      </c>
      <c r="R31" s="306" t="s">
        <v>150</v>
      </c>
      <c r="S31" s="54"/>
      <c r="T31" s="13"/>
      <c r="U31" s="13"/>
      <c r="V31" s="13"/>
      <c r="W31" s="54"/>
      <c r="X31" s="54"/>
      <c r="Y31" s="54"/>
      <c r="Z31" s="54"/>
      <c r="AA31" s="54"/>
      <c r="AB31" s="54"/>
      <c r="AC31" s="54"/>
      <c r="AD31" s="54"/>
      <c r="AE31" s="54"/>
      <c r="AF31" s="54"/>
      <c r="AG31" s="54"/>
      <c r="AH31" s="54"/>
      <c r="AI31" s="54"/>
      <c r="AJ31" s="54"/>
      <c r="AK31" s="54"/>
      <c r="AL31" s="54"/>
      <c r="AM31" s="54"/>
      <c r="AN31" s="54"/>
      <c r="AO31" s="54"/>
      <c r="AP31" s="54"/>
      <c r="AQ31" s="54"/>
      <c r="AR31" s="54"/>
      <c r="AS31" s="54"/>
      <c r="AT31" s="54"/>
      <c r="AU31" s="54"/>
      <c r="AV31" s="54"/>
      <c r="AW31" s="54"/>
      <c r="AX31" s="54"/>
      <c r="AY31" s="54"/>
      <c r="AZ31" s="54"/>
      <c r="BA31" s="54"/>
      <c r="BB31" s="54"/>
    </row>
    <row r="32" spans="1:54" s="55" customFormat="1" ht="15" customHeight="1">
      <c r="A32" s="54"/>
      <c r="B32" s="292">
        <v>21</v>
      </c>
      <c r="C32" s="293" t="s">
        <v>467</v>
      </c>
      <c r="D32" s="294" t="s">
        <v>588</v>
      </c>
      <c r="E32" s="295" t="s">
        <v>521</v>
      </c>
      <c r="F32" s="295" t="s">
        <v>543</v>
      </c>
      <c r="G32" s="296"/>
      <c r="H32" s="297"/>
      <c r="I32" s="298"/>
      <c r="J32" s="299">
        <v>1427</v>
      </c>
      <c r="K32" s="295" t="s">
        <v>211</v>
      </c>
      <c r="L32" s="305">
        <v>0.159</v>
      </c>
      <c r="M32" s="301">
        <f t="shared" si="0"/>
        <v>226.89</v>
      </c>
      <c r="N32" s="301">
        <f t="shared" si="1"/>
        <v>680.67</v>
      </c>
      <c r="O32" s="302"/>
      <c r="P32" s="303">
        <f t="shared" si="2"/>
        <v>0</v>
      </c>
      <c r="Q32" s="303">
        <f t="shared" si="3"/>
        <v>0</v>
      </c>
      <c r="R32" s="306" t="s">
        <v>151</v>
      </c>
      <c r="S32" s="54"/>
      <c r="T32" s="13"/>
      <c r="U32" s="13"/>
      <c r="V32" s="13"/>
      <c r="W32" s="54"/>
      <c r="X32" s="54"/>
      <c r="Y32" s="54"/>
      <c r="Z32" s="54"/>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row>
    <row r="33" spans="1:54" s="55" customFormat="1" ht="15" customHeight="1">
      <c r="A33" s="54"/>
      <c r="B33" s="292">
        <v>22</v>
      </c>
      <c r="C33" s="293" t="s">
        <v>119</v>
      </c>
      <c r="D33" s="307" t="s">
        <v>669</v>
      </c>
      <c r="E33" s="308" t="s">
        <v>640</v>
      </c>
      <c r="F33" s="308" t="s">
        <v>642</v>
      </c>
      <c r="G33" s="296"/>
      <c r="H33" s="297"/>
      <c r="I33" s="298"/>
      <c r="J33" s="299">
        <v>27</v>
      </c>
      <c r="K33" s="295" t="s">
        <v>641</v>
      </c>
      <c r="L33" s="305">
        <v>11.0976</v>
      </c>
      <c r="M33" s="301">
        <f t="shared" si="0"/>
        <v>299.64</v>
      </c>
      <c r="N33" s="301">
        <f t="shared" si="1"/>
        <v>898.92</v>
      </c>
      <c r="O33" s="302"/>
      <c r="P33" s="303">
        <f t="shared" si="2"/>
        <v>0</v>
      </c>
      <c r="Q33" s="303">
        <f t="shared" si="3"/>
        <v>0</v>
      </c>
      <c r="R33" s="306" t="s">
        <v>151</v>
      </c>
      <c r="S33" s="54"/>
      <c r="T33" s="13"/>
      <c r="U33" s="13"/>
      <c r="V33" s="13"/>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row>
    <row r="34" spans="1:54" s="55" customFormat="1" ht="15" customHeight="1">
      <c r="A34" s="54"/>
      <c r="B34" s="292">
        <v>23</v>
      </c>
      <c r="C34" s="293" t="s">
        <v>381</v>
      </c>
      <c r="D34" s="294" t="s">
        <v>470</v>
      </c>
      <c r="E34" s="295" t="s">
        <v>220</v>
      </c>
      <c r="F34" s="295" t="s">
        <v>221</v>
      </c>
      <c r="G34" s="296"/>
      <c r="H34" s="297"/>
      <c r="I34" s="298"/>
      <c r="J34" s="299">
        <v>27</v>
      </c>
      <c r="K34" s="295" t="s">
        <v>106</v>
      </c>
      <c r="L34" s="305">
        <v>8.9679000000000002</v>
      </c>
      <c r="M34" s="301">
        <f t="shared" si="0"/>
        <v>242.13</v>
      </c>
      <c r="N34" s="301">
        <f t="shared" si="1"/>
        <v>726.39</v>
      </c>
      <c r="O34" s="302"/>
      <c r="P34" s="303">
        <f t="shared" si="2"/>
        <v>0</v>
      </c>
      <c r="Q34" s="303">
        <f t="shared" si="3"/>
        <v>0</v>
      </c>
      <c r="R34" s="304" t="s">
        <v>151</v>
      </c>
      <c r="S34" s="54"/>
      <c r="T34" s="13"/>
      <c r="U34" s="13"/>
      <c r="V34" s="13"/>
      <c r="W34" s="54"/>
      <c r="X34" s="54"/>
      <c r="Y34" s="54"/>
      <c r="Z34" s="54"/>
      <c r="AA34" s="54"/>
      <c r="AB34" s="54"/>
      <c r="AC34" s="54"/>
      <c r="AD34" s="54"/>
      <c r="AE34" s="54"/>
      <c r="AF34" s="54"/>
      <c r="AG34" s="54"/>
      <c r="AH34" s="54"/>
      <c r="AI34" s="54"/>
      <c r="AJ34" s="54"/>
      <c r="AK34" s="54"/>
      <c r="AL34" s="54"/>
      <c r="AM34" s="54"/>
      <c r="AN34" s="54"/>
      <c r="AO34" s="54"/>
      <c r="AP34" s="54"/>
      <c r="AQ34" s="54"/>
      <c r="AR34" s="54"/>
      <c r="AS34" s="54"/>
      <c r="AT34" s="54"/>
      <c r="AU34" s="54"/>
      <c r="AV34" s="54"/>
      <c r="AW34" s="54"/>
      <c r="AX34" s="54"/>
      <c r="AY34" s="54"/>
      <c r="AZ34" s="54"/>
      <c r="BA34" s="54"/>
      <c r="BB34" s="54"/>
    </row>
    <row r="35" spans="1:54" s="55" customFormat="1" ht="15" customHeight="1">
      <c r="A35" s="54"/>
      <c r="B35" s="292">
        <v>24</v>
      </c>
      <c r="C35" s="293" t="s">
        <v>388</v>
      </c>
      <c r="D35" s="294" t="s">
        <v>632</v>
      </c>
      <c r="E35" s="295" t="s">
        <v>568</v>
      </c>
      <c r="F35" s="295" t="s">
        <v>569</v>
      </c>
      <c r="G35" s="296"/>
      <c r="H35" s="297"/>
      <c r="I35" s="298"/>
      <c r="J35" s="299">
        <v>368</v>
      </c>
      <c r="K35" s="295" t="s">
        <v>633</v>
      </c>
      <c r="L35" s="305">
        <v>0.1237</v>
      </c>
      <c r="M35" s="301">
        <f t="shared" si="0"/>
        <v>45.52</v>
      </c>
      <c r="N35" s="301">
        <f t="shared" si="1"/>
        <v>136.56</v>
      </c>
      <c r="O35" s="309"/>
      <c r="P35" s="303">
        <f t="shared" si="2"/>
        <v>0</v>
      </c>
      <c r="Q35" s="303">
        <f t="shared" si="3"/>
        <v>0</v>
      </c>
      <c r="R35" s="306" t="s">
        <v>150</v>
      </c>
      <c r="S35" s="54"/>
      <c r="T35" s="13"/>
      <c r="U35" s="13"/>
      <c r="V35" s="13"/>
      <c r="W35" s="54"/>
      <c r="X35" s="54"/>
      <c r="Y35" s="54"/>
      <c r="Z35" s="54"/>
      <c r="AA35" s="54"/>
      <c r="AB35" s="54"/>
      <c r="AC35" s="54"/>
      <c r="AD35" s="54"/>
      <c r="AE35" s="54"/>
      <c r="AF35" s="54"/>
      <c r="AG35" s="54"/>
      <c r="AH35" s="54"/>
      <c r="AI35" s="54"/>
      <c r="AJ35" s="54"/>
      <c r="AK35" s="54"/>
      <c r="AL35" s="54"/>
      <c r="AM35" s="54"/>
      <c r="AN35" s="54"/>
      <c r="AO35" s="54"/>
      <c r="AP35" s="54"/>
      <c r="AQ35" s="54"/>
      <c r="AR35" s="54"/>
      <c r="AS35" s="54"/>
      <c r="AT35" s="54"/>
      <c r="AU35" s="54"/>
      <c r="AV35" s="54"/>
      <c r="AW35" s="54"/>
      <c r="AX35" s="54"/>
      <c r="AY35" s="54"/>
      <c r="AZ35" s="54"/>
      <c r="BA35" s="54"/>
      <c r="BB35" s="54"/>
    </row>
    <row r="36" spans="1:54" s="55" customFormat="1" ht="15" customHeight="1">
      <c r="A36" s="54"/>
      <c r="B36" s="292">
        <v>25</v>
      </c>
      <c r="C36" s="293" t="s">
        <v>395</v>
      </c>
      <c r="D36" s="294" t="s">
        <v>635</v>
      </c>
      <c r="E36" s="295" t="s">
        <v>636</v>
      </c>
      <c r="F36" s="295" t="s">
        <v>638</v>
      </c>
      <c r="G36" s="296"/>
      <c r="H36" s="297"/>
      <c r="I36" s="298"/>
      <c r="J36" s="299">
        <v>1995</v>
      </c>
      <c r="K36" s="295" t="s">
        <v>633</v>
      </c>
      <c r="L36" s="305">
        <v>0.77659999999999996</v>
      </c>
      <c r="M36" s="301">
        <f t="shared" si="0"/>
        <v>1549.32</v>
      </c>
      <c r="N36" s="301">
        <f t="shared" si="1"/>
        <v>4647.96</v>
      </c>
      <c r="O36" s="302"/>
      <c r="P36" s="303">
        <f t="shared" si="2"/>
        <v>0</v>
      </c>
      <c r="Q36" s="303">
        <f t="shared" si="3"/>
        <v>0</v>
      </c>
      <c r="R36" s="306" t="s">
        <v>150</v>
      </c>
      <c r="S36" s="54"/>
      <c r="T36" s="13"/>
      <c r="U36" s="13"/>
      <c r="V36" s="13"/>
      <c r="W36" s="54"/>
      <c r="X36" s="54"/>
      <c r="Y36" s="54"/>
      <c r="Z36" s="54"/>
      <c r="AA36" s="54"/>
      <c r="AB36" s="54"/>
      <c r="AC36" s="54"/>
      <c r="AD36" s="54"/>
      <c r="AE36" s="54"/>
      <c r="AF36" s="54"/>
      <c r="AG36" s="54"/>
      <c r="AH36" s="54"/>
      <c r="AI36" s="54"/>
      <c r="AJ36" s="54"/>
      <c r="AK36" s="54"/>
      <c r="AL36" s="54"/>
      <c r="AM36" s="54"/>
      <c r="AN36" s="54"/>
      <c r="AO36" s="54"/>
      <c r="AP36" s="54"/>
      <c r="AQ36" s="54"/>
      <c r="AR36" s="54"/>
      <c r="AS36" s="54"/>
      <c r="AT36" s="54"/>
      <c r="AU36" s="54"/>
      <c r="AV36" s="54"/>
      <c r="AW36" s="54"/>
      <c r="AX36" s="54"/>
      <c r="AY36" s="54"/>
      <c r="AZ36" s="54"/>
      <c r="BA36" s="54"/>
      <c r="BB36" s="54"/>
    </row>
    <row r="37" spans="1:54" s="55" customFormat="1" ht="15" customHeight="1">
      <c r="A37" s="54"/>
      <c r="B37" s="292">
        <v>26</v>
      </c>
      <c r="C37" s="293" t="s">
        <v>459</v>
      </c>
      <c r="D37" s="294" t="s">
        <v>586</v>
      </c>
      <c r="E37" s="295" t="s">
        <v>637</v>
      </c>
      <c r="F37" s="295" t="s">
        <v>639</v>
      </c>
      <c r="G37" s="296"/>
      <c r="H37" s="297"/>
      <c r="I37" s="298"/>
      <c r="J37" s="299">
        <v>16</v>
      </c>
      <c r="K37" s="295" t="s">
        <v>633</v>
      </c>
      <c r="L37" s="305">
        <v>2.4093</v>
      </c>
      <c r="M37" s="301">
        <f t="shared" si="0"/>
        <v>38.549999999999997</v>
      </c>
      <c r="N37" s="301">
        <f t="shared" si="1"/>
        <v>115.65</v>
      </c>
      <c r="O37" s="310"/>
      <c r="P37" s="303">
        <f t="shared" si="2"/>
        <v>0</v>
      </c>
      <c r="Q37" s="303">
        <f t="shared" si="3"/>
        <v>0</v>
      </c>
      <c r="R37" s="306" t="s">
        <v>151</v>
      </c>
      <c r="S37" s="54"/>
      <c r="T37" s="13"/>
      <c r="U37" s="13"/>
      <c r="V37" s="13"/>
      <c r="W37" s="54"/>
      <c r="X37" s="54"/>
      <c r="Y37" s="54"/>
      <c r="Z37" s="54"/>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row>
    <row r="38" spans="1:54" s="55" customFormat="1" ht="15" customHeight="1">
      <c r="A38" s="54"/>
      <c r="B38" s="292">
        <v>27</v>
      </c>
      <c r="C38" s="293" t="s">
        <v>417</v>
      </c>
      <c r="D38" s="294" t="s">
        <v>634</v>
      </c>
      <c r="E38" s="295" t="s">
        <v>577</v>
      </c>
      <c r="F38" s="295" t="s">
        <v>578</v>
      </c>
      <c r="G38" s="296"/>
      <c r="H38" s="297"/>
      <c r="I38" s="298"/>
      <c r="J38" s="299">
        <v>420</v>
      </c>
      <c r="K38" s="295" t="s">
        <v>633</v>
      </c>
      <c r="L38" s="305">
        <v>0.38569999999999999</v>
      </c>
      <c r="M38" s="301">
        <f t="shared" si="0"/>
        <v>161.99</v>
      </c>
      <c r="N38" s="301">
        <f t="shared" si="1"/>
        <v>485.97</v>
      </c>
      <c r="O38" s="302"/>
      <c r="P38" s="303">
        <f t="shared" si="2"/>
        <v>0</v>
      </c>
      <c r="Q38" s="303">
        <f t="shared" si="3"/>
        <v>0</v>
      </c>
      <c r="R38" s="306" t="s">
        <v>150</v>
      </c>
      <c r="S38" s="54"/>
      <c r="T38" s="13"/>
      <c r="U38" s="13"/>
      <c r="V38" s="13"/>
      <c r="W38" s="54"/>
      <c r="X38" s="54"/>
      <c r="Y38" s="54"/>
      <c r="Z38" s="54"/>
      <c r="AA38" s="54"/>
      <c r="AB38" s="54"/>
      <c r="AC38" s="54"/>
      <c r="AD38" s="54"/>
      <c r="AE38" s="54"/>
      <c r="AF38" s="54"/>
      <c r="AG38" s="54"/>
      <c r="AH38" s="54"/>
      <c r="AI38" s="54"/>
      <c r="AJ38" s="54"/>
      <c r="AK38" s="54"/>
      <c r="AL38" s="54"/>
      <c r="AM38" s="54"/>
      <c r="AN38" s="54"/>
      <c r="AO38" s="54"/>
      <c r="AP38" s="54"/>
      <c r="AQ38" s="54"/>
      <c r="AR38" s="54"/>
      <c r="AS38" s="54"/>
      <c r="AT38" s="54"/>
      <c r="AU38" s="54"/>
      <c r="AV38" s="54"/>
      <c r="AW38" s="54"/>
      <c r="AX38" s="54"/>
      <c r="AY38" s="54"/>
      <c r="AZ38" s="54"/>
      <c r="BA38" s="54"/>
      <c r="BB38" s="54"/>
    </row>
    <row r="39" spans="1:54" s="55" customFormat="1" ht="15" customHeight="1">
      <c r="A39" s="54"/>
      <c r="B39" s="292">
        <v>28</v>
      </c>
      <c r="C39" s="293" t="s">
        <v>429</v>
      </c>
      <c r="D39" s="294" t="s">
        <v>583</v>
      </c>
      <c r="E39" s="295" t="s">
        <v>644</v>
      </c>
      <c r="F39" s="295" t="s">
        <v>647</v>
      </c>
      <c r="G39" s="296"/>
      <c r="H39" s="297"/>
      <c r="I39" s="298"/>
      <c r="J39" s="299">
        <v>315</v>
      </c>
      <c r="K39" s="295" t="s">
        <v>580</v>
      </c>
      <c r="L39" s="305">
        <v>6.5586000000000002</v>
      </c>
      <c r="M39" s="301">
        <f t="shared" si="0"/>
        <v>2065.96</v>
      </c>
      <c r="N39" s="301">
        <f t="shared" si="1"/>
        <v>6197.88</v>
      </c>
      <c r="O39" s="302"/>
      <c r="P39" s="303">
        <f t="shared" si="2"/>
        <v>0</v>
      </c>
      <c r="Q39" s="303">
        <f t="shared" si="3"/>
        <v>0</v>
      </c>
      <c r="R39" s="306" t="s">
        <v>150</v>
      </c>
      <c r="S39" s="54"/>
      <c r="T39" s="13"/>
      <c r="U39" s="13"/>
      <c r="V39" s="13"/>
      <c r="W39" s="54"/>
      <c r="X39" s="54"/>
      <c r="Y39" s="54"/>
      <c r="Z39" s="54"/>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c r="AZ39" s="54"/>
      <c r="BA39" s="54"/>
      <c r="BB39" s="54"/>
    </row>
    <row r="40" spans="1:54" s="55" customFormat="1" ht="15" customHeight="1">
      <c r="A40" s="54"/>
      <c r="B40" s="292">
        <v>29</v>
      </c>
      <c r="C40" s="293" t="s">
        <v>428</v>
      </c>
      <c r="D40" s="294" t="s">
        <v>581</v>
      </c>
      <c r="E40" s="295" t="s">
        <v>645</v>
      </c>
      <c r="F40" s="295" t="s">
        <v>647</v>
      </c>
      <c r="G40" s="296"/>
      <c r="H40" s="297"/>
      <c r="I40" s="298"/>
      <c r="J40" s="299">
        <v>420</v>
      </c>
      <c r="K40" s="295" t="s">
        <v>580</v>
      </c>
      <c r="L40" s="305">
        <v>5.9160000000000004</v>
      </c>
      <c r="M40" s="301">
        <f t="shared" si="0"/>
        <v>2484.7199999999998</v>
      </c>
      <c r="N40" s="301">
        <f t="shared" si="1"/>
        <v>7454.16</v>
      </c>
      <c r="O40" s="302"/>
      <c r="P40" s="303">
        <f t="shared" si="2"/>
        <v>0</v>
      </c>
      <c r="Q40" s="303">
        <f t="shared" si="3"/>
        <v>0</v>
      </c>
      <c r="R40" s="306" t="s">
        <v>150</v>
      </c>
      <c r="S40" s="54"/>
      <c r="T40" s="13"/>
      <c r="U40" s="13"/>
      <c r="V40" s="13"/>
      <c r="W40" s="54"/>
      <c r="X40" s="54"/>
      <c r="Y40" s="54"/>
      <c r="Z40" s="54"/>
      <c r="AA40" s="54"/>
      <c r="AB40" s="54"/>
      <c r="AC40" s="54"/>
      <c r="AD40" s="54"/>
      <c r="AE40" s="54"/>
      <c r="AF40" s="54"/>
      <c r="AG40" s="54"/>
      <c r="AH40" s="54"/>
      <c r="AI40" s="54"/>
      <c r="AJ40" s="54"/>
      <c r="AK40" s="54"/>
      <c r="AL40" s="54"/>
      <c r="AM40" s="54"/>
      <c r="AN40" s="54"/>
      <c r="AO40" s="54"/>
      <c r="AP40" s="54"/>
      <c r="AQ40" s="54"/>
      <c r="AR40" s="54"/>
      <c r="AS40" s="54"/>
      <c r="AT40" s="54"/>
      <c r="AU40" s="54"/>
      <c r="AV40" s="54"/>
      <c r="AW40" s="54"/>
      <c r="AX40" s="54"/>
      <c r="AY40" s="54"/>
      <c r="AZ40" s="54"/>
      <c r="BA40" s="54"/>
      <c r="BB40" s="54"/>
    </row>
    <row r="41" spans="1:54" s="55" customFormat="1" ht="15" customHeight="1">
      <c r="A41" s="54"/>
      <c r="B41" s="292">
        <v>30</v>
      </c>
      <c r="C41" s="293" t="s">
        <v>423</v>
      </c>
      <c r="D41" s="294" t="s">
        <v>643</v>
      </c>
      <c r="E41" s="295" t="s">
        <v>645</v>
      </c>
      <c r="F41" s="295" t="s">
        <v>647</v>
      </c>
      <c r="G41" s="296"/>
      <c r="H41" s="297"/>
      <c r="I41" s="298"/>
      <c r="J41" s="299">
        <v>420</v>
      </c>
      <c r="K41" s="295" t="s">
        <v>580</v>
      </c>
      <c r="L41" s="305">
        <v>5.4059999999999997</v>
      </c>
      <c r="M41" s="301">
        <f t="shared" si="0"/>
        <v>2270.52</v>
      </c>
      <c r="N41" s="301">
        <f t="shared" si="1"/>
        <v>6811.56</v>
      </c>
      <c r="O41" s="302"/>
      <c r="P41" s="303">
        <f t="shared" si="2"/>
        <v>0</v>
      </c>
      <c r="Q41" s="303">
        <f t="shared" si="3"/>
        <v>0</v>
      </c>
      <c r="R41" s="306" t="s">
        <v>150</v>
      </c>
      <c r="S41" s="54"/>
      <c r="T41" s="13"/>
      <c r="U41" s="13"/>
      <c r="V41" s="13"/>
      <c r="W41" s="54"/>
      <c r="X41" s="54"/>
      <c r="Y41" s="54"/>
      <c r="Z41" s="54"/>
      <c r="AA41" s="54"/>
      <c r="AB41" s="54"/>
      <c r="AC41" s="54"/>
      <c r="AD41" s="54"/>
      <c r="AE41" s="54"/>
      <c r="AF41" s="54"/>
      <c r="AG41" s="54"/>
      <c r="AH41" s="54"/>
      <c r="AI41" s="54"/>
      <c r="AJ41" s="54"/>
      <c r="AK41" s="54"/>
      <c r="AL41" s="54"/>
      <c r="AM41" s="54"/>
      <c r="AN41" s="54"/>
      <c r="AO41" s="54"/>
      <c r="AP41" s="54"/>
      <c r="AQ41" s="54"/>
      <c r="AR41" s="54"/>
      <c r="AS41" s="54"/>
      <c r="AT41" s="54"/>
      <c r="AU41" s="54"/>
      <c r="AV41" s="54"/>
      <c r="AW41" s="54"/>
      <c r="AX41" s="54"/>
      <c r="AY41" s="54"/>
      <c r="AZ41" s="54"/>
      <c r="BA41" s="54"/>
      <c r="BB41" s="54"/>
    </row>
    <row r="42" spans="1:54" s="55" customFormat="1" ht="15" customHeight="1">
      <c r="A42" s="54"/>
      <c r="B42" s="292">
        <v>31</v>
      </c>
      <c r="C42" s="293" t="s">
        <v>430</v>
      </c>
      <c r="D42" s="294" t="s">
        <v>582</v>
      </c>
      <c r="E42" s="295" t="s">
        <v>646</v>
      </c>
      <c r="F42" s="295" t="s">
        <v>647</v>
      </c>
      <c r="G42" s="296"/>
      <c r="H42" s="297"/>
      <c r="I42" s="298"/>
      <c r="J42" s="299">
        <v>105</v>
      </c>
      <c r="K42" s="295" t="s">
        <v>580</v>
      </c>
      <c r="L42" s="305">
        <v>4.2839999999999998</v>
      </c>
      <c r="M42" s="301">
        <f t="shared" si="0"/>
        <v>449.82</v>
      </c>
      <c r="N42" s="301">
        <f t="shared" si="1"/>
        <v>1349.46</v>
      </c>
      <c r="O42" s="302"/>
      <c r="P42" s="303">
        <f t="shared" si="2"/>
        <v>0</v>
      </c>
      <c r="Q42" s="303">
        <f t="shared" si="3"/>
        <v>0</v>
      </c>
      <c r="R42" s="304" t="s">
        <v>150</v>
      </c>
      <c r="S42" s="54"/>
      <c r="T42" s="13"/>
      <c r="U42" s="13"/>
      <c r="V42" s="13"/>
      <c r="W42" s="54"/>
      <c r="X42" s="54"/>
      <c r="Y42" s="54"/>
      <c r="Z42" s="5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row>
    <row r="43" spans="1:54" s="55" customFormat="1" ht="15" customHeight="1">
      <c r="A43" s="54"/>
      <c r="B43" s="292">
        <v>32</v>
      </c>
      <c r="C43" s="293" t="s">
        <v>387</v>
      </c>
      <c r="D43" s="294" t="s">
        <v>475</v>
      </c>
      <c r="E43" s="295" t="s">
        <v>653</v>
      </c>
      <c r="F43" s="295" t="s">
        <v>653</v>
      </c>
      <c r="G43" s="296"/>
      <c r="H43" s="297"/>
      <c r="I43" s="295" t="s">
        <v>653</v>
      </c>
      <c r="J43" s="299">
        <v>84</v>
      </c>
      <c r="K43" s="295" t="s">
        <v>570</v>
      </c>
      <c r="L43" s="305">
        <v>3.2673000000000001</v>
      </c>
      <c r="M43" s="301">
        <f t="shared" si="0"/>
        <v>274.45</v>
      </c>
      <c r="N43" s="301">
        <f t="shared" si="1"/>
        <v>823.35</v>
      </c>
      <c r="O43" s="302"/>
      <c r="P43" s="303">
        <f t="shared" si="2"/>
        <v>0</v>
      </c>
      <c r="Q43" s="303">
        <f t="shared" si="3"/>
        <v>0</v>
      </c>
      <c r="R43" s="304" t="s">
        <v>150</v>
      </c>
      <c r="S43" s="54"/>
      <c r="T43" s="13"/>
      <c r="U43" s="13"/>
      <c r="V43" s="13"/>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row>
    <row r="44" spans="1:54" s="55" customFormat="1" ht="15" customHeight="1">
      <c r="A44" s="54"/>
      <c r="B44" s="292">
        <v>33</v>
      </c>
      <c r="C44" s="293" t="s">
        <v>390</v>
      </c>
      <c r="D44" s="294" t="s">
        <v>650</v>
      </c>
      <c r="E44" s="295" t="s">
        <v>648</v>
      </c>
      <c r="F44" s="295" t="s">
        <v>649</v>
      </c>
      <c r="G44" s="296"/>
      <c r="H44" s="297"/>
      <c r="I44" s="298"/>
      <c r="J44" s="299">
        <v>210</v>
      </c>
      <c r="K44" s="295" t="s">
        <v>570</v>
      </c>
      <c r="L44" s="305">
        <v>1.5198</v>
      </c>
      <c r="M44" s="301">
        <f t="shared" ref="M44:M75" si="4">+ROUND(J44*L44,2)</f>
        <v>319.16000000000003</v>
      </c>
      <c r="N44" s="301">
        <f t="shared" ref="N44:N75" si="5">+ROUND(M44*$O$6,2)</f>
        <v>957.48</v>
      </c>
      <c r="O44" s="302"/>
      <c r="P44" s="303">
        <f t="shared" ref="P44:P75" si="6">+ROUND(J44*O44,2)</f>
        <v>0</v>
      </c>
      <c r="Q44" s="303">
        <f t="shared" ref="Q44:Q75" si="7">+P44*$O$6</f>
        <v>0</v>
      </c>
      <c r="R44" s="306" t="s">
        <v>151</v>
      </c>
      <c r="S44" s="54"/>
      <c r="T44" s="13"/>
      <c r="U44" s="13"/>
      <c r="V44" s="13"/>
      <c r="W44" s="54"/>
      <c r="X44" s="54"/>
      <c r="Y44" s="54"/>
      <c r="Z44" s="54"/>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row>
    <row r="45" spans="1:54" s="55" customFormat="1" ht="15" customHeight="1">
      <c r="A45" s="54"/>
      <c r="B45" s="292">
        <v>34</v>
      </c>
      <c r="C45" s="293" t="s">
        <v>118</v>
      </c>
      <c r="D45" s="294" t="s">
        <v>579</v>
      </c>
      <c r="E45" s="295" t="s">
        <v>135</v>
      </c>
      <c r="F45" s="295" t="s">
        <v>136</v>
      </c>
      <c r="G45" s="296"/>
      <c r="H45" s="297"/>
      <c r="I45" s="298"/>
      <c r="J45" s="299">
        <v>27</v>
      </c>
      <c r="K45" s="295" t="s">
        <v>89</v>
      </c>
      <c r="L45" s="305">
        <v>20.748899999999999</v>
      </c>
      <c r="M45" s="301">
        <f t="shared" si="4"/>
        <v>560.22</v>
      </c>
      <c r="N45" s="301">
        <f t="shared" si="5"/>
        <v>1680.66</v>
      </c>
      <c r="O45" s="302"/>
      <c r="P45" s="303">
        <f t="shared" si="6"/>
        <v>0</v>
      </c>
      <c r="Q45" s="303">
        <f t="shared" si="7"/>
        <v>0</v>
      </c>
      <c r="R45" s="306" t="s">
        <v>151</v>
      </c>
      <c r="S45" s="54"/>
      <c r="T45" s="13"/>
      <c r="U45" s="13"/>
      <c r="V45" s="13"/>
      <c r="W45" s="54"/>
      <c r="X45" s="54"/>
      <c r="Y45" s="54"/>
      <c r="Z45" s="54"/>
      <c r="AA45" s="54"/>
      <c r="AB45" s="54"/>
      <c r="AC45" s="54"/>
      <c r="AD45" s="54"/>
      <c r="AE45" s="54"/>
      <c r="AF45" s="54"/>
      <c r="AG45" s="54"/>
      <c r="AH45" s="54"/>
      <c r="AI45" s="54"/>
      <c r="AJ45" s="54"/>
      <c r="AK45" s="54"/>
      <c r="AL45" s="54"/>
      <c r="AM45" s="54"/>
      <c r="AN45" s="54"/>
      <c r="AO45" s="54"/>
      <c r="AP45" s="54"/>
      <c r="AQ45" s="54"/>
      <c r="AR45" s="54"/>
      <c r="AS45" s="54"/>
      <c r="AT45" s="54"/>
      <c r="AU45" s="54"/>
      <c r="AV45" s="54"/>
      <c r="AW45" s="54"/>
      <c r="AX45" s="54"/>
      <c r="AY45" s="54"/>
      <c r="AZ45" s="54"/>
      <c r="BA45" s="54"/>
      <c r="BB45" s="54"/>
    </row>
    <row r="46" spans="1:54" s="55" customFormat="1" ht="15" customHeight="1">
      <c r="A46" s="54"/>
      <c r="B46" s="292">
        <v>35</v>
      </c>
      <c r="C46" s="293" t="s">
        <v>433</v>
      </c>
      <c r="D46" s="294" t="s">
        <v>493</v>
      </c>
      <c r="E46" s="295" t="s">
        <v>53</v>
      </c>
      <c r="F46" s="295" t="s">
        <v>53</v>
      </c>
      <c r="G46" s="296"/>
      <c r="H46" s="297"/>
      <c r="I46" s="295" t="s">
        <v>53</v>
      </c>
      <c r="J46" s="299">
        <v>11</v>
      </c>
      <c r="K46" s="295" t="s">
        <v>89</v>
      </c>
      <c r="L46" s="305">
        <v>9.4553999999999991</v>
      </c>
      <c r="M46" s="301">
        <f t="shared" si="4"/>
        <v>104.01</v>
      </c>
      <c r="N46" s="301">
        <f t="shared" si="5"/>
        <v>312.02999999999997</v>
      </c>
      <c r="O46" s="302"/>
      <c r="P46" s="303">
        <f t="shared" si="6"/>
        <v>0</v>
      </c>
      <c r="Q46" s="303">
        <f t="shared" si="7"/>
        <v>0</v>
      </c>
      <c r="R46" s="306" t="s">
        <v>151</v>
      </c>
      <c r="S46" s="54"/>
      <c r="T46" s="13"/>
      <c r="U46" s="13"/>
      <c r="V46" s="13"/>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row>
    <row r="47" spans="1:54" s="55" customFormat="1" ht="15" customHeight="1">
      <c r="A47" s="54"/>
      <c r="B47" s="292">
        <v>36</v>
      </c>
      <c r="C47" s="293" t="s">
        <v>120</v>
      </c>
      <c r="D47" s="294" t="s">
        <v>474</v>
      </c>
      <c r="E47" s="295" t="s">
        <v>85</v>
      </c>
      <c r="F47" s="295" t="s">
        <v>137</v>
      </c>
      <c r="G47" s="296"/>
      <c r="H47" s="297"/>
      <c r="I47" s="298"/>
      <c r="J47" s="299">
        <v>16800</v>
      </c>
      <c r="K47" s="295" t="s">
        <v>89</v>
      </c>
      <c r="L47" s="305">
        <v>1.5423</v>
      </c>
      <c r="M47" s="301">
        <f t="shared" si="4"/>
        <v>25910.639999999999</v>
      </c>
      <c r="N47" s="301">
        <f t="shared" si="5"/>
        <v>77731.92</v>
      </c>
      <c r="O47" s="302"/>
      <c r="P47" s="303">
        <f t="shared" si="6"/>
        <v>0</v>
      </c>
      <c r="Q47" s="303">
        <f t="shared" si="7"/>
        <v>0</v>
      </c>
      <c r="R47" s="306" t="s">
        <v>150</v>
      </c>
      <c r="S47" s="54"/>
      <c r="T47" s="13"/>
      <c r="U47" s="13"/>
      <c r="V47" s="13"/>
      <c r="W47" s="54"/>
      <c r="X47" s="54"/>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54"/>
      <c r="AX47" s="54"/>
      <c r="AY47" s="54"/>
      <c r="AZ47" s="54"/>
      <c r="BA47" s="54"/>
      <c r="BB47" s="54"/>
    </row>
    <row r="48" spans="1:54" s="55" customFormat="1" ht="15" customHeight="1">
      <c r="A48" s="54"/>
      <c r="B48" s="292">
        <v>37</v>
      </c>
      <c r="C48" s="293" t="s">
        <v>127</v>
      </c>
      <c r="D48" s="294" t="s">
        <v>471</v>
      </c>
      <c r="E48" s="295" t="s">
        <v>141</v>
      </c>
      <c r="F48" s="295" t="s">
        <v>533</v>
      </c>
      <c r="G48" s="296"/>
      <c r="H48" s="297"/>
      <c r="I48" s="298"/>
      <c r="J48" s="299">
        <v>38</v>
      </c>
      <c r="K48" s="295" t="s">
        <v>89</v>
      </c>
      <c r="L48" s="305">
        <v>7.0125000000000002</v>
      </c>
      <c r="M48" s="301">
        <f t="shared" si="4"/>
        <v>266.48</v>
      </c>
      <c r="N48" s="301">
        <f t="shared" si="5"/>
        <v>799.44</v>
      </c>
      <c r="O48" s="302"/>
      <c r="P48" s="303">
        <f t="shared" si="6"/>
        <v>0</v>
      </c>
      <c r="Q48" s="303">
        <f t="shared" si="7"/>
        <v>0</v>
      </c>
      <c r="R48" s="306" t="s">
        <v>151</v>
      </c>
      <c r="S48" s="54"/>
      <c r="T48" s="13"/>
      <c r="U48" s="13"/>
      <c r="V48" s="13"/>
      <c r="W48" s="54"/>
      <c r="X48" s="54"/>
      <c r="Y48" s="54"/>
      <c r="Z48" s="54"/>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row>
    <row r="49" spans="1:54" s="55" customFormat="1" ht="15" customHeight="1">
      <c r="A49" s="54"/>
      <c r="B49" s="292">
        <v>38</v>
      </c>
      <c r="C49" s="293" t="s">
        <v>128</v>
      </c>
      <c r="D49" s="294" t="s">
        <v>472</v>
      </c>
      <c r="E49" s="295" t="s">
        <v>141</v>
      </c>
      <c r="F49" s="295" t="s">
        <v>533</v>
      </c>
      <c r="G49" s="296"/>
      <c r="H49" s="297"/>
      <c r="I49" s="298"/>
      <c r="J49" s="299">
        <v>38</v>
      </c>
      <c r="K49" s="295" t="s">
        <v>89</v>
      </c>
      <c r="L49" s="305">
        <v>7.0125000000000002</v>
      </c>
      <c r="M49" s="301">
        <f t="shared" si="4"/>
        <v>266.48</v>
      </c>
      <c r="N49" s="301">
        <f t="shared" si="5"/>
        <v>799.44</v>
      </c>
      <c r="O49" s="302"/>
      <c r="P49" s="303">
        <f t="shared" si="6"/>
        <v>0</v>
      </c>
      <c r="Q49" s="303">
        <f t="shared" si="7"/>
        <v>0</v>
      </c>
      <c r="R49" s="304" t="s">
        <v>151</v>
      </c>
      <c r="S49" s="54"/>
      <c r="T49" s="13"/>
      <c r="U49" s="13"/>
      <c r="V49" s="13"/>
      <c r="W49" s="54"/>
      <c r="X49" s="54"/>
      <c r="Y49" s="54"/>
      <c r="Z49" s="54"/>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row>
    <row r="50" spans="1:54" s="55" customFormat="1" ht="15" customHeight="1">
      <c r="A50" s="54"/>
      <c r="B50" s="292">
        <v>39</v>
      </c>
      <c r="C50" s="293" t="s">
        <v>129</v>
      </c>
      <c r="D50" s="294" t="s">
        <v>473</v>
      </c>
      <c r="E50" s="295" t="s">
        <v>141</v>
      </c>
      <c r="F50" s="295" t="s">
        <v>533</v>
      </c>
      <c r="G50" s="296"/>
      <c r="H50" s="297"/>
      <c r="I50" s="298"/>
      <c r="J50" s="299">
        <v>38</v>
      </c>
      <c r="K50" s="295" t="s">
        <v>89</v>
      </c>
      <c r="L50" s="305">
        <v>7.0125000000000002</v>
      </c>
      <c r="M50" s="301">
        <f t="shared" si="4"/>
        <v>266.48</v>
      </c>
      <c r="N50" s="301">
        <f t="shared" si="5"/>
        <v>799.44</v>
      </c>
      <c r="O50" s="302"/>
      <c r="P50" s="303">
        <f t="shared" si="6"/>
        <v>0</v>
      </c>
      <c r="Q50" s="303">
        <f t="shared" si="7"/>
        <v>0</v>
      </c>
      <c r="R50" s="306" t="s">
        <v>151</v>
      </c>
      <c r="S50" s="54"/>
      <c r="T50" s="13"/>
      <c r="U50" s="13"/>
      <c r="V50" s="13"/>
      <c r="W50" s="54"/>
      <c r="X50" s="54"/>
      <c r="Y50" s="54"/>
      <c r="Z50" s="54"/>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row>
    <row r="51" spans="1:54" s="55" customFormat="1" ht="15" customHeight="1">
      <c r="A51" s="54"/>
      <c r="B51" s="292">
        <v>40</v>
      </c>
      <c r="C51" s="293" t="s">
        <v>460</v>
      </c>
      <c r="D51" s="294" t="s">
        <v>515</v>
      </c>
      <c r="E51" s="295" t="s">
        <v>530</v>
      </c>
      <c r="F51" s="295" t="s">
        <v>63</v>
      </c>
      <c r="G51" s="296"/>
      <c r="H51" s="297"/>
      <c r="I51" s="298"/>
      <c r="J51" s="299">
        <v>105</v>
      </c>
      <c r="K51" s="295" t="s">
        <v>89</v>
      </c>
      <c r="L51" s="305">
        <v>0.83099999999999996</v>
      </c>
      <c r="M51" s="301">
        <f t="shared" si="4"/>
        <v>87.26</v>
      </c>
      <c r="N51" s="301">
        <f t="shared" si="5"/>
        <v>261.77999999999997</v>
      </c>
      <c r="O51" s="302"/>
      <c r="P51" s="303">
        <f t="shared" si="6"/>
        <v>0</v>
      </c>
      <c r="Q51" s="303">
        <f t="shared" si="7"/>
        <v>0</v>
      </c>
      <c r="R51" s="306" t="s">
        <v>150</v>
      </c>
      <c r="S51" s="54"/>
      <c r="T51" s="13"/>
      <c r="U51" s="13"/>
      <c r="V51" s="13"/>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row>
    <row r="52" spans="1:54" s="55" customFormat="1" ht="15" customHeight="1">
      <c r="A52" s="54"/>
      <c r="B52" s="292">
        <v>41</v>
      </c>
      <c r="C52" s="293" t="s">
        <v>385</v>
      </c>
      <c r="D52" s="294" t="s">
        <v>651</v>
      </c>
      <c r="E52" s="295" t="s">
        <v>54</v>
      </c>
      <c r="F52" s="295" t="s">
        <v>68</v>
      </c>
      <c r="G52" s="296"/>
      <c r="H52" s="297"/>
      <c r="I52" s="298"/>
      <c r="J52" s="299">
        <v>336</v>
      </c>
      <c r="K52" s="295" t="s">
        <v>89</v>
      </c>
      <c r="L52" s="305">
        <v>0.53549999999999998</v>
      </c>
      <c r="M52" s="301">
        <f t="shared" si="4"/>
        <v>179.93</v>
      </c>
      <c r="N52" s="301">
        <f t="shared" si="5"/>
        <v>539.79</v>
      </c>
      <c r="O52" s="302"/>
      <c r="P52" s="303">
        <f t="shared" si="6"/>
        <v>0</v>
      </c>
      <c r="Q52" s="303">
        <f t="shared" si="7"/>
        <v>0</v>
      </c>
      <c r="R52" s="306" t="s">
        <v>150</v>
      </c>
      <c r="S52" s="54"/>
      <c r="T52" s="13"/>
      <c r="U52" s="13"/>
      <c r="V52" s="13"/>
      <c r="W52" s="54"/>
      <c r="X52" s="54"/>
      <c r="Y52" s="54"/>
      <c r="Z52" s="54"/>
      <c r="AA52" s="54"/>
      <c r="AB52" s="54"/>
      <c r="AC52" s="54"/>
      <c r="AD52" s="54"/>
      <c r="AE52" s="54"/>
      <c r="AF52" s="54"/>
      <c r="AG52" s="54"/>
      <c r="AH52" s="54"/>
      <c r="AI52" s="54"/>
      <c r="AJ52" s="54"/>
      <c r="AK52" s="54"/>
      <c r="AL52" s="54"/>
      <c r="AM52" s="54"/>
      <c r="AN52" s="54"/>
      <c r="AO52" s="54"/>
      <c r="AP52" s="54"/>
      <c r="AQ52" s="54"/>
      <c r="AR52" s="54"/>
      <c r="AS52" s="54"/>
      <c r="AT52" s="54"/>
      <c r="AU52" s="54"/>
      <c r="AV52" s="54"/>
      <c r="AW52" s="54"/>
      <c r="AX52" s="54"/>
      <c r="AY52" s="54"/>
      <c r="AZ52" s="54"/>
      <c r="BA52" s="54"/>
      <c r="BB52" s="54"/>
    </row>
    <row r="53" spans="1:54" s="55" customFormat="1" ht="15" customHeight="1">
      <c r="A53" s="54"/>
      <c r="B53" s="292">
        <v>42</v>
      </c>
      <c r="C53" s="293" t="s">
        <v>434</v>
      </c>
      <c r="D53" s="294" t="s">
        <v>494</v>
      </c>
      <c r="E53" s="295" t="s">
        <v>53</v>
      </c>
      <c r="F53" s="295" t="s">
        <v>53</v>
      </c>
      <c r="G53" s="296"/>
      <c r="H53" s="297"/>
      <c r="I53" s="295" t="s">
        <v>53</v>
      </c>
      <c r="J53" s="299">
        <v>3</v>
      </c>
      <c r="K53" s="295" t="s">
        <v>89</v>
      </c>
      <c r="L53" s="305">
        <v>69.36</v>
      </c>
      <c r="M53" s="301">
        <f t="shared" si="4"/>
        <v>208.08</v>
      </c>
      <c r="N53" s="301">
        <f t="shared" si="5"/>
        <v>624.24</v>
      </c>
      <c r="O53" s="302"/>
      <c r="P53" s="303">
        <f t="shared" si="6"/>
        <v>0</v>
      </c>
      <c r="Q53" s="303">
        <f t="shared" si="7"/>
        <v>0</v>
      </c>
      <c r="R53" s="306" t="s">
        <v>151</v>
      </c>
      <c r="S53" s="54"/>
      <c r="T53" s="13"/>
      <c r="U53" s="13"/>
      <c r="V53" s="13"/>
      <c r="W53" s="54"/>
      <c r="X53" s="54"/>
      <c r="Y53" s="54"/>
      <c r="Z53" s="54"/>
      <c r="AA53" s="54"/>
      <c r="AB53" s="54"/>
      <c r="AC53" s="54"/>
      <c r="AD53" s="54"/>
      <c r="AE53" s="54"/>
      <c r="AF53" s="54"/>
      <c r="AG53" s="54"/>
      <c r="AH53" s="54"/>
      <c r="AI53" s="54"/>
      <c r="AJ53" s="54"/>
      <c r="AK53" s="54"/>
      <c r="AL53" s="54"/>
      <c r="AM53" s="54"/>
      <c r="AN53" s="54"/>
      <c r="AO53" s="54"/>
      <c r="AP53" s="54"/>
      <c r="AQ53" s="54"/>
      <c r="AR53" s="54"/>
      <c r="AS53" s="54"/>
      <c r="AT53" s="54"/>
      <c r="AU53" s="54"/>
      <c r="AV53" s="54"/>
      <c r="AW53" s="54"/>
      <c r="AX53" s="54"/>
      <c r="AY53" s="54"/>
      <c r="AZ53" s="54"/>
      <c r="BA53" s="54"/>
      <c r="BB53" s="54"/>
    </row>
    <row r="54" spans="1:54" s="55" customFormat="1" ht="15" customHeight="1">
      <c r="A54" s="54"/>
      <c r="B54" s="292">
        <v>43</v>
      </c>
      <c r="C54" s="293" t="s">
        <v>435</v>
      </c>
      <c r="D54" s="294" t="s">
        <v>495</v>
      </c>
      <c r="E54" s="295" t="s">
        <v>53</v>
      </c>
      <c r="F54" s="295" t="s">
        <v>53</v>
      </c>
      <c r="G54" s="296"/>
      <c r="H54" s="297"/>
      <c r="I54" s="295" t="s">
        <v>53</v>
      </c>
      <c r="J54" s="299">
        <v>3</v>
      </c>
      <c r="K54" s="295" t="s">
        <v>89</v>
      </c>
      <c r="L54" s="305">
        <v>52.173000000000002</v>
      </c>
      <c r="M54" s="301">
        <f t="shared" si="4"/>
        <v>156.52000000000001</v>
      </c>
      <c r="N54" s="301">
        <f t="shared" si="5"/>
        <v>469.56</v>
      </c>
      <c r="O54" s="302"/>
      <c r="P54" s="303">
        <f t="shared" si="6"/>
        <v>0</v>
      </c>
      <c r="Q54" s="303">
        <f t="shared" si="7"/>
        <v>0</v>
      </c>
      <c r="R54" s="304" t="s">
        <v>151</v>
      </c>
      <c r="S54" s="54"/>
      <c r="T54" s="13"/>
      <c r="U54" s="13"/>
      <c r="V54" s="13"/>
      <c r="W54" s="54"/>
      <c r="X54" s="54"/>
      <c r="Y54" s="54"/>
      <c r="Z54" s="54"/>
      <c r="AA54" s="54"/>
      <c r="AB54" s="54"/>
      <c r="AC54" s="54"/>
      <c r="AD54" s="54"/>
      <c r="AE54" s="54"/>
      <c r="AF54" s="54"/>
      <c r="AG54" s="54"/>
      <c r="AH54" s="54"/>
      <c r="AI54" s="54"/>
      <c r="AJ54" s="54"/>
      <c r="AK54" s="54"/>
      <c r="AL54" s="54"/>
      <c r="AM54" s="54"/>
      <c r="AN54" s="54"/>
      <c r="AO54" s="54"/>
      <c r="AP54" s="54"/>
      <c r="AQ54" s="54"/>
      <c r="AR54" s="54"/>
      <c r="AS54" s="54"/>
      <c r="AT54" s="54"/>
      <c r="AU54" s="54"/>
      <c r="AV54" s="54"/>
      <c r="AW54" s="54"/>
      <c r="AX54" s="54"/>
      <c r="AY54" s="54"/>
      <c r="AZ54" s="54"/>
      <c r="BA54" s="54"/>
      <c r="BB54" s="54"/>
    </row>
    <row r="55" spans="1:54" s="55" customFormat="1" ht="15" customHeight="1">
      <c r="A55" s="54"/>
      <c r="B55" s="292">
        <v>44</v>
      </c>
      <c r="C55" s="293" t="s">
        <v>436</v>
      </c>
      <c r="D55" s="294" t="s">
        <v>496</v>
      </c>
      <c r="E55" s="295" t="s">
        <v>53</v>
      </c>
      <c r="F55" s="295" t="s">
        <v>53</v>
      </c>
      <c r="G55" s="296"/>
      <c r="H55" s="297"/>
      <c r="I55" s="295" t="s">
        <v>53</v>
      </c>
      <c r="J55" s="299">
        <v>3</v>
      </c>
      <c r="K55" s="295" t="s">
        <v>89</v>
      </c>
      <c r="L55" s="305">
        <v>59.129399999999997</v>
      </c>
      <c r="M55" s="301">
        <f t="shared" si="4"/>
        <v>177.39</v>
      </c>
      <c r="N55" s="301">
        <f t="shared" si="5"/>
        <v>532.16999999999996</v>
      </c>
      <c r="O55" s="302"/>
      <c r="P55" s="303">
        <f t="shared" si="6"/>
        <v>0</v>
      </c>
      <c r="Q55" s="303">
        <f t="shared" si="7"/>
        <v>0</v>
      </c>
      <c r="R55" s="306" t="s">
        <v>151</v>
      </c>
      <c r="S55" s="54"/>
      <c r="T55" s="13"/>
      <c r="U55" s="13"/>
      <c r="V55" s="13"/>
      <c r="W55" s="54"/>
      <c r="X55" s="54"/>
      <c r="Y55" s="54"/>
      <c r="Z55" s="54"/>
      <c r="AA55" s="54"/>
      <c r="AB55" s="54"/>
      <c r="AC55" s="54"/>
      <c r="AD55" s="54"/>
      <c r="AE55" s="54"/>
      <c r="AF55" s="54"/>
      <c r="AG55" s="54"/>
      <c r="AH55" s="54"/>
      <c r="AI55" s="54"/>
      <c r="AJ55" s="54"/>
      <c r="AK55" s="54"/>
      <c r="AL55" s="54"/>
      <c r="AM55" s="54"/>
      <c r="AN55" s="54"/>
      <c r="AO55" s="54"/>
      <c r="AP55" s="54"/>
      <c r="AQ55" s="54"/>
      <c r="AR55" s="54"/>
      <c r="AS55" s="54"/>
      <c r="AT55" s="54"/>
      <c r="AU55" s="54"/>
      <c r="AV55" s="54"/>
      <c r="AW55" s="54"/>
      <c r="AX55" s="54"/>
      <c r="AY55" s="54"/>
      <c r="AZ55" s="54"/>
      <c r="BA55" s="54"/>
      <c r="BB55" s="54"/>
    </row>
    <row r="56" spans="1:54" s="55" customFormat="1" ht="15" customHeight="1">
      <c r="A56" s="54"/>
      <c r="B56" s="713">
        <v>45</v>
      </c>
      <c r="C56" s="714" t="s">
        <v>386</v>
      </c>
      <c r="D56" s="715" t="s">
        <v>690</v>
      </c>
      <c r="E56" s="716" t="s">
        <v>77</v>
      </c>
      <c r="F56" s="716" t="s">
        <v>534</v>
      </c>
      <c r="G56" s="296"/>
      <c r="H56" s="297"/>
      <c r="I56" s="298"/>
      <c r="J56" s="733">
        <v>35000</v>
      </c>
      <c r="K56" s="716" t="s">
        <v>89</v>
      </c>
      <c r="L56" s="734">
        <v>2.4400000000000002E-2</v>
      </c>
      <c r="M56" s="735">
        <f t="shared" si="4"/>
        <v>854</v>
      </c>
      <c r="N56" s="735">
        <f t="shared" si="5"/>
        <v>2562</v>
      </c>
      <c r="O56" s="302"/>
      <c r="P56" s="303">
        <f t="shared" si="6"/>
        <v>0</v>
      </c>
      <c r="Q56" s="303">
        <f t="shared" si="7"/>
        <v>0</v>
      </c>
      <c r="R56" s="306" t="s">
        <v>150</v>
      </c>
      <c r="S56" s="54"/>
      <c r="T56" s="717"/>
      <c r="U56" s="718"/>
      <c r="V56" s="719"/>
      <c r="W56" s="720"/>
      <c r="X56" s="720"/>
      <c r="Y56" s="721"/>
      <c r="Z56" s="721"/>
      <c r="AA56" s="54"/>
      <c r="AB56" s="54"/>
      <c r="AC56" s="54"/>
      <c r="AD56" s="54"/>
      <c r="AE56" s="54"/>
      <c r="AF56" s="54"/>
      <c r="AG56" s="54"/>
      <c r="AH56" s="54"/>
      <c r="AI56" s="54"/>
      <c r="AJ56" s="54"/>
      <c r="AK56" s="54"/>
      <c r="AL56" s="54"/>
      <c r="AM56" s="54"/>
      <c r="AN56" s="54"/>
      <c r="AO56" s="54"/>
      <c r="AP56" s="54"/>
      <c r="AQ56" s="54"/>
      <c r="AR56" s="54"/>
      <c r="AS56" s="54"/>
      <c r="AT56" s="54"/>
      <c r="AU56" s="54"/>
      <c r="AV56" s="54"/>
      <c r="AW56" s="54"/>
      <c r="AX56" s="54"/>
      <c r="AY56" s="54"/>
      <c r="AZ56" s="54"/>
      <c r="BA56" s="54"/>
      <c r="BB56" s="54"/>
    </row>
    <row r="57" spans="1:54" s="55" customFormat="1" ht="15" customHeight="1">
      <c r="A57" s="54"/>
      <c r="B57" s="292">
        <v>46</v>
      </c>
      <c r="C57" s="293" t="s">
        <v>437</v>
      </c>
      <c r="D57" s="294" t="s">
        <v>497</v>
      </c>
      <c r="E57" s="295" t="s">
        <v>53</v>
      </c>
      <c r="F57" s="295" t="s">
        <v>53</v>
      </c>
      <c r="G57" s="296"/>
      <c r="H57" s="297"/>
      <c r="I57" s="295" t="s">
        <v>53</v>
      </c>
      <c r="J57" s="299">
        <v>6</v>
      </c>
      <c r="K57" s="295" t="s">
        <v>89</v>
      </c>
      <c r="L57" s="305">
        <v>20.706</v>
      </c>
      <c r="M57" s="301">
        <f t="shared" si="4"/>
        <v>124.24</v>
      </c>
      <c r="N57" s="301">
        <f t="shared" si="5"/>
        <v>372.72</v>
      </c>
      <c r="O57" s="302"/>
      <c r="P57" s="303">
        <f t="shared" si="6"/>
        <v>0</v>
      </c>
      <c r="Q57" s="303">
        <f t="shared" si="7"/>
        <v>0</v>
      </c>
      <c r="R57" s="306" t="s">
        <v>151</v>
      </c>
      <c r="S57" s="54"/>
      <c r="T57" s="722"/>
      <c r="U57" s="722"/>
      <c r="V57" s="722"/>
      <c r="W57" s="721"/>
      <c r="X57" s="721"/>
      <c r="Y57" s="721"/>
      <c r="Z57" s="721"/>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AX57" s="54"/>
      <c r="AY57" s="54"/>
      <c r="AZ57" s="54"/>
      <c r="BA57" s="54"/>
      <c r="BB57" s="54"/>
    </row>
    <row r="58" spans="1:54" s="55" customFormat="1" ht="15" customHeight="1">
      <c r="A58" s="54"/>
      <c r="B58" s="292">
        <v>47</v>
      </c>
      <c r="C58" s="293" t="s">
        <v>438</v>
      </c>
      <c r="D58" s="294" t="s">
        <v>520</v>
      </c>
      <c r="E58" s="295" t="s">
        <v>84</v>
      </c>
      <c r="F58" s="295" t="s">
        <v>539</v>
      </c>
      <c r="G58" s="296"/>
      <c r="H58" s="297"/>
      <c r="I58" s="298"/>
      <c r="J58" s="299">
        <v>48300</v>
      </c>
      <c r="K58" s="295" t="s">
        <v>89</v>
      </c>
      <c r="L58" s="305">
        <v>1.12E-2</v>
      </c>
      <c r="M58" s="301">
        <f t="shared" si="4"/>
        <v>540.96</v>
      </c>
      <c r="N58" s="301">
        <f t="shared" si="5"/>
        <v>1622.88</v>
      </c>
      <c r="O58" s="302"/>
      <c r="P58" s="303">
        <f t="shared" si="6"/>
        <v>0</v>
      </c>
      <c r="Q58" s="303">
        <f t="shared" si="7"/>
        <v>0</v>
      </c>
      <c r="R58" s="306" t="s">
        <v>150</v>
      </c>
      <c r="S58" s="54"/>
      <c r="T58" s="723"/>
      <c r="U58" s="724"/>
      <c r="V58" s="725"/>
      <c r="W58" s="726"/>
      <c r="X58" s="726"/>
      <c r="Y58" s="721"/>
      <c r="Z58" s="721"/>
      <c r="AA58" s="54"/>
      <c r="AB58" s="54"/>
      <c r="AC58" s="54"/>
      <c r="AD58" s="54"/>
      <c r="AE58" s="54"/>
      <c r="AF58" s="54"/>
      <c r="AG58" s="54"/>
      <c r="AH58" s="54"/>
      <c r="AI58" s="54"/>
      <c r="AJ58" s="54"/>
      <c r="AK58" s="54"/>
      <c r="AL58" s="54"/>
      <c r="AM58" s="54"/>
      <c r="AN58" s="54"/>
      <c r="AO58" s="54"/>
      <c r="AP58" s="54"/>
      <c r="AQ58" s="54"/>
      <c r="AR58" s="54"/>
      <c r="AS58" s="54"/>
      <c r="AT58" s="54"/>
      <c r="AU58" s="54"/>
      <c r="AV58" s="54"/>
      <c r="AW58" s="54"/>
      <c r="AX58" s="54"/>
      <c r="AY58" s="54"/>
      <c r="AZ58" s="54"/>
      <c r="BA58" s="54"/>
      <c r="BB58" s="54"/>
    </row>
    <row r="59" spans="1:54" s="55" customFormat="1" ht="15" customHeight="1">
      <c r="A59" s="54"/>
      <c r="B59" s="292">
        <v>48</v>
      </c>
      <c r="C59" s="293" t="s">
        <v>439</v>
      </c>
      <c r="D59" s="294" t="s">
        <v>498</v>
      </c>
      <c r="E59" s="295" t="s">
        <v>84</v>
      </c>
      <c r="F59" s="295" t="s">
        <v>539</v>
      </c>
      <c r="G59" s="296"/>
      <c r="H59" s="297"/>
      <c r="I59" s="298"/>
      <c r="J59" s="299">
        <v>17850</v>
      </c>
      <c r="K59" s="295" t="s">
        <v>89</v>
      </c>
      <c r="L59" s="305">
        <v>1.2999999999999999E-2</v>
      </c>
      <c r="M59" s="301">
        <f t="shared" si="4"/>
        <v>232.05</v>
      </c>
      <c r="N59" s="301">
        <f t="shared" si="5"/>
        <v>696.15</v>
      </c>
      <c r="O59" s="302"/>
      <c r="P59" s="303">
        <f t="shared" si="6"/>
        <v>0</v>
      </c>
      <c r="Q59" s="303">
        <f t="shared" si="7"/>
        <v>0</v>
      </c>
      <c r="R59" s="306" t="s">
        <v>150</v>
      </c>
      <c r="S59" s="54"/>
      <c r="T59" s="722"/>
      <c r="U59" s="722"/>
      <c r="V59" s="722"/>
      <c r="W59" s="721"/>
      <c r="X59" s="721"/>
      <c r="Y59" s="721"/>
      <c r="Z59" s="721"/>
      <c r="AA59" s="54"/>
      <c r="AB59" s="54"/>
      <c r="AC59" s="54"/>
      <c r="AD59" s="54"/>
      <c r="AE59" s="54"/>
      <c r="AF59" s="54"/>
      <c r="AG59" s="54"/>
      <c r="AH59" s="54"/>
      <c r="AI59" s="54"/>
      <c r="AJ59" s="54"/>
      <c r="AK59" s="54"/>
      <c r="AL59" s="54"/>
      <c r="AM59" s="54"/>
      <c r="AN59" s="54"/>
      <c r="AO59" s="54"/>
      <c r="AP59" s="54"/>
      <c r="AQ59" s="54"/>
      <c r="AR59" s="54"/>
      <c r="AS59" s="54"/>
      <c r="AT59" s="54"/>
      <c r="AU59" s="54"/>
      <c r="AV59" s="54"/>
      <c r="AW59" s="54"/>
      <c r="AX59" s="54"/>
      <c r="AY59" s="54"/>
      <c r="AZ59" s="54"/>
      <c r="BA59" s="54"/>
      <c r="BB59" s="54"/>
    </row>
    <row r="60" spans="1:54" s="159" customFormat="1" ht="15" customHeight="1">
      <c r="A60" s="54"/>
      <c r="B60" s="292">
        <v>49</v>
      </c>
      <c r="C60" s="293" t="s">
        <v>440</v>
      </c>
      <c r="D60" s="294" t="s">
        <v>499</v>
      </c>
      <c r="E60" s="295" t="s">
        <v>55</v>
      </c>
      <c r="F60" s="295" t="s">
        <v>539</v>
      </c>
      <c r="G60" s="296"/>
      <c r="H60" s="297"/>
      <c r="I60" s="298"/>
      <c r="J60" s="299">
        <v>1050</v>
      </c>
      <c r="K60" s="295" t="s">
        <v>89</v>
      </c>
      <c r="L60" s="305">
        <v>2.0999999999999998E-2</v>
      </c>
      <c r="M60" s="301">
        <f t="shared" si="4"/>
        <v>22.05</v>
      </c>
      <c r="N60" s="301">
        <f t="shared" si="5"/>
        <v>66.150000000000006</v>
      </c>
      <c r="O60" s="302"/>
      <c r="P60" s="303">
        <f t="shared" si="6"/>
        <v>0</v>
      </c>
      <c r="Q60" s="303">
        <f t="shared" si="7"/>
        <v>0</v>
      </c>
      <c r="R60" s="306" t="s">
        <v>150</v>
      </c>
      <c r="S60" s="158"/>
      <c r="T60" s="727"/>
      <c r="U60" s="728"/>
      <c r="V60" s="729"/>
      <c r="W60" s="730"/>
      <c r="X60" s="730"/>
      <c r="Y60" s="731"/>
      <c r="Z60" s="732"/>
      <c r="AA60" s="158"/>
      <c r="AB60" s="158"/>
      <c r="AC60" s="158"/>
      <c r="AD60" s="158"/>
      <c r="AE60" s="158"/>
      <c r="AF60" s="158"/>
      <c r="AG60" s="158"/>
      <c r="AH60" s="158"/>
      <c r="AI60" s="158"/>
      <c r="AJ60" s="158"/>
      <c r="AK60" s="158"/>
      <c r="AL60" s="158"/>
      <c r="AM60" s="158"/>
      <c r="AN60" s="158"/>
      <c r="AO60" s="158"/>
      <c r="AP60" s="158"/>
      <c r="AQ60" s="158"/>
      <c r="AR60" s="158"/>
      <c r="AS60" s="158"/>
      <c r="AT60" s="158"/>
      <c r="AU60" s="158"/>
      <c r="AV60" s="158"/>
      <c r="AW60" s="158"/>
      <c r="AX60" s="158"/>
      <c r="AY60" s="158"/>
      <c r="AZ60" s="158"/>
      <c r="BA60" s="158"/>
      <c r="BB60" s="158"/>
    </row>
    <row r="61" spans="1:54" s="55" customFormat="1" ht="15" customHeight="1">
      <c r="A61" s="54"/>
      <c r="B61" s="292">
        <v>50</v>
      </c>
      <c r="C61" s="293" t="s">
        <v>441</v>
      </c>
      <c r="D61" s="294" t="s">
        <v>500</v>
      </c>
      <c r="E61" s="295" t="s">
        <v>55</v>
      </c>
      <c r="F61" s="295" t="s">
        <v>539</v>
      </c>
      <c r="G61" s="296"/>
      <c r="H61" s="297"/>
      <c r="I61" s="298"/>
      <c r="J61" s="299">
        <v>5250</v>
      </c>
      <c r="K61" s="295" t="s">
        <v>89</v>
      </c>
      <c r="L61" s="305">
        <v>3.04E-2</v>
      </c>
      <c r="M61" s="301">
        <f t="shared" si="4"/>
        <v>159.6</v>
      </c>
      <c r="N61" s="301">
        <f t="shared" si="5"/>
        <v>478.8</v>
      </c>
      <c r="O61" s="302"/>
      <c r="P61" s="303">
        <f t="shared" si="6"/>
        <v>0</v>
      </c>
      <c r="Q61" s="303">
        <f t="shared" si="7"/>
        <v>0</v>
      </c>
      <c r="R61" s="306" t="s">
        <v>150</v>
      </c>
      <c r="S61" s="54"/>
      <c r="T61" s="722"/>
      <c r="U61" s="722"/>
      <c r="V61" s="722"/>
      <c r="W61" s="721"/>
      <c r="X61" s="721"/>
      <c r="Y61" s="721"/>
      <c r="Z61" s="721"/>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row>
    <row r="62" spans="1:54" s="55" customFormat="1" ht="15" customHeight="1">
      <c r="A62" s="54"/>
      <c r="B62" s="292">
        <v>51</v>
      </c>
      <c r="C62" s="293" t="s">
        <v>442</v>
      </c>
      <c r="D62" s="294" t="s">
        <v>654</v>
      </c>
      <c r="E62" s="295" t="s">
        <v>53</v>
      </c>
      <c r="F62" s="295" t="s">
        <v>53</v>
      </c>
      <c r="G62" s="296"/>
      <c r="H62" s="297"/>
      <c r="I62" s="295" t="s">
        <v>53</v>
      </c>
      <c r="J62" s="299">
        <v>3</v>
      </c>
      <c r="K62" s="295" t="s">
        <v>89</v>
      </c>
      <c r="L62" s="305">
        <v>3.774</v>
      </c>
      <c r="M62" s="301">
        <f t="shared" si="4"/>
        <v>11.32</v>
      </c>
      <c r="N62" s="301">
        <f t="shared" si="5"/>
        <v>33.96</v>
      </c>
      <c r="O62" s="302"/>
      <c r="P62" s="303">
        <f t="shared" si="6"/>
        <v>0</v>
      </c>
      <c r="Q62" s="303">
        <f t="shared" si="7"/>
        <v>0</v>
      </c>
      <c r="R62" s="306" t="s">
        <v>151</v>
      </c>
      <c r="S62" s="54"/>
      <c r="T62" s="13"/>
      <c r="U62" s="13"/>
      <c r="V62" s="13"/>
      <c r="W62" s="54"/>
      <c r="X62" s="54"/>
      <c r="Y62" s="54"/>
      <c r="Z62" s="54"/>
      <c r="AA62" s="54"/>
      <c r="AB62" s="54"/>
      <c r="AC62" s="54"/>
      <c r="AD62" s="54"/>
      <c r="AE62" s="54"/>
      <c r="AF62" s="54"/>
      <c r="AG62" s="54"/>
      <c r="AH62" s="54"/>
      <c r="AI62" s="54"/>
      <c r="AJ62" s="54"/>
      <c r="AK62" s="54"/>
      <c r="AL62" s="54"/>
      <c r="AM62" s="54"/>
      <c r="AN62" s="54"/>
      <c r="AO62" s="54"/>
      <c r="AP62" s="54"/>
      <c r="AQ62" s="54"/>
      <c r="AR62" s="54"/>
      <c r="AS62" s="54"/>
      <c r="AT62" s="54"/>
      <c r="AU62" s="54"/>
      <c r="AV62" s="54"/>
      <c r="AW62" s="54"/>
      <c r="AX62" s="54"/>
      <c r="AY62" s="54"/>
      <c r="AZ62" s="54"/>
      <c r="BA62" s="54"/>
      <c r="BB62" s="54"/>
    </row>
    <row r="63" spans="1:54" s="55" customFormat="1" ht="15" customHeight="1">
      <c r="A63" s="54"/>
      <c r="B63" s="292">
        <v>52</v>
      </c>
      <c r="C63" s="293" t="s">
        <v>389</v>
      </c>
      <c r="D63" s="294" t="s">
        <v>476</v>
      </c>
      <c r="E63" s="295" t="s">
        <v>83</v>
      </c>
      <c r="F63" s="295" t="s">
        <v>61</v>
      </c>
      <c r="G63" s="296"/>
      <c r="H63" s="297"/>
      <c r="I63" s="298"/>
      <c r="J63" s="299">
        <v>131250</v>
      </c>
      <c r="K63" s="295" t="s">
        <v>89</v>
      </c>
      <c r="L63" s="305">
        <v>4.3400000000000001E-2</v>
      </c>
      <c r="M63" s="301">
        <f t="shared" si="4"/>
        <v>5696.25</v>
      </c>
      <c r="N63" s="301">
        <f t="shared" si="5"/>
        <v>17088.75</v>
      </c>
      <c r="O63" s="302"/>
      <c r="P63" s="303">
        <f t="shared" si="6"/>
        <v>0</v>
      </c>
      <c r="Q63" s="303">
        <f t="shared" si="7"/>
        <v>0</v>
      </c>
      <c r="R63" s="306" t="s">
        <v>150</v>
      </c>
      <c r="S63" s="54"/>
      <c r="T63" s="13"/>
      <c r="U63" s="13"/>
      <c r="V63" s="13"/>
      <c r="W63" s="54"/>
      <c r="X63" s="54"/>
      <c r="Y63" s="54"/>
      <c r="Z63" s="54"/>
      <c r="AA63" s="54"/>
      <c r="AB63" s="54"/>
      <c r="AC63" s="54"/>
      <c r="AD63" s="54"/>
      <c r="AE63" s="54"/>
      <c r="AF63" s="54"/>
      <c r="AG63" s="54"/>
      <c r="AH63" s="54"/>
      <c r="AI63" s="54"/>
      <c r="AJ63" s="54"/>
      <c r="AK63" s="54"/>
      <c r="AL63" s="54"/>
      <c r="AM63" s="54"/>
      <c r="AN63" s="54"/>
      <c r="AO63" s="54"/>
      <c r="AP63" s="54"/>
      <c r="AQ63" s="54"/>
      <c r="AR63" s="54"/>
      <c r="AS63" s="54"/>
      <c r="AT63" s="54"/>
      <c r="AU63" s="54"/>
      <c r="AV63" s="54"/>
      <c r="AW63" s="54"/>
      <c r="AX63" s="54"/>
      <c r="AY63" s="54"/>
      <c r="AZ63" s="54"/>
      <c r="BA63" s="54"/>
      <c r="BB63" s="54"/>
    </row>
    <row r="64" spans="1:54" s="55" customFormat="1" ht="15" customHeight="1">
      <c r="A64" s="54"/>
      <c r="B64" s="292">
        <v>53</v>
      </c>
      <c r="C64" s="293" t="s">
        <v>464</v>
      </c>
      <c r="D64" s="294" t="s">
        <v>655</v>
      </c>
      <c r="E64" s="295" t="s">
        <v>532</v>
      </c>
      <c r="F64" s="295" t="s">
        <v>542</v>
      </c>
      <c r="G64" s="296"/>
      <c r="H64" s="297"/>
      <c r="I64" s="298"/>
      <c r="J64" s="299">
        <v>42000</v>
      </c>
      <c r="K64" s="295" t="s">
        <v>89</v>
      </c>
      <c r="L64" s="305">
        <v>8.0000000000000004E-4</v>
      </c>
      <c r="M64" s="301">
        <f t="shared" si="4"/>
        <v>33.6</v>
      </c>
      <c r="N64" s="301">
        <f t="shared" si="5"/>
        <v>100.8</v>
      </c>
      <c r="O64" s="310"/>
      <c r="P64" s="303">
        <f t="shared" si="6"/>
        <v>0</v>
      </c>
      <c r="Q64" s="303">
        <f t="shared" si="7"/>
        <v>0</v>
      </c>
      <c r="R64" s="306" t="s">
        <v>151</v>
      </c>
      <c r="S64" s="54"/>
      <c r="T64" s="13"/>
      <c r="U64" s="13"/>
      <c r="V64" s="13"/>
      <c r="W64" s="54"/>
      <c r="X64" s="54"/>
      <c r="Y64" s="54"/>
      <c r="Z64" s="54"/>
      <c r="AA64" s="54"/>
      <c r="AB64" s="54"/>
      <c r="AC64" s="54"/>
      <c r="AD64" s="54"/>
      <c r="AE64" s="54"/>
      <c r="AF64" s="54"/>
      <c r="AG64" s="54"/>
      <c r="AH64" s="54"/>
      <c r="AI64" s="54"/>
      <c r="AJ64" s="54"/>
      <c r="AK64" s="54"/>
      <c r="AL64" s="54"/>
      <c r="AM64" s="54"/>
      <c r="AN64" s="54"/>
      <c r="AO64" s="54"/>
      <c r="AP64" s="54"/>
      <c r="AQ64" s="54"/>
      <c r="AR64" s="54"/>
      <c r="AS64" s="54"/>
      <c r="AT64" s="54"/>
      <c r="AU64" s="54"/>
      <c r="AV64" s="54"/>
      <c r="AW64" s="54"/>
      <c r="AX64" s="54"/>
      <c r="AY64" s="54"/>
      <c r="AZ64" s="54"/>
      <c r="BA64" s="54"/>
      <c r="BB64" s="54"/>
    </row>
    <row r="65" spans="1:54" s="55" customFormat="1" ht="15" customHeight="1">
      <c r="A65" s="54"/>
      <c r="B65" s="292">
        <v>54</v>
      </c>
      <c r="C65" s="293" t="s">
        <v>420</v>
      </c>
      <c r="D65" s="294" t="s">
        <v>656</v>
      </c>
      <c r="E65" s="295" t="s">
        <v>525</v>
      </c>
      <c r="F65" s="295" t="s">
        <v>67</v>
      </c>
      <c r="G65" s="296"/>
      <c r="H65" s="297"/>
      <c r="I65" s="298"/>
      <c r="J65" s="299">
        <v>262500</v>
      </c>
      <c r="K65" s="295" t="s">
        <v>89</v>
      </c>
      <c r="L65" s="305">
        <v>8.8999999999999999E-3</v>
      </c>
      <c r="M65" s="301">
        <f t="shared" si="4"/>
        <v>2336.25</v>
      </c>
      <c r="N65" s="301">
        <f t="shared" si="5"/>
        <v>7008.75</v>
      </c>
      <c r="O65" s="302"/>
      <c r="P65" s="303">
        <f t="shared" si="6"/>
        <v>0</v>
      </c>
      <c r="Q65" s="303">
        <f t="shared" si="7"/>
        <v>0</v>
      </c>
      <c r="R65" s="306" t="s">
        <v>150</v>
      </c>
      <c r="S65" s="54"/>
      <c r="T65" s="13"/>
      <c r="U65" s="13"/>
      <c r="V65" s="13"/>
      <c r="W65" s="54"/>
      <c r="X65" s="54"/>
      <c r="Y65" s="54"/>
      <c r="Z65" s="54"/>
      <c r="AA65" s="54"/>
      <c r="AB65" s="54"/>
      <c r="AC65" s="54"/>
      <c r="AD65" s="54"/>
      <c r="AE65" s="54"/>
      <c r="AF65" s="54"/>
      <c r="AG65" s="54"/>
      <c r="AH65" s="54"/>
      <c r="AI65" s="54"/>
      <c r="AJ65" s="54"/>
      <c r="AK65" s="54"/>
      <c r="AL65" s="54"/>
      <c r="AM65" s="54"/>
      <c r="AN65" s="54"/>
      <c r="AO65" s="54"/>
      <c r="AP65" s="54"/>
      <c r="AQ65" s="54"/>
      <c r="AR65" s="54"/>
      <c r="AS65" s="54"/>
      <c r="AT65" s="54"/>
      <c r="AU65" s="54"/>
      <c r="AV65" s="54"/>
      <c r="AW65" s="54"/>
      <c r="AX65" s="54"/>
      <c r="AY65" s="54"/>
      <c r="AZ65" s="54"/>
      <c r="BA65" s="54"/>
      <c r="BB65" s="54"/>
    </row>
    <row r="66" spans="1:54" s="55" customFormat="1" ht="15" customHeight="1">
      <c r="A66" s="54"/>
      <c r="B66" s="292">
        <v>55</v>
      </c>
      <c r="C66" s="293" t="s">
        <v>392</v>
      </c>
      <c r="D66" s="294" t="s">
        <v>477</v>
      </c>
      <c r="E66" s="295" t="s">
        <v>522</v>
      </c>
      <c r="F66" s="295" t="s">
        <v>69</v>
      </c>
      <c r="G66" s="296"/>
      <c r="H66" s="297"/>
      <c r="I66" s="298"/>
      <c r="J66" s="299">
        <v>303</v>
      </c>
      <c r="K66" s="295" t="s">
        <v>89</v>
      </c>
      <c r="L66" s="305">
        <v>2.0655000000000001</v>
      </c>
      <c r="M66" s="301">
        <f t="shared" si="4"/>
        <v>625.85</v>
      </c>
      <c r="N66" s="301">
        <f t="shared" si="5"/>
        <v>1877.55</v>
      </c>
      <c r="O66" s="302"/>
      <c r="P66" s="303">
        <f t="shared" si="6"/>
        <v>0</v>
      </c>
      <c r="Q66" s="303">
        <f t="shared" si="7"/>
        <v>0</v>
      </c>
      <c r="R66" s="304" t="s">
        <v>150</v>
      </c>
      <c r="S66" s="54"/>
      <c r="T66" s="13"/>
      <c r="U66" s="13"/>
      <c r="V66" s="13"/>
      <c r="W66" s="54"/>
      <c r="X66" s="54"/>
      <c r="Y66" s="54"/>
      <c r="Z66" s="54"/>
      <c r="AA66" s="54"/>
      <c r="AB66" s="54"/>
      <c r="AC66" s="54"/>
      <c r="AD66" s="54"/>
      <c r="AE66" s="54"/>
      <c r="AF66" s="54"/>
      <c r="AG66" s="54"/>
      <c r="AH66" s="54"/>
      <c r="AI66" s="54"/>
      <c r="AJ66" s="54"/>
      <c r="AK66" s="54"/>
      <c r="AL66" s="54"/>
      <c r="AM66" s="54"/>
      <c r="AN66" s="54"/>
      <c r="AO66" s="54"/>
      <c r="AP66" s="54"/>
      <c r="AQ66" s="54"/>
      <c r="AR66" s="54"/>
      <c r="AS66" s="54"/>
      <c r="AT66" s="54"/>
      <c r="AU66" s="54"/>
      <c r="AV66" s="54"/>
      <c r="AW66" s="54"/>
      <c r="AX66" s="54"/>
      <c r="AY66" s="54"/>
      <c r="AZ66" s="54"/>
      <c r="BA66" s="54"/>
      <c r="BB66" s="54"/>
    </row>
    <row r="67" spans="1:54" s="55" customFormat="1" ht="15" customHeight="1">
      <c r="A67" s="54"/>
      <c r="B67" s="292">
        <v>56</v>
      </c>
      <c r="C67" s="293" t="s">
        <v>448</v>
      </c>
      <c r="D67" s="294" t="s">
        <v>505</v>
      </c>
      <c r="E67" s="295" t="s">
        <v>53</v>
      </c>
      <c r="F67" s="295" t="s">
        <v>53</v>
      </c>
      <c r="G67" s="296"/>
      <c r="H67" s="297"/>
      <c r="I67" s="295" t="s">
        <v>53</v>
      </c>
      <c r="J67" s="299">
        <v>4</v>
      </c>
      <c r="K67" s="295" t="s">
        <v>89</v>
      </c>
      <c r="L67" s="305">
        <v>6.63</v>
      </c>
      <c r="M67" s="301">
        <f t="shared" si="4"/>
        <v>26.52</v>
      </c>
      <c r="N67" s="301">
        <f t="shared" si="5"/>
        <v>79.56</v>
      </c>
      <c r="O67" s="302"/>
      <c r="P67" s="303">
        <f t="shared" si="6"/>
        <v>0</v>
      </c>
      <c r="Q67" s="303">
        <f t="shared" si="7"/>
        <v>0</v>
      </c>
      <c r="R67" s="306" t="s">
        <v>151</v>
      </c>
      <c r="S67" s="54"/>
      <c r="T67" s="13"/>
      <c r="U67" s="13"/>
      <c r="V67" s="13"/>
      <c r="W67" s="54"/>
      <c r="X67" s="54"/>
      <c r="Y67" s="54"/>
      <c r="Z67" s="54"/>
      <c r="AA67" s="54"/>
      <c r="AB67" s="54"/>
      <c r="AC67" s="54"/>
      <c r="AD67" s="54"/>
      <c r="AE67" s="54"/>
      <c r="AF67" s="54"/>
      <c r="AG67" s="54"/>
      <c r="AH67" s="54"/>
      <c r="AI67" s="54"/>
      <c r="AJ67" s="54"/>
      <c r="AK67" s="54"/>
      <c r="AL67" s="54"/>
      <c r="AM67" s="54"/>
      <c r="AN67" s="54"/>
      <c r="AO67" s="54"/>
      <c r="AP67" s="54"/>
      <c r="AQ67" s="54"/>
      <c r="AR67" s="54"/>
      <c r="AS67" s="54"/>
      <c r="AT67" s="54"/>
      <c r="AU67" s="54"/>
      <c r="AV67" s="54"/>
      <c r="AW67" s="54"/>
      <c r="AX67" s="54"/>
      <c r="AY67" s="54"/>
      <c r="AZ67" s="54"/>
      <c r="BA67" s="54"/>
      <c r="BB67" s="54"/>
    </row>
    <row r="68" spans="1:54" s="55" customFormat="1" ht="15" customHeight="1">
      <c r="A68" s="54"/>
      <c r="B68" s="292">
        <v>57</v>
      </c>
      <c r="C68" s="293" t="s">
        <v>466</v>
      </c>
      <c r="D68" s="294" t="s">
        <v>660</v>
      </c>
      <c r="E68" s="295" t="s">
        <v>53</v>
      </c>
      <c r="F68" s="295" t="s">
        <v>53</v>
      </c>
      <c r="G68" s="296"/>
      <c r="H68" s="297"/>
      <c r="I68" s="295" t="s">
        <v>53</v>
      </c>
      <c r="J68" s="299">
        <v>4</v>
      </c>
      <c r="K68" s="295" t="s">
        <v>89</v>
      </c>
      <c r="L68" s="305">
        <v>12.046200000000001</v>
      </c>
      <c r="M68" s="301">
        <f t="shared" si="4"/>
        <v>48.18</v>
      </c>
      <c r="N68" s="301">
        <f t="shared" si="5"/>
        <v>144.54</v>
      </c>
      <c r="O68" s="302"/>
      <c r="P68" s="303">
        <f t="shared" si="6"/>
        <v>0</v>
      </c>
      <c r="Q68" s="303">
        <f t="shared" si="7"/>
        <v>0</v>
      </c>
      <c r="R68" s="306" t="s">
        <v>151</v>
      </c>
      <c r="S68" s="54"/>
      <c r="T68" s="13"/>
      <c r="U68" s="13"/>
      <c r="V68" s="13"/>
      <c r="W68" s="54"/>
      <c r="X68" s="54"/>
      <c r="Y68" s="54"/>
      <c r="Z68" s="54"/>
      <c r="AA68" s="54"/>
      <c r="AB68" s="54"/>
      <c r="AC68" s="54"/>
      <c r="AD68" s="54"/>
      <c r="AE68" s="54"/>
      <c r="AF68" s="54"/>
      <c r="AG68" s="54"/>
      <c r="AH68" s="54"/>
      <c r="AI68" s="54"/>
      <c r="AJ68" s="54"/>
      <c r="AK68" s="54"/>
      <c r="AL68" s="54"/>
      <c r="AM68" s="54"/>
      <c r="AN68" s="54"/>
      <c r="AO68" s="54"/>
      <c r="AP68" s="54"/>
      <c r="AQ68" s="54"/>
      <c r="AR68" s="54"/>
      <c r="AS68" s="54"/>
      <c r="AT68" s="54"/>
      <c r="AU68" s="54"/>
      <c r="AV68" s="54"/>
      <c r="AW68" s="54"/>
      <c r="AX68" s="54"/>
      <c r="AY68" s="54"/>
      <c r="AZ68" s="54"/>
      <c r="BA68" s="54"/>
      <c r="BB68" s="54"/>
    </row>
    <row r="69" spans="1:54" s="55" customFormat="1" ht="15" customHeight="1">
      <c r="A69" s="54"/>
      <c r="B69" s="292">
        <v>58</v>
      </c>
      <c r="C69" s="293" t="s">
        <v>465</v>
      </c>
      <c r="D69" s="294" t="s">
        <v>518</v>
      </c>
      <c r="E69" s="295" t="s">
        <v>53</v>
      </c>
      <c r="F69" s="295" t="s">
        <v>53</v>
      </c>
      <c r="G69" s="296"/>
      <c r="H69" s="297"/>
      <c r="I69" s="295" t="s">
        <v>53</v>
      </c>
      <c r="J69" s="299">
        <v>4</v>
      </c>
      <c r="K69" s="295" t="s">
        <v>89</v>
      </c>
      <c r="L69" s="305">
        <v>6.0179999999999998</v>
      </c>
      <c r="M69" s="301">
        <f t="shared" si="4"/>
        <v>24.07</v>
      </c>
      <c r="N69" s="301">
        <f t="shared" si="5"/>
        <v>72.209999999999994</v>
      </c>
      <c r="O69" s="302"/>
      <c r="P69" s="303">
        <f t="shared" si="6"/>
        <v>0</v>
      </c>
      <c r="Q69" s="303">
        <f t="shared" si="7"/>
        <v>0</v>
      </c>
      <c r="R69" s="306" t="s">
        <v>151</v>
      </c>
      <c r="S69" s="54"/>
      <c r="T69" s="13"/>
      <c r="U69" s="13"/>
      <c r="V69" s="13"/>
      <c r="W69" s="54"/>
      <c r="X69" s="54"/>
      <c r="Y69" s="54"/>
      <c r="Z69" s="54"/>
      <c r="AA69" s="54"/>
      <c r="AB69" s="54"/>
      <c r="AC69" s="54"/>
      <c r="AD69" s="54"/>
      <c r="AE69" s="54"/>
      <c r="AF69" s="54"/>
      <c r="AG69" s="54"/>
      <c r="AH69" s="54"/>
      <c r="AI69" s="54"/>
      <c r="AJ69" s="54"/>
      <c r="AK69" s="54"/>
      <c r="AL69" s="54"/>
      <c r="AM69" s="54"/>
      <c r="AN69" s="54"/>
      <c r="AO69" s="54"/>
      <c r="AP69" s="54"/>
      <c r="AQ69" s="54"/>
      <c r="AR69" s="54"/>
      <c r="AS69" s="54"/>
      <c r="AT69" s="54"/>
      <c r="AU69" s="54"/>
      <c r="AV69" s="54"/>
      <c r="AW69" s="54"/>
      <c r="AX69" s="54"/>
      <c r="AY69" s="54"/>
      <c r="AZ69" s="54"/>
      <c r="BA69" s="54"/>
      <c r="BB69" s="54"/>
    </row>
    <row r="70" spans="1:54" s="55" customFormat="1" ht="15" customHeight="1">
      <c r="A70" s="54"/>
      <c r="B70" s="292">
        <v>59</v>
      </c>
      <c r="C70" s="293" t="s">
        <v>405</v>
      </c>
      <c r="D70" s="294" t="s">
        <v>482</v>
      </c>
      <c r="E70" s="295" t="s">
        <v>83</v>
      </c>
      <c r="F70" s="295" t="s">
        <v>535</v>
      </c>
      <c r="G70" s="296"/>
      <c r="H70" s="297"/>
      <c r="I70" s="298"/>
      <c r="J70" s="299">
        <v>15750</v>
      </c>
      <c r="K70" s="295" t="s">
        <v>89</v>
      </c>
      <c r="L70" s="305">
        <v>5.1500000000000004E-2</v>
      </c>
      <c r="M70" s="301">
        <f t="shared" si="4"/>
        <v>811.13</v>
      </c>
      <c r="N70" s="301">
        <f t="shared" si="5"/>
        <v>2433.39</v>
      </c>
      <c r="O70" s="302"/>
      <c r="P70" s="303">
        <f t="shared" si="6"/>
        <v>0</v>
      </c>
      <c r="Q70" s="303">
        <f t="shared" si="7"/>
        <v>0</v>
      </c>
      <c r="R70" s="306" t="s">
        <v>150</v>
      </c>
      <c r="S70" s="54"/>
      <c r="T70" s="13"/>
      <c r="U70" s="13"/>
      <c r="V70" s="13"/>
      <c r="W70" s="54"/>
      <c r="X70" s="54"/>
      <c r="Y70" s="54"/>
      <c r="Z70" s="54"/>
      <c r="AA70" s="54"/>
      <c r="AB70" s="54"/>
      <c r="AC70" s="54"/>
      <c r="AD70" s="54"/>
      <c r="AE70" s="54"/>
      <c r="AF70" s="54"/>
      <c r="AG70" s="54"/>
      <c r="AH70" s="54"/>
      <c r="AI70" s="54"/>
      <c r="AJ70" s="54"/>
      <c r="AK70" s="54"/>
      <c r="AL70" s="54"/>
      <c r="AM70" s="54"/>
      <c r="AN70" s="54"/>
      <c r="AO70" s="54"/>
      <c r="AP70" s="54"/>
      <c r="AQ70" s="54"/>
      <c r="AR70" s="54"/>
      <c r="AS70" s="54"/>
      <c r="AT70" s="54"/>
      <c r="AU70" s="54"/>
      <c r="AV70" s="54"/>
      <c r="AW70" s="54"/>
      <c r="AX70" s="54"/>
      <c r="AY70" s="54"/>
      <c r="AZ70" s="54"/>
      <c r="BA70" s="54"/>
      <c r="BB70" s="54"/>
    </row>
    <row r="71" spans="1:54" s="55" customFormat="1" ht="15" customHeight="1">
      <c r="A71" s="54"/>
      <c r="B71" s="292">
        <v>60</v>
      </c>
      <c r="C71" s="293" t="s">
        <v>393</v>
      </c>
      <c r="D71" s="294" t="s">
        <v>478</v>
      </c>
      <c r="E71" s="295" t="s">
        <v>77</v>
      </c>
      <c r="F71" s="295" t="s">
        <v>61</v>
      </c>
      <c r="G71" s="296"/>
      <c r="H71" s="297"/>
      <c r="I71" s="298"/>
      <c r="J71" s="299">
        <v>31500</v>
      </c>
      <c r="K71" s="295" t="s">
        <v>89</v>
      </c>
      <c r="L71" s="305">
        <v>0.10490000000000001</v>
      </c>
      <c r="M71" s="301">
        <f t="shared" si="4"/>
        <v>3304.35</v>
      </c>
      <c r="N71" s="301">
        <f t="shared" si="5"/>
        <v>9913.0499999999993</v>
      </c>
      <c r="O71" s="302"/>
      <c r="P71" s="303">
        <f t="shared" si="6"/>
        <v>0</v>
      </c>
      <c r="Q71" s="303">
        <f t="shared" si="7"/>
        <v>0</v>
      </c>
      <c r="R71" s="306" t="s">
        <v>150</v>
      </c>
      <c r="S71" s="54"/>
      <c r="T71" s="13"/>
      <c r="U71" s="13"/>
      <c r="V71" s="13"/>
      <c r="W71" s="54"/>
      <c r="X71" s="54"/>
      <c r="Y71" s="54"/>
      <c r="Z71" s="54"/>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row>
    <row r="72" spans="1:54" s="55" customFormat="1" ht="15" customHeight="1">
      <c r="A72" s="54"/>
      <c r="B72" s="292">
        <v>61</v>
      </c>
      <c r="C72" s="293" t="s">
        <v>455</v>
      </c>
      <c r="D72" s="294" t="s">
        <v>511</v>
      </c>
      <c r="E72" s="295" t="s">
        <v>53</v>
      </c>
      <c r="F72" s="295" t="s">
        <v>53</v>
      </c>
      <c r="G72" s="296"/>
      <c r="H72" s="297"/>
      <c r="I72" s="295" t="s">
        <v>53</v>
      </c>
      <c r="J72" s="299">
        <v>6</v>
      </c>
      <c r="K72" s="295" t="s">
        <v>89</v>
      </c>
      <c r="L72" s="305">
        <v>7.548</v>
      </c>
      <c r="M72" s="301">
        <f t="shared" si="4"/>
        <v>45.29</v>
      </c>
      <c r="N72" s="301">
        <f t="shared" si="5"/>
        <v>135.87</v>
      </c>
      <c r="O72" s="302"/>
      <c r="P72" s="303">
        <f t="shared" si="6"/>
        <v>0</v>
      </c>
      <c r="Q72" s="303">
        <f t="shared" si="7"/>
        <v>0</v>
      </c>
      <c r="R72" s="306" t="s">
        <v>151</v>
      </c>
      <c r="S72" s="54"/>
      <c r="T72" s="13"/>
      <c r="U72" s="13"/>
      <c r="V72" s="13"/>
      <c r="W72" s="54"/>
      <c r="X72" s="54"/>
      <c r="Y72" s="54"/>
      <c r="Z72" s="54"/>
      <c r="AA72" s="54"/>
      <c r="AB72" s="54"/>
      <c r="AC72" s="54"/>
      <c r="AD72" s="54"/>
      <c r="AE72" s="54"/>
      <c r="AF72" s="54"/>
      <c r="AG72" s="54"/>
      <c r="AH72" s="54"/>
      <c r="AI72" s="54"/>
      <c r="AJ72" s="54"/>
      <c r="AK72" s="54"/>
      <c r="AL72" s="54"/>
      <c r="AM72" s="54"/>
      <c r="AN72" s="54"/>
      <c r="AO72" s="54"/>
      <c r="AP72" s="54"/>
      <c r="AQ72" s="54"/>
      <c r="AR72" s="54"/>
      <c r="AS72" s="54"/>
      <c r="AT72" s="54"/>
      <c r="AU72" s="54"/>
      <c r="AV72" s="54"/>
      <c r="AW72" s="54"/>
      <c r="AX72" s="54"/>
      <c r="AY72" s="54"/>
      <c r="AZ72" s="54"/>
      <c r="BA72" s="54"/>
      <c r="BB72" s="54"/>
    </row>
    <row r="73" spans="1:54" s="55" customFormat="1" ht="15" customHeight="1">
      <c r="A73" s="54"/>
      <c r="B73" s="292">
        <v>62</v>
      </c>
      <c r="C73" s="293" t="s">
        <v>461</v>
      </c>
      <c r="D73" s="294" t="s">
        <v>516</v>
      </c>
      <c r="E73" s="295" t="s">
        <v>53</v>
      </c>
      <c r="F73" s="295" t="s">
        <v>53</v>
      </c>
      <c r="G73" s="296"/>
      <c r="H73" s="297"/>
      <c r="I73" s="295" t="s">
        <v>53</v>
      </c>
      <c r="J73" s="299">
        <v>3</v>
      </c>
      <c r="K73" s="295" t="s">
        <v>89</v>
      </c>
      <c r="L73" s="305">
        <v>68.238</v>
      </c>
      <c r="M73" s="301">
        <f t="shared" si="4"/>
        <v>204.71</v>
      </c>
      <c r="N73" s="301">
        <f t="shared" si="5"/>
        <v>614.13</v>
      </c>
      <c r="O73" s="302"/>
      <c r="P73" s="303">
        <f t="shared" si="6"/>
        <v>0</v>
      </c>
      <c r="Q73" s="303">
        <f t="shared" si="7"/>
        <v>0</v>
      </c>
      <c r="R73" s="306" t="s">
        <v>151</v>
      </c>
      <c r="S73" s="54"/>
      <c r="T73" s="13"/>
      <c r="U73" s="13"/>
      <c r="V73" s="13"/>
      <c r="W73" s="54"/>
      <c r="X73" s="54"/>
      <c r="Y73" s="54"/>
      <c r="Z73" s="54"/>
      <c r="AA73" s="54"/>
      <c r="AB73" s="54"/>
      <c r="AC73" s="54"/>
      <c r="AD73" s="54"/>
      <c r="AE73" s="54"/>
      <c r="AF73" s="54"/>
      <c r="AG73" s="54"/>
      <c r="AH73" s="54"/>
      <c r="AI73" s="54"/>
      <c r="AJ73" s="54"/>
      <c r="AK73" s="54"/>
      <c r="AL73" s="54"/>
      <c r="AM73" s="54"/>
      <c r="AN73" s="54"/>
      <c r="AO73" s="54"/>
      <c r="AP73" s="54"/>
      <c r="AQ73" s="54"/>
      <c r="AR73" s="54"/>
      <c r="AS73" s="54"/>
      <c r="AT73" s="54"/>
      <c r="AU73" s="54"/>
      <c r="AV73" s="54"/>
      <c r="AW73" s="54"/>
      <c r="AX73" s="54"/>
      <c r="AY73" s="54"/>
      <c r="AZ73" s="54"/>
      <c r="BA73" s="54"/>
      <c r="BB73" s="54"/>
    </row>
    <row r="74" spans="1:54" s="55" customFormat="1" ht="15" customHeight="1">
      <c r="A74" s="54"/>
      <c r="B74" s="292">
        <v>63</v>
      </c>
      <c r="C74" s="293" t="s">
        <v>397</v>
      </c>
      <c r="D74" s="294" t="s">
        <v>658</v>
      </c>
      <c r="E74" s="295" t="s">
        <v>77</v>
      </c>
      <c r="F74" s="295" t="s">
        <v>535</v>
      </c>
      <c r="G74" s="296"/>
      <c r="H74" s="297"/>
      <c r="I74" s="298"/>
      <c r="J74" s="299">
        <v>12600</v>
      </c>
      <c r="K74" s="295" t="s">
        <v>89</v>
      </c>
      <c r="L74" s="305">
        <v>6.0200000000000004E-2</v>
      </c>
      <c r="M74" s="301">
        <f t="shared" si="4"/>
        <v>758.52</v>
      </c>
      <c r="N74" s="301">
        <f t="shared" si="5"/>
        <v>2275.56</v>
      </c>
      <c r="O74" s="302"/>
      <c r="P74" s="303">
        <f t="shared" si="6"/>
        <v>0</v>
      </c>
      <c r="Q74" s="303">
        <f t="shared" si="7"/>
        <v>0</v>
      </c>
      <c r="R74" s="304" t="s">
        <v>150</v>
      </c>
      <c r="S74" s="54"/>
      <c r="T74" s="13"/>
      <c r="U74" s="13"/>
      <c r="V74" s="13"/>
      <c r="W74" s="54"/>
      <c r="X74" s="54"/>
      <c r="Y74" s="54"/>
      <c r="Z74" s="54"/>
      <c r="AA74" s="54"/>
      <c r="AB74" s="54"/>
      <c r="AC74" s="54"/>
      <c r="AD74" s="54"/>
      <c r="AE74" s="54"/>
      <c r="AF74" s="54"/>
      <c r="AG74" s="54"/>
      <c r="AH74" s="54"/>
      <c r="AI74" s="54"/>
      <c r="AJ74" s="54"/>
      <c r="AK74" s="54"/>
      <c r="AL74" s="54"/>
      <c r="AM74" s="54"/>
      <c r="AN74" s="54"/>
      <c r="AO74" s="54"/>
      <c r="AP74" s="54"/>
      <c r="AQ74" s="54"/>
      <c r="AR74" s="54"/>
      <c r="AS74" s="54"/>
      <c r="AT74" s="54"/>
      <c r="AU74" s="54"/>
      <c r="AV74" s="54"/>
      <c r="AW74" s="54"/>
      <c r="AX74" s="54"/>
      <c r="AY74" s="54"/>
      <c r="AZ74" s="54"/>
      <c r="BA74" s="54"/>
      <c r="BB74" s="54"/>
    </row>
    <row r="75" spans="1:54" s="55" customFormat="1" ht="15" customHeight="1">
      <c r="A75" s="54"/>
      <c r="B75" s="292">
        <v>64</v>
      </c>
      <c r="C75" s="293" t="s">
        <v>396</v>
      </c>
      <c r="D75" s="294" t="s">
        <v>657</v>
      </c>
      <c r="E75" s="295" t="s">
        <v>523</v>
      </c>
      <c r="F75" s="295" t="s">
        <v>535</v>
      </c>
      <c r="G75" s="296"/>
      <c r="H75" s="297"/>
      <c r="I75" s="298"/>
      <c r="J75" s="299">
        <v>236250</v>
      </c>
      <c r="K75" s="295" t="s">
        <v>89</v>
      </c>
      <c r="L75" s="305">
        <v>1.5299999999999999E-2</v>
      </c>
      <c r="M75" s="301">
        <f t="shared" si="4"/>
        <v>3614.63</v>
      </c>
      <c r="N75" s="301">
        <f t="shared" si="5"/>
        <v>10843.89</v>
      </c>
      <c r="O75" s="302"/>
      <c r="P75" s="303">
        <f t="shared" si="6"/>
        <v>0</v>
      </c>
      <c r="Q75" s="303">
        <f t="shared" si="7"/>
        <v>0</v>
      </c>
      <c r="R75" s="306" t="s">
        <v>150</v>
      </c>
      <c r="S75" s="54"/>
      <c r="T75" s="13"/>
      <c r="U75" s="13"/>
      <c r="V75" s="13"/>
      <c r="W75" s="54"/>
      <c r="X75" s="54"/>
      <c r="Y75" s="54"/>
      <c r="Z75" s="54"/>
      <c r="AA75" s="54"/>
      <c r="AB75" s="54"/>
      <c r="AC75" s="54"/>
      <c r="AD75" s="54"/>
      <c r="AE75" s="54"/>
      <c r="AF75" s="54"/>
      <c r="AG75" s="54"/>
      <c r="AH75" s="54"/>
      <c r="AI75" s="54"/>
      <c r="AJ75" s="54"/>
      <c r="AK75" s="54"/>
      <c r="AL75" s="54"/>
      <c r="AM75" s="54"/>
      <c r="AN75" s="54"/>
      <c r="AO75" s="54"/>
      <c r="AP75" s="54"/>
      <c r="AQ75" s="54"/>
      <c r="AR75" s="54"/>
      <c r="AS75" s="54"/>
      <c r="AT75" s="54"/>
      <c r="AU75" s="54"/>
      <c r="AV75" s="54"/>
      <c r="AW75" s="54"/>
      <c r="AX75" s="54"/>
      <c r="AY75" s="54"/>
      <c r="AZ75" s="54"/>
      <c r="BA75" s="54"/>
      <c r="BB75" s="54"/>
    </row>
    <row r="76" spans="1:54" s="55" customFormat="1" ht="15" customHeight="1">
      <c r="A76" s="54"/>
      <c r="B76" s="292">
        <v>65</v>
      </c>
      <c r="C76" s="293" t="s">
        <v>449</v>
      </c>
      <c r="D76" s="294" t="s">
        <v>659</v>
      </c>
      <c r="E76" s="295" t="s">
        <v>53</v>
      </c>
      <c r="F76" s="295" t="s">
        <v>53</v>
      </c>
      <c r="G76" s="296"/>
      <c r="H76" s="297"/>
      <c r="I76" s="295" t="s">
        <v>53</v>
      </c>
      <c r="J76" s="299">
        <v>4</v>
      </c>
      <c r="K76" s="295" t="s">
        <v>89</v>
      </c>
      <c r="L76" s="305">
        <v>26.040600000000001</v>
      </c>
      <c r="M76" s="301">
        <f t="shared" ref="M76:M107" si="8">+ROUND(J76*L76,2)</f>
        <v>104.16</v>
      </c>
      <c r="N76" s="301">
        <f t="shared" ref="N76:N107" si="9">+ROUND(M76*$O$6,2)</f>
        <v>312.48</v>
      </c>
      <c r="O76" s="302"/>
      <c r="P76" s="303">
        <f t="shared" ref="P76:P107" si="10">+ROUND(J76*O76,2)</f>
        <v>0</v>
      </c>
      <c r="Q76" s="303">
        <f t="shared" ref="Q76:Q107" si="11">+P76*$O$6</f>
        <v>0</v>
      </c>
      <c r="R76" s="306" t="s">
        <v>151</v>
      </c>
      <c r="S76" s="54"/>
      <c r="T76" s="13"/>
      <c r="U76" s="13"/>
      <c r="V76" s="13"/>
      <c r="W76" s="54"/>
      <c r="X76" s="54"/>
      <c r="Y76" s="54"/>
      <c r="Z76" s="54"/>
      <c r="AA76" s="54"/>
      <c r="AB76" s="54"/>
      <c r="AC76" s="54"/>
      <c r="AD76" s="54"/>
      <c r="AE76" s="54"/>
      <c r="AF76" s="54"/>
      <c r="AG76" s="54"/>
      <c r="AH76" s="54"/>
      <c r="AI76" s="54"/>
      <c r="AJ76" s="54"/>
      <c r="AK76" s="54"/>
      <c r="AL76" s="54"/>
      <c r="AM76" s="54"/>
      <c r="AN76" s="54"/>
      <c r="AO76" s="54"/>
      <c r="AP76" s="54"/>
      <c r="AQ76" s="54"/>
      <c r="AR76" s="54"/>
      <c r="AS76" s="54"/>
      <c r="AT76" s="54"/>
      <c r="AU76" s="54"/>
      <c r="AV76" s="54"/>
      <c r="AW76" s="54"/>
      <c r="AX76" s="54"/>
      <c r="AY76" s="54"/>
      <c r="AZ76" s="54"/>
      <c r="BA76" s="54"/>
      <c r="BB76" s="54"/>
    </row>
    <row r="77" spans="1:54" s="55" customFormat="1" ht="15" customHeight="1">
      <c r="A77" s="54"/>
      <c r="B77" s="292">
        <v>66</v>
      </c>
      <c r="C77" s="293" t="s">
        <v>456</v>
      </c>
      <c r="D77" s="294" t="s">
        <v>512</v>
      </c>
      <c r="E77" s="295" t="s">
        <v>53</v>
      </c>
      <c r="F77" s="295" t="s">
        <v>53</v>
      </c>
      <c r="G77" s="296"/>
      <c r="H77" s="297"/>
      <c r="I77" s="295" t="s">
        <v>53</v>
      </c>
      <c r="J77" s="299">
        <v>7</v>
      </c>
      <c r="K77" s="295" t="s">
        <v>89</v>
      </c>
      <c r="L77" s="305">
        <v>4.6307999999999998</v>
      </c>
      <c r="M77" s="301">
        <f t="shared" si="8"/>
        <v>32.42</v>
      </c>
      <c r="N77" s="301">
        <f t="shared" si="9"/>
        <v>97.26</v>
      </c>
      <c r="O77" s="302"/>
      <c r="P77" s="303">
        <f t="shared" si="10"/>
        <v>0</v>
      </c>
      <c r="Q77" s="303">
        <f t="shared" si="11"/>
        <v>0</v>
      </c>
      <c r="R77" s="306" t="s">
        <v>151</v>
      </c>
      <c r="S77" s="54"/>
      <c r="T77" s="13"/>
      <c r="U77" s="13"/>
      <c r="V77" s="13"/>
      <c r="W77" s="54"/>
      <c r="X77" s="54"/>
      <c r="Y77" s="54"/>
      <c r="Z77" s="54"/>
      <c r="AA77" s="54"/>
      <c r="AB77" s="54"/>
      <c r="AC77" s="54"/>
      <c r="AD77" s="54"/>
      <c r="AE77" s="54"/>
      <c r="AF77" s="54"/>
      <c r="AG77" s="54"/>
      <c r="AH77" s="54"/>
      <c r="AI77" s="54"/>
      <c r="AJ77" s="54"/>
      <c r="AK77" s="54"/>
      <c r="AL77" s="54"/>
      <c r="AM77" s="54"/>
      <c r="AN77" s="54"/>
      <c r="AO77" s="54"/>
      <c r="AP77" s="54"/>
      <c r="AQ77" s="54"/>
      <c r="AR77" s="54"/>
      <c r="AS77" s="54"/>
      <c r="AT77" s="54"/>
      <c r="AU77" s="54"/>
      <c r="AV77" s="54"/>
      <c r="AW77" s="54"/>
      <c r="AX77" s="54"/>
      <c r="AY77" s="54"/>
      <c r="AZ77" s="54"/>
      <c r="BA77" s="54"/>
      <c r="BB77" s="54"/>
    </row>
    <row r="78" spans="1:54" s="55" customFormat="1" ht="15" customHeight="1">
      <c r="A78" s="54"/>
      <c r="B78" s="292">
        <v>67</v>
      </c>
      <c r="C78" s="293" t="s">
        <v>444</v>
      </c>
      <c r="D78" s="294" t="s">
        <v>502</v>
      </c>
      <c r="E78" s="295" t="s">
        <v>53</v>
      </c>
      <c r="F78" s="295" t="s">
        <v>53</v>
      </c>
      <c r="G78" s="296"/>
      <c r="H78" s="297"/>
      <c r="I78" s="295" t="s">
        <v>53</v>
      </c>
      <c r="J78" s="299">
        <v>4</v>
      </c>
      <c r="K78" s="295" t="s">
        <v>89</v>
      </c>
      <c r="L78" s="305">
        <v>9.7308000000000003</v>
      </c>
      <c r="M78" s="301">
        <f t="shared" si="8"/>
        <v>38.92</v>
      </c>
      <c r="N78" s="301">
        <f t="shared" si="9"/>
        <v>116.76</v>
      </c>
      <c r="O78" s="302"/>
      <c r="P78" s="303">
        <f t="shared" si="10"/>
        <v>0</v>
      </c>
      <c r="Q78" s="303">
        <f t="shared" si="11"/>
        <v>0</v>
      </c>
      <c r="R78" s="306" t="s">
        <v>151</v>
      </c>
      <c r="S78" s="54"/>
      <c r="T78" s="13"/>
      <c r="U78" s="13"/>
      <c r="V78" s="13"/>
      <c r="W78" s="54"/>
      <c r="X78" s="54"/>
      <c r="Y78" s="54"/>
      <c r="Z78" s="54"/>
      <c r="AA78" s="54"/>
      <c r="AB78" s="54"/>
      <c r="AC78" s="54"/>
      <c r="AD78" s="54"/>
      <c r="AE78" s="54"/>
      <c r="AF78" s="54"/>
      <c r="AG78" s="54"/>
      <c r="AH78" s="54"/>
      <c r="AI78" s="54"/>
      <c r="AJ78" s="54"/>
      <c r="AK78" s="54"/>
      <c r="AL78" s="54"/>
      <c r="AM78" s="54"/>
      <c r="AN78" s="54"/>
      <c r="AO78" s="54"/>
      <c r="AP78" s="54"/>
      <c r="AQ78" s="54"/>
      <c r="AR78" s="54"/>
      <c r="AS78" s="54"/>
      <c r="AT78" s="54"/>
      <c r="AU78" s="54"/>
      <c r="AV78" s="54"/>
      <c r="AW78" s="54"/>
      <c r="AX78" s="54"/>
      <c r="AY78" s="54"/>
      <c r="AZ78" s="54"/>
      <c r="BA78" s="54"/>
      <c r="BB78" s="54"/>
    </row>
    <row r="79" spans="1:54" s="55" customFormat="1" ht="15" customHeight="1">
      <c r="A79" s="54"/>
      <c r="B79" s="292">
        <v>68</v>
      </c>
      <c r="C79" s="293" t="s">
        <v>450</v>
      </c>
      <c r="D79" s="294" t="s">
        <v>506</v>
      </c>
      <c r="E79" s="295" t="s">
        <v>53</v>
      </c>
      <c r="F79" s="295" t="s">
        <v>53</v>
      </c>
      <c r="G79" s="296"/>
      <c r="H79" s="297"/>
      <c r="I79" s="295" t="s">
        <v>53</v>
      </c>
      <c r="J79" s="299">
        <v>4</v>
      </c>
      <c r="K79" s="295" t="s">
        <v>89</v>
      </c>
      <c r="L79" s="305">
        <v>6.8441999999999998</v>
      </c>
      <c r="M79" s="301">
        <f t="shared" si="8"/>
        <v>27.38</v>
      </c>
      <c r="N79" s="301">
        <f t="shared" si="9"/>
        <v>82.14</v>
      </c>
      <c r="O79" s="302"/>
      <c r="P79" s="303">
        <f t="shared" si="10"/>
        <v>0</v>
      </c>
      <c r="Q79" s="303">
        <f t="shared" si="11"/>
        <v>0</v>
      </c>
      <c r="R79" s="306" t="s">
        <v>151</v>
      </c>
      <c r="S79" s="54"/>
      <c r="T79" s="13"/>
      <c r="U79" s="13"/>
      <c r="V79" s="13"/>
      <c r="W79" s="54"/>
      <c r="X79" s="54"/>
      <c r="Y79" s="54"/>
      <c r="Z79" s="54"/>
      <c r="AA79" s="54"/>
      <c r="AB79" s="54"/>
      <c r="AC79" s="54"/>
      <c r="AD79" s="54"/>
      <c r="AE79" s="54"/>
      <c r="AF79" s="54"/>
      <c r="AG79" s="54"/>
      <c r="AH79" s="54"/>
      <c r="AI79" s="54"/>
      <c r="AJ79" s="54"/>
      <c r="AK79" s="54"/>
      <c r="AL79" s="54"/>
      <c r="AM79" s="54"/>
      <c r="AN79" s="54"/>
      <c r="AO79" s="54"/>
      <c r="AP79" s="54"/>
      <c r="AQ79" s="54"/>
      <c r="AR79" s="54"/>
      <c r="AS79" s="54"/>
      <c r="AT79" s="54"/>
      <c r="AU79" s="54"/>
      <c r="AV79" s="54"/>
      <c r="AW79" s="54"/>
      <c r="AX79" s="54"/>
      <c r="AY79" s="54"/>
      <c r="AZ79" s="54"/>
      <c r="BA79" s="54"/>
      <c r="BB79" s="54"/>
    </row>
    <row r="80" spans="1:54" s="55" customFormat="1" ht="15" customHeight="1">
      <c r="A80" s="54"/>
      <c r="B80" s="292">
        <v>69</v>
      </c>
      <c r="C80" s="293" t="s">
        <v>425</v>
      </c>
      <c r="D80" s="294" t="s">
        <v>661</v>
      </c>
      <c r="E80" s="295" t="s">
        <v>83</v>
      </c>
      <c r="F80" s="295" t="s">
        <v>541</v>
      </c>
      <c r="G80" s="296"/>
      <c r="H80" s="297"/>
      <c r="I80" s="298"/>
      <c r="J80" s="299">
        <v>34125</v>
      </c>
      <c r="K80" s="295" t="s">
        <v>89</v>
      </c>
      <c r="L80" s="305">
        <v>6.3E-3</v>
      </c>
      <c r="M80" s="301">
        <f t="shared" si="8"/>
        <v>214.99</v>
      </c>
      <c r="N80" s="301">
        <f t="shared" si="9"/>
        <v>644.97</v>
      </c>
      <c r="O80" s="302"/>
      <c r="P80" s="303">
        <f t="shared" si="10"/>
        <v>0</v>
      </c>
      <c r="Q80" s="303">
        <f t="shared" si="11"/>
        <v>0</v>
      </c>
      <c r="R80" s="304" t="s">
        <v>150</v>
      </c>
      <c r="S80" s="54"/>
      <c r="T80" s="13"/>
      <c r="U80" s="13"/>
      <c r="V80" s="13"/>
      <c r="W80" s="54"/>
      <c r="X80" s="54"/>
      <c r="Y80" s="54"/>
      <c r="Z80" s="54"/>
      <c r="AA80" s="54"/>
      <c r="AB80" s="54"/>
      <c r="AC80" s="54"/>
      <c r="AD80" s="54"/>
      <c r="AE80" s="54"/>
      <c r="AF80" s="54"/>
      <c r="AG80" s="54"/>
      <c r="AH80" s="54"/>
      <c r="AI80" s="54"/>
      <c r="AJ80" s="54"/>
      <c r="AK80" s="54"/>
      <c r="AL80" s="54"/>
      <c r="AM80" s="54"/>
      <c r="AN80" s="54"/>
      <c r="AO80" s="54"/>
      <c r="AP80" s="54"/>
      <c r="AQ80" s="54"/>
      <c r="AR80" s="54"/>
      <c r="AS80" s="54"/>
      <c r="AT80" s="54"/>
      <c r="AU80" s="54"/>
      <c r="AV80" s="54"/>
      <c r="AW80" s="54"/>
      <c r="AX80" s="54"/>
      <c r="AY80" s="54"/>
      <c r="AZ80" s="54"/>
      <c r="BA80" s="54"/>
      <c r="BB80" s="54"/>
    </row>
    <row r="81" spans="1:54" s="55" customFormat="1" ht="15" customHeight="1">
      <c r="A81" s="54"/>
      <c r="B81" s="292">
        <v>70</v>
      </c>
      <c r="C81" s="293" t="s">
        <v>424</v>
      </c>
      <c r="D81" s="294" t="s">
        <v>491</v>
      </c>
      <c r="E81" s="295" t="s">
        <v>77</v>
      </c>
      <c r="F81" s="295" t="s">
        <v>541</v>
      </c>
      <c r="G81" s="296"/>
      <c r="H81" s="297"/>
      <c r="I81" s="298"/>
      <c r="J81" s="299">
        <v>26250</v>
      </c>
      <c r="K81" s="295" t="s">
        <v>89</v>
      </c>
      <c r="L81" s="305">
        <v>1.21E-2</v>
      </c>
      <c r="M81" s="301">
        <f t="shared" si="8"/>
        <v>317.63</v>
      </c>
      <c r="N81" s="301">
        <f t="shared" si="9"/>
        <v>952.89</v>
      </c>
      <c r="O81" s="302"/>
      <c r="P81" s="303">
        <f t="shared" si="10"/>
        <v>0</v>
      </c>
      <c r="Q81" s="303">
        <f t="shared" si="11"/>
        <v>0</v>
      </c>
      <c r="R81" s="306" t="s">
        <v>150</v>
      </c>
      <c r="S81" s="54"/>
      <c r="T81" s="13"/>
      <c r="U81" s="13"/>
      <c r="V81" s="13"/>
      <c r="W81" s="54"/>
      <c r="X81" s="54"/>
      <c r="Y81" s="54"/>
      <c r="Z81" s="54"/>
      <c r="AA81" s="54"/>
      <c r="AB81" s="54"/>
      <c r="AC81" s="54"/>
      <c r="AD81" s="54"/>
      <c r="AE81" s="54"/>
      <c r="AF81" s="54"/>
      <c r="AG81" s="54"/>
      <c r="AH81" s="54"/>
      <c r="AI81" s="54"/>
      <c r="AJ81" s="54"/>
      <c r="AK81" s="54"/>
      <c r="AL81" s="54"/>
      <c r="AM81" s="54"/>
      <c r="AN81" s="54"/>
      <c r="AO81" s="54"/>
      <c r="AP81" s="54"/>
      <c r="AQ81" s="54"/>
      <c r="AR81" s="54"/>
      <c r="AS81" s="54"/>
      <c r="AT81" s="54"/>
      <c r="AU81" s="54"/>
      <c r="AV81" s="54"/>
      <c r="AW81" s="54"/>
      <c r="AX81" s="54"/>
      <c r="AY81" s="54"/>
      <c r="AZ81" s="54"/>
      <c r="BA81" s="54"/>
      <c r="BB81" s="54"/>
    </row>
    <row r="82" spans="1:54" s="55" customFormat="1" ht="15" customHeight="1">
      <c r="A82" s="54"/>
      <c r="B82" s="292">
        <v>71</v>
      </c>
      <c r="C82" s="293" t="s">
        <v>426</v>
      </c>
      <c r="D82" s="294" t="s">
        <v>492</v>
      </c>
      <c r="E82" s="295" t="s">
        <v>77</v>
      </c>
      <c r="F82" s="295" t="s">
        <v>541</v>
      </c>
      <c r="G82" s="296"/>
      <c r="H82" s="297"/>
      <c r="I82" s="298"/>
      <c r="J82" s="299">
        <v>126000</v>
      </c>
      <c r="K82" s="295" t="s">
        <v>89</v>
      </c>
      <c r="L82" s="305">
        <v>4.0000000000000001E-3</v>
      </c>
      <c r="M82" s="301">
        <f t="shared" si="8"/>
        <v>504</v>
      </c>
      <c r="N82" s="301">
        <f t="shared" si="9"/>
        <v>1512</v>
      </c>
      <c r="O82" s="302"/>
      <c r="P82" s="303">
        <f t="shared" si="10"/>
        <v>0</v>
      </c>
      <c r="Q82" s="303">
        <f t="shared" si="11"/>
        <v>0</v>
      </c>
      <c r="R82" s="306" t="s">
        <v>150</v>
      </c>
      <c r="S82" s="54"/>
      <c r="T82" s="13"/>
      <c r="U82" s="13"/>
      <c r="V82" s="13"/>
      <c r="W82" s="54"/>
      <c r="X82" s="54"/>
      <c r="Y82" s="54"/>
      <c r="Z82" s="54"/>
      <c r="AA82" s="54"/>
      <c r="AB82" s="54"/>
      <c r="AC82" s="54"/>
      <c r="AD82" s="54"/>
      <c r="AE82" s="54"/>
      <c r="AF82" s="54"/>
      <c r="AG82" s="54"/>
      <c r="AH82" s="54"/>
      <c r="AI82" s="54"/>
      <c r="AJ82" s="54"/>
      <c r="AK82" s="54"/>
      <c r="AL82" s="54"/>
      <c r="AM82" s="54"/>
      <c r="AN82" s="54"/>
      <c r="AO82" s="54"/>
      <c r="AP82" s="54"/>
      <c r="AQ82" s="54"/>
      <c r="AR82" s="54"/>
      <c r="AS82" s="54"/>
      <c r="AT82" s="54"/>
      <c r="AU82" s="54"/>
      <c r="AV82" s="54"/>
      <c r="AW82" s="54"/>
      <c r="AX82" s="54"/>
      <c r="AY82" s="54"/>
      <c r="AZ82" s="54"/>
      <c r="BA82" s="54"/>
      <c r="BB82" s="54"/>
    </row>
    <row r="83" spans="1:54" s="55" customFormat="1" ht="15" customHeight="1">
      <c r="A83" s="54"/>
      <c r="B83" s="292">
        <v>72</v>
      </c>
      <c r="C83" s="293" t="s">
        <v>427</v>
      </c>
      <c r="D83" s="294" t="s">
        <v>670</v>
      </c>
      <c r="E83" s="295" t="s">
        <v>528</v>
      </c>
      <c r="F83" s="295" t="s">
        <v>61</v>
      </c>
      <c r="G83" s="296"/>
      <c r="H83" s="297"/>
      <c r="I83" s="298"/>
      <c r="J83" s="299">
        <v>2625</v>
      </c>
      <c r="K83" s="295" t="s">
        <v>89</v>
      </c>
      <c r="L83" s="305">
        <v>5.8900000000000001E-2</v>
      </c>
      <c r="M83" s="301">
        <f t="shared" si="8"/>
        <v>154.61000000000001</v>
      </c>
      <c r="N83" s="301">
        <f t="shared" si="9"/>
        <v>463.83</v>
      </c>
      <c r="O83" s="302"/>
      <c r="P83" s="303">
        <f t="shared" si="10"/>
        <v>0</v>
      </c>
      <c r="Q83" s="303">
        <f t="shared" si="11"/>
        <v>0</v>
      </c>
      <c r="R83" s="306" t="s">
        <v>150</v>
      </c>
      <c r="S83" s="54"/>
      <c r="T83" s="13"/>
      <c r="U83" s="13"/>
      <c r="V83" s="13"/>
      <c r="W83" s="54"/>
      <c r="X83" s="54"/>
      <c r="Y83" s="54"/>
      <c r="Z83" s="54"/>
      <c r="AA83" s="54"/>
      <c r="AB83" s="54"/>
      <c r="AC83" s="54"/>
      <c r="AD83" s="54"/>
      <c r="AE83" s="54"/>
      <c r="AF83" s="54"/>
      <c r="AG83" s="54"/>
      <c r="AH83" s="54"/>
      <c r="AI83" s="54"/>
      <c r="AJ83" s="54"/>
      <c r="AK83" s="54"/>
      <c r="AL83" s="54"/>
      <c r="AM83" s="54"/>
      <c r="AN83" s="54"/>
      <c r="AO83" s="54"/>
      <c r="AP83" s="54"/>
      <c r="AQ83" s="54"/>
      <c r="AR83" s="54"/>
      <c r="AS83" s="54"/>
      <c r="AT83" s="54"/>
      <c r="AU83" s="54"/>
      <c r="AV83" s="54"/>
      <c r="AW83" s="54"/>
      <c r="AX83" s="54"/>
      <c r="AY83" s="54"/>
      <c r="AZ83" s="54"/>
      <c r="BA83" s="54"/>
      <c r="BB83" s="54"/>
    </row>
    <row r="84" spans="1:54" s="55" customFormat="1" ht="15" customHeight="1">
      <c r="A84" s="54"/>
      <c r="B84" s="292">
        <v>73</v>
      </c>
      <c r="C84" s="293" t="s">
        <v>432</v>
      </c>
      <c r="D84" s="294" t="s">
        <v>585</v>
      </c>
      <c r="E84" s="295" t="s">
        <v>529</v>
      </c>
      <c r="F84" s="295" t="s">
        <v>541</v>
      </c>
      <c r="G84" s="296"/>
      <c r="H84" s="297"/>
      <c r="I84" s="298"/>
      <c r="J84" s="299">
        <v>31500</v>
      </c>
      <c r="K84" s="295" t="s">
        <v>89</v>
      </c>
      <c r="L84" s="305">
        <v>1.0699999999999999E-2</v>
      </c>
      <c r="M84" s="301">
        <f t="shared" si="8"/>
        <v>337.05</v>
      </c>
      <c r="N84" s="301">
        <f t="shared" si="9"/>
        <v>1011.15</v>
      </c>
      <c r="O84" s="302"/>
      <c r="P84" s="303">
        <f t="shared" si="10"/>
        <v>0</v>
      </c>
      <c r="Q84" s="303">
        <f t="shared" si="11"/>
        <v>0</v>
      </c>
      <c r="R84" s="306" t="s">
        <v>150</v>
      </c>
      <c r="S84" s="54"/>
      <c r="T84" s="13"/>
      <c r="U84" s="13"/>
      <c r="V84" s="13"/>
      <c r="W84" s="54"/>
      <c r="X84" s="54"/>
      <c r="Y84" s="54"/>
      <c r="Z84" s="54"/>
      <c r="AA84" s="54"/>
      <c r="AB84" s="54"/>
      <c r="AC84" s="54"/>
      <c r="AD84" s="54"/>
      <c r="AE84" s="54"/>
      <c r="AF84" s="54"/>
      <c r="AG84" s="54"/>
      <c r="AH84" s="54"/>
      <c r="AI84" s="54"/>
      <c r="AJ84" s="54"/>
      <c r="AK84" s="54"/>
      <c r="AL84" s="54"/>
      <c r="AM84" s="54"/>
      <c r="AN84" s="54"/>
      <c r="AO84" s="54"/>
      <c r="AP84" s="54"/>
      <c r="AQ84" s="54"/>
      <c r="AR84" s="54"/>
      <c r="AS84" s="54"/>
      <c r="AT84" s="54"/>
      <c r="AU84" s="54"/>
      <c r="AV84" s="54"/>
      <c r="AW84" s="54"/>
      <c r="AX84" s="54"/>
      <c r="AY84" s="54"/>
      <c r="AZ84" s="54"/>
      <c r="BA84" s="54"/>
      <c r="BB84" s="54"/>
    </row>
    <row r="85" spans="1:54" s="55" customFormat="1" ht="15" customHeight="1">
      <c r="A85" s="54"/>
      <c r="B85" s="292">
        <v>74</v>
      </c>
      <c r="C85" s="293" t="s">
        <v>431</v>
      </c>
      <c r="D85" s="294" t="s">
        <v>584</v>
      </c>
      <c r="E85" s="295" t="s">
        <v>77</v>
      </c>
      <c r="F85" s="295" t="s">
        <v>541</v>
      </c>
      <c r="G85" s="296"/>
      <c r="H85" s="297"/>
      <c r="I85" s="298"/>
      <c r="J85" s="299">
        <v>12600</v>
      </c>
      <c r="K85" s="295" t="s">
        <v>89</v>
      </c>
      <c r="L85" s="305">
        <v>1.0200000000000001E-2</v>
      </c>
      <c r="M85" s="301">
        <f t="shared" si="8"/>
        <v>128.52000000000001</v>
      </c>
      <c r="N85" s="301">
        <f t="shared" si="9"/>
        <v>385.56</v>
      </c>
      <c r="O85" s="302"/>
      <c r="P85" s="303">
        <f t="shared" si="10"/>
        <v>0</v>
      </c>
      <c r="Q85" s="303">
        <f t="shared" si="11"/>
        <v>0</v>
      </c>
      <c r="R85" s="306" t="s">
        <v>150</v>
      </c>
      <c r="S85" s="54"/>
      <c r="T85" s="13"/>
      <c r="U85" s="13"/>
      <c r="V85" s="13"/>
      <c r="W85" s="54"/>
      <c r="X85" s="54"/>
      <c r="Y85" s="54"/>
      <c r="Z85" s="54"/>
      <c r="AA85" s="54"/>
      <c r="AB85" s="54"/>
      <c r="AC85" s="54"/>
      <c r="AD85" s="54"/>
      <c r="AE85" s="54"/>
      <c r="AF85" s="54"/>
      <c r="AG85" s="54"/>
      <c r="AH85" s="54"/>
      <c r="AI85" s="54"/>
      <c r="AJ85" s="54"/>
      <c r="AK85" s="54"/>
      <c r="AL85" s="54"/>
      <c r="AM85" s="54"/>
      <c r="AN85" s="54"/>
      <c r="AO85" s="54"/>
      <c r="AP85" s="54"/>
      <c r="AQ85" s="54"/>
      <c r="AR85" s="54"/>
      <c r="AS85" s="54"/>
      <c r="AT85" s="54"/>
      <c r="AU85" s="54"/>
      <c r="AV85" s="54"/>
      <c r="AW85" s="54"/>
      <c r="AX85" s="54"/>
      <c r="AY85" s="54"/>
      <c r="AZ85" s="54"/>
      <c r="BA85" s="54"/>
      <c r="BB85" s="54"/>
    </row>
    <row r="86" spans="1:54" s="55" customFormat="1" ht="15" customHeight="1">
      <c r="A86" s="54"/>
      <c r="B86" s="292">
        <v>75</v>
      </c>
      <c r="C86" s="293" t="s">
        <v>457</v>
      </c>
      <c r="D86" s="294" t="s">
        <v>513</v>
      </c>
      <c r="E86" s="295" t="s">
        <v>53</v>
      </c>
      <c r="F86" s="295" t="s">
        <v>53</v>
      </c>
      <c r="G86" s="296"/>
      <c r="H86" s="297"/>
      <c r="I86" s="295" t="s">
        <v>53</v>
      </c>
      <c r="J86" s="299">
        <v>21</v>
      </c>
      <c r="K86" s="295" t="s">
        <v>89</v>
      </c>
      <c r="L86" s="305">
        <v>17.798999999999999</v>
      </c>
      <c r="M86" s="301">
        <f t="shared" si="8"/>
        <v>373.78</v>
      </c>
      <c r="N86" s="301">
        <f t="shared" si="9"/>
        <v>1121.3399999999999</v>
      </c>
      <c r="O86" s="302"/>
      <c r="P86" s="303">
        <f t="shared" si="10"/>
        <v>0</v>
      </c>
      <c r="Q86" s="303">
        <f t="shared" si="11"/>
        <v>0</v>
      </c>
      <c r="R86" s="306" t="s">
        <v>151</v>
      </c>
      <c r="S86" s="54"/>
      <c r="T86" s="13"/>
      <c r="U86" s="13"/>
      <c r="V86" s="13"/>
      <c r="W86" s="54"/>
      <c r="X86" s="54"/>
      <c r="Y86" s="54"/>
      <c r="Z86" s="54"/>
      <c r="AA86" s="54"/>
      <c r="AB86" s="54"/>
      <c r="AC86" s="54"/>
      <c r="AD86" s="54"/>
      <c r="AE86" s="54"/>
      <c r="AF86" s="54"/>
      <c r="AG86" s="54"/>
      <c r="AH86" s="54"/>
      <c r="AI86" s="54"/>
      <c r="AJ86" s="54"/>
      <c r="AK86" s="54"/>
      <c r="AL86" s="54"/>
      <c r="AM86" s="54"/>
      <c r="AN86" s="54"/>
      <c r="AO86" s="54"/>
      <c r="AP86" s="54"/>
      <c r="AQ86" s="54"/>
      <c r="AR86" s="54"/>
      <c r="AS86" s="54"/>
      <c r="AT86" s="54"/>
      <c r="AU86" s="54"/>
      <c r="AV86" s="54"/>
      <c r="AW86" s="54"/>
      <c r="AX86" s="54"/>
      <c r="AY86" s="54"/>
      <c r="AZ86" s="54"/>
      <c r="BA86" s="54"/>
      <c r="BB86" s="54"/>
    </row>
    <row r="87" spans="1:54" s="55" customFormat="1" ht="15" customHeight="1">
      <c r="A87" s="54"/>
      <c r="B87" s="292">
        <v>76</v>
      </c>
      <c r="C87" s="293" t="s">
        <v>458</v>
      </c>
      <c r="D87" s="294" t="s">
        <v>514</v>
      </c>
      <c r="E87" s="295" t="s">
        <v>53</v>
      </c>
      <c r="F87" s="295" t="s">
        <v>53</v>
      </c>
      <c r="G87" s="296"/>
      <c r="H87" s="297"/>
      <c r="I87" s="295" t="s">
        <v>53</v>
      </c>
      <c r="J87" s="299">
        <v>7</v>
      </c>
      <c r="K87" s="295" t="s">
        <v>89</v>
      </c>
      <c r="L87" s="305">
        <v>23.3172</v>
      </c>
      <c r="M87" s="301">
        <f t="shared" si="8"/>
        <v>163.22</v>
      </c>
      <c r="N87" s="301">
        <f t="shared" si="9"/>
        <v>489.66</v>
      </c>
      <c r="O87" s="302"/>
      <c r="P87" s="303">
        <f t="shared" si="10"/>
        <v>0</v>
      </c>
      <c r="Q87" s="303">
        <f t="shared" si="11"/>
        <v>0</v>
      </c>
      <c r="R87" s="306" t="s">
        <v>151</v>
      </c>
      <c r="S87" s="54"/>
      <c r="T87" s="13"/>
      <c r="U87" s="13"/>
      <c r="V87" s="13"/>
      <c r="W87" s="54"/>
      <c r="X87" s="54"/>
      <c r="Y87" s="54"/>
      <c r="Z87" s="54"/>
      <c r="AA87" s="54"/>
      <c r="AB87" s="54"/>
      <c r="AC87" s="54"/>
      <c r="AD87" s="54"/>
      <c r="AE87" s="54"/>
      <c r="AF87" s="54"/>
      <c r="AG87" s="54"/>
      <c r="AH87" s="54"/>
      <c r="AI87" s="54"/>
      <c r="AJ87" s="54"/>
      <c r="AK87" s="54"/>
      <c r="AL87" s="54"/>
      <c r="AM87" s="54"/>
      <c r="AN87" s="54"/>
      <c r="AO87" s="54"/>
      <c r="AP87" s="54"/>
      <c r="AQ87" s="54"/>
      <c r="AR87" s="54"/>
      <c r="AS87" s="54"/>
      <c r="AT87" s="54"/>
      <c r="AU87" s="54"/>
      <c r="AV87" s="54"/>
      <c r="AW87" s="54"/>
      <c r="AX87" s="54"/>
      <c r="AY87" s="54"/>
      <c r="AZ87" s="54"/>
      <c r="BA87" s="54"/>
      <c r="BB87" s="54"/>
    </row>
    <row r="88" spans="1:54" s="55" customFormat="1" ht="15" customHeight="1">
      <c r="A88" s="54"/>
      <c r="B88" s="292">
        <v>77</v>
      </c>
      <c r="C88" s="293" t="s">
        <v>463</v>
      </c>
      <c r="D88" s="294" t="s">
        <v>517</v>
      </c>
      <c r="E88" s="295" t="s">
        <v>53</v>
      </c>
      <c r="F88" s="295" t="s">
        <v>68</v>
      </c>
      <c r="G88" s="296"/>
      <c r="H88" s="297"/>
      <c r="I88" s="298"/>
      <c r="J88" s="299">
        <v>21</v>
      </c>
      <c r="K88" s="295" t="s">
        <v>89</v>
      </c>
      <c r="L88" s="305">
        <v>0.53039999999999998</v>
      </c>
      <c r="M88" s="301">
        <f t="shared" si="8"/>
        <v>11.14</v>
      </c>
      <c r="N88" s="301">
        <f t="shared" si="9"/>
        <v>33.42</v>
      </c>
      <c r="O88" s="302"/>
      <c r="P88" s="303">
        <f t="shared" si="10"/>
        <v>0</v>
      </c>
      <c r="Q88" s="303">
        <f t="shared" si="11"/>
        <v>0</v>
      </c>
      <c r="R88" s="306" t="s">
        <v>150</v>
      </c>
      <c r="S88" s="54"/>
      <c r="T88" s="13"/>
      <c r="U88" s="13"/>
      <c r="V88" s="13"/>
      <c r="W88" s="54"/>
      <c r="X88" s="54"/>
      <c r="Y88" s="54"/>
      <c r="Z88" s="54"/>
      <c r="AA88" s="54"/>
      <c r="AB88" s="54"/>
      <c r="AC88" s="54"/>
      <c r="AD88" s="54"/>
      <c r="AE88" s="54"/>
      <c r="AF88" s="54"/>
      <c r="AG88" s="54"/>
      <c r="AH88" s="54"/>
      <c r="AI88" s="54"/>
      <c r="AJ88" s="54"/>
      <c r="AK88" s="54"/>
      <c r="AL88" s="54"/>
      <c r="AM88" s="54"/>
      <c r="AN88" s="54"/>
      <c r="AO88" s="54"/>
      <c r="AP88" s="54"/>
      <c r="AQ88" s="54"/>
      <c r="AR88" s="54"/>
      <c r="AS88" s="54"/>
      <c r="AT88" s="54"/>
      <c r="AU88" s="54"/>
      <c r="AV88" s="54"/>
      <c r="AW88" s="54"/>
      <c r="AX88" s="54"/>
      <c r="AY88" s="54"/>
      <c r="AZ88" s="54"/>
      <c r="BA88" s="54"/>
      <c r="BB88" s="54"/>
    </row>
    <row r="89" spans="1:54" s="55" customFormat="1" ht="15" customHeight="1">
      <c r="A89" s="54"/>
      <c r="B89" s="292">
        <v>78</v>
      </c>
      <c r="C89" s="293" t="s">
        <v>462</v>
      </c>
      <c r="D89" s="294" t="s">
        <v>587</v>
      </c>
      <c r="E89" s="295" t="s">
        <v>531</v>
      </c>
      <c r="F89" s="295" t="s">
        <v>136</v>
      </c>
      <c r="G89" s="296"/>
      <c r="H89" s="297"/>
      <c r="I89" s="298"/>
      <c r="J89" s="299">
        <v>6</v>
      </c>
      <c r="K89" s="295" t="s">
        <v>89</v>
      </c>
      <c r="L89" s="305">
        <v>3.3965999999999998</v>
      </c>
      <c r="M89" s="301">
        <f t="shared" si="8"/>
        <v>20.38</v>
      </c>
      <c r="N89" s="301">
        <f t="shared" si="9"/>
        <v>61.14</v>
      </c>
      <c r="O89" s="302"/>
      <c r="P89" s="303">
        <f t="shared" si="10"/>
        <v>0</v>
      </c>
      <c r="Q89" s="303">
        <f t="shared" si="11"/>
        <v>0</v>
      </c>
      <c r="R89" s="306" t="s">
        <v>150</v>
      </c>
      <c r="S89" s="54"/>
      <c r="T89" s="13"/>
      <c r="U89" s="13"/>
      <c r="V89" s="13"/>
      <c r="W89" s="54"/>
      <c r="X89" s="54"/>
      <c r="Y89" s="54"/>
      <c r="Z89" s="54"/>
      <c r="AA89" s="54"/>
      <c r="AB89" s="54"/>
      <c r="AC89" s="54"/>
      <c r="AD89" s="54"/>
      <c r="AE89" s="54"/>
      <c r="AF89" s="54"/>
      <c r="AG89" s="54"/>
      <c r="AH89" s="54"/>
      <c r="AI89" s="54"/>
      <c r="AJ89" s="54"/>
      <c r="AK89" s="54"/>
      <c r="AL89" s="54"/>
      <c r="AM89" s="54"/>
      <c r="AN89" s="54"/>
      <c r="AO89" s="54"/>
      <c r="AP89" s="54"/>
      <c r="AQ89" s="54"/>
      <c r="AR89" s="54"/>
      <c r="AS89" s="54"/>
      <c r="AT89" s="54"/>
      <c r="AU89" s="54"/>
      <c r="AV89" s="54"/>
      <c r="AW89" s="54"/>
      <c r="AX89" s="54"/>
      <c r="AY89" s="54"/>
      <c r="AZ89" s="54"/>
      <c r="BA89" s="54"/>
      <c r="BB89" s="54"/>
    </row>
    <row r="90" spans="1:54" s="55" customFormat="1" ht="15" customHeight="1">
      <c r="A90" s="54"/>
      <c r="B90" s="292">
        <v>79</v>
      </c>
      <c r="C90" s="293" t="s">
        <v>399</v>
      </c>
      <c r="D90" s="294" t="s">
        <v>571</v>
      </c>
      <c r="E90" s="295" t="s">
        <v>83</v>
      </c>
      <c r="F90" s="295" t="s">
        <v>535</v>
      </c>
      <c r="G90" s="296"/>
      <c r="H90" s="297"/>
      <c r="I90" s="298"/>
      <c r="J90" s="299">
        <v>10500</v>
      </c>
      <c r="K90" s="295" t="s">
        <v>89</v>
      </c>
      <c r="L90" s="305">
        <v>0.11800000000000001</v>
      </c>
      <c r="M90" s="301">
        <f t="shared" si="8"/>
        <v>1239</v>
      </c>
      <c r="N90" s="301">
        <f t="shared" si="9"/>
        <v>3717</v>
      </c>
      <c r="O90" s="302"/>
      <c r="P90" s="303">
        <f t="shared" si="10"/>
        <v>0</v>
      </c>
      <c r="Q90" s="303">
        <f t="shared" si="11"/>
        <v>0</v>
      </c>
      <c r="R90" s="306" t="s">
        <v>150</v>
      </c>
      <c r="S90" s="54"/>
      <c r="T90" s="13"/>
      <c r="U90" s="13"/>
      <c r="V90" s="13"/>
      <c r="W90" s="54"/>
      <c r="X90" s="54"/>
      <c r="Y90" s="54"/>
      <c r="Z90" s="54"/>
      <c r="AA90" s="54"/>
      <c r="AB90" s="54"/>
      <c r="AC90" s="54"/>
      <c r="AD90" s="54"/>
      <c r="AE90" s="54"/>
      <c r="AF90" s="54"/>
      <c r="AG90" s="54"/>
      <c r="AH90" s="54"/>
      <c r="AI90" s="54"/>
      <c r="AJ90" s="54"/>
      <c r="AK90" s="54"/>
      <c r="AL90" s="54"/>
      <c r="AM90" s="54"/>
      <c r="AN90" s="54"/>
      <c r="AO90" s="54"/>
      <c r="AP90" s="54"/>
      <c r="AQ90" s="54"/>
      <c r="AR90" s="54"/>
      <c r="AS90" s="54"/>
      <c r="AT90" s="54"/>
      <c r="AU90" s="54"/>
      <c r="AV90" s="54"/>
      <c r="AW90" s="54"/>
      <c r="AX90" s="54"/>
      <c r="AY90" s="54"/>
      <c r="AZ90" s="54"/>
      <c r="BA90" s="54"/>
      <c r="BB90" s="54"/>
    </row>
    <row r="91" spans="1:54" s="55" customFormat="1" ht="15" customHeight="1">
      <c r="A91" s="54"/>
      <c r="B91" s="292">
        <v>80</v>
      </c>
      <c r="C91" s="293" t="s">
        <v>400</v>
      </c>
      <c r="D91" s="294" t="s">
        <v>572</v>
      </c>
      <c r="E91" s="295" t="s">
        <v>77</v>
      </c>
      <c r="F91" s="295" t="s">
        <v>535</v>
      </c>
      <c r="G91" s="296"/>
      <c r="H91" s="297"/>
      <c r="I91" s="298"/>
      <c r="J91" s="299">
        <v>183750</v>
      </c>
      <c r="K91" s="295" t="s">
        <v>89</v>
      </c>
      <c r="L91" s="305">
        <v>6.8999999999999999E-3</v>
      </c>
      <c r="M91" s="301">
        <f t="shared" si="8"/>
        <v>1267.8800000000001</v>
      </c>
      <c r="N91" s="301">
        <f t="shared" si="9"/>
        <v>3803.64</v>
      </c>
      <c r="O91" s="302"/>
      <c r="P91" s="303">
        <f t="shared" si="10"/>
        <v>0</v>
      </c>
      <c r="Q91" s="303">
        <f t="shared" si="11"/>
        <v>0</v>
      </c>
      <c r="R91" s="306" t="s">
        <v>150</v>
      </c>
      <c r="S91" s="54"/>
      <c r="T91" s="13"/>
      <c r="U91" s="13"/>
      <c r="V91" s="13"/>
      <c r="W91" s="54"/>
      <c r="X91" s="54"/>
      <c r="Y91" s="54"/>
      <c r="Z91" s="54"/>
      <c r="AA91" s="54"/>
      <c r="AB91" s="54"/>
      <c r="AC91" s="54"/>
      <c r="AD91" s="54"/>
      <c r="AE91" s="54"/>
      <c r="AF91" s="54"/>
      <c r="AG91" s="54"/>
      <c r="AH91" s="54"/>
      <c r="AI91" s="54"/>
      <c r="AJ91" s="54"/>
      <c r="AK91" s="54"/>
      <c r="AL91" s="54"/>
      <c r="AM91" s="54"/>
      <c r="AN91" s="54"/>
      <c r="AO91" s="54"/>
      <c r="AP91" s="54"/>
      <c r="AQ91" s="54"/>
      <c r="AR91" s="54"/>
      <c r="AS91" s="54"/>
      <c r="AT91" s="54"/>
      <c r="AU91" s="54"/>
      <c r="AV91" s="54"/>
      <c r="AW91" s="54"/>
      <c r="AX91" s="54"/>
      <c r="AY91" s="54"/>
      <c r="AZ91" s="54"/>
      <c r="BA91" s="54"/>
      <c r="BB91" s="54"/>
    </row>
    <row r="92" spans="1:54" s="55" customFormat="1" ht="15" customHeight="1">
      <c r="A92" s="54"/>
      <c r="B92" s="292">
        <v>81</v>
      </c>
      <c r="C92" s="293" t="s">
        <v>401</v>
      </c>
      <c r="D92" s="294" t="s">
        <v>479</v>
      </c>
      <c r="E92" s="295" t="s">
        <v>77</v>
      </c>
      <c r="F92" s="295" t="s">
        <v>535</v>
      </c>
      <c r="G92" s="296"/>
      <c r="H92" s="297"/>
      <c r="I92" s="298"/>
      <c r="J92" s="299">
        <v>42000</v>
      </c>
      <c r="K92" s="295" t="s">
        <v>89</v>
      </c>
      <c r="L92" s="305">
        <v>9.2999999999999992E-3</v>
      </c>
      <c r="M92" s="301">
        <f t="shared" si="8"/>
        <v>390.6</v>
      </c>
      <c r="N92" s="301">
        <f t="shared" si="9"/>
        <v>1171.8</v>
      </c>
      <c r="O92" s="302"/>
      <c r="P92" s="303">
        <f t="shared" si="10"/>
        <v>0</v>
      </c>
      <c r="Q92" s="303">
        <f t="shared" si="11"/>
        <v>0</v>
      </c>
      <c r="R92" s="306" t="s">
        <v>150</v>
      </c>
      <c r="S92" s="54"/>
      <c r="T92" s="13"/>
      <c r="U92" s="13"/>
      <c r="V92" s="13"/>
      <c r="W92" s="54"/>
      <c r="X92" s="54"/>
      <c r="Y92" s="54"/>
      <c r="Z92" s="54"/>
      <c r="AA92" s="54"/>
      <c r="AB92" s="54"/>
      <c r="AC92" s="54"/>
      <c r="AD92" s="54"/>
      <c r="AE92" s="54"/>
      <c r="AF92" s="54"/>
      <c r="AG92" s="54"/>
      <c r="AH92" s="54"/>
      <c r="AI92" s="54"/>
      <c r="AJ92" s="54"/>
      <c r="AK92" s="54"/>
      <c r="AL92" s="54"/>
      <c r="AM92" s="54"/>
      <c r="AN92" s="54"/>
      <c r="AO92" s="54"/>
      <c r="AP92" s="54"/>
      <c r="AQ92" s="54"/>
      <c r="AR92" s="54"/>
      <c r="AS92" s="54"/>
      <c r="AT92" s="54"/>
      <c r="AU92" s="54"/>
      <c r="AV92" s="54"/>
      <c r="AW92" s="54"/>
      <c r="AX92" s="54"/>
      <c r="AY92" s="54"/>
      <c r="AZ92" s="54"/>
      <c r="BA92" s="54"/>
      <c r="BB92" s="54"/>
    </row>
    <row r="93" spans="1:54" s="55" customFormat="1" ht="15" customHeight="1">
      <c r="A93" s="54"/>
      <c r="B93" s="292">
        <v>82</v>
      </c>
      <c r="C93" s="293" t="s">
        <v>404</v>
      </c>
      <c r="D93" s="294" t="s">
        <v>574</v>
      </c>
      <c r="E93" s="295" t="s">
        <v>83</v>
      </c>
      <c r="F93" s="295" t="s">
        <v>67</v>
      </c>
      <c r="G93" s="296"/>
      <c r="H93" s="297"/>
      <c r="I93" s="298"/>
      <c r="J93" s="299">
        <v>3150</v>
      </c>
      <c r="K93" s="295" t="s">
        <v>89</v>
      </c>
      <c r="L93" s="305">
        <v>1.61E-2</v>
      </c>
      <c r="M93" s="301">
        <f t="shared" si="8"/>
        <v>50.72</v>
      </c>
      <c r="N93" s="301">
        <f t="shared" si="9"/>
        <v>152.16</v>
      </c>
      <c r="O93" s="302"/>
      <c r="P93" s="303">
        <f t="shared" si="10"/>
        <v>0</v>
      </c>
      <c r="Q93" s="303">
        <f t="shared" si="11"/>
        <v>0</v>
      </c>
      <c r="R93" s="306" t="s">
        <v>151</v>
      </c>
      <c r="S93" s="54"/>
      <c r="T93" s="13"/>
      <c r="U93" s="13"/>
      <c r="V93" s="13"/>
      <c r="W93" s="54"/>
      <c r="X93" s="54"/>
      <c r="Y93" s="54"/>
      <c r="Z93" s="54"/>
      <c r="AA93" s="54"/>
      <c r="AB93" s="54"/>
      <c r="AC93" s="54"/>
      <c r="AD93" s="54"/>
      <c r="AE93" s="54"/>
      <c r="AF93" s="54"/>
      <c r="AG93" s="54"/>
      <c r="AH93" s="54"/>
      <c r="AI93" s="54"/>
      <c r="AJ93" s="54"/>
      <c r="AK93" s="54"/>
      <c r="AL93" s="54"/>
      <c r="AM93" s="54"/>
      <c r="AN93" s="54"/>
      <c r="AO93" s="54"/>
      <c r="AP93" s="54"/>
      <c r="AQ93" s="54"/>
      <c r="AR93" s="54"/>
      <c r="AS93" s="54"/>
      <c r="AT93" s="54"/>
      <c r="AU93" s="54"/>
      <c r="AV93" s="54"/>
      <c r="AW93" s="54"/>
      <c r="AX93" s="54"/>
      <c r="AY93" s="54"/>
      <c r="AZ93" s="54"/>
      <c r="BA93" s="54"/>
      <c r="BB93" s="54"/>
    </row>
    <row r="94" spans="1:54" s="55" customFormat="1" ht="15" customHeight="1">
      <c r="A94" s="54"/>
      <c r="B94" s="292">
        <v>83</v>
      </c>
      <c r="C94" s="293" t="s">
        <v>406</v>
      </c>
      <c r="D94" s="294" t="s">
        <v>483</v>
      </c>
      <c r="E94" s="295" t="s">
        <v>524</v>
      </c>
      <c r="F94" s="295" t="s">
        <v>536</v>
      </c>
      <c r="G94" s="296"/>
      <c r="H94" s="297"/>
      <c r="I94" s="298"/>
      <c r="J94" s="299">
        <v>19688</v>
      </c>
      <c r="K94" s="295" t="s">
        <v>89</v>
      </c>
      <c r="L94" s="305">
        <v>0.1376</v>
      </c>
      <c r="M94" s="301">
        <f t="shared" si="8"/>
        <v>2709.07</v>
      </c>
      <c r="N94" s="301">
        <f t="shared" si="9"/>
        <v>8127.21</v>
      </c>
      <c r="O94" s="302"/>
      <c r="P94" s="303">
        <f t="shared" si="10"/>
        <v>0</v>
      </c>
      <c r="Q94" s="303">
        <f t="shared" si="11"/>
        <v>0</v>
      </c>
      <c r="R94" s="306" t="s">
        <v>150</v>
      </c>
      <c r="S94" s="54"/>
      <c r="T94" s="13"/>
      <c r="U94" s="13"/>
      <c r="V94" s="13"/>
      <c r="W94" s="54"/>
      <c r="X94" s="54"/>
      <c r="Y94" s="54"/>
      <c r="Z94" s="54"/>
      <c r="AA94" s="54"/>
      <c r="AB94" s="54"/>
      <c r="AC94" s="54"/>
      <c r="AD94" s="54"/>
      <c r="AE94" s="54"/>
      <c r="AF94" s="54"/>
      <c r="AG94" s="54"/>
      <c r="AH94" s="54"/>
      <c r="AI94" s="54"/>
      <c r="AJ94" s="54"/>
      <c r="AK94" s="54"/>
      <c r="AL94" s="54"/>
      <c r="AM94" s="54"/>
      <c r="AN94" s="54"/>
      <c r="AO94" s="54"/>
      <c r="AP94" s="54"/>
      <c r="AQ94" s="54"/>
      <c r="AR94" s="54"/>
      <c r="AS94" s="54"/>
      <c r="AT94" s="54"/>
      <c r="AU94" s="54"/>
      <c r="AV94" s="54"/>
      <c r="AW94" s="54"/>
      <c r="AX94" s="54"/>
      <c r="AY94" s="54"/>
      <c r="AZ94" s="54"/>
      <c r="BA94" s="54"/>
      <c r="BB94" s="54"/>
    </row>
    <row r="95" spans="1:54" s="55" customFormat="1" ht="15" customHeight="1">
      <c r="A95" s="54"/>
      <c r="B95" s="292">
        <v>84</v>
      </c>
      <c r="C95" s="293" t="s">
        <v>407</v>
      </c>
      <c r="D95" s="294" t="s">
        <v>484</v>
      </c>
      <c r="E95" s="311" t="s">
        <v>525</v>
      </c>
      <c r="F95" s="311" t="s">
        <v>537</v>
      </c>
      <c r="G95" s="296"/>
      <c r="H95" s="297"/>
      <c r="I95" s="298"/>
      <c r="J95" s="299">
        <v>52500</v>
      </c>
      <c r="K95" s="295" t="s">
        <v>89</v>
      </c>
      <c r="L95" s="305">
        <v>4.36E-2</v>
      </c>
      <c r="M95" s="301">
        <f t="shared" si="8"/>
        <v>2289</v>
      </c>
      <c r="N95" s="301">
        <f t="shared" si="9"/>
        <v>6867</v>
      </c>
      <c r="O95" s="302"/>
      <c r="P95" s="303">
        <f t="shared" si="10"/>
        <v>0</v>
      </c>
      <c r="Q95" s="303">
        <f t="shared" si="11"/>
        <v>0</v>
      </c>
      <c r="R95" s="304" t="s">
        <v>150</v>
      </c>
      <c r="S95" s="54"/>
      <c r="T95" s="13"/>
      <c r="U95" s="13"/>
      <c r="V95" s="13"/>
      <c r="W95" s="54"/>
      <c r="X95" s="54"/>
      <c r="Y95" s="54"/>
      <c r="Z95" s="54"/>
      <c r="AA95" s="54"/>
      <c r="AB95" s="54"/>
      <c r="AC95" s="54"/>
      <c r="AD95" s="54"/>
      <c r="AE95" s="54"/>
      <c r="AF95" s="54"/>
      <c r="AG95" s="54"/>
      <c r="AH95" s="54"/>
      <c r="AI95" s="54"/>
      <c r="AJ95" s="54"/>
      <c r="AK95" s="54"/>
      <c r="AL95" s="54"/>
      <c r="AM95" s="54"/>
      <c r="AN95" s="54"/>
      <c r="AO95" s="54"/>
      <c r="AP95" s="54"/>
      <c r="AQ95" s="54"/>
      <c r="AR95" s="54"/>
      <c r="AS95" s="54"/>
      <c r="AT95" s="54"/>
      <c r="AU95" s="54"/>
      <c r="AV95" s="54"/>
      <c r="AW95" s="54"/>
      <c r="AX95" s="54"/>
      <c r="AY95" s="54"/>
      <c r="AZ95" s="54"/>
      <c r="BA95" s="54"/>
      <c r="BB95" s="54"/>
    </row>
    <row r="96" spans="1:54" s="55" customFormat="1" ht="15" customHeight="1">
      <c r="A96" s="54"/>
      <c r="B96" s="292">
        <v>85</v>
      </c>
      <c r="C96" s="293" t="s">
        <v>408</v>
      </c>
      <c r="D96" s="294" t="s">
        <v>485</v>
      </c>
      <c r="E96" s="295" t="s">
        <v>526</v>
      </c>
      <c r="F96" s="295" t="s">
        <v>538</v>
      </c>
      <c r="G96" s="296"/>
      <c r="H96" s="297"/>
      <c r="I96" s="298"/>
      <c r="J96" s="299">
        <v>26250</v>
      </c>
      <c r="K96" s="295" t="s">
        <v>89</v>
      </c>
      <c r="L96" s="305">
        <v>1.24E-2</v>
      </c>
      <c r="M96" s="301">
        <f t="shared" si="8"/>
        <v>325.5</v>
      </c>
      <c r="N96" s="301">
        <f t="shared" si="9"/>
        <v>976.5</v>
      </c>
      <c r="O96" s="302"/>
      <c r="P96" s="303">
        <f t="shared" si="10"/>
        <v>0</v>
      </c>
      <c r="Q96" s="303">
        <f t="shared" si="11"/>
        <v>0</v>
      </c>
      <c r="R96" s="306" t="s">
        <v>150</v>
      </c>
      <c r="S96" s="54"/>
      <c r="T96" s="13"/>
      <c r="U96" s="13"/>
      <c r="V96" s="13"/>
      <c r="W96" s="54"/>
      <c r="X96" s="54"/>
      <c r="Y96" s="54"/>
      <c r="Z96" s="54"/>
      <c r="AA96" s="54"/>
      <c r="AB96" s="54"/>
      <c r="AC96" s="54"/>
      <c r="AD96" s="54"/>
      <c r="AE96" s="54"/>
      <c r="AF96" s="54"/>
      <c r="AG96" s="54"/>
      <c r="AH96" s="54"/>
      <c r="AI96" s="54"/>
      <c r="AJ96" s="54"/>
      <c r="AK96" s="54"/>
      <c r="AL96" s="54"/>
      <c r="AM96" s="54"/>
      <c r="AN96" s="54"/>
      <c r="AO96" s="54"/>
      <c r="AP96" s="54"/>
      <c r="AQ96" s="54"/>
      <c r="AR96" s="54"/>
      <c r="AS96" s="54"/>
      <c r="AT96" s="54"/>
      <c r="AU96" s="54"/>
      <c r="AV96" s="54"/>
      <c r="AW96" s="54"/>
      <c r="AX96" s="54"/>
      <c r="AY96" s="54"/>
      <c r="AZ96" s="54"/>
      <c r="BA96" s="54"/>
      <c r="BB96" s="54"/>
    </row>
    <row r="97" spans="1:54" s="55" customFormat="1" ht="15" customHeight="1">
      <c r="A97" s="54"/>
      <c r="B97" s="292">
        <v>86</v>
      </c>
      <c r="C97" s="293" t="s">
        <v>409</v>
      </c>
      <c r="D97" s="294" t="s">
        <v>486</v>
      </c>
      <c r="E97" s="295" t="s">
        <v>526</v>
      </c>
      <c r="F97" s="295" t="s">
        <v>538</v>
      </c>
      <c r="G97" s="296"/>
      <c r="H97" s="297"/>
      <c r="I97" s="298"/>
      <c r="J97" s="299">
        <v>126000</v>
      </c>
      <c r="K97" s="295" t="s">
        <v>89</v>
      </c>
      <c r="L97" s="305">
        <v>1.2999999999999999E-2</v>
      </c>
      <c r="M97" s="301">
        <f t="shared" si="8"/>
        <v>1638</v>
      </c>
      <c r="N97" s="301">
        <f t="shared" si="9"/>
        <v>4914</v>
      </c>
      <c r="O97" s="302"/>
      <c r="P97" s="303">
        <f t="shared" si="10"/>
        <v>0</v>
      </c>
      <c r="Q97" s="303">
        <f t="shared" si="11"/>
        <v>0</v>
      </c>
      <c r="R97" s="306" t="s">
        <v>150</v>
      </c>
      <c r="S97" s="54"/>
      <c r="T97" s="13"/>
      <c r="U97" s="13"/>
      <c r="V97" s="13"/>
      <c r="W97" s="54"/>
      <c r="X97" s="54"/>
      <c r="Y97" s="54"/>
      <c r="Z97" s="54"/>
      <c r="AA97" s="54"/>
      <c r="AB97" s="54"/>
      <c r="AC97" s="54"/>
      <c r="AD97" s="54"/>
      <c r="AE97" s="54"/>
      <c r="AF97" s="54"/>
      <c r="AG97" s="54"/>
      <c r="AH97" s="54"/>
      <c r="AI97" s="54"/>
      <c r="AJ97" s="54"/>
      <c r="AK97" s="54"/>
      <c r="AL97" s="54"/>
      <c r="AM97" s="54"/>
      <c r="AN97" s="54"/>
      <c r="AO97" s="54"/>
      <c r="AP97" s="54"/>
      <c r="AQ97" s="54"/>
      <c r="AR97" s="54"/>
      <c r="AS97" s="54"/>
      <c r="AT97" s="54"/>
      <c r="AU97" s="54"/>
      <c r="AV97" s="54"/>
      <c r="AW97" s="54"/>
      <c r="AX97" s="54"/>
      <c r="AY97" s="54"/>
      <c r="AZ97" s="54"/>
      <c r="BA97" s="54"/>
      <c r="BB97" s="54"/>
    </row>
    <row r="98" spans="1:54" s="55" customFormat="1" ht="15" customHeight="1">
      <c r="A98" s="54"/>
      <c r="B98" s="292">
        <v>87</v>
      </c>
      <c r="C98" s="293" t="s">
        <v>590</v>
      </c>
      <c r="D98" s="294" t="s">
        <v>592</v>
      </c>
      <c r="E98" s="295" t="s">
        <v>528</v>
      </c>
      <c r="F98" s="295" t="s">
        <v>594</v>
      </c>
      <c r="G98" s="296"/>
      <c r="H98" s="297"/>
      <c r="I98" s="312"/>
      <c r="J98" s="299">
        <v>788</v>
      </c>
      <c r="K98" s="295" t="s">
        <v>89</v>
      </c>
      <c r="L98" s="305">
        <v>0.36059999999999998</v>
      </c>
      <c r="M98" s="301">
        <f t="shared" si="8"/>
        <v>284.14999999999998</v>
      </c>
      <c r="N98" s="301">
        <f t="shared" si="9"/>
        <v>852.45</v>
      </c>
      <c r="O98" s="302"/>
      <c r="P98" s="303">
        <f t="shared" si="10"/>
        <v>0</v>
      </c>
      <c r="Q98" s="303">
        <f t="shared" si="11"/>
        <v>0</v>
      </c>
      <c r="R98" s="306" t="s">
        <v>150</v>
      </c>
      <c r="S98" s="54"/>
      <c r="T98" s="13"/>
      <c r="U98" s="13"/>
      <c r="V98" s="13"/>
      <c r="W98" s="54"/>
      <c r="X98" s="54"/>
      <c r="Y98" s="54"/>
      <c r="Z98" s="54"/>
      <c r="AA98" s="54"/>
      <c r="AB98" s="54"/>
      <c r="AC98" s="54"/>
      <c r="AD98" s="54"/>
      <c r="AE98" s="54"/>
      <c r="AF98" s="54"/>
      <c r="AG98" s="54"/>
      <c r="AH98" s="54"/>
      <c r="AI98" s="54"/>
      <c r="AJ98" s="54"/>
      <c r="AK98" s="54"/>
      <c r="AL98" s="54"/>
      <c r="AM98" s="54"/>
      <c r="AN98" s="54"/>
      <c r="AO98" s="54"/>
      <c r="AP98" s="54"/>
      <c r="AQ98" s="54"/>
      <c r="AR98" s="54"/>
      <c r="AS98" s="54"/>
      <c r="AT98" s="54"/>
      <c r="AU98" s="54"/>
      <c r="AV98" s="54"/>
      <c r="AW98" s="54"/>
      <c r="AX98" s="54"/>
      <c r="AY98" s="54"/>
      <c r="AZ98" s="54"/>
      <c r="BA98" s="54"/>
      <c r="BB98" s="54"/>
    </row>
    <row r="99" spans="1:54" s="55" customFormat="1" ht="15" customHeight="1">
      <c r="A99" s="54"/>
      <c r="B99" s="292">
        <v>88</v>
      </c>
      <c r="C99" s="293" t="s">
        <v>591</v>
      </c>
      <c r="D99" s="294" t="s">
        <v>593</v>
      </c>
      <c r="E99" s="295" t="s">
        <v>528</v>
      </c>
      <c r="F99" s="295" t="s">
        <v>594</v>
      </c>
      <c r="G99" s="296"/>
      <c r="H99" s="297"/>
      <c r="I99" s="312"/>
      <c r="J99" s="299">
        <v>788</v>
      </c>
      <c r="K99" s="295" t="s">
        <v>89</v>
      </c>
      <c r="L99" s="305">
        <v>0.33210000000000001</v>
      </c>
      <c r="M99" s="301">
        <f t="shared" si="8"/>
        <v>261.69</v>
      </c>
      <c r="N99" s="301">
        <f t="shared" si="9"/>
        <v>785.07</v>
      </c>
      <c r="O99" s="302"/>
      <c r="P99" s="303">
        <f t="shared" si="10"/>
        <v>0</v>
      </c>
      <c r="Q99" s="303">
        <f t="shared" si="11"/>
        <v>0</v>
      </c>
      <c r="R99" s="306" t="s">
        <v>150</v>
      </c>
      <c r="S99" s="54"/>
      <c r="T99" s="13"/>
      <c r="U99" s="13"/>
      <c r="V99" s="13"/>
      <c r="W99" s="54"/>
      <c r="X99" s="54"/>
      <c r="Y99" s="54"/>
      <c r="Z99" s="54"/>
      <c r="AA99" s="54"/>
      <c r="AB99" s="54"/>
      <c r="AC99" s="54"/>
      <c r="AD99" s="54"/>
      <c r="AE99" s="54"/>
      <c r="AF99" s="54"/>
      <c r="AG99" s="54"/>
      <c r="AH99" s="54"/>
      <c r="AI99" s="54"/>
      <c r="AJ99" s="54"/>
      <c r="AK99" s="54"/>
      <c r="AL99" s="54"/>
      <c r="AM99" s="54"/>
      <c r="AN99" s="54"/>
      <c r="AO99" s="54"/>
      <c r="AP99" s="54"/>
      <c r="AQ99" s="54"/>
      <c r="AR99" s="54"/>
      <c r="AS99" s="54"/>
      <c r="AT99" s="54"/>
      <c r="AU99" s="54"/>
      <c r="AV99" s="54"/>
      <c r="AW99" s="54"/>
      <c r="AX99" s="54"/>
      <c r="AY99" s="54"/>
      <c r="AZ99" s="54"/>
      <c r="BA99" s="54"/>
      <c r="BB99" s="54"/>
    </row>
    <row r="100" spans="1:54" s="55" customFormat="1" ht="15" customHeight="1">
      <c r="A100" s="54"/>
      <c r="B100" s="292">
        <v>89</v>
      </c>
      <c r="C100" s="293" t="s">
        <v>447</v>
      </c>
      <c r="D100" s="294" t="s">
        <v>671</v>
      </c>
      <c r="E100" s="295" t="s">
        <v>135</v>
      </c>
      <c r="F100" s="295" t="s">
        <v>208</v>
      </c>
      <c r="G100" s="296"/>
      <c r="H100" s="297"/>
      <c r="I100" s="298"/>
      <c r="J100" s="299">
        <v>11</v>
      </c>
      <c r="K100" s="295" t="s">
        <v>89</v>
      </c>
      <c r="L100" s="305">
        <v>0.7712</v>
      </c>
      <c r="M100" s="301">
        <f t="shared" si="8"/>
        <v>8.48</v>
      </c>
      <c r="N100" s="301">
        <f t="shared" si="9"/>
        <v>25.44</v>
      </c>
      <c r="O100" s="302"/>
      <c r="P100" s="303">
        <f t="shared" si="10"/>
        <v>0</v>
      </c>
      <c r="Q100" s="303">
        <f t="shared" si="11"/>
        <v>0</v>
      </c>
      <c r="R100" s="306" t="s">
        <v>151</v>
      </c>
      <c r="S100" s="54"/>
      <c r="T100" s="13"/>
      <c r="U100" s="13"/>
      <c r="V100" s="13"/>
      <c r="W100" s="54"/>
      <c r="X100" s="54"/>
      <c r="Y100" s="54"/>
      <c r="Z100" s="54"/>
      <c r="AA100" s="54"/>
      <c r="AB100" s="54"/>
      <c r="AC100" s="54"/>
      <c r="AD100" s="54"/>
      <c r="AE100" s="54"/>
      <c r="AF100" s="54"/>
      <c r="AG100" s="54"/>
      <c r="AH100" s="54"/>
      <c r="AI100" s="54"/>
      <c r="AJ100" s="54"/>
      <c r="AK100" s="54"/>
      <c r="AL100" s="54"/>
      <c r="AM100" s="54"/>
      <c r="AN100" s="54"/>
      <c r="AO100" s="54"/>
      <c r="AP100" s="54"/>
      <c r="AQ100" s="54"/>
      <c r="AR100" s="54"/>
      <c r="AS100" s="54"/>
      <c r="AT100" s="54"/>
      <c r="AU100" s="54"/>
      <c r="AV100" s="54"/>
      <c r="AW100" s="54"/>
      <c r="AX100" s="54"/>
      <c r="AY100" s="54"/>
      <c r="AZ100" s="54"/>
      <c r="BA100" s="54"/>
      <c r="BB100" s="54"/>
    </row>
    <row r="101" spans="1:54" s="55" customFormat="1" ht="15" customHeight="1">
      <c r="A101" s="54"/>
      <c r="B101" s="292">
        <v>90</v>
      </c>
      <c r="C101" s="293" t="s">
        <v>410</v>
      </c>
      <c r="D101" s="294" t="s">
        <v>662</v>
      </c>
      <c r="E101" s="295" t="s">
        <v>55</v>
      </c>
      <c r="F101" s="295" t="s">
        <v>539</v>
      </c>
      <c r="G101" s="296"/>
      <c r="H101" s="297"/>
      <c r="I101" s="298"/>
      <c r="J101" s="299">
        <v>1050</v>
      </c>
      <c r="K101" s="295" t="s">
        <v>89</v>
      </c>
      <c r="L101" s="305">
        <v>6.9500000000000006E-2</v>
      </c>
      <c r="M101" s="301">
        <f t="shared" si="8"/>
        <v>72.98</v>
      </c>
      <c r="N101" s="301">
        <f t="shared" si="9"/>
        <v>218.94</v>
      </c>
      <c r="O101" s="302"/>
      <c r="P101" s="303">
        <f t="shared" si="10"/>
        <v>0</v>
      </c>
      <c r="Q101" s="303">
        <f t="shared" si="11"/>
        <v>0</v>
      </c>
      <c r="R101" s="306" t="s">
        <v>150</v>
      </c>
      <c r="S101" s="54"/>
      <c r="T101" s="13"/>
      <c r="U101" s="13"/>
      <c r="V101" s="13"/>
      <c r="W101" s="54"/>
      <c r="X101" s="54"/>
      <c r="Y101" s="54"/>
      <c r="Z101" s="54"/>
      <c r="AA101" s="54"/>
      <c r="AB101" s="54"/>
      <c r="AC101" s="54"/>
      <c r="AD101" s="54"/>
      <c r="AE101" s="54"/>
      <c r="AF101" s="54"/>
      <c r="AG101" s="54"/>
      <c r="AH101" s="54"/>
      <c r="AI101" s="54"/>
      <c r="AJ101" s="54"/>
      <c r="AK101" s="54"/>
      <c r="AL101" s="54"/>
      <c r="AM101" s="54"/>
      <c r="AN101" s="54"/>
      <c r="AO101" s="54"/>
      <c r="AP101" s="54"/>
      <c r="AQ101" s="54"/>
      <c r="AR101" s="54"/>
      <c r="AS101" s="54"/>
      <c r="AT101" s="54"/>
      <c r="AU101" s="54"/>
      <c r="AV101" s="54"/>
      <c r="AW101" s="54"/>
      <c r="AX101" s="54"/>
      <c r="AY101" s="54"/>
      <c r="AZ101" s="54"/>
      <c r="BA101" s="54"/>
      <c r="BB101" s="54"/>
    </row>
    <row r="102" spans="1:54" s="55" customFormat="1" ht="15" customHeight="1">
      <c r="A102" s="54"/>
      <c r="B102" s="292">
        <v>91</v>
      </c>
      <c r="C102" s="293" t="s">
        <v>411</v>
      </c>
      <c r="D102" s="294" t="s">
        <v>487</v>
      </c>
      <c r="E102" s="295" t="s">
        <v>527</v>
      </c>
      <c r="F102" s="295" t="s">
        <v>539</v>
      </c>
      <c r="G102" s="296"/>
      <c r="H102" s="297"/>
      <c r="I102" s="298"/>
      <c r="J102" s="299">
        <v>3150</v>
      </c>
      <c r="K102" s="295" t="s">
        <v>89</v>
      </c>
      <c r="L102" s="305">
        <v>0.13879999999999998</v>
      </c>
      <c r="M102" s="301">
        <f t="shared" si="8"/>
        <v>437.22</v>
      </c>
      <c r="N102" s="301">
        <f t="shared" si="9"/>
        <v>1311.66</v>
      </c>
      <c r="O102" s="302"/>
      <c r="P102" s="303">
        <f t="shared" si="10"/>
        <v>0</v>
      </c>
      <c r="Q102" s="303">
        <f t="shared" si="11"/>
        <v>0</v>
      </c>
      <c r="R102" s="304" t="s">
        <v>150</v>
      </c>
      <c r="S102" s="54"/>
      <c r="T102" s="13"/>
      <c r="U102" s="13"/>
      <c r="V102" s="13"/>
      <c r="W102" s="54"/>
      <c r="X102" s="54"/>
      <c r="Y102" s="54"/>
      <c r="Z102" s="54"/>
      <c r="AA102" s="54"/>
      <c r="AB102" s="54"/>
      <c r="AC102" s="54"/>
      <c r="AD102" s="54"/>
      <c r="AE102" s="54"/>
      <c r="AF102" s="54"/>
      <c r="AG102" s="54"/>
      <c r="AH102" s="54"/>
      <c r="AI102" s="54"/>
      <c r="AJ102" s="54"/>
      <c r="AK102" s="54"/>
      <c r="AL102" s="54"/>
      <c r="AM102" s="54"/>
      <c r="AN102" s="54"/>
      <c r="AO102" s="54"/>
      <c r="AP102" s="54"/>
      <c r="AQ102" s="54"/>
      <c r="AR102" s="54"/>
      <c r="AS102" s="54"/>
      <c r="AT102" s="54"/>
      <c r="AU102" s="54"/>
      <c r="AV102" s="54"/>
      <c r="AW102" s="54"/>
      <c r="AX102" s="54"/>
      <c r="AY102" s="54"/>
      <c r="AZ102" s="54"/>
      <c r="BA102" s="54"/>
      <c r="BB102" s="54"/>
    </row>
    <row r="103" spans="1:54" s="55" customFormat="1" ht="15" customHeight="1">
      <c r="A103" s="54"/>
      <c r="B103" s="292">
        <v>92</v>
      </c>
      <c r="C103" s="293" t="s">
        <v>412</v>
      </c>
      <c r="D103" s="294" t="s">
        <v>488</v>
      </c>
      <c r="E103" s="295" t="s">
        <v>85</v>
      </c>
      <c r="F103" s="295" t="s">
        <v>540</v>
      </c>
      <c r="G103" s="296"/>
      <c r="H103" s="297"/>
      <c r="I103" s="298"/>
      <c r="J103" s="299">
        <v>788</v>
      </c>
      <c r="K103" s="295" t="s">
        <v>89</v>
      </c>
      <c r="L103" s="305">
        <v>9.530000000000001E-2</v>
      </c>
      <c r="M103" s="301">
        <f t="shared" si="8"/>
        <v>75.099999999999994</v>
      </c>
      <c r="N103" s="301">
        <f t="shared" si="9"/>
        <v>225.3</v>
      </c>
      <c r="O103" s="302"/>
      <c r="P103" s="303">
        <f t="shared" si="10"/>
        <v>0</v>
      </c>
      <c r="Q103" s="303">
        <f t="shared" si="11"/>
        <v>0</v>
      </c>
      <c r="R103" s="306" t="s">
        <v>151</v>
      </c>
      <c r="S103" s="54"/>
      <c r="T103" s="13"/>
      <c r="U103" s="13"/>
      <c r="V103" s="13"/>
      <c r="W103" s="54"/>
      <c r="X103" s="54"/>
      <c r="Y103" s="54"/>
      <c r="Z103" s="54"/>
      <c r="AA103" s="54"/>
      <c r="AB103" s="54"/>
      <c r="AC103" s="54"/>
      <c r="AD103" s="54"/>
      <c r="AE103" s="54"/>
      <c r="AF103" s="54"/>
      <c r="AG103" s="54"/>
      <c r="AH103" s="54"/>
      <c r="AI103" s="54"/>
      <c r="AJ103" s="54"/>
      <c r="AK103" s="54"/>
      <c r="AL103" s="54"/>
      <c r="AM103" s="54"/>
      <c r="AN103" s="54"/>
      <c r="AO103" s="54"/>
      <c r="AP103" s="54"/>
      <c r="AQ103" s="54"/>
      <c r="AR103" s="54"/>
      <c r="AS103" s="54"/>
      <c r="AT103" s="54"/>
      <c r="AU103" s="54"/>
      <c r="AV103" s="54"/>
      <c r="AW103" s="54"/>
      <c r="AX103" s="54"/>
      <c r="AY103" s="54"/>
      <c r="AZ103" s="54"/>
      <c r="BA103" s="54"/>
      <c r="BB103" s="54"/>
    </row>
    <row r="104" spans="1:54" s="55" customFormat="1" ht="15" customHeight="1">
      <c r="A104" s="54"/>
      <c r="B104" s="292">
        <v>93</v>
      </c>
      <c r="C104" s="293" t="s">
        <v>413</v>
      </c>
      <c r="D104" s="294" t="s">
        <v>489</v>
      </c>
      <c r="E104" s="295" t="s">
        <v>55</v>
      </c>
      <c r="F104" s="295" t="s">
        <v>540</v>
      </c>
      <c r="G104" s="296"/>
      <c r="H104" s="297"/>
      <c r="I104" s="298"/>
      <c r="J104" s="299">
        <v>1050</v>
      </c>
      <c r="K104" s="295" t="s">
        <v>89</v>
      </c>
      <c r="L104" s="305">
        <v>4.0600000000000004E-2</v>
      </c>
      <c r="M104" s="301">
        <f t="shared" si="8"/>
        <v>42.63</v>
      </c>
      <c r="N104" s="301">
        <f t="shared" si="9"/>
        <v>127.89</v>
      </c>
      <c r="O104" s="302"/>
      <c r="P104" s="303">
        <f t="shared" si="10"/>
        <v>0</v>
      </c>
      <c r="Q104" s="303">
        <f t="shared" si="11"/>
        <v>0</v>
      </c>
      <c r="R104" s="306" t="s">
        <v>151</v>
      </c>
      <c r="S104" s="54"/>
      <c r="T104" s="13"/>
      <c r="U104" s="13"/>
      <c r="V104" s="13"/>
      <c r="W104" s="54"/>
      <c r="X104" s="54"/>
      <c r="Y104" s="54"/>
      <c r="Z104" s="54"/>
      <c r="AA104" s="54"/>
      <c r="AB104" s="54"/>
      <c r="AC104" s="54"/>
      <c r="AD104" s="54"/>
      <c r="AE104" s="54"/>
      <c r="AF104" s="54"/>
      <c r="AG104" s="54"/>
      <c r="AH104" s="54"/>
      <c r="AI104" s="54"/>
      <c r="AJ104" s="54"/>
      <c r="AK104" s="54"/>
      <c r="AL104" s="54"/>
      <c r="AM104" s="54"/>
      <c r="AN104" s="54"/>
      <c r="AO104" s="54"/>
      <c r="AP104" s="54"/>
      <c r="AQ104" s="54"/>
      <c r="AR104" s="54"/>
      <c r="AS104" s="54"/>
      <c r="AT104" s="54"/>
      <c r="AU104" s="54"/>
      <c r="AV104" s="54"/>
      <c r="AW104" s="54"/>
      <c r="AX104" s="54"/>
      <c r="AY104" s="54"/>
      <c r="AZ104" s="54"/>
      <c r="BA104" s="54"/>
      <c r="BB104" s="54"/>
    </row>
    <row r="105" spans="1:54" s="55" customFormat="1" ht="15" customHeight="1">
      <c r="A105" s="54"/>
      <c r="B105" s="292">
        <v>94</v>
      </c>
      <c r="C105" s="293" t="s">
        <v>414</v>
      </c>
      <c r="D105" s="294" t="s">
        <v>663</v>
      </c>
      <c r="E105" s="295" t="s">
        <v>83</v>
      </c>
      <c r="F105" s="295" t="s">
        <v>61</v>
      </c>
      <c r="G105" s="296"/>
      <c r="H105" s="297"/>
      <c r="I105" s="298"/>
      <c r="J105" s="299">
        <v>15750</v>
      </c>
      <c r="K105" s="295" t="s">
        <v>89</v>
      </c>
      <c r="L105" s="305">
        <v>9.7999999999999997E-3</v>
      </c>
      <c r="M105" s="301">
        <f t="shared" si="8"/>
        <v>154.35</v>
      </c>
      <c r="N105" s="301">
        <f t="shared" si="9"/>
        <v>463.05</v>
      </c>
      <c r="O105" s="302"/>
      <c r="P105" s="303">
        <f t="shared" si="10"/>
        <v>0</v>
      </c>
      <c r="Q105" s="303">
        <f t="shared" si="11"/>
        <v>0</v>
      </c>
      <c r="R105" s="306" t="s">
        <v>150</v>
      </c>
      <c r="S105" s="54"/>
      <c r="T105" s="13"/>
      <c r="U105" s="13"/>
      <c r="V105" s="13"/>
      <c r="W105" s="54"/>
      <c r="X105" s="54"/>
      <c r="Y105" s="54"/>
      <c r="Z105" s="54"/>
      <c r="AA105" s="54"/>
      <c r="AB105" s="54"/>
      <c r="AC105" s="54"/>
      <c r="AD105" s="54"/>
      <c r="AE105" s="54"/>
      <c r="AF105" s="54"/>
      <c r="AG105" s="54"/>
      <c r="AH105" s="54"/>
      <c r="AI105" s="54"/>
      <c r="AJ105" s="54"/>
      <c r="AK105" s="54"/>
      <c r="AL105" s="54"/>
      <c r="AM105" s="54"/>
      <c r="AN105" s="54"/>
      <c r="AO105" s="54"/>
      <c r="AP105" s="54"/>
      <c r="AQ105" s="54"/>
      <c r="AR105" s="54"/>
      <c r="AS105" s="54"/>
      <c r="AT105" s="54"/>
      <c r="AU105" s="54"/>
      <c r="AV105" s="54"/>
      <c r="AW105" s="54"/>
      <c r="AX105" s="54"/>
      <c r="AY105" s="54"/>
      <c r="AZ105" s="54"/>
      <c r="BA105" s="54"/>
      <c r="BB105" s="54"/>
    </row>
    <row r="106" spans="1:54" s="55" customFormat="1" ht="15" customHeight="1">
      <c r="A106" s="54"/>
      <c r="B106" s="292">
        <v>95</v>
      </c>
      <c r="C106" s="293" t="s">
        <v>445</v>
      </c>
      <c r="D106" s="294" t="s">
        <v>504</v>
      </c>
      <c r="E106" s="295" t="s">
        <v>53</v>
      </c>
      <c r="F106" s="295" t="s">
        <v>53</v>
      </c>
      <c r="G106" s="296"/>
      <c r="H106" s="297"/>
      <c r="I106" s="295" t="s">
        <v>53</v>
      </c>
      <c r="J106" s="299">
        <v>7</v>
      </c>
      <c r="K106" s="295" t="s">
        <v>89</v>
      </c>
      <c r="L106" s="305">
        <v>51</v>
      </c>
      <c r="M106" s="301">
        <f t="shared" si="8"/>
        <v>357</v>
      </c>
      <c r="N106" s="301">
        <f t="shared" si="9"/>
        <v>1071</v>
      </c>
      <c r="O106" s="302"/>
      <c r="P106" s="303">
        <f t="shared" si="10"/>
        <v>0</v>
      </c>
      <c r="Q106" s="303">
        <f t="shared" si="11"/>
        <v>0</v>
      </c>
      <c r="R106" s="306" t="s">
        <v>151</v>
      </c>
      <c r="S106" s="54"/>
      <c r="T106" s="13"/>
      <c r="U106" s="13"/>
      <c r="V106" s="13"/>
      <c r="W106" s="54"/>
      <c r="X106" s="54"/>
      <c r="Y106" s="54"/>
      <c r="Z106" s="54"/>
      <c r="AA106" s="54"/>
      <c r="AB106" s="54"/>
      <c r="AC106" s="54"/>
      <c r="AD106" s="54"/>
      <c r="AE106" s="54"/>
      <c r="AF106" s="54"/>
      <c r="AG106" s="54"/>
      <c r="AH106" s="54"/>
      <c r="AI106" s="54"/>
      <c r="AJ106" s="54"/>
      <c r="AK106" s="54"/>
      <c r="AL106" s="54"/>
      <c r="AM106" s="54"/>
      <c r="AN106" s="54"/>
      <c r="AO106" s="54"/>
      <c r="AP106" s="54"/>
      <c r="AQ106" s="54"/>
      <c r="AR106" s="54"/>
      <c r="AS106" s="54"/>
      <c r="AT106" s="54"/>
      <c r="AU106" s="54"/>
      <c r="AV106" s="54"/>
      <c r="AW106" s="54"/>
      <c r="AX106" s="54"/>
      <c r="AY106" s="54"/>
      <c r="AZ106" s="54"/>
      <c r="BA106" s="54"/>
      <c r="BB106" s="54"/>
    </row>
    <row r="107" spans="1:54" s="55" customFormat="1" ht="15" customHeight="1">
      <c r="A107" s="54"/>
      <c r="B107" s="292">
        <v>96</v>
      </c>
      <c r="C107" s="293" t="s">
        <v>445</v>
      </c>
      <c r="D107" s="294" t="s">
        <v>503</v>
      </c>
      <c r="E107" s="295" t="s">
        <v>53</v>
      </c>
      <c r="F107" s="295" t="s">
        <v>53</v>
      </c>
      <c r="G107" s="296"/>
      <c r="H107" s="297"/>
      <c r="I107" s="295" t="s">
        <v>53</v>
      </c>
      <c r="J107" s="299">
        <v>7</v>
      </c>
      <c r="K107" s="295" t="s">
        <v>89</v>
      </c>
      <c r="L107" s="305">
        <v>51</v>
      </c>
      <c r="M107" s="301">
        <f t="shared" si="8"/>
        <v>357</v>
      </c>
      <c r="N107" s="301">
        <f t="shared" si="9"/>
        <v>1071</v>
      </c>
      <c r="O107" s="302"/>
      <c r="P107" s="303">
        <f t="shared" si="10"/>
        <v>0</v>
      </c>
      <c r="Q107" s="303">
        <f t="shared" si="11"/>
        <v>0</v>
      </c>
      <c r="R107" s="306" t="s">
        <v>151</v>
      </c>
      <c r="S107" s="54"/>
      <c r="T107" s="13"/>
      <c r="U107" s="13"/>
      <c r="V107" s="13"/>
      <c r="W107" s="54"/>
      <c r="X107" s="54"/>
      <c r="Y107" s="54"/>
      <c r="Z107" s="54"/>
      <c r="AA107" s="54"/>
      <c r="AB107" s="54"/>
      <c r="AC107" s="54"/>
      <c r="AD107" s="54"/>
      <c r="AE107" s="54"/>
      <c r="AF107" s="54"/>
      <c r="AG107" s="54"/>
      <c r="AH107" s="54"/>
      <c r="AI107" s="54"/>
      <c r="AJ107" s="54"/>
      <c r="AK107" s="54"/>
      <c r="AL107" s="54"/>
      <c r="AM107" s="54"/>
      <c r="AN107" s="54"/>
      <c r="AO107" s="54"/>
      <c r="AP107" s="54"/>
      <c r="AQ107" s="54"/>
      <c r="AR107" s="54"/>
      <c r="AS107" s="54"/>
      <c r="AT107" s="54"/>
      <c r="AU107" s="54"/>
      <c r="AV107" s="54"/>
      <c r="AW107" s="54"/>
      <c r="AX107" s="54"/>
      <c r="AY107" s="54"/>
      <c r="AZ107" s="54"/>
      <c r="BA107" s="54"/>
      <c r="BB107" s="54"/>
    </row>
    <row r="108" spans="1:54" s="55" customFormat="1" ht="15" customHeight="1">
      <c r="A108" s="54"/>
      <c r="B108" s="292">
        <v>97</v>
      </c>
      <c r="C108" s="293" t="s">
        <v>446</v>
      </c>
      <c r="D108" s="294" t="s">
        <v>664</v>
      </c>
      <c r="E108" s="295" t="s">
        <v>53</v>
      </c>
      <c r="F108" s="295" t="s">
        <v>53</v>
      </c>
      <c r="G108" s="296"/>
      <c r="H108" s="297"/>
      <c r="I108" s="295" t="s">
        <v>53</v>
      </c>
      <c r="J108" s="299">
        <v>7</v>
      </c>
      <c r="K108" s="295" t="s">
        <v>89</v>
      </c>
      <c r="L108" s="305">
        <v>78.692999999999998</v>
      </c>
      <c r="M108" s="301">
        <f t="shared" ref="M108:M112" si="12">+ROUND(J108*L108,2)</f>
        <v>550.85</v>
      </c>
      <c r="N108" s="301">
        <f t="shared" ref="N108:N112" si="13">+ROUND(M108*$O$6,2)</f>
        <v>1652.55</v>
      </c>
      <c r="O108" s="302"/>
      <c r="P108" s="303">
        <f t="shared" ref="P108:P112" si="14">+ROUND(J108*O108,2)</f>
        <v>0</v>
      </c>
      <c r="Q108" s="303">
        <f t="shared" ref="Q108:Q112" si="15">+P108*$O$6</f>
        <v>0</v>
      </c>
      <c r="R108" s="306" t="s">
        <v>151</v>
      </c>
      <c r="S108" s="54"/>
      <c r="T108" s="13"/>
      <c r="U108" s="13"/>
      <c r="V108" s="13"/>
      <c r="W108" s="54"/>
      <c r="X108" s="54"/>
      <c r="Y108" s="54"/>
      <c r="Z108" s="54"/>
      <c r="AA108" s="54"/>
      <c r="AB108" s="54"/>
      <c r="AC108" s="54"/>
      <c r="AD108" s="54"/>
      <c r="AE108" s="54"/>
      <c r="AF108" s="54"/>
      <c r="AG108" s="54"/>
      <c r="AH108" s="54"/>
      <c r="AI108" s="54"/>
      <c r="AJ108" s="54"/>
      <c r="AK108" s="54"/>
      <c r="AL108" s="54"/>
      <c r="AM108" s="54"/>
      <c r="AN108" s="54"/>
      <c r="AO108" s="54"/>
      <c r="AP108" s="54"/>
      <c r="AQ108" s="54"/>
      <c r="AR108" s="54"/>
      <c r="AS108" s="54"/>
      <c r="AT108" s="54"/>
      <c r="AU108" s="54"/>
      <c r="AV108" s="54"/>
      <c r="AW108" s="54"/>
      <c r="AX108" s="54"/>
      <c r="AY108" s="54"/>
      <c r="AZ108" s="54"/>
      <c r="BA108" s="54"/>
      <c r="BB108" s="54"/>
    </row>
    <row r="109" spans="1:54" s="55" customFormat="1" ht="15" customHeight="1">
      <c r="A109" s="54"/>
      <c r="B109" s="292">
        <v>98</v>
      </c>
      <c r="C109" s="293" t="s">
        <v>446</v>
      </c>
      <c r="D109" s="294" t="s">
        <v>665</v>
      </c>
      <c r="E109" s="295" t="s">
        <v>53</v>
      </c>
      <c r="F109" s="295" t="s">
        <v>53</v>
      </c>
      <c r="G109" s="296"/>
      <c r="H109" s="297"/>
      <c r="I109" s="295" t="s">
        <v>53</v>
      </c>
      <c r="J109" s="299">
        <v>7</v>
      </c>
      <c r="K109" s="295" t="s">
        <v>89</v>
      </c>
      <c r="L109" s="305">
        <v>78.692999999999998</v>
      </c>
      <c r="M109" s="301">
        <f t="shared" si="12"/>
        <v>550.85</v>
      </c>
      <c r="N109" s="301">
        <f t="shared" si="13"/>
        <v>1652.55</v>
      </c>
      <c r="O109" s="302"/>
      <c r="P109" s="303">
        <f t="shared" si="14"/>
        <v>0</v>
      </c>
      <c r="Q109" s="303">
        <f t="shared" si="15"/>
        <v>0</v>
      </c>
      <c r="R109" s="306" t="s">
        <v>151</v>
      </c>
      <c r="S109" s="54"/>
      <c r="T109" s="13"/>
      <c r="U109" s="13"/>
      <c r="V109" s="13"/>
      <c r="W109" s="54"/>
      <c r="X109" s="54"/>
      <c r="Y109" s="54"/>
      <c r="Z109" s="54"/>
      <c r="AA109" s="54"/>
      <c r="AB109" s="54"/>
      <c r="AC109" s="54"/>
      <c r="AD109" s="54"/>
      <c r="AE109" s="54"/>
      <c r="AF109" s="54"/>
      <c r="AG109" s="54"/>
      <c r="AH109" s="54"/>
      <c r="AI109" s="54"/>
      <c r="AJ109" s="54"/>
      <c r="AK109" s="54"/>
      <c r="AL109" s="54"/>
      <c r="AM109" s="54"/>
      <c r="AN109" s="54"/>
      <c r="AO109" s="54"/>
      <c r="AP109" s="54"/>
      <c r="AQ109" s="54"/>
      <c r="AR109" s="54"/>
      <c r="AS109" s="54"/>
      <c r="AT109" s="54"/>
      <c r="AU109" s="54"/>
      <c r="AV109" s="54"/>
      <c r="AW109" s="54"/>
      <c r="AX109" s="54"/>
      <c r="AY109" s="54"/>
      <c r="AZ109" s="54"/>
      <c r="BA109" s="54"/>
      <c r="BB109" s="54"/>
    </row>
    <row r="110" spans="1:54" s="55" customFormat="1" ht="15" customHeight="1">
      <c r="A110" s="54"/>
      <c r="B110" s="292">
        <v>99</v>
      </c>
      <c r="C110" s="293" t="s">
        <v>418</v>
      </c>
      <c r="D110" s="294" t="s">
        <v>666</v>
      </c>
      <c r="E110" s="295" t="s">
        <v>55</v>
      </c>
      <c r="F110" s="295" t="s">
        <v>67</v>
      </c>
      <c r="G110" s="296"/>
      <c r="H110" s="297"/>
      <c r="I110" s="298"/>
      <c r="J110" s="299">
        <v>6300</v>
      </c>
      <c r="K110" s="295" t="s">
        <v>89</v>
      </c>
      <c r="L110" s="305">
        <v>1.7559</v>
      </c>
      <c r="M110" s="301">
        <f t="shared" si="12"/>
        <v>11062.17</v>
      </c>
      <c r="N110" s="301">
        <f t="shared" si="13"/>
        <v>33186.51</v>
      </c>
      <c r="O110" s="302"/>
      <c r="P110" s="303">
        <f t="shared" si="14"/>
        <v>0</v>
      </c>
      <c r="Q110" s="303">
        <f t="shared" si="15"/>
        <v>0</v>
      </c>
      <c r="R110" s="306" t="s">
        <v>150</v>
      </c>
      <c r="S110" s="54"/>
      <c r="T110" s="13"/>
      <c r="U110" s="13"/>
      <c r="V110" s="13"/>
      <c r="W110" s="54"/>
      <c r="X110" s="54"/>
      <c r="Y110" s="54"/>
      <c r="Z110" s="54"/>
      <c r="AA110" s="54"/>
      <c r="AB110" s="54"/>
      <c r="AC110" s="54"/>
      <c r="AD110" s="54"/>
      <c r="AE110" s="54"/>
      <c r="AF110" s="54"/>
      <c r="AG110" s="54"/>
      <c r="AH110" s="54"/>
      <c r="AI110" s="54"/>
      <c r="AJ110" s="54"/>
      <c r="AK110" s="54"/>
      <c r="AL110" s="54"/>
      <c r="AM110" s="54"/>
      <c r="AN110" s="54"/>
      <c r="AO110" s="54"/>
      <c r="AP110" s="54"/>
      <c r="AQ110" s="54"/>
      <c r="AR110" s="54"/>
      <c r="AS110" s="54"/>
      <c r="AT110" s="54"/>
      <c r="AU110" s="54"/>
      <c r="AV110" s="54"/>
      <c r="AW110" s="54"/>
      <c r="AX110" s="54"/>
      <c r="AY110" s="54"/>
      <c r="AZ110" s="54"/>
      <c r="BA110" s="54"/>
      <c r="BB110" s="54"/>
    </row>
    <row r="111" spans="1:54" s="55" customFormat="1" ht="15" customHeight="1">
      <c r="A111" s="54"/>
      <c r="B111" s="292">
        <v>100</v>
      </c>
      <c r="C111" s="293" t="s">
        <v>422</v>
      </c>
      <c r="D111" s="294" t="s">
        <v>490</v>
      </c>
      <c r="E111" s="295" t="s">
        <v>83</v>
      </c>
      <c r="F111" s="295" t="s">
        <v>67</v>
      </c>
      <c r="G111" s="296"/>
      <c r="H111" s="297"/>
      <c r="I111" s="298"/>
      <c r="J111" s="299">
        <v>525</v>
      </c>
      <c r="K111" s="295" t="s">
        <v>89</v>
      </c>
      <c r="L111" s="300">
        <v>8.5600000000000009E-2</v>
      </c>
      <c r="M111" s="301">
        <f t="shared" si="12"/>
        <v>44.94</v>
      </c>
      <c r="N111" s="301">
        <f t="shared" si="13"/>
        <v>134.82</v>
      </c>
      <c r="O111" s="302"/>
      <c r="P111" s="303">
        <f t="shared" si="14"/>
        <v>0</v>
      </c>
      <c r="Q111" s="303">
        <f t="shared" si="15"/>
        <v>0</v>
      </c>
      <c r="R111" s="306" t="s">
        <v>150</v>
      </c>
      <c r="S111" s="54"/>
      <c r="T111" s="13"/>
      <c r="U111" s="13"/>
      <c r="V111" s="13"/>
      <c r="W111" s="54"/>
      <c r="X111" s="54"/>
      <c r="Y111" s="54"/>
      <c r="Z111" s="54"/>
      <c r="AA111" s="54"/>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row>
    <row r="112" spans="1:54" s="55" customFormat="1" ht="15" customHeight="1" thickBot="1">
      <c r="A112" s="54"/>
      <c r="B112" s="313">
        <v>101</v>
      </c>
      <c r="C112" s="314" t="s">
        <v>419</v>
      </c>
      <c r="D112" s="315" t="s">
        <v>667</v>
      </c>
      <c r="E112" s="316" t="s">
        <v>83</v>
      </c>
      <c r="F112" s="316" t="s">
        <v>61</v>
      </c>
      <c r="G112" s="317"/>
      <c r="H112" s="318"/>
      <c r="I112" s="319"/>
      <c r="J112" s="320">
        <v>5250</v>
      </c>
      <c r="K112" s="316" t="s">
        <v>89</v>
      </c>
      <c r="L112" s="321">
        <v>0.15509999999999999</v>
      </c>
      <c r="M112" s="322">
        <f t="shared" si="12"/>
        <v>814.28</v>
      </c>
      <c r="N112" s="322">
        <f t="shared" si="13"/>
        <v>2442.84</v>
      </c>
      <c r="O112" s="323"/>
      <c r="P112" s="324">
        <f t="shared" si="14"/>
        <v>0</v>
      </c>
      <c r="Q112" s="324">
        <f t="shared" si="15"/>
        <v>0</v>
      </c>
      <c r="R112" s="325" t="s">
        <v>150</v>
      </c>
      <c r="S112" s="54"/>
      <c r="T112" s="13"/>
      <c r="U112" s="13"/>
      <c r="V112" s="13"/>
      <c r="W112" s="54"/>
      <c r="X112" s="54"/>
      <c r="Y112" s="54"/>
      <c r="Z112" s="54"/>
      <c r="AA112" s="54"/>
      <c r="AB112" s="54"/>
      <c r="AC112" s="54"/>
      <c r="AD112" s="54"/>
      <c r="AE112" s="54"/>
      <c r="AF112" s="54"/>
      <c r="AG112" s="54"/>
      <c r="AH112" s="54"/>
      <c r="AI112" s="54"/>
      <c r="AJ112" s="54"/>
      <c r="AK112" s="54"/>
      <c r="AL112" s="54"/>
      <c r="AM112" s="54"/>
      <c r="AN112" s="54"/>
      <c r="AO112" s="54"/>
      <c r="AP112" s="54"/>
      <c r="AQ112" s="54"/>
      <c r="AR112" s="54"/>
      <c r="AS112" s="54"/>
      <c r="AT112" s="54"/>
      <c r="AU112" s="54"/>
      <c r="AV112" s="54"/>
      <c r="AW112" s="54"/>
      <c r="AX112" s="54"/>
      <c r="AY112" s="54"/>
      <c r="AZ112" s="54"/>
      <c r="BA112" s="54"/>
      <c r="BB112" s="54"/>
    </row>
    <row r="113" spans="1:61" s="19" customFormat="1" ht="4.9000000000000004" customHeight="1" thickBot="1">
      <c r="A113" s="18"/>
      <c r="B113" s="18"/>
      <c r="C113" s="18"/>
      <c r="D113" s="18"/>
      <c r="E113" s="18"/>
      <c r="F113" s="18"/>
      <c r="G113" s="53"/>
      <c r="H113" s="18"/>
      <c r="I113" s="18"/>
      <c r="J113" s="18"/>
      <c r="K113" s="18"/>
      <c r="L113" s="18"/>
      <c r="M113" s="18"/>
      <c r="N113" s="18"/>
      <c r="O113" s="18"/>
      <c r="P113" s="18"/>
      <c r="Q113" s="18"/>
      <c r="R113" s="7"/>
      <c r="S113" s="18"/>
      <c r="T113" s="13"/>
      <c r="U113" s="13"/>
      <c r="V113" s="13"/>
      <c r="W113" s="18"/>
      <c r="X113" s="18"/>
      <c r="Y113" s="18"/>
      <c r="Z113" s="18"/>
      <c r="AA113" s="18"/>
      <c r="AB113" s="18"/>
      <c r="AC113" s="18"/>
      <c r="AD113" s="18"/>
      <c r="AE113" s="18"/>
      <c r="AF113" s="18"/>
      <c r="AG113" s="18"/>
      <c r="AH113" s="18"/>
      <c r="AI113" s="18"/>
      <c r="AJ113" s="18"/>
      <c r="AK113" s="18"/>
      <c r="AL113" s="18"/>
      <c r="AM113" s="18"/>
      <c r="AN113" s="18"/>
      <c r="AO113" s="18"/>
      <c r="AP113" s="18"/>
      <c r="AQ113" s="18"/>
      <c r="AR113" s="18"/>
      <c r="AS113" s="18"/>
      <c r="AT113" s="18"/>
      <c r="AU113" s="18"/>
      <c r="AV113" s="18"/>
      <c r="AW113" s="18"/>
      <c r="AX113" s="18"/>
      <c r="AY113" s="18"/>
      <c r="AZ113" s="18"/>
      <c r="BA113" s="18"/>
      <c r="BB113" s="18"/>
      <c r="BC113" s="18"/>
    </row>
    <row r="114" spans="1:61" s="19" customFormat="1" ht="16.899999999999999" customHeight="1" thickBot="1">
      <c r="A114" s="18"/>
      <c r="B114" s="48"/>
      <c r="C114" s="253" t="s">
        <v>14</v>
      </c>
      <c r="D114" s="18"/>
      <c r="E114" s="18"/>
      <c r="F114" s="18"/>
      <c r="G114" s="18"/>
      <c r="H114" s="18"/>
      <c r="I114" s="18"/>
      <c r="J114" s="18"/>
      <c r="K114" s="18"/>
      <c r="L114" s="21" t="s">
        <v>9</v>
      </c>
      <c r="M114" s="712">
        <f>SUM(M12:M112)</f>
        <v>125322.92000000009</v>
      </c>
      <c r="N114" s="712">
        <f>SUM(N12:N112)</f>
        <v>375968.76000000007</v>
      </c>
      <c r="O114" s="20"/>
      <c r="P114" s="21" t="s">
        <v>25</v>
      </c>
      <c r="Q114" s="52">
        <f>SUM(Q12:Q112)</f>
        <v>0</v>
      </c>
      <c r="R114" s="7"/>
      <c r="S114" s="18"/>
      <c r="T114" s="13"/>
      <c r="U114" s="13"/>
      <c r="V114" s="13"/>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row>
    <row r="115" spans="1:61" s="19" customFormat="1" ht="4.9000000000000004" customHeight="1">
      <c r="A115" s="18"/>
      <c r="B115" s="18"/>
      <c r="C115" s="18"/>
      <c r="D115" s="18"/>
      <c r="E115" s="18"/>
      <c r="F115" s="18"/>
      <c r="G115" s="18"/>
      <c r="H115" s="18"/>
      <c r="I115" s="18"/>
      <c r="J115" s="18"/>
      <c r="K115" s="18"/>
      <c r="L115" s="18"/>
      <c r="M115" s="18"/>
      <c r="N115" s="18"/>
      <c r="O115" s="18"/>
      <c r="P115" s="18"/>
      <c r="Q115" s="18"/>
      <c r="R115" s="7"/>
      <c r="S115" s="18"/>
      <c r="T115" s="13"/>
      <c r="U115" s="13"/>
      <c r="V115" s="13"/>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row>
    <row r="116" spans="1:61" s="16" customFormat="1">
      <c r="A116" s="22"/>
      <c r="B116" s="205" t="s">
        <v>595</v>
      </c>
      <c r="C116" s="22"/>
      <c r="D116" s="22"/>
      <c r="E116" s="22"/>
      <c r="F116" s="58"/>
      <c r="G116" s="22"/>
      <c r="H116" s="22"/>
      <c r="I116" s="22"/>
      <c r="J116" s="22"/>
      <c r="K116" s="22"/>
      <c r="L116" s="22"/>
      <c r="M116" s="160"/>
      <c r="N116" s="161"/>
      <c r="O116" s="22"/>
      <c r="P116" s="22"/>
      <c r="Q116" s="22"/>
      <c r="R116" s="7"/>
      <c r="S116" s="13"/>
      <c r="T116" s="13"/>
      <c r="U116" s="13"/>
      <c r="V116" s="13"/>
      <c r="W116" s="13"/>
      <c r="X116" s="13"/>
      <c r="Y116" s="13"/>
      <c r="Z116" s="13"/>
      <c r="AA116" s="13"/>
      <c r="AB116" s="13"/>
      <c r="AC116" s="13"/>
      <c r="AD116" s="13"/>
      <c r="AE116" s="13"/>
      <c r="AF116" s="13"/>
      <c r="AG116" s="13"/>
      <c r="AH116" s="13"/>
      <c r="AI116" s="13"/>
      <c r="AJ116" s="13"/>
      <c r="AK116" s="13"/>
      <c r="AL116" s="13"/>
      <c r="AM116" s="13"/>
      <c r="AN116" s="13"/>
      <c r="AO116" s="13"/>
      <c r="AP116" s="13"/>
      <c r="AQ116" s="13"/>
      <c r="AR116" s="13"/>
      <c r="AS116" s="13"/>
      <c r="AT116" s="13"/>
      <c r="AU116" s="13"/>
      <c r="AV116" s="13"/>
      <c r="AW116" s="13"/>
      <c r="AX116" s="13"/>
      <c r="AY116" s="13"/>
      <c r="AZ116" s="13"/>
      <c r="BA116" s="13"/>
      <c r="BB116" s="13"/>
      <c r="BC116" s="13"/>
      <c r="BD116" s="13"/>
      <c r="BE116" s="13"/>
      <c r="BF116" s="13"/>
      <c r="BG116" s="13"/>
      <c r="BH116" s="13"/>
    </row>
    <row r="117" spans="1:61" s="16" customFormat="1" ht="33.75">
      <c r="A117" s="22"/>
      <c r="C117" s="22"/>
      <c r="D117" s="22"/>
      <c r="E117" s="22"/>
      <c r="F117" s="22"/>
      <c r="G117" s="22"/>
      <c r="H117" s="22"/>
      <c r="I117" s="22"/>
      <c r="J117" s="22"/>
      <c r="K117" s="22"/>
      <c r="L117" s="22"/>
      <c r="M117" s="57"/>
      <c r="N117" s="22"/>
      <c r="O117" s="22"/>
      <c r="P117" s="22"/>
      <c r="Q117" s="7"/>
      <c r="R117" s="13"/>
      <c r="S117" s="13"/>
      <c r="T117" s="13"/>
      <c r="U117" s="13"/>
      <c r="V117" s="13"/>
      <c r="W117" s="13"/>
      <c r="X117" s="13"/>
      <c r="Y117" s="13"/>
      <c r="Z117" s="13"/>
      <c r="AA117" s="13"/>
      <c r="AB117" s="13"/>
      <c r="AC117" s="13"/>
      <c r="AD117" s="13"/>
      <c r="AE117" s="13"/>
      <c r="AF117" s="13"/>
      <c r="AG117" s="13"/>
      <c r="AH117" s="13"/>
      <c r="AI117" s="13"/>
      <c r="AJ117" s="13"/>
      <c r="AK117" s="13"/>
      <c r="AL117" s="13"/>
      <c r="AM117" s="13"/>
      <c r="AN117" s="13"/>
      <c r="AO117" s="13"/>
      <c r="AP117" s="13"/>
      <c r="AQ117" s="13"/>
      <c r="AR117" s="13"/>
      <c r="AS117" s="13"/>
      <c r="AT117" s="13"/>
      <c r="AU117" s="13"/>
      <c r="AV117" s="13"/>
      <c r="AW117" s="13"/>
      <c r="AX117" s="13"/>
      <c r="AY117" s="13"/>
      <c r="AZ117" s="13"/>
      <c r="BA117" s="13"/>
      <c r="BB117" s="13"/>
      <c r="BC117" s="13"/>
      <c r="BD117" s="13"/>
      <c r="BE117" s="13"/>
      <c r="BF117" s="13"/>
      <c r="BG117" s="13"/>
      <c r="BH117" s="13"/>
      <c r="BI117" s="13"/>
    </row>
    <row r="118" spans="1:61" s="13" customFormat="1">
      <c r="Q118" s="7"/>
    </row>
    <row r="119" spans="1:61" s="13" customFormat="1" ht="17.25" thickBot="1">
      <c r="R119" s="7"/>
    </row>
    <row r="120" spans="1:61" s="13" customFormat="1" ht="17.25" thickTop="1">
      <c r="B120" s="518"/>
      <c r="C120" s="519"/>
      <c r="D120" s="519"/>
      <c r="E120" s="519"/>
      <c r="F120" s="520"/>
      <c r="G120" s="519"/>
      <c r="H120" s="519"/>
      <c r="I120" s="519"/>
      <c r="J120" s="519"/>
      <c r="K120" s="519"/>
      <c r="L120" s="519"/>
      <c r="M120" s="519"/>
      <c r="N120" s="519"/>
      <c r="O120" s="519"/>
      <c r="P120" s="519"/>
      <c r="Q120" s="519"/>
      <c r="R120" s="521"/>
    </row>
    <row r="121" spans="1:61" s="13" customFormat="1">
      <c r="B121" s="522"/>
      <c r="C121" s="523" t="s">
        <v>78</v>
      </c>
      <c r="D121" s="429"/>
      <c r="E121" s="429"/>
      <c r="F121" s="524"/>
      <c r="G121" s="429"/>
      <c r="H121" s="429"/>
      <c r="I121" s="429"/>
      <c r="J121" s="429"/>
      <c r="K121" s="429"/>
      <c r="L121" s="429"/>
      <c r="M121" s="429"/>
      <c r="N121" s="429"/>
      <c r="O121" s="429"/>
      <c r="P121" s="429"/>
      <c r="Q121" s="429"/>
      <c r="R121" s="525"/>
    </row>
    <row r="122" spans="1:61" s="13" customFormat="1" ht="6.95" customHeight="1">
      <c r="B122" s="522"/>
      <c r="C122" s="526"/>
      <c r="D122" s="429"/>
      <c r="E122" s="429"/>
      <c r="F122" s="524"/>
      <c r="G122" s="429"/>
      <c r="H122" s="429"/>
      <c r="I122" s="429"/>
      <c r="J122" s="429"/>
      <c r="K122" s="429"/>
      <c r="L122" s="429"/>
      <c r="M122" s="429"/>
      <c r="N122" s="429"/>
      <c r="O122" s="429"/>
      <c r="P122" s="429"/>
      <c r="Q122" s="429"/>
      <c r="R122" s="525"/>
    </row>
    <row r="123" spans="1:61" s="13" customFormat="1">
      <c r="B123" s="522"/>
      <c r="C123" s="527" t="s">
        <v>609</v>
      </c>
      <c r="D123" s="513"/>
      <c r="E123" s="528"/>
      <c r="F123" s="529"/>
      <c r="G123" s="528"/>
      <c r="H123" s="528"/>
      <c r="I123" s="528"/>
      <c r="J123" s="528"/>
      <c r="K123" s="528"/>
      <c r="L123" s="528"/>
      <c r="M123" s="528"/>
      <c r="N123" s="528"/>
      <c r="O123" s="528"/>
      <c r="P123" s="528"/>
      <c r="Q123" s="528"/>
      <c r="R123" s="525"/>
    </row>
    <row r="124" spans="1:61" s="13" customFormat="1">
      <c r="B124" s="522"/>
      <c r="C124" s="530" t="s">
        <v>610</v>
      </c>
      <c r="D124" s="528"/>
      <c r="E124" s="528"/>
      <c r="F124" s="529"/>
      <c r="G124" s="528"/>
      <c r="H124" s="528"/>
      <c r="I124" s="528"/>
      <c r="J124" s="528"/>
      <c r="K124" s="528"/>
      <c r="L124" s="528"/>
      <c r="M124" s="528"/>
      <c r="N124" s="528"/>
      <c r="O124" s="528"/>
      <c r="P124" s="528"/>
      <c r="Q124" s="528"/>
      <c r="R124" s="525"/>
    </row>
    <row r="125" spans="1:61" s="13" customFormat="1" ht="33" customHeight="1">
      <c r="B125" s="522"/>
      <c r="C125" s="748" t="s">
        <v>676</v>
      </c>
      <c r="D125" s="748"/>
      <c r="E125" s="748"/>
      <c r="F125" s="748"/>
      <c r="G125" s="748"/>
      <c r="H125" s="748"/>
      <c r="I125" s="748"/>
      <c r="J125" s="748"/>
      <c r="K125" s="748"/>
      <c r="L125" s="748"/>
      <c r="M125" s="748"/>
      <c r="N125" s="748"/>
      <c r="O125" s="748"/>
      <c r="P125" s="748"/>
      <c r="Q125" s="748"/>
      <c r="R125" s="525"/>
    </row>
    <row r="126" spans="1:61" s="13" customFormat="1">
      <c r="B126" s="522"/>
      <c r="C126" s="531" t="s">
        <v>611</v>
      </c>
      <c r="D126" s="528"/>
      <c r="E126" s="528"/>
      <c r="F126" s="529"/>
      <c r="G126" s="528"/>
      <c r="H126" s="528"/>
      <c r="I126" s="528"/>
      <c r="J126" s="528"/>
      <c r="K126" s="528"/>
      <c r="L126" s="528"/>
      <c r="M126" s="528"/>
      <c r="N126" s="528"/>
      <c r="O126" s="528"/>
      <c r="P126" s="528"/>
      <c r="Q126" s="528"/>
      <c r="R126" s="525"/>
    </row>
    <row r="127" spans="1:61" s="13" customFormat="1" ht="17.25" thickBot="1">
      <c r="B127" s="532"/>
      <c r="C127" s="533"/>
      <c r="D127" s="533"/>
      <c r="E127" s="533"/>
      <c r="F127" s="534"/>
      <c r="G127" s="533"/>
      <c r="H127" s="533"/>
      <c r="I127" s="533"/>
      <c r="J127" s="533"/>
      <c r="K127" s="533"/>
      <c r="L127" s="533"/>
      <c r="M127" s="533"/>
      <c r="N127" s="533"/>
      <c r="O127" s="533"/>
      <c r="P127" s="533"/>
      <c r="Q127" s="533"/>
      <c r="R127" s="535"/>
    </row>
    <row r="128" spans="1:61" s="13" customFormat="1" ht="17.25" thickTop="1">
      <c r="F128" s="63"/>
      <c r="R128" s="7"/>
    </row>
    <row r="129" s="13" customFormat="1" ht="53.25" customHeight="1"/>
    <row r="130" s="13" customFormat="1"/>
    <row r="131" s="13" customFormat="1" ht="28.5" customHeight="1"/>
    <row r="132" s="13" customFormat="1"/>
    <row r="133" s="13" customFormat="1" ht="20.100000000000001" customHeight="1"/>
    <row r="134" s="13" customFormat="1"/>
    <row r="135" s="13" customFormat="1"/>
    <row r="136" s="13" customFormat="1"/>
    <row r="137" s="13" customFormat="1"/>
    <row r="138" s="13" customFormat="1"/>
    <row r="139" s="13" customFormat="1"/>
    <row r="140" s="13" customFormat="1"/>
    <row r="141" s="13" customFormat="1"/>
    <row r="142" s="13" customFormat="1"/>
    <row r="143" s="13" customFormat="1"/>
    <row r="144" s="13" customFormat="1"/>
    <row r="145" s="13" customFormat="1"/>
    <row r="146" s="13" customFormat="1"/>
    <row r="147" s="13" customFormat="1"/>
    <row r="148" s="13" customFormat="1"/>
    <row r="149" s="13" customFormat="1"/>
    <row r="150" s="13" customFormat="1"/>
    <row r="151" s="13" customFormat="1"/>
    <row r="152" s="13" customFormat="1"/>
    <row r="153" s="13" customFormat="1"/>
    <row r="154" s="13" customFormat="1"/>
    <row r="155" s="13" customFormat="1"/>
    <row r="156" s="13" customFormat="1"/>
    <row r="157" s="13" customFormat="1"/>
    <row r="158" s="13" customFormat="1"/>
    <row r="159" s="13" customFormat="1"/>
    <row r="160" s="13" customFormat="1"/>
    <row r="161" s="13" customFormat="1"/>
    <row r="162" s="13" customFormat="1"/>
    <row r="163" s="13" customFormat="1"/>
    <row r="164" s="13" customFormat="1"/>
    <row r="165" s="13" customFormat="1"/>
    <row r="166" s="13" customFormat="1"/>
    <row r="167" s="13" customFormat="1"/>
    <row r="168" s="13" customFormat="1"/>
    <row r="169" s="13" customFormat="1"/>
    <row r="170" s="13" customFormat="1"/>
    <row r="171" s="13" customFormat="1"/>
    <row r="172" s="13" customFormat="1"/>
    <row r="173" s="13" customFormat="1"/>
    <row r="174" s="13" customFormat="1"/>
    <row r="175" s="13" customFormat="1"/>
    <row r="176" s="13" customFormat="1"/>
    <row r="177" s="13" customFormat="1"/>
    <row r="178" s="13" customFormat="1"/>
    <row r="179" s="13" customFormat="1"/>
    <row r="180" s="13" customFormat="1"/>
    <row r="181" s="13" customFormat="1"/>
    <row r="182" s="13" customFormat="1"/>
    <row r="183" s="13" customFormat="1"/>
    <row r="184" s="13" customFormat="1"/>
    <row r="185" s="13" customFormat="1"/>
    <row r="186" s="13" customFormat="1"/>
    <row r="187" s="13" customFormat="1"/>
    <row r="188" s="13"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sheetData>
  <sortState ref="B12:R112">
    <sortCondition ref="K12:K112"/>
    <sortCondition ref="D12:D112"/>
  </sortState>
  <mergeCells count="7">
    <mergeCell ref="B6:C6"/>
    <mergeCell ref="C125:Q125"/>
    <mergeCell ref="B2:C2"/>
    <mergeCell ref="D2:R2"/>
    <mergeCell ref="B4:R4"/>
    <mergeCell ref="B5:C5"/>
    <mergeCell ref="D5:G5"/>
  </mergeCells>
  <printOptions horizontalCentered="1"/>
  <pageMargins left="3.937007874015748E-2" right="3.937007874015748E-2" top="0.59055118110236227" bottom="0.59055118110236227" header="0.31496062992125984" footer="0.31496062992125984"/>
  <pageSetup paperSize="9" scale="51" orientation="landscape" r:id="rId1"/>
  <headerFooter>
    <oddHeader>&amp;R&amp;P / &amp;N</oddHeader>
  </headerFooter>
  <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DACE6"/>
  </sheetPr>
  <dimension ref="A1:BO231"/>
  <sheetViews>
    <sheetView zoomScale="80" zoomScaleNormal="80" zoomScaleSheetLayoutView="80" workbookViewId="0">
      <pane ySplit="9" topLeftCell="A10" activePane="bottomLeft" state="frozen"/>
      <selection activeCell="B4" sqref="B4:R6"/>
      <selection pane="bottomLeft" activeCell="B2" sqref="B2:C2"/>
    </sheetView>
  </sheetViews>
  <sheetFormatPr baseColWidth="10" defaultColWidth="11.28515625" defaultRowHeight="15"/>
  <cols>
    <col min="1" max="1" width="3.7109375" style="3" customWidth="1"/>
    <col min="2" max="2" width="9" style="3" customWidth="1"/>
    <col min="3" max="3" width="14.425781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23.4257812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6.'!B4</f>
        <v>Lot 6.      Material general</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ht="15" customHeight="1">
      <c r="B11" s="385">
        <v>1</v>
      </c>
      <c r="C11" s="386" t="s">
        <v>415</v>
      </c>
      <c r="D11" s="387" t="s">
        <v>622</v>
      </c>
      <c r="E11" s="388"/>
      <c r="F11" s="389"/>
      <c r="G11" s="390"/>
      <c r="H11" s="390"/>
      <c r="I11" s="391">
        <v>1050</v>
      </c>
      <c r="J11" s="392" t="s">
        <v>576</v>
      </c>
      <c r="K11" s="392" t="s">
        <v>623</v>
      </c>
      <c r="L11" s="393"/>
      <c r="M11" s="394"/>
    </row>
    <row r="12" spans="1:67" ht="15" customHeight="1">
      <c r="B12" s="395">
        <v>2</v>
      </c>
      <c r="C12" s="293" t="s">
        <v>416</v>
      </c>
      <c r="D12" s="294" t="s">
        <v>624</v>
      </c>
      <c r="E12" s="296"/>
      <c r="F12" s="297"/>
      <c r="G12" s="379"/>
      <c r="H12" s="379"/>
      <c r="I12" s="299">
        <v>9713</v>
      </c>
      <c r="J12" s="295" t="s">
        <v>576</v>
      </c>
      <c r="K12" s="295" t="s">
        <v>623</v>
      </c>
      <c r="L12" s="298"/>
      <c r="M12" s="396"/>
    </row>
    <row r="13" spans="1:67" s="559" customFormat="1" ht="15" customHeight="1">
      <c r="B13" s="681">
        <v>3</v>
      </c>
      <c r="C13" s="676" t="s">
        <v>380</v>
      </c>
      <c r="D13" s="677" t="s">
        <v>687</v>
      </c>
      <c r="E13" s="582"/>
      <c r="F13" s="583"/>
      <c r="G13" s="584"/>
      <c r="H13" s="584"/>
      <c r="I13" s="671">
        <v>56</v>
      </c>
      <c r="J13" s="672" t="s">
        <v>544</v>
      </c>
      <c r="K13" s="678" t="s">
        <v>55</v>
      </c>
      <c r="L13" s="678" t="s">
        <v>55</v>
      </c>
      <c r="M13" s="398"/>
    </row>
    <row r="14" spans="1:67" ht="15" customHeight="1">
      <c r="B14" s="395">
        <v>4</v>
      </c>
      <c r="C14" s="293" t="s">
        <v>384</v>
      </c>
      <c r="D14" s="294" t="s">
        <v>626</v>
      </c>
      <c r="E14" s="296"/>
      <c r="F14" s="297"/>
      <c r="G14" s="379"/>
      <c r="H14" s="379"/>
      <c r="I14" s="299">
        <v>9</v>
      </c>
      <c r="J14" s="295" t="s">
        <v>544</v>
      </c>
      <c r="K14" s="295" t="s">
        <v>55</v>
      </c>
      <c r="L14" s="295" t="s">
        <v>55</v>
      </c>
      <c r="M14" s="396"/>
    </row>
    <row r="15" spans="1:67" ht="15" customHeight="1">
      <c r="B15" s="395">
        <v>5</v>
      </c>
      <c r="C15" s="293" t="s">
        <v>382</v>
      </c>
      <c r="D15" s="294" t="s">
        <v>627</v>
      </c>
      <c r="E15" s="296"/>
      <c r="F15" s="297"/>
      <c r="G15" s="379"/>
      <c r="H15" s="379"/>
      <c r="I15" s="299">
        <v>18</v>
      </c>
      <c r="J15" s="295" t="s">
        <v>544</v>
      </c>
      <c r="K15" s="295" t="s">
        <v>55</v>
      </c>
      <c r="L15" s="295" t="s">
        <v>55</v>
      </c>
      <c r="M15" s="396"/>
    </row>
    <row r="16" spans="1:67" ht="15" customHeight="1">
      <c r="B16" s="395">
        <v>6</v>
      </c>
      <c r="C16" s="293" t="s">
        <v>383</v>
      </c>
      <c r="D16" s="294" t="s">
        <v>625</v>
      </c>
      <c r="E16" s="296"/>
      <c r="F16" s="297"/>
      <c r="G16" s="379"/>
      <c r="H16" s="379"/>
      <c r="I16" s="299">
        <v>6</v>
      </c>
      <c r="J16" s="295" t="s">
        <v>544</v>
      </c>
      <c r="K16" s="295" t="s">
        <v>55</v>
      </c>
      <c r="L16" s="295" t="s">
        <v>55</v>
      </c>
      <c r="M16" s="396"/>
    </row>
    <row r="17" spans="2:13" s="581" customFormat="1" ht="15" customHeight="1">
      <c r="B17" s="682">
        <v>7</v>
      </c>
      <c r="C17" s="657" t="s">
        <v>391</v>
      </c>
      <c r="D17" s="658" t="s">
        <v>686</v>
      </c>
      <c r="E17" s="660"/>
      <c r="F17" s="661"/>
      <c r="G17" s="683"/>
      <c r="H17" s="683"/>
      <c r="I17" s="662">
        <v>11</v>
      </c>
      <c r="J17" s="659" t="s">
        <v>544</v>
      </c>
      <c r="K17" s="659" t="s">
        <v>55</v>
      </c>
      <c r="L17" s="659" t="s">
        <v>55</v>
      </c>
      <c r="M17" s="585"/>
    </row>
    <row r="18" spans="2:13" ht="15" customHeight="1">
      <c r="B18" s="395">
        <v>8</v>
      </c>
      <c r="C18" s="293" t="s">
        <v>421</v>
      </c>
      <c r="D18" s="294" t="s">
        <v>628</v>
      </c>
      <c r="E18" s="296"/>
      <c r="F18" s="297"/>
      <c r="G18" s="379"/>
      <c r="H18" s="379"/>
      <c r="I18" s="299">
        <v>2625</v>
      </c>
      <c r="J18" s="295" t="s">
        <v>544</v>
      </c>
      <c r="K18" s="295" t="s">
        <v>55</v>
      </c>
      <c r="L18" s="295" t="s">
        <v>55</v>
      </c>
      <c r="M18" s="396"/>
    </row>
    <row r="19" spans="2:13" ht="15" customHeight="1">
      <c r="B19" s="395">
        <v>9</v>
      </c>
      <c r="C19" s="293" t="s">
        <v>394</v>
      </c>
      <c r="D19" s="294" t="s">
        <v>629</v>
      </c>
      <c r="E19" s="296"/>
      <c r="F19" s="297"/>
      <c r="G19" s="379"/>
      <c r="H19" s="379"/>
      <c r="I19" s="299">
        <v>168</v>
      </c>
      <c r="J19" s="295" t="s">
        <v>544</v>
      </c>
      <c r="K19" s="295" t="s">
        <v>83</v>
      </c>
      <c r="L19" s="295" t="s">
        <v>83</v>
      </c>
      <c r="M19" s="396"/>
    </row>
    <row r="20" spans="2:13" ht="15" customHeight="1">
      <c r="B20" s="395">
        <v>10</v>
      </c>
      <c r="C20" s="293" t="s">
        <v>398</v>
      </c>
      <c r="D20" s="294" t="s">
        <v>630</v>
      </c>
      <c r="E20" s="296"/>
      <c r="F20" s="297"/>
      <c r="G20" s="379"/>
      <c r="H20" s="379"/>
      <c r="I20" s="299">
        <v>5</v>
      </c>
      <c r="J20" s="295" t="s">
        <v>544</v>
      </c>
      <c r="K20" s="295" t="s">
        <v>55</v>
      </c>
      <c r="L20" s="295" t="s">
        <v>55</v>
      </c>
      <c r="M20" s="396"/>
    </row>
    <row r="21" spans="2:13" ht="15" customHeight="1">
      <c r="B21" s="395">
        <v>11</v>
      </c>
      <c r="C21" s="293" t="s">
        <v>131</v>
      </c>
      <c r="D21" s="294" t="s">
        <v>631</v>
      </c>
      <c r="E21" s="296"/>
      <c r="F21" s="297"/>
      <c r="G21" s="379"/>
      <c r="H21" s="379"/>
      <c r="I21" s="299">
        <v>3465</v>
      </c>
      <c r="J21" s="295" t="s">
        <v>544</v>
      </c>
      <c r="K21" s="295" t="s">
        <v>85</v>
      </c>
      <c r="L21" s="295" t="s">
        <v>85</v>
      </c>
      <c r="M21" s="396"/>
    </row>
    <row r="22" spans="2:13" ht="15" customHeight="1">
      <c r="B22" s="395">
        <v>12</v>
      </c>
      <c r="C22" s="293" t="s">
        <v>469</v>
      </c>
      <c r="D22" s="294" t="s">
        <v>589</v>
      </c>
      <c r="E22" s="296"/>
      <c r="F22" s="297"/>
      <c r="G22" s="379"/>
      <c r="H22" s="379"/>
      <c r="I22" s="299">
        <v>3675</v>
      </c>
      <c r="J22" s="295" t="s">
        <v>544</v>
      </c>
      <c r="K22" s="295" t="s">
        <v>85</v>
      </c>
      <c r="L22" s="295" t="s">
        <v>85</v>
      </c>
      <c r="M22" s="396"/>
    </row>
    <row r="23" spans="2:13" ht="15" customHeight="1">
      <c r="B23" s="395">
        <v>13</v>
      </c>
      <c r="C23" s="293" t="s">
        <v>443</v>
      </c>
      <c r="D23" s="294" t="s">
        <v>501</v>
      </c>
      <c r="E23" s="296"/>
      <c r="F23" s="297"/>
      <c r="G23" s="379"/>
      <c r="H23" s="379"/>
      <c r="I23" s="299">
        <v>893</v>
      </c>
      <c r="J23" s="295" t="s">
        <v>544</v>
      </c>
      <c r="K23" s="295" t="s">
        <v>85</v>
      </c>
      <c r="L23" s="295" t="s">
        <v>85</v>
      </c>
      <c r="M23" s="396"/>
    </row>
    <row r="24" spans="2:13" ht="15" customHeight="1">
      <c r="B24" s="395">
        <v>14</v>
      </c>
      <c r="C24" s="293" t="s">
        <v>402</v>
      </c>
      <c r="D24" s="294" t="s">
        <v>480</v>
      </c>
      <c r="E24" s="296"/>
      <c r="F24" s="297"/>
      <c r="G24" s="379"/>
      <c r="H24" s="379"/>
      <c r="I24" s="299">
        <v>6</v>
      </c>
      <c r="J24" s="295" t="s">
        <v>544</v>
      </c>
      <c r="K24" s="295" t="s">
        <v>55</v>
      </c>
      <c r="L24" s="295" t="s">
        <v>55</v>
      </c>
      <c r="M24" s="396"/>
    </row>
    <row r="25" spans="2:13" ht="15" customHeight="1">
      <c r="B25" s="395">
        <v>15</v>
      </c>
      <c r="C25" s="293" t="s">
        <v>403</v>
      </c>
      <c r="D25" s="294" t="s">
        <v>481</v>
      </c>
      <c r="E25" s="296"/>
      <c r="F25" s="297"/>
      <c r="G25" s="379"/>
      <c r="H25" s="379"/>
      <c r="I25" s="299">
        <v>7</v>
      </c>
      <c r="J25" s="295" t="s">
        <v>544</v>
      </c>
      <c r="K25" s="295" t="s">
        <v>55</v>
      </c>
      <c r="L25" s="295" t="s">
        <v>55</v>
      </c>
      <c r="M25" s="396"/>
    </row>
    <row r="26" spans="2:13" ht="15" customHeight="1">
      <c r="B26" s="395">
        <v>16</v>
      </c>
      <c r="C26" s="293" t="s">
        <v>451</v>
      </c>
      <c r="D26" s="294" t="s">
        <v>507</v>
      </c>
      <c r="E26" s="296"/>
      <c r="F26" s="297"/>
      <c r="G26" s="379"/>
      <c r="H26" s="379"/>
      <c r="I26" s="299">
        <v>4</v>
      </c>
      <c r="J26" s="295" t="s">
        <v>544</v>
      </c>
      <c r="K26" s="295" t="s">
        <v>55</v>
      </c>
      <c r="L26" s="295" t="s">
        <v>55</v>
      </c>
      <c r="M26" s="396"/>
    </row>
    <row r="27" spans="2:13" ht="15" customHeight="1">
      <c r="B27" s="395">
        <v>17</v>
      </c>
      <c r="C27" s="293" t="s">
        <v>453</v>
      </c>
      <c r="D27" s="294" t="s">
        <v>509</v>
      </c>
      <c r="E27" s="296"/>
      <c r="F27" s="297"/>
      <c r="G27" s="379"/>
      <c r="H27" s="379"/>
      <c r="I27" s="299">
        <v>4</v>
      </c>
      <c r="J27" s="295" t="s">
        <v>544</v>
      </c>
      <c r="K27" s="295" t="s">
        <v>55</v>
      </c>
      <c r="L27" s="295" t="s">
        <v>55</v>
      </c>
      <c r="M27" s="396"/>
    </row>
    <row r="28" spans="2:13" ht="15" customHeight="1">
      <c r="B28" s="395">
        <v>18</v>
      </c>
      <c r="C28" s="293" t="s">
        <v>452</v>
      </c>
      <c r="D28" s="294" t="s">
        <v>508</v>
      </c>
      <c r="E28" s="296"/>
      <c r="F28" s="297"/>
      <c r="G28" s="379"/>
      <c r="H28" s="379"/>
      <c r="I28" s="299">
        <v>4</v>
      </c>
      <c r="J28" s="295" t="s">
        <v>544</v>
      </c>
      <c r="K28" s="295" t="s">
        <v>55</v>
      </c>
      <c r="L28" s="295" t="s">
        <v>55</v>
      </c>
      <c r="M28" s="396"/>
    </row>
    <row r="29" spans="2:13" ht="15" customHeight="1">
      <c r="B29" s="395">
        <v>19</v>
      </c>
      <c r="C29" s="293" t="s">
        <v>454</v>
      </c>
      <c r="D29" s="294" t="s">
        <v>510</v>
      </c>
      <c r="E29" s="296"/>
      <c r="F29" s="297"/>
      <c r="G29" s="379"/>
      <c r="H29" s="379"/>
      <c r="I29" s="299">
        <v>5</v>
      </c>
      <c r="J29" s="295" t="s">
        <v>544</v>
      </c>
      <c r="K29" s="295" t="s">
        <v>135</v>
      </c>
      <c r="L29" s="295" t="s">
        <v>135</v>
      </c>
      <c r="M29" s="396"/>
    </row>
    <row r="30" spans="2:13" ht="15" customHeight="1">
      <c r="B30" s="395">
        <v>20</v>
      </c>
      <c r="C30" s="293" t="s">
        <v>468</v>
      </c>
      <c r="D30" s="294" t="s">
        <v>519</v>
      </c>
      <c r="E30" s="296"/>
      <c r="F30" s="297"/>
      <c r="G30" s="379"/>
      <c r="H30" s="379"/>
      <c r="I30" s="299">
        <v>39</v>
      </c>
      <c r="J30" s="295" t="s">
        <v>544</v>
      </c>
      <c r="K30" s="295" t="s">
        <v>55</v>
      </c>
      <c r="L30" s="295" t="s">
        <v>55</v>
      </c>
      <c r="M30" s="396"/>
    </row>
    <row r="31" spans="2:13" ht="15" customHeight="1">
      <c r="B31" s="395">
        <v>21</v>
      </c>
      <c r="C31" s="293" t="s">
        <v>467</v>
      </c>
      <c r="D31" s="294" t="s">
        <v>588</v>
      </c>
      <c r="E31" s="296"/>
      <c r="F31" s="297"/>
      <c r="G31" s="379"/>
      <c r="H31" s="379"/>
      <c r="I31" s="299">
        <v>1427</v>
      </c>
      <c r="J31" s="295" t="s">
        <v>211</v>
      </c>
      <c r="K31" s="295" t="s">
        <v>543</v>
      </c>
      <c r="L31" s="298"/>
      <c r="M31" s="396"/>
    </row>
    <row r="32" spans="2:13" ht="15" customHeight="1">
      <c r="B32" s="395">
        <v>22</v>
      </c>
      <c r="C32" s="293" t="s">
        <v>119</v>
      </c>
      <c r="D32" s="307" t="s">
        <v>669</v>
      </c>
      <c r="E32" s="296"/>
      <c r="F32" s="297"/>
      <c r="G32" s="379"/>
      <c r="H32" s="379"/>
      <c r="I32" s="299">
        <v>27</v>
      </c>
      <c r="J32" s="295" t="s">
        <v>641</v>
      </c>
      <c r="K32" s="308" t="s">
        <v>642</v>
      </c>
      <c r="L32" s="298"/>
      <c r="M32" s="396"/>
    </row>
    <row r="33" spans="2:13" ht="15" customHeight="1">
      <c r="B33" s="395">
        <v>23</v>
      </c>
      <c r="C33" s="293" t="s">
        <v>381</v>
      </c>
      <c r="D33" s="294" t="s">
        <v>470</v>
      </c>
      <c r="E33" s="296"/>
      <c r="F33" s="297"/>
      <c r="G33" s="379"/>
      <c r="H33" s="379"/>
      <c r="I33" s="299">
        <v>27</v>
      </c>
      <c r="J33" s="295" t="s">
        <v>106</v>
      </c>
      <c r="K33" s="295" t="s">
        <v>221</v>
      </c>
      <c r="L33" s="298"/>
      <c r="M33" s="396"/>
    </row>
    <row r="34" spans="2:13" ht="15" customHeight="1">
      <c r="B34" s="395">
        <v>24</v>
      </c>
      <c r="C34" s="293" t="s">
        <v>388</v>
      </c>
      <c r="D34" s="294" t="s">
        <v>632</v>
      </c>
      <c r="E34" s="296"/>
      <c r="F34" s="297"/>
      <c r="G34" s="379"/>
      <c r="H34" s="379"/>
      <c r="I34" s="299">
        <v>368</v>
      </c>
      <c r="J34" s="295" t="s">
        <v>633</v>
      </c>
      <c r="K34" s="295" t="s">
        <v>569</v>
      </c>
      <c r="L34" s="298"/>
      <c r="M34" s="397"/>
    </row>
    <row r="35" spans="2:13" ht="15" customHeight="1">
      <c r="B35" s="395">
        <v>25</v>
      </c>
      <c r="C35" s="293" t="s">
        <v>395</v>
      </c>
      <c r="D35" s="294" t="s">
        <v>635</v>
      </c>
      <c r="E35" s="296"/>
      <c r="F35" s="297"/>
      <c r="G35" s="379"/>
      <c r="H35" s="379"/>
      <c r="I35" s="299">
        <v>1995</v>
      </c>
      <c r="J35" s="295" t="s">
        <v>633</v>
      </c>
      <c r="K35" s="295" t="s">
        <v>638</v>
      </c>
      <c r="L35" s="298"/>
      <c r="M35" s="396"/>
    </row>
    <row r="36" spans="2:13" ht="15" customHeight="1">
      <c r="B36" s="395">
        <v>26</v>
      </c>
      <c r="C36" s="293" t="s">
        <v>459</v>
      </c>
      <c r="D36" s="294" t="s">
        <v>586</v>
      </c>
      <c r="E36" s="296"/>
      <c r="F36" s="297"/>
      <c r="G36" s="379"/>
      <c r="H36" s="379"/>
      <c r="I36" s="299">
        <v>16</v>
      </c>
      <c r="J36" s="295" t="s">
        <v>633</v>
      </c>
      <c r="K36" s="295" t="s">
        <v>639</v>
      </c>
      <c r="L36" s="298"/>
      <c r="M36" s="398"/>
    </row>
    <row r="37" spans="2:13" ht="15" customHeight="1">
      <c r="B37" s="395">
        <v>27</v>
      </c>
      <c r="C37" s="293" t="s">
        <v>417</v>
      </c>
      <c r="D37" s="294" t="s">
        <v>634</v>
      </c>
      <c r="E37" s="296"/>
      <c r="F37" s="297"/>
      <c r="G37" s="379"/>
      <c r="H37" s="379"/>
      <c r="I37" s="299">
        <v>420</v>
      </c>
      <c r="J37" s="295" t="s">
        <v>633</v>
      </c>
      <c r="K37" s="295" t="s">
        <v>578</v>
      </c>
      <c r="L37" s="298"/>
      <c r="M37" s="396"/>
    </row>
    <row r="38" spans="2:13" ht="15" customHeight="1">
      <c r="B38" s="395">
        <v>28</v>
      </c>
      <c r="C38" s="293" t="s">
        <v>429</v>
      </c>
      <c r="D38" s="294" t="s">
        <v>583</v>
      </c>
      <c r="E38" s="296"/>
      <c r="F38" s="297"/>
      <c r="G38" s="379"/>
      <c r="H38" s="379"/>
      <c r="I38" s="299">
        <v>315</v>
      </c>
      <c r="J38" s="295" t="s">
        <v>580</v>
      </c>
      <c r="K38" s="295" t="s">
        <v>647</v>
      </c>
      <c r="L38" s="298"/>
      <c r="M38" s="396"/>
    </row>
    <row r="39" spans="2:13" ht="15" customHeight="1">
      <c r="B39" s="395">
        <v>29</v>
      </c>
      <c r="C39" s="293" t="s">
        <v>428</v>
      </c>
      <c r="D39" s="294" t="s">
        <v>581</v>
      </c>
      <c r="E39" s="296"/>
      <c r="F39" s="297"/>
      <c r="G39" s="379"/>
      <c r="H39" s="379"/>
      <c r="I39" s="299">
        <v>420</v>
      </c>
      <c r="J39" s="295" t="s">
        <v>580</v>
      </c>
      <c r="K39" s="295" t="s">
        <v>647</v>
      </c>
      <c r="L39" s="298"/>
      <c r="M39" s="396"/>
    </row>
    <row r="40" spans="2:13" ht="15" customHeight="1">
      <c r="B40" s="395">
        <v>30</v>
      </c>
      <c r="C40" s="293" t="s">
        <v>423</v>
      </c>
      <c r="D40" s="294" t="s">
        <v>643</v>
      </c>
      <c r="E40" s="296"/>
      <c r="F40" s="297"/>
      <c r="G40" s="379"/>
      <c r="H40" s="379"/>
      <c r="I40" s="299">
        <v>420</v>
      </c>
      <c r="J40" s="295" t="s">
        <v>580</v>
      </c>
      <c r="K40" s="295" t="s">
        <v>647</v>
      </c>
      <c r="L40" s="298"/>
      <c r="M40" s="396"/>
    </row>
    <row r="41" spans="2:13" ht="15" customHeight="1">
      <c r="B41" s="395">
        <v>31</v>
      </c>
      <c r="C41" s="293" t="s">
        <v>430</v>
      </c>
      <c r="D41" s="294" t="s">
        <v>582</v>
      </c>
      <c r="E41" s="296"/>
      <c r="F41" s="297"/>
      <c r="G41" s="379"/>
      <c r="H41" s="379"/>
      <c r="I41" s="299">
        <v>105</v>
      </c>
      <c r="J41" s="295" t="s">
        <v>580</v>
      </c>
      <c r="K41" s="295" t="s">
        <v>647</v>
      </c>
      <c r="L41" s="298"/>
      <c r="M41" s="396"/>
    </row>
    <row r="42" spans="2:13" ht="15" customHeight="1">
      <c r="B42" s="395">
        <v>32</v>
      </c>
      <c r="C42" s="293" t="s">
        <v>387</v>
      </c>
      <c r="D42" s="294" t="s">
        <v>475</v>
      </c>
      <c r="E42" s="296"/>
      <c r="F42" s="297"/>
      <c r="G42" s="379"/>
      <c r="H42" s="379"/>
      <c r="I42" s="299">
        <v>84</v>
      </c>
      <c r="J42" s="295" t="s">
        <v>570</v>
      </c>
      <c r="K42" s="295" t="s">
        <v>653</v>
      </c>
      <c r="L42" s="295" t="s">
        <v>653</v>
      </c>
      <c r="M42" s="396"/>
    </row>
    <row r="43" spans="2:13" ht="15" customHeight="1">
      <c r="B43" s="395">
        <v>33</v>
      </c>
      <c r="C43" s="293" t="s">
        <v>390</v>
      </c>
      <c r="D43" s="294" t="s">
        <v>650</v>
      </c>
      <c r="E43" s="296"/>
      <c r="F43" s="297"/>
      <c r="G43" s="379"/>
      <c r="H43" s="379"/>
      <c r="I43" s="299">
        <v>210</v>
      </c>
      <c r="J43" s="295" t="s">
        <v>570</v>
      </c>
      <c r="K43" s="295" t="s">
        <v>649</v>
      </c>
      <c r="L43" s="298"/>
      <c r="M43" s="396"/>
    </row>
    <row r="44" spans="2:13" ht="15" customHeight="1">
      <c r="B44" s="395">
        <v>34</v>
      </c>
      <c r="C44" s="293" t="s">
        <v>118</v>
      </c>
      <c r="D44" s="294" t="s">
        <v>579</v>
      </c>
      <c r="E44" s="296"/>
      <c r="F44" s="297"/>
      <c r="G44" s="379"/>
      <c r="H44" s="379"/>
      <c r="I44" s="299">
        <v>27</v>
      </c>
      <c r="J44" s="295" t="s">
        <v>89</v>
      </c>
      <c r="K44" s="295" t="s">
        <v>136</v>
      </c>
      <c r="L44" s="298"/>
      <c r="M44" s="396"/>
    </row>
    <row r="45" spans="2:13" ht="15" customHeight="1">
      <c r="B45" s="395">
        <v>35</v>
      </c>
      <c r="C45" s="293" t="s">
        <v>433</v>
      </c>
      <c r="D45" s="294" t="s">
        <v>493</v>
      </c>
      <c r="E45" s="296"/>
      <c r="F45" s="297"/>
      <c r="G45" s="379"/>
      <c r="H45" s="379"/>
      <c r="I45" s="299">
        <v>11</v>
      </c>
      <c r="J45" s="295" t="s">
        <v>89</v>
      </c>
      <c r="K45" s="295" t="s">
        <v>53</v>
      </c>
      <c r="L45" s="295" t="s">
        <v>53</v>
      </c>
      <c r="M45" s="396"/>
    </row>
    <row r="46" spans="2:13" ht="15" customHeight="1">
      <c r="B46" s="395">
        <v>36</v>
      </c>
      <c r="C46" s="293" t="s">
        <v>120</v>
      </c>
      <c r="D46" s="294" t="s">
        <v>474</v>
      </c>
      <c r="E46" s="296"/>
      <c r="F46" s="297"/>
      <c r="G46" s="379"/>
      <c r="H46" s="379"/>
      <c r="I46" s="299">
        <v>16800</v>
      </c>
      <c r="J46" s="295" t="s">
        <v>89</v>
      </c>
      <c r="K46" s="295" t="s">
        <v>137</v>
      </c>
      <c r="L46" s="298"/>
      <c r="M46" s="396"/>
    </row>
    <row r="47" spans="2:13" ht="15" customHeight="1">
      <c r="B47" s="395">
        <v>37</v>
      </c>
      <c r="C47" s="293" t="s">
        <v>127</v>
      </c>
      <c r="D47" s="294" t="s">
        <v>471</v>
      </c>
      <c r="E47" s="296"/>
      <c r="F47" s="297"/>
      <c r="G47" s="379"/>
      <c r="H47" s="379"/>
      <c r="I47" s="299">
        <v>38</v>
      </c>
      <c r="J47" s="295" t="s">
        <v>89</v>
      </c>
      <c r="K47" s="295" t="s">
        <v>533</v>
      </c>
      <c r="L47" s="298"/>
      <c r="M47" s="396"/>
    </row>
    <row r="48" spans="2:13" ht="15" customHeight="1">
      <c r="B48" s="395">
        <v>38</v>
      </c>
      <c r="C48" s="293" t="s">
        <v>128</v>
      </c>
      <c r="D48" s="294" t="s">
        <v>472</v>
      </c>
      <c r="E48" s="296"/>
      <c r="F48" s="297"/>
      <c r="G48" s="379"/>
      <c r="H48" s="379"/>
      <c r="I48" s="299">
        <v>38</v>
      </c>
      <c r="J48" s="295" t="s">
        <v>89</v>
      </c>
      <c r="K48" s="295" t="s">
        <v>533</v>
      </c>
      <c r="L48" s="298"/>
      <c r="M48" s="396"/>
    </row>
    <row r="49" spans="2:13" ht="15" customHeight="1">
      <c r="B49" s="395">
        <v>39</v>
      </c>
      <c r="C49" s="293" t="s">
        <v>129</v>
      </c>
      <c r="D49" s="294" t="s">
        <v>473</v>
      </c>
      <c r="E49" s="296"/>
      <c r="F49" s="297"/>
      <c r="G49" s="379"/>
      <c r="H49" s="379"/>
      <c r="I49" s="299">
        <v>38</v>
      </c>
      <c r="J49" s="295" t="s">
        <v>89</v>
      </c>
      <c r="K49" s="295" t="s">
        <v>533</v>
      </c>
      <c r="L49" s="298"/>
      <c r="M49" s="396"/>
    </row>
    <row r="50" spans="2:13" ht="15" customHeight="1">
      <c r="B50" s="395">
        <v>40</v>
      </c>
      <c r="C50" s="293" t="s">
        <v>460</v>
      </c>
      <c r="D50" s="294" t="s">
        <v>515</v>
      </c>
      <c r="E50" s="296"/>
      <c r="F50" s="297"/>
      <c r="G50" s="379"/>
      <c r="H50" s="379"/>
      <c r="I50" s="299">
        <v>105</v>
      </c>
      <c r="J50" s="295" t="s">
        <v>89</v>
      </c>
      <c r="K50" s="295" t="s">
        <v>63</v>
      </c>
      <c r="L50" s="298"/>
      <c r="M50" s="396"/>
    </row>
    <row r="51" spans="2:13" ht="15" customHeight="1">
      <c r="B51" s="395">
        <v>41</v>
      </c>
      <c r="C51" s="293" t="s">
        <v>385</v>
      </c>
      <c r="D51" s="294" t="s">
        <v>651</v>
      </c>
      <c r="E51" s="296"/>
      <c r="F51" s="297"/>
      <c r="G51" s="379"/>
      <c r="H51" s="379"/>
      <c r="I51" s="299">
        <v>336</v>
      </c>
      <c r="J51" s="295" t="s">
        <v>89</v>
      </c>
      <c r="K51" s="295" t="s">
        <v>68</v>
      </c>
      <c r="L51" s="298"/>
      <c r="M51" s="396"/>
    </row>
    <row r="52" spans="2:13" ht="15" customHeight="1">
      <c r="B52" s="395">
        <v>42</v>
      </c>
      <c r="C52" s="293" t="s">
        <v>434</v>
      </c>
      <c r="D52" s="294" t="s">
        <v>494</v>
      </c>
      <c r="E52" s="296"/>
      <c r="F52" s="297"/>
      <c r="G52" s="379"/>
      <c r="H52" s="379"/>
      <c r="I52" s="299">
        <v>3</v>
      </c>
      <c r="J52" s="295" t="s">
        <v>89</v>
      </c>
      <c r="K52" s="295" t="s">
        <v>53</v>
      </c>
      <c r="L52" s="295" t="s">
        <v>53</v>
      </c>
      <c r="M52" s="396"/>
    </row>
    <row r="53" spans="2:13" ht="15" customHeight="1">
      <c r="B53" s="395">
        <v>43</v>
      </c>
      <c r="C53" s="293" t="s">
        <v>435</v>
      </c>
      <c r="D53" s="294" t="s">
        <v>495</v>
      </c>
      <c r="E53" s="296"/>
      <c r="F53" s="297"/>
      <c r="G53" s="379"/>
      <c r="H53" s="379"/>
      <c r="I53" s="299">
        <v>3</v>
      </c>
      <c r="J53" s="295" t="s">
        <v>89</v>
      </c>
      <c r="K53" s="295" t="s">
        <v>53</v>
      </c>
      <c r="L53" s="295" t="s">
        <v>53</v>
      </c>
      <c r="M53" s="396"/>
    </row>
    <row r="54" spans="2:13" ht="15" customHeight="1">
      <c r="B54" s="395">
        <v>44</v>
      </c>
      <c r="C54" s="293" t="s">
        <v>436</v>
      </c>
      <c r="D54" s="294" t="s">
        <v>496</v>
      </c>
      <c r="E54" s="296"/>
      <c r="F54" s="297"/>
      <c r="G54" s="379"/>
      <c r="H54" s="379"/>
      <c r="I54" s="299">
        <v>3</v>
      </c>
      <c r="J54" s="295" t="s">
        <v>89</v>
      </c>
      <c r="K54" s="295" t="s">
        <v>53</v>
      </c>
      <c r="L54" s="295" t="s">
        <v>53</v>
      </c>
      <c r="M54" s="396"/>
    </row>
    <row r="55" spans="2:13" ht="15" customHeight="1">
      <c r="B55" s="395">
        <v>45</v>
      </c>
      <c r="C55" s="293" t="s">
        <v>386</v>
      </c>
      <c r="D55" s="294" t="s">
        <v>652</v>
      </c>
      <c r="E55" s="296"/>
      <c r="F55" s="297"/>
      <c r="G55" s="379"/>
      <c r="H55" s="379"/>
      <c r="I55" s="813">
        <v>35000</v>
      </c>
      <c r="J55" s="295" t="s">
        <v>89</v>
      </c>
      <c r="K55" s="295" t="s">
        <v>534</v>
      </c>
      <c r="L55" s="298"/>
      <c r="M55" s="396"/>
    </row>
    <row r="56" spans="2:13" ht="15" customHeight="1">
      <c r="B56" s="395">
        <v>46</v>
      </c>
      <c r="C56" s="293" t="s">
        <v>437</v>
      </c>
      <c r="D56" s="294" t="s">
        <v>497</v>
      </c>
      <c r="E56" s="296"/>
      <c r="F56" s="297"/>
      <c r="G56" s="379"/>
      <c r="H56" s="379"/>
      <c r="I56" s="299">
        <v>6</v>
      </c>
      <c r="J56" s="295" t="s">
        <v>89</v>
      </c>
      <c r="K56" s="295" t="s">
        <v>53</v>
      </c>
      <c r="L56" s="295" t="s">
        <v>53</v>
      </c>
      <c r="M56" s="396"/>
    </row>
    <row r="57" spans="2:13" ht="15" customHeight="1">
      <c r="B57" s="395">
        <v>47</v>
      </c>
      <c r="C57" s="293" t="s">
        <v>438</v>
      </c>
      <c r="D57" s="294" t="s">
        <v>520</v>
      </c>
      <c r="E57" s="296"/>
      <c r="F57" s="297"/>
      <c r="G57" s="379"/>
      <c r="H57" s="379"/>
      <c r="I57" s="299">
        <v>48300</v>
      </c>
      <c r="J57" s="295" t="s">
        <v>89</v>
      </c>
      <c r="K57" s="295" t="s">
        <v>539</v>
      </c>
      <c r="L57" s="298"/>
      <c r="M57" s="396"/>
    </row>
    <row r="58" spans="2:13" ht="15" customHeight="1">
      <c r="B58" s="395">
        <v>48</v>
      </c>
      <c r="C58" s="293" t="s">
        <v>439</v>
      </c>
      <c r="D58" s="294" t="s">
        <v>498</v>
      </c>
      <c r="E58" s="296"/>
      <c r="F58" s="297"/>
      <c r="G58" s="379"/>
      <c r="H58" s="379"/>
      <c r="I58" s="299">
        <v>17850</v>
      </c>
      <c r="J58" s="295" t="s">
        <v>89</v>
      </c>
      <c r="K58" s="295" t="s">
        <v>539</v>
      </c>
      <c r="L58" s="298"/>
      <c r="M58" s="396"/>
    </row>
    <row r="59" spans="2:13" ht="15" customHeight="1">
      <c r="B59" s="395">
        <v>49</v>
      </c>
      <c r="C59" s="293" t="s">
        <v>440</v>
      </c>
      <c r="D59" s="294" t="s">
        <v>499</v>
      </c>
      <c r="E59" s="296"/>
      <c r="F59" s="297"/>
      <c r="G59" s="379"/>
      <c r="H59" s="379"/>
      <c r="I59" s="299">
        <v>1050</v>
      </c>
      <c r="J59" s="295" t="s">
        <v>89</v>
      </c>
      <c r="K59" s="295" t="s">
        <v>539</v>
      </c>
      <c r="L59" s="298"/>
      <c r="M59" s="396"/>
    </row>
    <row r="60" spans="2:13" ht="15" customHeight="1">
      <c r="B60" s="395">
        <v>50</v>
      </c>
      <c r="C60" s="293" t="s">
        <v>441</v>
      </c>
      <c r="D60" s="294" t="s">
        <v>500</v>
      </c>
      <c r="E60" s="296"/>
      <c r="F60" s="297"/>
      <c r="G60" s="379"/>
      <c r="H60" s="379"/>
      <c r="I60" s="299">
        <v>5250</v>
      </c>
      <c r="J60" s="295" t="s">
        <v>89</v>
      </c>
      <c r="K60" s="295" t="s">
        <v>539</v>
      </c>
      <c r="L60" s="298"/>
      <c r="M60" s="396"/>
    </row>
    <row r="61" spans="2:13" ht="15" customHeight="1">
      <c r="B61" s="395">
        <v>51</v>
      </c>
      <c r="C61" s="293" t="s">
        <v>442</v>
      </c>
      <c r="D61" s="294" t="s">
        <v>654</v>
      </c>
      <c r="E61" s="296"/>
      <c r="F61" s="297"/>
      <c r="G61" s="379"/>
      <c r="H61" s="379"/>
      <c r="I61" s="299">
        <v>3</v>
      </c>
      <c r="J61" s="295" t="s">
        <v>89</v>
      </c>
      <c r="K61" s="295" t="s">
        <v>53</v>
      </c>
      <c r="L61" s="295" t="s">
        <v>53</v>
      </c>
      <c r="M61" s="396"/>
    </row>
    <row r="62" spans="2:13" ht="15" customHeight="1">
      <c r="B62" s="395">
        <v>52</v>
      </c>
      <c r="C62" s="293" t="s">
        <v>389</v>
      </c>
      <c r="D62" s="294" t="s">
        <v>476</v>
      </c>
      <c r="E62" s="296"/>
      <c r="F62" s="297"/>
      <c r="G62" s="379"/>
      <c r="H62" s="379"/>
      <c r="I62" s="299">
        <v>131250</v>
      </c>
      <c r="J62" s="295" t="s">
        <v>89</v>
      </c>
      <c r="K62" s="295" t="s">
        <v>61</v>
      </c>
      <c r="L62" s="298"/>
      <c r="M62" s="396"/>
    </row>
    <row r="63" spans="2:13" ht="15" customHeight="1">
      <c r="B63" s="395">
        <v>53</v>
      </c>
      <c r="C63" s="293" t="s">
        <v>464</v>
      </c>
      <c r="D63" s="294" t="s">
        <v>655</v>
      </c>
      <c r="E63" s="296"/>
      <c r="F63" s="297"/>
      <c r="G63" s="379"/>
      <c r="H63" s="379"/>
      <c r="I63" s="299">
        <v>42000</v>
      </c>
      <c r="J63" s="295" t="s">
        <v>89</v>
      </c>
      <c r="K63" s="295" t="s">
        <v>542</v>
      </c>
      <c r="L63" s="298"/>
      <c r="M63" s="398"/>
    </row>
    <row r="64" spans="2:13" ht="15" customHeight="1">
      <c r="B64" s="395">
        <v>54</v>
      </c>
      <c r="C64" s="293" t="s">
        <v>420</v>
      </c>
      <c r="D64" s="294" t="s">
        <v>656</v>
      </c>
      <c r="E64" s="296"/>
      <c r="F64" s="297"/>
      <c r="G64" s="379"/>
      <c r="H64" s="379"/>
      <c r="I64" s="299">
        <v>262500</v>
      </c>
      <c r="J64" s="295" t="s">
        <v>89</v>
      </c>
      <c r="K64" s="295" t="s">
        <v>67</v>
      </c>
      <c r="L64" s="298"/>
      <c r="M64" s="396"/>
    </row>
    <row r="65" spans="2:13" ht="15" customHeight="1">
      <c r="B65" s="395">
        <v>55</v>
      </c>
      <c r="C65" s="293" t="s">
        <v>392</v>
      </c>
      <c r="D65" s="294" t="s">
        <v>477</v>
      </c>
      <c r="E65" s="296"/>
      <c r="F65" s="297"/>
      <c r="G65" s="379"/>
      <c r="H65" s="379"/>
      <c r="I65" s="299">
        <v>303</v>
      </c>
      <c r="J65" s="295" t="s">
        <v>89</v>
      </c>
      <c r="K65" s="295" t="s">
        <v>69</v>
      </c>
      <c r="L65" s="298"/>
      <c r="M65" s="396"/>
    </row>
    <row r="66" spans="2:13" ht="15" customHeight="1">
      <c r="B66" s="395">
        <v>56</v>
      </c>
      <c r="C66" s="293" t="s">
        <v>448</v>
      </c>
      <c r="D66" s="294" t="s">
        <v>505</v>
      </c>
      <c r="E66" s="296"/>
      <c r="F66" s="297"/>
      <c r="G66" s="379"/>
      <c r="H66" s="379"/>
      <c r="I66" s="299">
        <v>4</v>
      </c>
      <c r="J66" s="295" t="s">
        <v>89</v>
      </c>
      <c r="K66" s="295" t="s">
        <v>53</v>
      </c>
      <c r="L66" s="295" t="s">
        <v>53</v>
      </c>
      <c r="M66" s="396"/>
    </row>
    <row r="67" spans="2:13" ht="15" customHeight="1">
      <c r="B67" s="395">
        <v>57</v>
      </c>
      <c r="C67" s="293" t="s">
        <v>466</v>
      </c>
      <c r="D67" s="294" t="s">
        <v>660</v>
      </c>
      <c r="E67" s="296"/>
      <c r="F67" s="297"/>
      <c r="G67" s="379"/>
      <c r="H67" s="379"/>
      <c r="I67" s="299">
        <v>4</v>
      </c>
      <c r="J67" s="295" t="s">
        <v>89</v>
      </c>
      <c r="K67" s="295" t="s">
        <v>53</v>
      </c>
      <c r="L67" s="295" t="s">
        <v>53</v>
      </c>
      <c r="M67" s="396"/>
    </row>
    <row r="68" spans="2:13" ht="15" customHeight="1">
      <c r="B68" s="395">
        <v>58</v>
      </c>
      <c r="C68" s="293" t="s">
        <v>465</v>
      </c>
      <c r="D68" s="294" t="s">
        <v>518</v>
      </c>
      <c r="E68" s="296"/>
      <c r="F68" s="297"/>
      <c r="G68" s="379"/>
      <c r="H68" s="379"/>
      <c r="I68" s="299">
        <v>4</v>
      </c>
      <c r="J68" s="295" t="s">
        <v>89</v>
      </c>
      <c r="K68" s="295" t="s">
        <v>53</v>
      </c>
      <c r="L68" s="295" t="s">
        <v>53</v>
      </c>
      <c r="M68" s="396"/>
    </row>
    <row r="69" spans="2:13" ht="15" customHeight="1">
      <c r="B69" s="395">
        <v>59</v>
      </c>
      <c r="C69" s="293" t="s">
        <v>405</v>
      </c>
      <c r="D69" s="294" t="s">
        <v>482</v>
      </c>
      <c r="E69" s="296"/>
      <c r="F69" s="297"/>
      <c r="G69" s="379"/>
      <c r="H69" s="379"/>
      <c r="I69" s="299">
        <v>15750</v>
      </c>
      <c r="J69" s="295" t="s">
        <v>89</v>
      </c>
      <c r="K69" s="295" t="s">
        <v>535</v>
      </c>
      <c r="L69" s="298"/>
      <c r="M69" s="396"/>
    </row>
    <row r="70" spans="2:13" ht="15" customHeight="1">
      <c r="B70" s="395">
        <v>60</v>
      </c>
      <c r="C70" s="293" t="s">
        <v>393</v>
      </c>
      <c r="D70" s="294" t="s">
        <v>478</v>
      </c>
      <c r="E70" s="296"/>
      <c r="F70" s="297"/>
      <c r="G70" s="379"/>
      <c r="H70" s="379"/>
      <c r="I70" s="299">
        <v>31500</v>
      </c>
      <c r="J70" s="295" t="s">
        <v>89</v>
      </c>
      <c r="K70" s="295" t="s">
        <v>61</v>
      </c>
      <c r="L70" s="298"/>
      <c r="M70" s="396"/>
    </row>
    <row r="71" spans="2:13" ht="15" customHeight="1">
      <c r="B71" s="395">
        <v>61</v>
      </c>
      <c r="C71" s="293" t="s">
        <v>455</v>
      </c>
      <c r="D71" s="294" t="s">
        <v>511</v>
      </c>
      <c r="E71" s="296"/>
      <c r="F71" s="297"/>
      <c r="G71" s="379"/>
      <c r="H71" s="379"/>
      <c r="I71" s="299">
        <v>6</v>
      </c>
      <c r="J71" s="295" t="s">
        <v>89</v>
      </c>
      <c r="K71" s="295" t="s">
        <v>53</v>
      </c>
      <c r="L71" s="295" t="s">
        <v>53</v>
      </c>
      <c r="M71" s="396"/>
    </row>
    <row r="72" spans="2:13" ht="15" customHeight="1">
      <c r="B72" s="395">
        <v>62</v>
      </c>
      <c r="C72" s="293" t="s">
        <v>461</v>
      </c>
      <c r="D72" s="294" t="s">
        <v>516</v>
      </c>
      <c r="E72" s="296"/>
      <c r="F72" s="297"/>
      <c r="G72" s="379"/>
      <c r="H72" s="379"/>
      <c r="I72" s="299">
        <v>3</v>
      </c>
      <c r="J72" s="295" t="s">
        <v>89</v>
      </c>
      <c r="K72" s="295" t="s">
        <v>53</v>
      </c>
      <c r="L72" s="295" t="s">
        <v>53</v>
      </c>
      <c r="M72" s="396"/>
    </row>
    <row r="73" spans="2:13" ht="15" customHeight="1">
      <c r="B73" s="395">
        <v>63</v>
      </c>
      <c r="C73" s="293" t="s">
        <v>397</v>
      </c>
      <c r="D73" s="294" t="s">
        <v>658</v>
      </c>
      <c r="E73" s="296"/>
      <c r="F73" s="297"/>
      <c r="G73" s="379"/>
      <c r="H73" s="379"/>
      <c r="I73" s="299">
        <v>12600</v>
      </c>
      <c r="J73" s="295" t="s">
        <v>89</v>
      </c>
      <c r="K73" s="295" t="s">
        <v>535</v>
      </c>
      <c r="L73" s="298"/>
      <c r="M73" s="396"/>
    </row>
    <row r="74" spans="2:13" ht="15" customHeight="1">
      <c r="B74" s="395">
        <v>64</v>
      </c>
      <c r="C74" s="293" t="s">
        <v>396</v>
      </c>
      <c r="D74" s="294" t="s">
        <v>657</v>
      </c>
      <c r="E74" s="296"/>
      <c r="F74" s="297"/>
      <c r="G74" s="379"/>
      <c r="H74" s="379"/>
      <c r="I74" s="299">
        <v>236250</v>
      </c>
      <c r="J74" s="295" t="s">
        <v>89</v>
      </c>
      <c r="K74" s="295" t="s">
        <v>535</v>
      </c>
      <c r="L74" s="298"/>
      <c r="M74" s="396"/>
    </row>
    <row r="75" spans="2:13" ht="15" customHeight="1">
      <c r="B75" s="395">
        <v>65</v>
      </c>
      <c r="C75" s="293" t="s">
        <v>449</v>
      </c>
      <c r="D75" s="294" t="s">
        <v>659</v>
      </c>
      <c r="E75" s="296"/>
      <c r="F75" s="297"/>
      <c r="G75" s="379"/>
      <c r="H75" s="379"/>
      <c r="I75" s="299">
        <v>4</v>
      </c>
      <c r="J75" s="295" t="s">
        <v>89</v>
      </c>
      <c r="K75" s="295" t="s">
        <v>53</v>
      </c>
      <c r="L75" s="295" t="s">
        <v>53</v>
      </c>
      <c r="M75" s="396"/>
    </row>
    <row r="76" spans="2:13" ht="15" customHeight="1">
      <c r="B76" s="395">
        <v>66</v>
      </c>
      <c r="C76" s="293" t="s">
        <v>456</v>
      </c>
      <c r="D76" s="294" t="s">
        <v>512</v>
      </c>
      <c r="E76" s="296"/>
      <c r="F76" s="297"/>
      <c r="G76" s="379"/>
      <c r="H76" s="379"/>
      <c r="I76" s="299">
        <v>7</v>
      </c>
      <c r="J76" s="295" t="s">
        <v>89</v>
      </c>
      <c r="K76" s="295" t="s">
        <v>53</v>
      </c>
      <c r="L76" s="295" t="s">
        <v>53</v>
      </c>
      <c r="M76" s="396"/>
    </row>
    <row r="77" spans="2:13" ht="15" customHeight="1">
      <c r="B77" s="395">
        <v>67</v>
      </c>
      <c r="C77" s="293" t="s">
        <v>444</v>
      </c>
      <c r="D77" s="294" t="s">
        <v>502</v>
      </c>
      <c r="E77" s="296"/>
      <c r="F77" s="297"/>
      <c r="G77" s="379"/>
      <c r="H77" s="379"/>
      <c r="I77" s="299">
        <v>4</v>
      </c>
      <c r="J77" s="295" t="s">
        <v>89</v>
      </c>
      <c r="K77" s="295" t="s">
        <v>53</v>
      </c>
      <c r="L77" s="295" t="s">
        <v>53</v>
      </c>
      <c r="M77" s="396"/>
    </row>
    <row r="78" spans="2:13" ht="15" customHeight="1">
      <c r="B78" s="395">
        <v>68</v>
      </c>
      <c r="C78" s="293" t="s">
        <v>450</v>
      </c>
      <c r="D78" s="294" t="s">
        <v>506</v>
      </c>
      <c r="E78" s="296"/>
      <c r="F78" s="297"/>
      <c r="G78" s="379"/>
      <c r="H78" s="379"/>
      <c r="I78" s="299">
        <v>4</v>
      </c>
      <c r="J78" s="295" t="s">
        <v>89</v>
      </c>
      <c r="K78" s="295" t="s">
        <v>53</v>
      </c>
      <c r="L78" s="295" t="s">
        <v>53</v>
      </c>
      <c r="M78" s="396"/>
    </row>
    <row r="79" spans="2:13" ht="15" customHeight="1">
      <c r="B79" s="395">
        <v>69</v>
      </c>
      <c r="C79" s="293" t="s">
        <v>425</v>
      </c>
      <c r="D79" s="294" t="s">
        <v>661</v>
      </c>
      <c r="E79" s="296"/>
      <c r="F79" s="297"/>
      <c r="G79" s="379"/>
      <c r="H79" s="379"/>
      <c r="I79" s="299">
        <v>34125</v>
      </c>
      <c r="J79" s="295" t="s">
        <v>89</v>
      </c>
      <c r="K79" s="295" t="s">
        <v>541</v>
      </c>
      <c r="L79" s="298"/>
      <c r="M79" s="396"/>
    </row>
    <row r="80" spans="2:13" ht="15" customHeight="1">
      <c r="B80" s="395">
        <v>70</v>
      </c>
      <c r="C80" s="293" t="s">
        <v>424</v>
      </c>
      <c r="D80" s="294" t="s">
        <v>491</v>
      </c>
      <c r="E80" s="296"/>
      <c r="F80" s="297"/>
      <c r="G80" s="379"/>
      <c r="H80" s="379"/>
      <c r="I80" s="299">
        <v>26250</v>
      </c>
      <c r="J80" s="295" t="s">
        <v>89</v>
      </c>
      <c r="K80" s="295" t="s">
        <v>541</v>
      </c>
      <c r="L80" s="298"/>
      <c r="M80" s="396"/>
    </row>
    <row r="81" spans="2:13" ht="15" customHeight="1">
      <c r="B81" s="395">
        <v>71</v>
      </c>
      <c r="C81" s="293" t="s">
        <v>426</v>
      </c>
      <c r="D81" s="294" t="s">
        <v>492</v>
      </c>
      <c r="E81" s="296"/>
      <c r="F81" s="297"/>
      <c r="G81" s="379"/>
      <c r="H81" s="379"/>
      <c r="I81" s="299">
        <v>126000</v>
      </c>
      <c r="J81" s="295" t="s">
        <v>89</v>
      </c>
      <c r="K81" s="295" t="s">
        <v>541</v>
      </c>
      <c r="L81" s="298"/>
      <c r="M81" s="396"/>
    </row>
    <row r="82" spans="2:13" ht="15" customHeight="1">
      <c r="B82" s="395">
        <v>72</v>
      </c>
      <c r="C82" s="293" t="s">
        <v>427</v>
      </c>
      <c r="D82" s="294" t="s">
        <v>670</v>
      </c>
      <c r="E82" s="296"/>
      <c r="F82" s="297"/>
      <c r="G82" s="379"/>
      <c r="H82" s="379"/>
      <c r="I82" s="299">
        <v>2625</v>
      </c>
      <c r="J82" s="295" t="s">
        <v>89</v>
      </c>
      <c r="K82" s="295" t="s">
        <v>61</v>
      </c>
      <c r="L82" s="298"/>
      <c r="M82" s="396"/>
    </row>
    <row r="83" spans="2:13" ht="15" customHeight="1">
      <c r="B83" s="395">
        <v>73</v>
      </c>
      <c r="C83" s="293" t="s">
        <v>432</v>
      </c>
      <c r="D83" s="294" t="s">
        <v>585</v>
      </c>
      <c r="E83" s="296"/>
      <c r="F83" s="297"/>
      <c r="G83" s="379"/>
      <c r="H83" s="379"/>
      <c r="I83" s="299">
        <v>31500</v>
      </c>
      <c r="J83" s="295" t="s">
        <v>89</v>
      </c>
      <c r="K83" s="295" t="s">
        <v>541</v>
      </c>
      <c r="L83" s="298"/>
      <c r="M83" s="396"/>
    </row>
    <row r="84" spans="2:13" ht="15" customHeight="1">
      <c r="B84" s="395">
        <v>74</v>
      </c>
      <c r="C84" s="293" t="s">
        <v>431</v>
      </c>
      <c r="D84" s="294" t="s">
        <v>584</v>
      </c>
      <c r="E84" s="296"/>
      <c r="F84" s="297"/>
      <c r="G84" s="379"/>
      <c r="H84" s="379"/>
      <c r="I84" s="299">
        <v>12600</v>
      </c>
      <c r="J84" s="295" t="s">
        <v>89</v>
      </c>
      <c r="K84" s="295" t="s">
        <v>541</v>
      </c>
      <c r="L84" s="298"/>
      <c r="M84" s="396"/>
    </row>
    <row r="85" spans="2:13" ht="15" customHeight="1">
      <c r="B85" s="395">
        <v>75</v>
      </c>
      <c r="C85" s="293" t="s">
        <v>457</v>
      </c>
      <c r="D85" s="294" t="s">
        <v>513</v>
      </c>
      <c r="E85" s="296"/>
      <c r="F85" s="297"/>
      <c r="G85" s="379"/>
      <c r="H85" s="379"/>
      <c r="I85" s="299">
        <v>21</v>
      </c>
      <c r="J85" s="295" t="s">
        <v>89</v>
      </c>
      <c r="K85" s="295" t="s">
        <v>53</v>
      </c>
      <c r="L85" s="295" t="s">
        <v>53</v>
      </c>
      <c r="M85" s="396"/>
    </row>
    <row r="86" spans="2:13" ht="15" customHeight="1">
      <c r="B86" s="395">
        <v>76</v>
      </c>
      <c r="C86" s="293" t="s">
        <v>458</v>
      </c>
      <c r="D86" s="294" t="s">
        <v>514</v>
      </c>
      <c r="E86" s="296"/>
      <c r="F86" s="297"/>
      <c r="G86" s="379"/>
      <c r="H86" s="379"/>
      <c r="I86" s="299">
        <v>7</v>
      </c>
      <c r="J86" s="295" t="s">
        <v>89</v>
      </c>
      <c r="K86" s="295" t="s">
        <v>53</v>
      </c>
      <c r="L86" s="295" t="s">
        <v>53</v>
      </c>
      <c r="M86" s="396"/>
    </row>
    <row r="87" spans="2:13" ht="15" customHeight="1">
      <c r="B87" s="395">
        <v>77</v>
      </c>
      <c r="C87" s="293" t="s">
        <v>463</v>
      </c>
      <c r="D87" s="294" t="s">
        <v>517</v>
      </c>
      <c r="E87" s="296"/>
      <c r="F87" s="297"/>
      <c r="G87" s="379"/>
      <c r="H87" s="379"/>
      <c r="I87" s="299">
        <v>21</v>
      </c>
      <c r="J87" s="295" t="s">
        <v>89</v>
      </c>
      <c r="K87" s="295" t="s">
        <v>68</v>
      </c>
      <c r="L87" s="298"/>
      <c r="M87" s="396"/>
    </row>
    <row r="88" spans="2:13" ht="15" customHeight="1">
      <c r="B88" s="395">
        <v>78</v>
      </c>
      <c r="C88" s="293" t="s">
        <v>462</v>
      </c>
      <c r="D88" s="294" t="s">
        <v>587</v>
      </c>
      <c r="E88" s="296"/>
      <c r="F88" s="297"/>
      <c r="G88" s="379"/>
      <c r="H88" s="379"/>
      <c r="I88" s="299">
        <v>6</v>
      </c>
      <c r="J88" s="295" t="s">
        <v>89</v>
      </c>
      <c r="K88" s="295" t="s">
        <v>136</v>
      </c>
      <c r="L88" s="298"/>
      <c r="M88" s="396"/>
    </row>
    <row r="89" spans="2:13" ht="15" customHeight="1">
      <c r="B89" s="395">
        <v>79</v>
      </c>
      <c r="C89" s="293" t="s">
        <v>399</v>
      </c>
      <c r="D89" s="294" t="s">
        <v>571</v>
      </c>
      <c r="E89" s="296"/>
      <c r="F89" s="297"/>
      <c r="G89" s="379"/>
      <c r="H89" s="379"/>
      <c r="I89" s="299">
        <v>10500</v>
      </c>
      <c r="J89" s="295" t="s">
        <v>89</v>
      </c>
      <c r="K89" s="295" t="s">
        <v>535</v>
      </c>
      <c r="L89" s="298"/>
      <c r="M89" s="396"/>
    </row>
    <row r="90" spans="2:13" ht="15" customHeight="1">
      <c r="B90" s="395">
        <v>80</v>
      </c>
      <c r="C90" s="293" t="s">
        <v>400</v>
      </c>
      <c r="D90" s="294" t="s">
        <v>572</v>
      </c>
      <c r="E90" s="296"/>
      <c r="F90" s="297"/>
      <c r="G90" s="379"/>
      <c r="H90" s="379"/>
      <c r="I90" s="299">
        <v>183750</v>
      </c>
      <c r="J90" s="295" t="s">
        <v>89</v>
      </c>
      <c r="K90" s="295" t="s">
        <v>535</v>
      </c>
      <c r="L90" s="298"/>
      <c r="M90" s="396"/>
    </row>
    <row r="91" spans="2:13" ht="15" customHeight="1">
      <c r="B91" s="395">
        <v>81</v>
      </c>
      <c r="C91" s="293" t="s">
        <v>401</v>
      </c>
      <c r="D91" s="294" t="s">
        <v>479</v>
      </c>
      <c r="E91" s="296"/>
      <c r="F91" s="297"/>
      <c r="G91" s="379"/>
      <c r="H91" s="379"/>
      <c r="I91" s="299">
        <v>42000</v>
      </c>
      <c r="J91" s="295" t="s">
        <v>89</v>
      </c>
      <c r="K91" s="295" t="s">
        <v>535</v>
      </c>
      <c r="L91" s="298"/>
      <c r="M91" s="396"/>
    </row>
    <row r="92" spans="2:13" ht="15" customHeight="1">
      <c r="B92" s="395">
        <v>82</v>
      </c>
      <c r="C92" s="293" t="s">
        <v>404</v>
      </c>
      <c r="D92" s="294" t="s">
        <v>574</v>
      </c>
      <c r="E92" s="296"/>
      <c r="F92" s="297"/>
      <c r="G92" s="379"/>
      <c r="H92" s="379"/>
      <c r="I92" s="299">
        <v>3150</v>
      </c>
      <c r="J92" s="295" t="s">
        <v>89</v>
      </c>
      <c r="K92" s="295" t="s">
        <v>67</v>
      </c>
      <c r="L92" s="298"/>
      <c r="M92" s="396"/>
    </row>
    <row r="93" spans="2:13" ht="15" customHeight="1">
      <c r="B93" s="395">
        <v>83</v>
      </c>
      <c r="C93" s="293" t="s">
        <v>406</v>
      </c>
      <c r="D93" s="294" t="s">
        <v>483</v>
      </c>
      <c r="E93" s="296"/>
      <c r="F93" s="297"/>
      <c r="G93" s="379"/>
      <c r="H93" s="379"/>
      <c r="I93" s="299">
        <v>19688</v>
      </c>
      <c r="J93" s="295" t="s">
        <v>89</v>
      </c>
      <c r="K93" s="295" t="s">
        <v>536</v>
      </c>
      <c r="L93" s="298"/>
      <c r="M93" s="396"/>
    </row>
    <row r="94" spans="2:13" ht="15" customHeight="1">
      <c r="B94" s="395">
        <v>84</v>
      </c>
      <c r="C94" s="293" t="s">
        <v>407</v>
      </c>
      <c r="D94" s="294" t="s">
        <v>484</v>
      </c>
      <c r="E94" s="296"/>
      <c r="F94" s="297"/>
      <c r="G94" s="379"/>
      <c r="H94" s="379"/>
      <c r="I94" s="299">
        <v>52500</v>
      </c>
      <c r="J94" s="295" t="s">
        <v>89</v>
      </c>
      <c r="K94" s="311" t="s">
        <v>537</v>
      </c>
      <c r="L94" s="298"/>
      <c r="M94" s="396"/>
    </row>
    <row r="95" spans="2:13" ht="15" customHeight="1">
      <c r="B95" s="395">
        <v>85</v>
      </c>
      <c r="C95" s="293" t="s">
        <v>408</v>
      </c>
      <c r="D95" s="294" t="s">
        <v>485</v>
      </c>
      <c r="E95" s="296"/>
      <c r="F95" s="297"/>
      <c r="G95" s="379"/>
      <c r="H95" s="379"/>
      <c r="I95" s="299">
        <v>26250</v>
      </c>
      <c r="J95" s="295" t="s">
        <v>89</v>
      </c>
      <c r="K95" s="295" t="s">
        <v>538</v>
      </c>
      <c r="L95" s="298"/>
      <c r="M95" s="396"/>
    </row>
    <row r="96" spans="2:13" ht="15" customHeight="1">
      <c r="B96" s="395">
        <v>86</v>
      </c>
      <c r="C96" s="293" t="s">
        <v>409</v>
      </c>
      <c r="D96" s="294" t="s">
        <v>486</v>
      </c>
      <c r="E96" s="296"/>
      <c r="F96" s="297"/>
      <c r="G96" s="379"/>
      <c r="H96" s="379"/>
      <c r="I96" s="299">
        <v>126000</v>
      </c>
      <c r="J96" s="295" t="s">
        <v>89</v>
      </c>
      <c r="K96" s="295" t="s">
        <v>538</v>
      </c>
      <c r="L96" s="298"/>
      <c r="M96" s="396"/>
    </row>
    <row r="97" spans="2:13" ht="15" customHeight="1">
      <c r="B97" s="395">
        <v>87</v>
      </c>
      <c r="C97" s="293" t="s">
        <v>590</v>
      </c>
      <c r="D97" s="294" t="s">
        <v>592</v>
      </c>
      <c r="E97" s="296"/>
      <c r="F97" s="297"/>
      <c r="G97" s="379"/>
      <c r="H97" s="379"/>
      <c r="I97" s="299">
        <v>788</v>
      </c>
      <c r="J97" s="295" t="s">
        <v>89</v>
      </c>
      <c r="K97" s="295" t="s">
        <v>594</v>
      </c>
      <c r="L97" s="312"/>
      <c r="M97" s="396"/>
    </row>
    <row r="98" spans="2:13" ht="15" customHeight="1">
      <c r="B98" s="395">
        <v>88</v>
      </c>
      <c r="C98" s="293" t="s">
        <v>591</v>
      </c>
      <c r="D98" s="294" t="s">
        <v>593</v>
      </c>
      <c r="E98" s="296"/>
      <c r="F98" s="297"/>
      <c r="G98" s="379"/>
      <c r="H98" s="379"/>
      <c r="I98" s="299">
        <v>788</v>
      </c>
      <c r="J98" s="295" t="s">
        <v>89</v>
      </c>
      <c r="K98" s="295" t="s">
        <v>594</v>
      </c>
      <c r="L98" s="312"/>
      <c r="M98" s="396"/>
    </row>
    <row r="99" spans="2:13" ht="15" customHeight="1">
      <c r="B99" s="395">
        <v>89</v>
      </c>
      <c r="C99" s="293" t="s">
        <v>447</v>
      </c>
      <c r="D99" s="294" t="s">
        <v>671</v>
      </c>
      <c r="E99" s="296"/>
      <c r="F99" s="297"/>
      <c r="G99" s="379"/>
      <c r="H99" s="379"/>
      <c r="I99" s="299">
        <v>11</v>
      </c>
      <c r="J99" s="295" t="s">
        <v>89</v>
      </c>
      <c r="K99" s="295" t="s">
        <v>208</v>
      </c>
      <c r="L99" s="298"/>
      <c r="M99" s="396"/>
    </row>
    <row r="100" spans="2:13" ht="15" customHeight="1">
      <c r="B100" s="395">
        <v>90</v>
      </c>
      <c r="C100" s="293" t="s">
        <v>410</v>
      </c>
      <c r="D100" s="294" t="s">
        <v>662</v>
      </c>
      <c r="E100" s="296"/>
      <c r="F100" s="297"/>
      <c r="G100" s="379"/>
      <c r="H100" s="379"/>
      <c r="I100" s="299">
        <v>1050</v>
      </c>
      <c r="J100" s="295" t="s">
        <v>89</v>
      </c>
      <c r="K100" s="295" t="s">
        <v>539</v>
      </c>
      <c r="L100" s="298"/>
      <c r="M100" s="396"/>
    </row>
    <row r="101" spans="2:13" ht="15" customHeight="1">
      <c r="B101" s="395">
        <v>91</v>
      </c>
      <c r="C101" s="293" t="s">
        <v>411</v>
      </c>
      <c r="D101" s="294" t="s">
        <v>487</v>
      </c>
      <c r="E101" s="296"/>
      <c r="F101" s="297"/>
      <c r="G101" s="379"/>
      <c r="H101" s="379"/>
      <c r="I101" s="299">
        <v>3150</v>
      </c>
      <c r="J101" s="295" t="s">
        <v>89</v>
      </c>
      <c r="K101" s="295" t="s">
        <v>539</v>
      </c>
      <c r="L101" s="298"/>
      <c r="M101" s="396"/>
    </row>
    <row r="102" spans="2:13" ht="15" customHeight="1">
      <c r="B102" s="395">
        <v>92</v>
      </c>
      <c r="C102" s="293" t="s">
        <v>412</v>
      </c>
      <c r="D102" s="294" t="s">
        <v>488</v>
      </c>
      <c r="E102" s="296"/>
      <c r="F102" s="297"/>
      <c r="G102" s="379"/>
      <c r="H102" s="379"/>
      <c r="I102" s="299">
        <v>788</v>
      </c>
      <c r="J102" s="295" t="s">
        <v>89</v>
      </c>
      <c r="K102" s="295" t="s">
        <v>540</v>
      </c>
      <c r="L102" s="298"/>
      <c r="M102" s="396"/>
    </row>
    <row r="103" spans="2:13" ht="15" customHeight="1">
      <c r="B103" s="395">
        <v>93</v>
      </c>
      <c r="C103" s="293" t="s">
        <v>413</v>
      </c>
      <c r="D103" s="294" t="s">
        <v>489</v>
      </c>
      <c r="E103" s="296"/>
      <c r="F103" s="297"/>
      <c r="G103" s="379"/>
      <c r="H103" s="379"/>
      <c r="I103" s="299">
        <v>1050</v>
      </c>
      <c r="J103" s="295" t="s">
        <v>89</v>
      </c>
      <c r="K103" s="295" t="s">
        <v>540</v>
      </c>
      <c r="L103" s="298"/>
      <c r="M103" s="396"/>
    </row>
    <row r="104" spans="2:13" ht="15" customHeight="1">
      <c r="B104" s="395">
        <v>94</v>
      </c>
      <c r="C104" s="293" t="s">
        <v>414</v>
      </c>
      <c r="D104" s="294" t="s">
        <v>663</v>
      </c>
      <c r="E104" s="296"/>
      <c r="F104" s="297"/>
      <c r="G104" s="379"/>
      <c r="H104" s="379"/>
      <c r="I104" s="299">
        <v>15750</v>
      </c>
      <c r="J104" s="295" t="s">
        <v>89</v>
      </c>
      <c r="K104" s="295" t="s">
        <v>61</v>
      </c>
      <c r="L104" s="298"/>
      <c r="M104" s="396"/>
    </row>
    <row r="105" spans="2:13" ht="15" customHeight="1">
      <c r="B105" s="395">
        <v>95</v>
      </c>
      <c r="C105" s="293" t="s">
        <v>445</v>
      </c>
      <c r="D105" s="294" t="s">
        <v>504</v>
      </c>
      <c r="E105" s="296"/>
      <c r="F105" s="297"/>
      <c r="G105" s="379"/>
      <c r="H105" s="379"/>
      <c r="I105" s="299">
        <v>7</v>
      </c>
      <c r="J105" s="295" t="s">
        <v>89</v>
      </c>
      <c r="K105" s="295" t="s">
        <v>53</v>
      </c>
      <c r="L105" s="295" t="s">
        <v>53</v>
      </c>
      <c r="M105" s="396"/>
    </row>
    <row r="106" spans="2:13" ht="15" customHeight="1">
      <c r="B106" s="395">
        <v>96</v>
      </c>
      <c r="C106" s="293" t="s">
        <v>445</v>
      </c>
      <c r="D106" s="294" t="s">
        <v>503</v>
      </c>
      <c r="E106" s="296"/>
      <c r="F106" s="297"/>
      <c r="G106" s="379"/>
      <c r="H106" s="379"/>
      <c r="I106" s="299">
        <v>7</v>
      </c>
      <c r="J106" s="295" t="s">
        <v>89</v>
      </c>
      <c r="K106" s="295" t="s">
        <v>53</v>
      </c>
      <c r="L106" s="295" t="s">
        <v>53</v>
      </c>
      <c r="M106" s="396"/>
    </row>
    <row r="107" spans="2:13" ht="15" customHeight="1">
      <c r="B107" s="395">
        <v>97</v>
      </c>
      <c r="C107" s="293" t="s">
        <v>446</v>
      </c>
      <c r="D107" s="294" t="s">
        <v>664</v>
      </c>
      <c r="E107" s="296"/>
      <c r="F107" s="297"/>
      <c r="G107" s="379"/>
      <c r="H107" s="379"/>
      <c r="I107" s="299">
        <v>7</v>
      </c>
      <c r="J107" s="295" t="s">
        <v>89</v>
      </c>
      <c r="K107" s="295" t="s">
        <v>53</v>
      </c>
      <c r="L107" s="295" t="s">
        <v>53</v>
      </c>
      <c r="M107" s="396"/>
    </row>
    <row r="108" spans="2:13" ht="15" customHeight="1">
      <c r="B108" s="395">
        <v>98</v>
      </c>
      <c r="C108" s="293" t="s">
        <v>446</v>
      </c>
      <c r="D108" s="294" t="s">
        <v>665</v>
      </c>
      <c r="E108" s="296"/>
      <c r="F108" s="297"/>
      <c r="G108" s="379"/>
      <c r="H108" s="379"/>
      <c r="I108" s="299">
        <v>7</v>
      </c>
      <c r="J108" s="295" t="s">
        <v>89</v>
      </c>
      <c r="K108" s="295" t="s">
        <v>53</v>
      </c>
      <c r="L108" s="295" t="s">
        <v>53</v>
      </c>
      <c r="M108" s="396"/>
    </row>
    <row r="109" spans="2:13" ht="15" customHeight="1">
      <c r="B109" s="395">
        <v>99</v>
      </c>
      <c r="C109" s="293" t="s">
        <v>418</v>
      </c>
      <c r="D109" s="294" t="s">
        <v>666</v>
      </c>
      <c r="E109" s="296"/>
      <c r="F109" s="297"/>
      <c r="G109" s="379"/>
      <c r="H109" s="379"/>
      <c r="I109" s="299">
        <v>6300</v>
      </c>
      <c r="J109" s="295" t="s">
        <v>89</v>
      </c>
      <c r="K109" s="295" t="s">
        <v>67</v>
      </c>
      <c r="L109" s="298"/>
      <c r="M109" s="396"/>
    </row>
    <row r="110" spans="2:13" ht="15" customHeight="1">
      <c r="B110" s="395">
        <v>100</v>
      </c>
      <c r="C110" s="293" t="s">
        <v>422</v>
      </c>
      <c r="D110" s="294" t="s">
        <v>490</v>
      </c>
      <c r="E110" s="296"/>
      <c r="F110" s="297"/>
      <c r="G110" s="379"/>
      <c r="H110" s="379"/>
      <c r="I110" s="299">
        <v>525</v>
      </c>
      <c r="J110" s="295" t="s">
        <v>89</v>
      </c>
      <c r="K110" s="295" t="s">
        <v>67</v>
      </c>
      <c r="L110" s="298"/>
      <c r="M110" s="396"/>
    </row>
    <row r="111" spans="2:13" ht="15" customHeight="1" thickBot="1">
      <c r="B111" s="399">
        <v>101</v>
      </c>
      <c r="C111" s="400" t="s">
        <v>419</v>
      </c>
      <c r="D111" s="401" t="s">
        <v>667</v>
      </c>
      <c r="E111" s="402"/>
      <c r="F111" s="403"/>
      <c r="G111" s="404"/>
      <c r="H111" s="404"/>
      <c r="I111" s="405">
        <v>5250</v>
      </c>
      <c r="J111" s="406" t="s">
        <v>89</v>
      </c>
      <c r="K111" s="406" t="s">
        <v>61</v>
      </c>
      <c r="L111" s="407"/>
      <c r="M111" s="408"/>
    </row>
    <row r="112" spans="2:13" ht="5.0999999999999996" customHeight="1"/>
    <row r="113" spans="2:13">
      <c r="B113" s="48"/>
      <c r="C113" s="253" t="s">
        <v>14</v>
      </c>
    </row>
    <row r="114" spans="2:13" ht="15.75">
      <c r="B114" s="205" t="s">
        <v>595</v>
      </c>
      <c r="C114" s="22"/>
    </row>
    <row r="115" spans="2:13" ht="33.75">
      <c r="C115" s="17"/>
      <c r="K115" s="57"/>
    </row>
    <row r="116" spans="2:13">
      <c r="C116" s="17"/>
      <c r="D116" s="17"/>
      <c r="E116" s="17"/>
      <c r="F116" s="17"/>
      <c r="G116" s="17"/>
      <c r="H116" s="17"/>
      <c r="I116" s="17"/>
    </row>
    <row r="117" spans="2:13" ht="17.25" thickBot="1">
      <c r="B117" s="4"/>
    </row>
    <row r="118" spans="2:13" ht="17.25" thickTop="1">
      <c r="B118" s="326"/>
      <c r="C118" s="327"/>
      <c r="D118" s="327"/>
      <c r="E118" s="327"/>
      <c r="F118" s="328"/>
      <c r="G118" s="327"/>
      <c r="H118" s="327"/>
      <c r="I118" s="327"/>
      <c r="J118" s="327"/>
      <c r="K118" s="327"/>
      <c r="L118" s="327"/>
      <c r="M118" s="329"/>
    </row>
    <row r="119" spans="2:13" ht="16.5">
      <c r="B119" s="340" t="s">
        <v>78</v>
      </c>
      <c r="C119" s="13"/>
      <c r="D119" s="13"/>
      <c r="E119" s="63"/>
      <c r="F119" s="13"/>
      <c r="G119" s="13"/>
      <c r="H119" s="13"/>
      <c r="I119" s="13"/>
      <c r="J119" s="13"/>
      <c r="K119" s="13"/>
      <c r="L119" s="13"/>
      <c r="M119" s="330"/>
    </row>
    <row r="120" spans="2:13" ht="6.95" customHeight="1">
      <c r="B120" s="331"/>
      <c r="C120" s="13"/>
      <c r="D120" s="13"/>
      <c r="E120" s="63"/>
      <c r="F120" s="13"/>
      <c r="G120" s="13"/>
      <c r="H120" s="13"/>
      <c r="I120" s="13"/>
      <c r="J120" s="13"/>
      <c r="K120" s="13"/>
      <c r="L120" s="13"/>
      <c r="M120" s="330"/>
    </row>
    <row r="121" spans="2:13" ht="16.5">
      <c r="B121" s="337" t="s">
        <v>609</v>
      </c>
      <c r="C121" s="22"/>
      <c r="D121" s="206"/>
      <c r="E121" s="217"/>
      <c r="F121" s="206"/>
      <c r="G121" s="206"/>
      <c r="H121" s="206"/>
      <c r="I121" s="206"/>
      <c r="J121" s="206"/>
      <c r="K121" s="206"/>
      <c r="L121" s="206"/>
      <c r="M121" s="332"/>
    </row>
    <row r="122" spans="2:13" ht="16.5">
      <c r="B122" s="338" t="s">
        <v>610</v>
      </c>
      <c r="C122" s="206"/>
      <c r="D122" s="206"/>
      <c r="E122" s="217"/>
      <c r="F122" s="206"/>
      <c r="G122" s="206"/>
      <c r="H122" s="206"/>
      <c r="I122" s="206"/>
      <c r="J122" s="206"/>
      <c r="K122" s="206"/>
      <c r="L122" s="206"/>
      <c r="M122" s="332"/>
    </row>
    <row r="123" spans="2:13" ht="33" customHeight="1">
      <c r="B123" s="760" t="s">
        <v>676</v>
      </c>
      <c r="C123" s="761"/>
      <c r="D123" s="761"/>
      <c r="E123" s="761"/>
      <c r="F123" s="761"/>
      <c r="G123" s="761"/>
      <c r="H123" s="761"/>
      <c r="I123" s="761"/>
      <c r="J123" s="761"/>
      <c r="K123" s="761"/>
      <c r="L123" s="761"/>
      <c r="M123" s="762"/>
    </row>
    <row r="124" spans="2:13" ht="16.5">
      <c r="B124" s="339" t="s">
        <v>611</v>
      </c>
      <c r="C124" s="206"/>
      <c r="D124" s="206"/>
      <c r="E124" s="217"/>
      <c r="F124" s="206"/>
      <c r="G124" s="206"/>
      <c r="H124" s="206"/>
      <c r="I124" s="206"/>
      <c r="J124" s="206"/>
      <c r="K124" s="206"/>
      <c r="L124" s="206"/>
      <c r="M124" s="332"/>
    </row>
    <row r="125" spans="2:13" ht="17.25" thickBot="1">
      <c r="B125" s="333"/>
      <c r="C125" s="334"/>
      <c r="D125" s="334"/>
      <c r="E125" s="334"/>
      <c r="F125" s="335"/>
      <c r="G125" s="334"/>
      <c r="H125" s="334"/>
      <c r="I125" s="334"/>
      <c r="J125" s="334"/>
      <c r="K125" s="334"/>
      <c r="L125" s="334"/>
      <c r="M125" s="336"/>
    </row>
    <row r="126" spans="2:13" ht="15.75" thickTop="1"/>
    <row r="127" spans="2:13" ht="15" customHeight="1"/>
    <row r="128" spans="2:13" ht="15" customHeight="1"/>
    <row r="129" spans="14:18" ht="15" customHeight="1"/>
    <row r="130" spans="14:18" ht="15" customHeight="1"/>
    <row r="131" spans="14:18" ht="15" customHeight="1"/>
    <row r="132" spans="14:18" ht="15" customHeight="1"/>
    <row r="133" spans="14:18" ht="15" customHeight="1"/>
    <row r="134" spans="14:18" ht="15" customHeight="1"/>
    <row r="135" spans="14:18" ht="15" customHeight="1"/>
    <row r="136" spans="14:18" ht="15" customHeight="1"/>
    <row r="137" spans="14:18" ht="15" customHeight="1"/>
    <row r="138" spans="14:18" ht="15" customHeight="1"/>
    <row r="139" spans="14:18" ht="15" customHeight="1"/>
    <row r="140" spans="14:18" ht="15" customHeight="1"/>
    <row r="141" spans="14:18" ht="15" customHeight="1"/>
    <row r="142" spans="14:18" ht="15" customHeight="1"/>
    <row r="143" spans="14:18" ht="15" customHeight="1"/>
    <row r="144" spans="14:18"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sheetData>
  <mergeCells count="8">
    <mergeCell ref="B7:C7"/>
    <mergeCell ref="B123:M123"/>
    <mergeCell ref="B2:C2"/>
    <mergeCell ref="D2:M2"/>
    <mergeCell ref="B4:M4"/>
    <mergeCell ref="B5:M5"/>
    <mergeCell ref="B6:C6"/>
    <mergeCell ref="D6:F6"/>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BY782"/>
  <sheetViews>
    <sheetView zoomScale="80" zoomScaleNormal="80" workbookViewId="0">
      <pane ySplit="11" topLeftCell="A12" activePane="bottomLeft" state="frozen"/>
      <selection activeCell="B4" sqref="B4:R6"/>
      <selection pane="bottomLeft" activeCell="B2" sqref="B2:C2"/>
    </sheetView>
  </sheetViews>
  <sheetFormatPr baseColWidth="10" defaultColWidth="11" defaultRowHeight="16.5"/>
  <cols>
    <col min="1" max="1" width="4.28515625" style="2" customWidth="1"/>
    <col min="2" max="2" width="6.5703125" style="2" customWidth="1"/>
    <col min="3" max="3" width="14" style="2" customWidth="1"/>
    <col min="4" max="4" width="40.7109375" style="2" customWidth="1"/>
    <col min="5" max="5" width="10.85546875" style="2" customWidth="1"/>
    <col min="6" max="6" width="17.5703125" style="2" customWidth="1"/>
    <col min="7" max="7" width="14.42578125" style="2" customWidth="1"/>
    <col min="8" max="8" width="39.28515625" style="2" customWidth="1"/>
    <col min="9" max="9" width="11.140625" style="2" customWidth="1"/>
    <col min="10" max="10" width="9.85546875" style="2" customWidth="1"/>
    <col min="11" max="11" width="7.5703125" style="2" customWidth="1"/>
    <col min="12" max="16" width="16.140625" style="2" customWidth="1"/>
    <col min="17" max="17" width="16.7109375" style="2" customWidth="1"/>
    <col min="18" max="18" width="8.140625" style="2" bestFit="1" customWidth="1"/>
    <col min="19" max="19" width="16.42578125" style="2" customWidth="1"/>
    <col min="20" max="23" width="16.42578125" style="1" customWidth="1"/>
    <col min="24" max="68" width="11" style="1"/>
    <col min="69" max="16384" width="11" style="2"/>
  </cols>
  <sheetData>
    <row r="1" spans="1:74" s="16" customFormat="1" ht="17.25" thickBot="1">
      <c r="A1" s="13"/>
      <c r="B1" s="13"/>
      <c r="C1" s="13"/>
      <c r="D1" s="13"/>
      <c r="E1" s="13"/>
      <c r="F1" s="13"/>
      <c r="G1" s="13"/>
      <c r="H1" s="13"/>
      <c r="I1" s="13"/>
      <c r="J1" s="13"/>
      <c r="K1" s="13"/>
      <c r="L1" s="13"/>
      <c r="M1" s="13"/>
      <c r="N1" s="13"/>
      <c r="O1" s="13"/>
      <c r="P1" s="13"/>
      <c r="Q1" s="15"/>
      <c r="R1" s="15"/>
      <c r="S1" s="15"/>
      <c r="T1" s="15"/>
      <c r="U1" s="15"/>
      <c r="V1" s="15"/>
      <c r="W1" s="15"/>
      <c r="X1" s="15"/>
      <c r="Y1" s="15"/>
      <c r="Z1" s="15"/>
      <c r="AA1" s="15"/>
      <c r="AB1" s="15"/>
      <c r="AC1" s="15"/>
      <c r="AD1" s="15"/>
      <c r="AE1" s="15"/>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row>
    <row r="2" spans="1:74" s="16" customFormat="1" ht="44.85" customHeight="1" thickBot="1">
      <c r="A2" s="13"/>
      <c r="B2" s="794" t="str">
        <f>+'Indicacions prèvies'!B2</f>
        <v>EXPD. CLILAB
2024/06</v>
      </c>
      <c r="C2" s="795"/>
      <c r="D2" s="789" t="str">
        <f>+'Indicacions prèvies'!C2</f>
        <v>SUBMINISTRAMENT DE MATERIAL GENERAL i ESPECÍFIC D'ANATOMIA PATOLOGICA PER PODER FER L’ACTIVITAT ANALÍTICA ALS LABORATORIS DEL CONSORCI DEL LABORATORI INTERCOMARCAL DE L’ALT PENEDÈS, L’ANOIA I EL GARRAF (CLILAB Diagnòstics)</v>
      </c>
      <c r="E2" s="789"/>
      <c r="F2" s="789"/>
      <c r="G2" s="789"/>
      <c r="H2" s="789"/>
      <c r="I2" s="789"/>
      <c r="J2" s="789"/>
      <c r="K2" s="789"/>
      <c r="L2" s="789"/>
      <c r="M2" s="789"/>
      <c r="N2" s="789"/>
      <c r="O2" s="789"/>
      <c r="P2" s="789"/>
      <c r="Q2" s="789"/>
      <c r="R2" s="790"/>
      <c r="S2" s="15"/>
      <c r="T2" s="15"/>
      <c r="U2" s="15"/>
      <c r="V2" s="15"/>
      <c r="W2" s="15"/>
      <c r="X2" s="15"/>
      <c r="Y2" s="15"/>
      <c r="Z2" s="15"/>
      <c r="AA2" s="15"/>
      <c r="AB2" s="15"/>
      <c r="AC2" s="15"/>
      <c r="AD2" s="15"/>
      <c r="AE2" s="15"/>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row>
    <row r="3" spans="1:74" s="16" customFormat="1" ht="16.350000000000001" customHeight="1" thickBot="1">
      <c r="A3" s="13"/>
      <c r="B3" s="13"/>
      <c r="C3" s="13"/>
      <c r="D3" s="13"/>
      <c r="E3" s="13"/>
      <c r="F3" s="13"/>
      <c r="G3" s="13"/>
      <c r="H3" s="13"/>
      <c r="I3" s="13"/>
      <c r="J3" s="13"/>
      <c r="K3" s="13"/>
      <c r="L3" s="13"/>
      <c r="M3" s="13"/>
      <c r="N3" s="13"/>
      <c r="O3" s="13"/>
      <c r="P3" s="13"/>
      <c r="Q3" s="15"/>
      <c r="R3" s="15"/>
      <c r="S3" s="15"/>
      <c r="T3" s="15"/>
      <c r="U3" s="15"/>
      <c r="V3" s="15"/>
      <c r="W3" s="15"/>
      <c r="X3" s="15"/>
      <c r="Y3" s="15"/>
      <c r="Z3" s="15"/>
      <c r="AA3" s="15"/>
      <c r="AB3" s="15"/>
      <c r="AC3" s="15"/>
      <c r="AD3" s="15"/>
      <c r="AE3" s="15"/>
      <c r="AF3" s="13"/>
      <c r="AG3" s="13"/>
      <c r="AH3" s="13"/>
      <c r="AI3" s="13"/>
      <c r="AJ3" s="13"/>
      <c r="AK3" s="13"/>
      <c r="AL3" s="13"/>
      <c r="AM3" s="13"/>
      <c r="AN3" s="13"/>
      <c r="AO3" s="13"/>
      <c r="AP3" s="13"/>
      <c r="AQ3" s="13"/>
      <c r="AR3" s="13"/>
      <c r="AS3" s="13"/>
      <c r="AT3" s="13"/>
      <c r="AU3" s="13"/>
      <c r="AV3" s="13"/>
      <c r="AW3" s="13"/>
      <c r="AX3" s="13"/>
      <c r="AY3" s="13"/>
      <c r="AZ3" s="13"/>
      <c r="BA3" s="13"/>
      <c r="BB3" s="13"/>
      <c r="BC3" s="13"/>
      <c r="BD3" s="13"/>
      <c r="BE3" s="13"/>
      <c r="BF3" s="13"/>
      <c r="BG3" s="13"/>
      <c r="BH3" s="13"/>
      <c r="BI3" s="13"/>
      <c r="BJ3" s="13"/>
      <c r="BK3" s="13"/>
      <c r="BL3" s="13"/>
      <c r="BM3" s="13"/>
      <c r="BN3" s="13"/>
      <c r="BO3" s="13"/>
      <c r="BP3" s="13"/>
    </row>
    <row r="4" spans="1:74" s="6" customFormat="1" ht="30">
      <c r="A4" s="5"/>
      <c r="B4" s="799" t="s">
        <v>148</v>
      </c>
      <c r="C4" s="800"/>
      <c r="D4" s="800"/>
      <c r="E4" s="800"/>
      <c r="F4" s="800"/>
      <c r="G4" s="800"/>
      <c r="H4" s="800"/>
      <c r="I4" s="800"/>
      <c r="J4" s="800"/>
      <c r="K4" s="800"/>
      <c r="L4" s="800"/>
      <c r="M4" s="800"/>
      <c r="N4" s="800"/>
      <c r="O4" s="800"/>
      <c r="P4" s="800"/>
      <c r="Q4" s="800"/>
      <c r="R4" s="801"/>
      <c r="S4" s="15"/>
      <c r="T4" s="15"/>
      <c r="U4" s="15"/>
      <c r="V4" s="15"/>
      <c r="W4" s="15"/>
      <c r="X4" s="7"/>
      <c r="Y4" s="7"/>
      <c r="Z4" s="7"/>
      <c r="AA4" s="7"/>
      <c r="AB4" s="7"/>
      <c r="AC4" s="7"/>
      <c r="AD4" s="7"/>
      <c r="AE4" s="7"/>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row>
    <row r="5" spans="1:74" s="16" customFormat="1" ht="20.100000000000001" customHeight="1">
      <c r="A5" s="13"/>
      <c r="B5" s="782" t="s">
        <v>0</v>
      </c>
      <c r="C5" s="783"/>
      <c r="D5" s="796"/>
      <c r="E5" s="797"/>
      <c r="F5" s="797"/>
      <c r="G5" s="798"/>
      <c r="H5" s="60"/>
      <c r="I5" s="60"/>
      <c r="J5" s="60"/>
      <c r="K5" s="60"/>
      <c r="L5" s="60"/>
      <c r="M5" s="60"/>
      <c r="N5" s="60"/>
      <c r="O5" s="60"/>
      <c r="P5" s="60"/>
      <c r="Q5" s="60"/>
      <c r="R5" s="153"/>
      <c r="S5" s="15"/>
      <c r="T5" s="15"/>
      <c r="U5" s="15"/>
      <c r="V5" s="15"/>
      <c r="W5" s="15"/>
      <c r="X5" s="15"/>
      <c r="Y5" s="15"/>
      <c r="Z5" s="15"/>
      <c r="AA5" s="15"/>
      <c r="AB5" s="15"/>
      <c r="AC5" s="15"/>
      <c r="AD5" s="15"/>
      <c r="AE5" s="15"/>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row>
    <row r="6" spans="1:74" s="16" customFormat="1" ht="20.100000000000001" customHeight="1" thickBot="1">
      <c r="A6" s="13"/>
      <c r="B6" s="787" t="s">
        <v>1</v>
      </c>
      <c r="C6" s="788"/>
      <c r="D6" s="111"/>
      <c r="E6" s="74"/>
      <c r="F6" s="74"/>
      <c r="G6" s="74"/>
      <c r="H6" s="74"/>
      <c r="I6" s="74"/>
      <c r="J6" s="74"/>
      <c r="K6" s="74"/>
      <c r="L6" s="74"/>
      <c r="M6" s="74"/>
      <c r="N6" s="75" t="s">
        <v>2</v>
      </c>
      <c r="O6" s="112">
        <v>3</v>
      </c>
      <c r="P6" s="113" t="s">
        <v>3</v>
      </c>
      <c r="Q6" s="156" t="s">
        <v>15</v>
      </c>
      <c r="R6" s="114"/>
      <c r="S6" s="15"/>
      <c r="T6" s="15"/>
      <c r="U6" s="15"/>
      <c r="V6" s="15"/>
      <c r="W6" s="15"/>
      <c r="X6" s="15"/>
      <c r="Y6" s="15"/>
      <c r="Z6" s="54"/>
      <c r="AA6" s="54"/>
      <c r="AB6" s="54"/>
      <c r="AC6" s="54"/>
      <c r="AD6" s="54"/>
      <c r="AE6" s="54"/>
      <c r="AF6" s="54"/>
      <c r="AG6" s="54"/>
      <c r="AH6" s="54"/>
      <c r="AI6" s="54"/>
      <c r="AJ6" s="54"/>
      <c r="AK6" s="54"/>
      <c r="AL6" s="54"/>
      <c r="AM6" s="54"/>
      <c r="AN6" s="54"/>
      <c r="AO6" s="54"/>
      <c r="AP6" s="54"/>
      <c r="AQ6" s="54"/>
      <c r="AR6" s="54"/>
      <c r="AS6" s="54"/>
      <c r="AT6" s="54"/>
      <c r="AU6" s="54"/>
      <c r="AV6" s="54"/>
      <c r="AW6" s="54"/>
      <c r="AX6" s="54"/>
      <c r="AY6" s="54"/>
      <c r="AZ6" s="54"/>
      <c r="BA6" s="54"/>
      <c r="BB6" s="54"/>
      <c r="BC6" s="54"/>
      <c r="BD6" s="54"/>
      <c r="BE6" s="54"/>
      <c r="BF6" s="54"/>
      <c r="BG6" s="13"/>
      <c r="BH6" s="13"/>
      <c r="BI6" s="13"/>
      <c r="BJ6" s="13"/>
      <c r="BK6" s="13"/>
      <c r="BL6" s="13"/>
      <c r="BM6" s="13"/>
      <c r="BN6" s="13"/>
      <c r="BO6" s="13"/>
      <c r="BP6" s="13"/>
      <c r="BQ6" s="13"/>
    </row>
    <row r="7" spans="1:74" s="16" customFormat="1" ht="4.9000000000000004" customHeight="1">
      <c r="A7" s="13"/>
      <c r="B7" s="13"/>
      <c r="C7" s="13"/>
      <c r="D7" s="13"/>
      <c r="E7" s="13"/>
      <c r="F7" s="13"/>
      <c r="G7" s="13"/>
      <c r="H7" s="13"/>
      <c r="I7" s="13"/>
      <c r="J7" s="13"/>
      <c r="K7" s="13"/>
      <c r="L7" s="13"/>
      <c r="M7" s="13"/>
      <c r="N7" s="13"/>
      <c r="O7" s="13"/>
      <c r="P7" s="13"/>
      <c r="Q7" s="15"/>
      <c r="R7" s="7"/>
      <c r="S7" s="15"/>
      <c r="T7" s="15"/>
      <c r="U7" s="15"/>
      <c r="V7" s="15"/>
      <c r="W7" s="15"/>
      <c r="X7" s="15"/>
      <c r="Y7" s="15"/>
      <c r="Z7" s="54"/>
      <c r="AA7" s="54"/>
      <c r="AB7" s="54"/>
      <c r="AC7" s="54"/>
      <c r="AD7" s="54"/>
      <c r="AE7" s="54"/>
      <c r="AF7" s="54"/>
      <c r="AG7" s="54"/>
      <c r="AH7" s="54"/>
      <c r="AI7" s="54"/>
      <c r="AJ7" s="54"/>
      <c r="AK7" s="54"/>
      <c r="AL7" s="54"/>
      <c r="AM7" s="54"/>
      <c r="AN7" s="54"/>
      <c r="AO7" s="54"/>
      <c r="AP7" s="54"/>
      <c r="AQ7" s="54"/>
      <c r="AR7" s="54"/>
      <c r="AS7" s="54"/>
      <c r="AT7" s="54"/>
      <c r="AU7" s="54"/>
      <c r="AV7" s="54"/>
      <c r="AW7" s="54"/>
      <c r="AX7" s="54"/>
      <c r="AY7" s="54"/>
      <c r="AZ7" s="54"/>
      <c r="BA7" s="54"/>
      <c r="BB7" s="54"/>
      <c r="BC7" s="54"/>
      <c r="BD7" s="54"/>
      <c r="BE7" s="54"/>
      <c r="BF7" s="54"/>
      <c r="BG7" s="13"/>
      <c r="BH7" s="13"/>
      <c r="BI7" s="13"/>
      <c r="BJ7" s="13"/>
      <c r="BK7" s="13"/>
      <c r="BL7" s="13"/>
      <c r="BM7" s="13"/>
      <c r="BN7" s="13"/>
      <c r="BO7" s="13"/>
      <c r="BP7" s="13"/>
      <c r="BQ7" s="13"/>
      <c r="BR7" s="13"/>
      <c r="BS7" s="13"/>
      <c r="BT7" s="13"/>
      <c r="BU7" s="13"/>
    </row>
    <row r="8" spans="1:74" s="16" customFormat="1">
      <c r="A8" s="13"/>
      <c r="B8" s="13"/>
      <c r="C8" s="13"/>
      <c r="D8" s="13"/>
      <c r="E8" s="13"/>
      <c r="F8" s="13"/>
      <c r="G8" s="13"/>
      <c r="H8" s="13"/>
      <c r="I8" s="13"/>
      <c r="J8" s="13"/>
      <c r="K8" s="13"/>
      <c r="L8" s="64"/>
      <c r="M8" s="65"/>
      <c r="N8" s="59"/>
      <c r="O8" s="64"/>
      <c r="P8" s="64"/>
      <c r="Q8" s="64"/>
      <c r="R8" s="7"/>
      <c r="S8" s="15"/>
      <c r="T8" s="15"/>
      <c r="U8" s="15"/>
      <c r="V8" s="15"/>
      <c r="W8" s="15"/>
      <c r="X8" s="15"/>
      <c r="Y8" s="15"/>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13"/>
      <c r="BH8" s="13"/>
      <c r="BI8" s="13"/>
      <c r="BJ8" s="13"/>
      <c r="BK8" s="13"/>
      <c r="BL8" s="13"/>
      <c r="BM8" s="13"/>
      <c r="BN8" s="13"/>
      <c r="BO8" s="13"/>
      <c r="BP8" s="13"/>
      <c r="BQ8" s="13"/>
      <c r="BR8" s="13"/>
      <c r="BS8" s="13"/>
      <c r="BT8" s="13"/>
      <c r="BU8" s="13"/>
    </row>
    <row r="9" spans="1:74" s="16" customFormat="1" ht="5.0999999999999996" customHeight="1" thickBot="1">
      <c r="A9" s="13"/>
      <c r="B9" s="13"/>
      <c r="C9" s="13"/>
      <c r="D9" s="13"/>
      <c r="E9" s="13"/>
      <c r="F9" s="13"/>
      <c r="G9" s="13"/>
      <c r="H9" s="13"/>
      <c r="I9" s="13"/>
      <c r="J9" s="13"/>
      <c r="K9" s="13"/>
      <c r="L9" s="13"/>
      <c r="M9" s="13"/>
      <c r="N9" s="13"/>
      <c r="O9" s="13"/>
      <c r="P9" s="13"/>
      <c r="Q9" s="15"/>
      <c r="R9" s="7"/>
      <c r="S9" s="15"/>
      <c r="T9" s="15"/>
      <c r="U9" s="15"/>
      <c r="V9" s="15"/>
      <c r="W9" s="15"/>
      <c r="X9" s="15"/>
      <c r="Y9" s="15"/>
      <c r="Z9" s="54"/>
      <c r="AA9" s="54"/>
      <c r="AB9" s="54"/>
      <c r="AC9" s="54"/>
      <c r="AD9" s="54"/>
      <c r="AE9" s="54"/>
      <c r="AF9" s="54"/>
      <c r="AG9" s="54"/>
      <c r="AH9" s="54"/>
      <c r="AI9" s="54"/>
      <c r="AJ9" s="54"/>
      <c r="AK9" s="54"/>
      <c r="AL9" s="54"/>
      <c r="AM9" s="54"/>
      <c r="AN9" s="54"/>
      <c r="AO9" s="54"/>
      <c r="AP9" s="54"/>
      <c r="AQ9" s="54"/>
      <c r="AR9" s="54"/>
      <c r="AS9" s="54"/>
      <c r="AT9" s="54"/>
      <c r="AU9" s="54"/>
      <c r="AV9" s="54"/>
      <c r="AW9" s="54"/>
      <c r="AX9" s="54"/>
      <c r="AY9" s="54"/>
      <c r="AZ9" s="54"/>
      <c r="BA9" s="54"/>
      <c r="BB9" s="54"/>
      <c r="BC9" s="54"/>
      <c r="BD9" s="54"/>
      <c r="BE9" s="54"/>
      <c r="BF9" s="54"/>
      <c r="BG9" s="13"/>
      <c r="BH9" s="13"/>
      <c r="BI9" s="13"/>
      <c r="BJ9" s="13"/>
      <c r="BK9" s="13"/>
      <c r="BL9" s="13"/>
      <c r="BM9" s="13"/>
      <c r="BN9" s="13"/>
      <c r="BO9" s="13"/>
      <c r="BP9" s="13"/>
      <c r="BQ9" s="13"/>
      <c r="BR9" s="13"/>
      <c r="BS9" s="13"/>
      <c r="BT9" s="13"/>
      <c r="BU9" s="13"/>
    </row>
    <row r="10" spans="1:74" s="43" customFormat="1" ht="48.75" customHeight="1" thickBot="1">
      <c r="A10" s="42"/>
      <c r="B10" s="44" t="s">
        <v>4</v>
      </c>
      <c r="C10" s="49" t="s">
        <v>21</v>
      </c>
      <c r="D10" s="45" t="s">
        <v>23</v>
      </c>
      <c r="E10" s="56" t="s">
        <v>26</v>
      </c>
      <c r="F10" s="56" t="s">
        <v>573</v>
      </c>
      <c r="G10" s="50" t="s">
        <v>86</v>
      </c>
      <c r="H10" s="51" t="s">
        <v>22</v>
      </c>
      <c r="I10" s="51" t="s">
        <v>27</v>
      </c>
      <c r="J10" s="51" t="s">
        <v>74</v>
      </c>
      <c r="K10" s="45" t="s">
        <v>59</v>
      </c>
      <c r="L10" s="46" t="s">
        <v>87</v>
      </c>
      <c r="M10" s="46" t="s">
        <v>17</v>
      </c>
      <c r="N10" s="47" t="s">
        <v>18</v>
      </c>
      <c r="O10" s="66" t="s">
        <v>548</v>
      </c>
      <c r="P10" s="46" t="s">
        <v>19</v>
      </c>
      <c r="Q10" s="47" t="s">
        <v>20</v>
      </c>
      <c r="R10" s="67" t="s">
        <v>149</v>
      </c>
      <c r="S10" s="15"/>
      <c r="T10" s="15"/>
      <c r="U10" s="15"/>
      <c r="V10" s="15"/>
      <c r="W10" s="15"/>
      <c r="X10" s="15"/>
      <c r="Y10" s="15"/>
      <c r="Z10" s="54"/>
      <c r="AA10" s="54"/>
      <c r="AB10" s="54"/>
      <c r="AC10" s="54"/>
      <c r="AD10" s="54"/>
      <c r="AE10" s="54"/>
      <c r="AF10" s="54"/>
      <c r="AG10" s="54"/>
      <c r="AH10" s="54"/>
      <c r="AI10" s="54"/>
      <c r="AJ10" s="54"/>
      <c r="AK10" s="54"/>
      <c r="AL10" s="54"/>
      <c r="AM10" s="54"/>
      <c r="AN10" s="54"/>
      <c r="AO10" s="54"/>
      <c r="AP10" s="54"/>
      <c r="AQ10" s="54"/>
      <c r="AR10" s="54"/>
      <c r="AS10" s="54"/>
      <c r="AT10" s="54"/>
      <c r="AU10" s="54"/>
      <c r="AV10" s="54"/>
      <c r="AW10" s="54"/>
      <c r="AX10" s="54"/>
      <c r="AY10" s="54"/>
      <c r="AZ10" s="54"/>
      <c r="BA10" s="54"/>
      <c r="BB10" s="54"/>
      <c r="BC10" s="54"/>
      <c r="BD10" s="54"/>
      <c r="BE10" s="54"/>
      <c r="BF10" s="54"/>
      <c r="BG10" s="42"/>
      <c r="BH10" s="42"/>
      <c r="BI10" s="42"/>
      <c r="BJ10" s="42"/>
      <c r="BK10" s="42"/>
      <c r="BL10" s="42"/>
      <c r="BM10" s="42"/>
      <c r="BN10" s="42"/>
      <c r="BO10" s="42"/>
      <c r="BP10" s="42"/>
      <c r="BQ10" s="42"/>
      <c r="BR10" s="42"/>
    </row>
    <row r="11" spans="1:74" s="16" customFormat="1" ht="4.9000000000000004" customHeight="1" thickBot="1">
      <c r="A11" s="13"/>
      <c r="B11" s="13"/>
      <c r="C11" s="13"/>
      <c r="D11" s="13"/>
      <c r="E11" s="13"/>
      <c r="F11" s="13"/>
      <c r="G11" s="13"/>
      <c r="H11" s="13"/>
      <c r="I11" s="13"/>
      <c r="J11" s="59"/>
      <c r="K11" s="14"/>
      <c r="L11" s="13"/>
      <c r="M11" s="13"/>
      <c r="N11" s="13"/>
      <c r="O11" s="13"/>
      <c r="P11" s="13"/>
      <c r="Q11" s="13"/>
      <c r="R11" s="7"/>
      <c r="S11" s="15"/>
      <c r="T11" s="15"/>
      <c r="U11" s="15"/>
      <c r="V11" s="15"/>
      <c r="W11" s="15"/>
      <c r="X11" s="15"/>
      <c r="Y11" s="15"/>
      <c r="Z11" s="54"/>
      <c r="AA11" s="54"/>
      <c r="AB11" s="54"/>
      <c r="AC11" s="54"/>
      <c r="AD11" s="54"/>
      <c r="AE11" s="54"/>
      <c r="AF11" s="54"/>
      <c r="AG11" s="54"/>
      <c r="AH11" s="54"/>
      <c r="AI11" s="54"/>
      <c r="AJ11" s="54"/>
      <c r="AK11" s="54"/>
      <c r="AL11" s="54"/>
      <c r="AM11" s="54"/>
      <c r="AN11" s="54"/>
      <c r="AO11" s="54"/>
      <c r="AP11" s="54"/>
      <c r="AQ11" s="54"/>
      <c r="AR11" s="54"/>
      <c r="AS11" s="54"/>
      <c r="AT11" s="54"/>
      <c r="AU11" s="54"/>
      <c r="AV11" s="54"/>
      <c r="AW11" s="54"/>
      <c r="AX11" s="54"/>
      <c r="AY11" s="54"/>
      <c r="AZ11" s="54"/>
      <c r="BA11" s="54"/>
      <c r="BB11" s="54"/>
      <c r="BC11" s="54"/>
      <c r="BD11" s="54"/>
      <c r="BE11" s="54"/>
      <c r="BF11" s="54"/>
      <c r="BG11" s="13"/>
      <c r="BH11" s="13"/>
      <c r="BI11" s="13"/>
      <c r="BJ11" s="13"/>
      <c r="BK11" s="13"/>
      <c r="BL11" s="13"/>
      <c r="BM11" s="13"/>
      <c r="BN11" s="13"/>
      <c r="BO11" s="13"/>
      <c r="BP11" s="13"/>
      <c r="BQ11" s="13"/>
      <c r="BR11" s="13"/>
    </row>
    <row r="12" spans="1:74" s="558" customFormat="1" ht="15" customHeight="1">
      <c r="A12" s="556"/>
      <c r="B12" s="684">
        <v>1</v>
      </c>
      <c r="C12" s="685" t="s">
        <v>545</v>
      </c>
      <c r="D12" s="686" t="s">
        <v>688</v>
      </c>
      <c r="E12" s="687" t="s">
        <v>53</v>
      </c>
      <c r="F12" s="687" t="s">
        <v>53</v>
      </c>
      <c r="G12" s="688"/>
      <c r="H12" s="689"/>
      <c r="I12" s="687" t="s">
        <v>53</v>
      </c>
      <c r="J12" s="694">
        <v>26</v>
      </c>
      <c r="K12" s="687" t="s">
        <v>89</v>
      </c>
      <c r="L12" s="695">
        <v>268.65230000000003</v>
      </c>
      <c r="M12" s="690">
        <f>+ROUND(J12*L12,2)</f>
        <v>6984.96</v>
      </c>
      <c r="N12" s="690">
        <f>+ROUND(M12*$O$6,2)</f>
        <v>20954.88</v>
      </c>
      <c r="O12" s="691"/>
      <c r="P12" s="692">
        <f>+ROUND(J12*O12,2)</f>
        <v>0</v>
      </c>
      <c r="Q12" s="692">
        <f>+P12*$O$6</f>
        <v>0</v>
      </c>
      <c r="R12" s="693" t="s">
        <v>151</v>
      </c>
      <c r="S12" s="557"/>
      <c r="T12" s="557"/>
      <c r="U12" s="557"/>
      <c r="V12" s="557"/>
      <c r="W12" s="557"/>
      <c r="X12" s="557"/>
      <c r="Y12" s="557"/>
      <c r="Z12" s="556"/>
      <c r="AA12" s="556"/>
      <c r="AB12" s="556"/>
      <c r="AC12" s="556"/>
      <c r="AD12" s="556"/>
      <c r="AE12" s="556"/>
      <c r="AF12" s="556"/>
      <c r="AG12" s="556"/>
      <c r="AH12" s="556"/>
      <c r="AI12" s="556"/>
      <c r="AJ12" s="556"/>
      <c r="AK12" s="556"/>
      <c r="AL12" s="556"/>
      <c r="AM12" s="556"/>
      <c r="AN12" s="556"/>
      <c r="AO12" s="556"/>
      <c r="AP12" s="556"/>
      <c r="AQ12" s="556"/>
      <c r="AR12" s="556"/>
      <c r="AS12" s="556"/>
      <c r="AT12" s="556"/>
      <c r="AU12" s="556"/>
      <c r="AV12" s="556"/>
      <c r="AW12" s="556"/>
      <c r="AX12" s="556"/>
      <c r="AY12" s="556"/>
      <c r="AZ12" s="556"/>
      <c r="BA12" s="556"/>
      <c r="BB12" s="556"/>
      <c r="BC12" s="556"/>
      <c r="BD12" s="556"/>
      <c r="BE12" s="556"/>
      <c r="BF12" s="556"/>
      <c r="BG12" s="556"/>
      <c r="BH12" s="556"/>
      <c r="BI12" s="556"/>
      <c r="BJ12" s="556"/>
      <c r="BK12" s="556"/>
      <c r="BL12" s="556"/>
      <c r="BM12" s="556"/>
      <c r="BN12" s="556"/>
      <c r="BO12" s="556"/>
      <c r="BP12" s="556"/>
      <c r="BQ12" s="556"/>
      <c r="BR12" s="556"/>
    </row>
    <row r="13" spans="1:74" s="344" customFormat="1" ht="15" customHeight="1" thickBot="1">
      <c r="A13" s="342"/>
      <c r="B13" s="172">
        <v>2</v>
      </c>
      <c r="C13" s="171" t="s">
        <v>546</v>
      </c>
      <c r="D13" s="184" t="s">
        <v>549</v>
      </c>
      <c r="E13" s="167" t="s">
        <v>531</v>
      </c>
      <c r="F13" s="167" t="s">
        <v>547</v>
      </c>
      <c r="G13" s="345"/>
      <c r="H13" s="346"/>
      <c r="I13" s="347"/>
      <c r="J13" s="168">
        <v>32</v>
      </c>
      <c r="K13" s="167" t="s">
        <v>89</v>
      </c>
      <c r="L13" s="166">
        <v>155.55000000000001</v>
      </c>
      <c r="M13" s="165">
        <f>+ROUND(J13*L13,2)</f>
        <v>4977.6000000000004</v>
      </c>
      <c r="N13" s="165">
        <f>+ROUND(M13*$O$6,2)</f>
        <v>14932.8</v>
      </c>
      <c r="O13" s="348"/>
      <c r="P13" s="349">
        <f>+ROUND(J13*O13,2)</f>
        <v>0</v>
      </c>
      <c r="Q13" s="349">
        <f>+P13*$O$6</f>
        <v>0</v>
      </c>
      <c r="R13" s="164" t="s">
        <v>151</v>
      </c>
      <c r="S13" s="341"/>
      <c r="T13" s="341"/>
      <c r="U13" s="341"/>
      <c r="V13" s="341"/>
      <c r="W13" s="341"/>
      <c r="X13" s="341"/>
      <c r="Y13" s="341"/>
      <c r="Z13" s="342"/>
      <c r="AA13" s="342"/>
      <c r="AB13" s="342"/>
      <c r="AC13" s="342"/>
      <c r="AD13" s="342"/>
      <c r="AE13" s="342"/>
      <c r="AF13" s="342"/>
      <c r="AG13" s="342"/>
      <c r="AH13" s="342"/>
      <c r="AI13" s="342"/>
      <c r="AJ13" s="342"/>
      <c r="AK13" s="342"/>
      <c r="AL13" s="342"/>
      <c r="AM13" s="342"/>
      <c r="AN13" s="342"/>
      <c r="AO13" s="342"/>
      <c r="AP13" s="342"/>
      <c r="AQ13" s="342"/>
      <c r="AR13" s="342"/>
      <c r="AS13" s="342"/>
      <c r="AT13" s="342"/>
      <c r="AU13" s="342"/>
      <c r="AV13" s="342"/>
      <c r="AW13" s="342"/>
      <c r="AX13" s="342"/>
      <c r="AY13" s="342"/>
      <c r="AZ13" s="342"/>
      <c r="BA13" s="342"/>
      <c r="BB13" s="342"/>
      <c r="BC13" s="342"/>
      <c r="BD13" s="342"/>
      <c r="BE13" s="342"/>
      <c r="BF13" s="342"/>
      <c r="BG13" s="342"/>
      <c r="BH13" s="342"/>
      <c r="BI13" s="342"/>
      <c r="BJ13" s="342"/>
      <c r="BK13" s="342"/>
      <c r="BL13" s="342"/>
      <c r="BM13" s="342"/>
      <c r="BN13" s="342"/>
      <c r="BO13" s="342"/>
      <c r="BP13" s="342"/>
      <c r="BQ13" s="342"/>
      <c r="BR13" s="342"/>
    </row>
    <row r="14" spans="1:74" s="19" customFormat="1" ht="4.9000000000000004" customHeight="1" thickBot="1">
      <c r="A14" s="18"/>
      <c r="B14" s="18"/>
      <c r="C14" s="18"/>
      <c r="D14" s="18"/>
      <c r="E14" s="18"/>
      <c r="F14" s="18"/>
      <c r="G14" s="53"/>
      <c r="H14" s="18"/>
      <c r="I14" s="18"/>
      <c r="J14" s="18"/>
      <c r="K14" s="18"/>
      <c r="L14" s="18"/>
      <c r="M14" s="18"/>
      <c r="N14" s="18"/>
      <c r="O14" s="18"/>
      <c r="P14" s="18"/>
      <c r="Q14" s="18"/>
      <c r="R14" s="7"/>
      <c r="S14" s="15"/>
      <c r="T14" s="15"/>
      <c r="U14" s="15"/>
      <c r="V14" s="15"/>
      <c r="W14" s="15"/>
      <c r="X14" s="15"/>
      <c r="Y14" s="15"/>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c r="BI14" s="18"/>
      <c r="BJ14" s="18"/>
      <c r="BK14" s="18"/>
      <c r="BL14" s="18"/>
      <c r="BM14" s="18"/>
      <c r="BN14" s="18"/>
      <c r="BO14" s="18"/>
      <c r="BP14" s="18"/>
      <c r="BQ14" s="18"/>
      <c r="BR14" s="18"/>
      <c r="BS14" s="18"/>
    </row>
    <row r="15" spans="1:74" s="19" customFormat="1" ht="16.899999999999999" customHeight="1" thickBot="1">
      <c r="A15" s="18"/>
      <c r="B15" s="48"/>
      <c r="C15" s="253" t="s">
        <v>14</v>
      </c>
      <c r="D15" s="18"/>
      <c r="E15" s="18"/>
      <c r="F15" s="18"/>
      <c r="G15" s="18"/>
      <c r="H15" s="18"/>
      <c r="I15" s="18"/>
      <c r="J15" s="18"/>
      <c r="K15" s="18"/>
      <c r="L15" s="21" t="s">
        <v>9</v>
      </c>
      <c r="M15" s="52">
        <f>SUM(M12:M13)</f>
        <v>11962.560000000001</v>
      </c>
      <c r="N15" s="52">
        <f>SUM(N12:N13)</f>
        <v>35887.68</v>
      </c>
      <c r="O15" s="20"/>
      <c r="P15" s="21" t="s">
        <v>25</v>
      </c>
      <c r="Q15" s="52">
        <f>SUM(Q12:Q13)</f>
        <v>0</v>
      </c>
      <c r="R15" s="7"/>
      <c r="S15" s="15"/>
      <c r="T15" s="15"/>
      <c r="U15" s="15"/>
      <c r="V15" s="15"/>
      <c r="W15" s="15"/>
      <c r="X15" s="15"/>
      <c r="Y15" s="15"/>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row>
    <row r="16" spans="1:74" s="19" customFormat="1" ht="4.9000000000000004" customHeight="1">
      <c r="A16" s="18"/>
      <c r="B16" s="18"/>
      <c r="C16" s="18"/>
      <c r="D16" s="18"/>
      <c r="E16" s="18"/>
      <c r="F16" s="18"/>
      <c r="G16" s="18"/>
      <c r="H16" s="18"/>
      <c r="I16" s="18"/>
      <c r="J16" s="18"/>
      <c r="K16" s="18"/>
      <c r="L16" s="18"/>
      <c r="M16" s="18"/>
      <c r="N16" s="18"/>
      <c r="O16" s="18"/>
      <c r="P16" s="18"/>
      <c r="Q16" s="18"/>
      <c r="R16" s="7"/>
      <c r="S16" s="15"/>
      <c r="T16" s="15"/>
      <c r="U16" s="15"/>
      <c r="V16" s="15"/>
      <c r="W16" s="15"/>
      <c r="X16" s="15"/>
      <c r="Y16" s="15"/>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8"/>
      <c r="BK16" s="18"/>
      <c r="BL16" s="18"/>
      <c r="BM16" s="18"/>
      <c r="BN16" s="18"/>
      <c r="BO16" s="18"/>
      <c r="BP16" s="18"/>
      <c r="BQ16" s="18"/>
      <c r="BR16" s="18"/>
      <c r="BS16" s="18"/>
      <c r="BT16" s="18"/>
      <c r="BU16" s="18"/>
      <c r="BV16" s="18"/>
    </row>
    <row r="17" spans="1:77" s="16" customFormat="1">
      <c r="A17" s="22"/>
      <c r="B17" s="205" t="s">
        <v>595</v>
      </c>
      <c r="C17" s="22"/>
      <c r="D17" s="22"/>
      <c r="E17" s="22"/>
      <c r="F17" s="58"/>
      <c r="G17" s="22"/>
      <c r="H17" s="22"/>
      <c r="I17" s="22"/>
      <c r="J17" s="22"/>
      <c r="K17" s="22"/>
      <c r="L17" s="22"/>
      <c r="M17" s="22"/>
      <c r="N17" s="22"/>
      <c r="O17" s="22"/>
      <c r="P17" s="22"/>
      <c r="Q17" s="22"/>
      <c r="R17" s="7"/>
      <c r="S17" s="15"/>
      <c r="T17" s="15"/>
      <c r="U17" s="15"/>
      <c r="V17" s="15"/>
      <c r="W17" s="15"/>
      <c r="X17" s="15"/>
      <c r="Y17" s="15"/>
      <c r="Z17" s="13"/>
      <c r="AA17" s="13"/>
      <c r="AB17" s="13"/>
      <c r="AC17" s="13"/>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c r="BJ17" s="13"/>
      <c r="BK17" s="13"/>
      <c r="BL17" s="13"/>
      <c r="BM17" s="13"/>
      <c r="BN17" s="13"/>
      <c r="BO17" s="13"/>
      <c r="BP17" s="13"/>
      <c r="BQ17" s="13"/>
      <c r="BR17" s="13"/>
      <c r="BS17" s="13"/>
      <c r="BT17" s="13"/>
      <c r="BU17" s="13"/>
      <c r="BV17" s="13"/>
      <c r="BW17" s="13"/>
      <c r="BX17" s="13"/>
    </row>
    <row r="18" spans="1:77" s="16" customFormat="1" ht="33.75">
      <c r="A18" s="22"/>
      <c r="B18" s="62"/>
      <c r="C18" s="22"/>
      <c r="D18" s="22"/>
      <c r="E18" s="22"/>
      <c r="F18" s="22"/>
      <c r="G18" s="22"/>
      <c r="H18" s="22"/>
      <c r="I18" s="22"/>
      <c r="J18" s="22"/>
      <c r="K18" s="22"/>
      <c r="L18" s="22"/>
      <c r="M18" s="57"/>
      <c r="N18" s="22"/>
      <c r="O18" s="22"/>
      <c r="P18" s="22"/>
      <c r="Q18" s="7"/>
      <c r="R18" s="13"/>
      <c r="S18" s="15"/>
      <c r="T18" s="15"/>
      <c r="U18" s="15"/>
      <c r="V18" s="15"/>
      <c r="W18" s="15"/>
      <c r="X18" s="15"/>
      <c r="Y18" s="15"/>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13"/>
      <c r="BI18" s="13"/>
      <c r="BJ18" s="13"/>
      <c r="BK18" s="13"/>
      <c r="BL18" s="13"/>
      <c r="BM18" s="13"/>
      <c r="BN18" s="13"/>
      <c r="BO18" s="13"/>
      <c r="BP18" s="13"/>
      <c r="BQ18" s="13"/>
      <c r="BR18" s="13"/>
      <c r="BS18" s="13"/>
      <c r="BT18" s="13"/>
      <c r="BU18" s="13"/>
      <c r="BV18" s="13"/>
      <c r="BW18" s="13"/>
      <c r="BX18" s="13"/>
      <c r="BY18" s="13"/>
    </row>
    <row r="19" spans="1:77" s="13" customFormat="1">
      <c r="Q19" s="7"/>
      <c r="S19" s="15"/>
      <c r="T19" s="15"/>
      <c r="U19" s="15"/>
      <c r="V19" s="15"/>
      <c r="W19" s="15"/>
      <c r="X19" s="15"/>
      <c r="Y19" s="15"/>
    </row>
    <row r="20" spans="1:77" s="13" customFormat="1" ht="17.25" thickBot="1">
      <c r="R20" s="7"/>
      <c r="S20" s="15"/>
      <c r="T20" s="15"/>
      <c r="U20" s="15"/>
      <c r="V20" s="15"/>
      <c r="W20" s="15"/>
      <c r="X20" s="15"/>
      <c r="Y20" s="15"/>
    </row>
    <row r="21" spans="1:77" s="13" customFormat="1" ht="17.25" thickTop="1">
      <c r="B21" s="518"/>
      <c r="C21" s="519"/>
      <c r="D21" s="519"/>
      <c r="E21" s="519"/>
      <c r="F21" s="520"/>
      <c r="G21" s="519"/>
      <c r="H21" s="519"/>
      <c r="I21" s="519"/>
      <c r="J21" s="519"/>
      <c r="K21" s="519"/>
      <c r="L21" s="519"/>
      <c r="M21" s="519"/>
      <c r="N21" s="519"/>
      <c r="O21" s="519"/>
      <c r="P21" s="519"/>
      <c r="Q21" s="519"/>
      <c r="R21" s="521"/>
      <c r="S21" s="15"/>
      <c r="T21" s="15"/>
      <c r="U21" s="15"/>
      <c r="V21" s="15"/>
      <c r="W21" s="15"/>
      <c r="X21" s="15"/>
      <c r="Y21" s="15"/>
    </row>
    <row r="22" spans="1:77" s="13" customFormat="1">
      <c r="B22" s="522"/>
      <c r="C22" s="523" t="s">
        <v>78</v>
      </c>
      <c r="D22" s="429"/>
      <c r="E22" s="429"/>
      <c r="F22" s="524"/>
      <c r="G22" s="429"/>
      <c r="H22" s="429"/>
      <c r="I22" s="429"/>
      <c r="J22" s="429"/>
      <c r="K22" s="429"/>
      <c r="L22" s="429"/>
      <c r="M22" s="429"/>
      <c r="N22" s="429"/>
      <c r="O22" s="429"/>
      <c r="P22" s="429"/>
      <c r="Q22" s="429"/>
      <c r="R22" s="525"/>
      <c r="S22" s="15"/>
      <c r="T22" s="15"/>
      <c r="U22" s="15"/>
      <c r="V22" s="15"/>
      <c r="W22" s="15"/>
      <c r="X22" s="15"/>
      <c r="Y22" s="15"/>
    </row>
    <row r="23" spans="1:77" s="13" customFormat="1" ht="5.0999999999999996" customHeight="1">
      <c r="B23" s="522"/>
      <c r="C23" s="526"/>
      <c r="D23" s="429"/>
      <c r="E23" s="429"/>
      <c r="F23" s="524"/>
      <c r="G23" s="429"/>
      <c r="H23" s="429"/>
      <c r="I23" s="429"/>
      <c r="J23" s="429"/>
      <c r="K23" s="429"/>
      <c r="L23" s="429"/>
      <c r="M23" s="429"/>
      <c r="N23" s="429"/>
      <c r="O23" s="429"/>
      <c r="P23" s="429"/>
      <c r="Q23" s="429"/>
      <c r="R23" s="525"/>
      <c r="S23" s="15"/>
      <c r="T23" s="15"/>
      <c r="U23" s="15"/>
      <c r="V23" s="15"/>
      <c r="W23" s="15"/>
      <c r="X23" s="15"/>
      <c r="Y23" s="15"/>
    </row>
    <row r="24" spans="1:77" s="13" customFormat="1">
      <c r="B24" s="522"/>
      <c r="C24" s="527" t="s">
        <v>609</v>
      </c>
      <c r="D24" s="513"/>
      <c r="E24" s="528"/>
      <c r="F24" s="529"/>
      <c r="G24" s="528"/>
      <c r="H24" s="528"/>
      <c r="I24" s="528"/>
      <c r="J24" s="528"/>
      <c r="K24" s="528"/>
      <c r="L24" s="528"/>
      <c r="M24" s="528"/>
      <c r="N24" s="528"/>
      <c r="O24" s="528"/>
      <c r="P24" s="528"/>
      <c r="Q24" s="528"/>
      <c r="R24" s="525"/>
      <c r="S24" s="15"/>
      <c r="T24" s="15"/>
      <c r="U24" s="15"/>
      <c r="V24" s="15"/>
      <c r="W24" s="15"/>
      <c r="X24" s="15"/>
      <c r="Y24" s="15"/>
    </row>
    <row r="25" spans="1:77" s="13" customFormat="1">
      <c r="B25" s="522"/>
      <c r="C25" s="530" t="s">
        <v>610</v>
      </c>
      <c r="D25" s="528"/>
      <c r="E25" s="528"/>
      <c r="F25" s="529"/>
      <c r="G25" s="528"/>
      <c r="H25" s="528"/>
      <c r="I25" s="528"/>
      <c r="J25" s="528"/>
      <c r="K25" s="528"/>
      <c r="L25" s="528"/>
      <c r="M25" s="528"/>
      <c r="N25" s="528"/>
      <c r="O25" s="528"/>
      <c r="P25" s="528"/>
      <c r="Q25" s="528"/>
      <c r="R25" s="525"/>
      <c r="S25" s="15"/>
      <c r="T25" s="15"/>
      <c r="U25" s="15"/>
      <c r="V25" s="15"/>
      <c r="W25" s="15"/>
      <c r="X25" s="15"/>
      <c r="Y25" s="15"/>
    </row>
    <row r="26" spans="1:77" s="13" customFormat="1" ht="33" customHeight="1">
      <c r="B26" s="522"/>
      <c r="C26" s="748" t="s">
        <v>676</v>
      </c>
      <c r="D26" s="748"/>
      <c r="E26" s="748"/>
      <c r="F26" s="748"/>
      <c r="G26" s="748"/>
      <c r="H26" s="748"/>
      <c r="I26" s="748"/>
      <c r="J26" s="748"/>
      <c r="K26" s="748"/>
      <c r="L26" s="748"/>
      <c r="M26" s="748"/>
      <c r="N26" s="748"/>
      <c r="O26" s="748"/>
      <c r="P26" s="748"/>
      <c r="Q26" s="748"/>
      <c r="R26" s="525"/>
      <c r="S26" s="15"/>
      <c r="T26" s="15"/>
      <c r="U26" s="15"/>
      <c r="V26" s="15"/>
      <c r="W26" s="15"/>
      <c r="X26" s="15"/>
      <c r="Y26" s="15"/>
    </row>
    <row r="27" spans="1:77" s="13" customFormat="1">
      <c r="B27" s="522"/>
      <c r="C27" s="531" t="s">
        <v>611</v>
      </c>
      <c r="D27" s="528"/>
      <c r="E27" s="528"/>
      <c r="F27" s="529"/>
      <c r="G27" s="528"/>
      <c r="H27" s="528"/>
      <c r="I27" s="528"/>
      <c r="J27" s="528"/>
      <c r="K27" s="528"/>
      <c r="L27" s="528"/>
      <c r="M27" s="528"/>
      <c r="N27" s="528"/>
      <c r="O27" s="528"/>
      <c r="P27" s="528"/>
      <c r="Q27" s="528"/>
      <c r="R27" s="525"/>
      <c r="S27" s="15"/>
      <c r="T27" s="15"/>
      <c r="U27" s="15"/>
      <c r="V27" s="15"/>
      <c r="W27" s="15"/>
      <c r="X27" s="15"/>
      <c r="Y27" s="15"/>
    </row>
    <row r="28" spans="1:77" s="13" customFormat="1" ht="17.25" thickBot="1">
      <c r="B28" s="532"/>
      <c r="C28" s="533"/>
      <c r="D28" s="533"/>
      <c r="E28" s="533"/>
      <c r="F28" s="534"/>
      <c r="G28" s="533"/>
      <c r="H28" s="533"/>
      <c r="I28" s="533"/>
      <c r="J28" s="533"/>
      <c r="K28" s="533"/>
      <c r="L28" s="533"/>
      <c r="M28" s="533"/>
      <c r="N28" s="533"/>
      <c r="O28" s="533"/>
      <c r="P28" s="533"/>
      <c r="Q28" s="533"/>
      <c r="R28" s="535"/>
      <c r="S28" s="15"/>
      <c r="T28" s="15"/>
      <c r="U28" s="15"/>
      <c r="V28" s="15"/>
      <c r="W28" s="15"/>
      <c r="X28" s="15"/>
      <c r="Y28" s="15"/>
    </row>
    <row r="29" spans="1:77" s="13" customFormat="1" ht="17.25" thickTop="1">
      <c r="A29" s="15"/>
      <c r="B29" s="15"/>
      <c r="C29" s="15"/>
      <c r="D29" s="15"/>
      <c r="E29" s="15"/>
      <c r="F29" s="15"/>
      <c r="G29" s="15"/>
      <c r="H29" s="15"/>
      <c r="I29" s="15"/>
      <c r="J29" s="15"/>
      <c r="K29" s="15"/>
      <c r="L29" s="15"/>
      <c r="M29" s="15"/>
      <c r="N29" s="15"/>
      <c r="O29" s="15"/>
      <c r="P29" s="15"/>
      <c r="Q29" s="15"/>
      <c r="R29" s="15"/>
      <c r="S29" s="15"/>
      <c r="T29" s="15"/>
      <c r="U29" s="15"/>
      <c r="V29" s="15"/>
      <c r="W29" s="15"/>
      <c r="X29" s="15"/>
      <c r="Y29" s="15"/>
    </row>
    <row r="30" spans="1:77" s="13" customFormat="1" ht="53.25" customHeight="1"/>
    <row r="31" spans="1:77" s="13" customFormat="1"/>
    <row r="32" spans="1:77" s="13" customFormat="1" ht="28.5" customHeight="1"/>
    <row r="33" spans="1:19" s="13" customFormat="1"/>
    <row r="34" spans="1:19" s="13" customFormat="1" ht="20.100000000000001" customHeight="1"/>
    <row r="35" spans="1:19" s="39" customFormat="1">
      <c r="A35" s="13"/>
      <c r="B35" s="13"/>
      <c r="C35" s="13"/>
      <c r="D35" s="13"/>
      <c r="E35" s="13"/>
      <c r="F35" s="13"/>
      <c r="G35" s="13"/>
      <c r="H35" s="13"/>
      <c r="I35" s="13"/>
      <c r="J35" s="13"/>
      <c r="K35" s="13"/>
      <c r="L35" s="13"/>
      <c r="M35" s="13"/>
      <c r="N35" s="13"/>
      <c r="O35" s="13"/>
      <c r="P35" s="13"/>
      <c r="Q35" s="13"/>
      <c r="R35" s="13"/>
      <c r="S35" s="13"/>
    </row>
    <row r="36" spans="1:19" s="13" customFormat="1"/>
    <row r="37" spans="1:19" s="13" customFormat="1"/>
    <row r="38" spans="1:19" s="13" customFormat="1"/>
    <row r="39" spans="1:19" s="13" customFormat="1"/>
    <row r="40" spans="1:19" s="13" customFormat="1"/>
    <row r="41" spans="1:19" s="13" customFormat="1"/>
    <row r="42" spans="1:19" s="13" customFormat="1"/>
    <row r="43" spans="1:19" s="13" customFormat="1"/>
    <row r="44" spans="1:19" s="13" customFormat="1"/>
    <row r="45" spans="1:19" s="13" customFormat="1"/>
    <row r="46" spans="1:19" s="13" customFormat="1"/>
    <row r="47" spans="1:19" s="13" customFormat="1"/>
    <row r="48" spans="1:19" s="13" customFormat="1"/>
    <row r="49" s="13" customFormat="1"/>
    <row r="50" s="13" customFormat="1"/>
    <row r="51" s="13" customFormat="1"/>
    <row r="52" s="13" customFormat="1"/>
    <row r="53" s="13" customFormat="1"/>
    <row r="54" s="13" customFormat="1"/>
    <row r="55" s="13" customFormat="1"/>
    <row r="56" s="13" customFormat="1"/>
    <row r="57" s="13" customFormat="1"/>
    <row r="58" s="13" customFormat="1"/>
    <row r="59" s="13" customFormat="1"/>
    <row r="60" s="13" customFormat="1"/>
    <row r="61" s="13" customFormat="1"/>
    <row r="62" s="13" customFormat="1"/>
    <row r="63" s="13" customFormat="1"/>
    <row r="64" s="13" customFormat="1"/>
    <row r="65" s="13" customFormat="1"/>
    <row r="66" s="13" customFormat="1"/>
    <row r="67" s="13" customFormat="1"/>
    <row r="68" s="13" customFormat="1"/>
    <row r="69" s="13" customFormat="1"/>
    <row r="70" s="13" customFormat="1"/>
    <row r="71" s="13" customFormat="1"/>
    <row r="72" s="13" customFormat="1"/>
    <row r="73" s="13" customFormat="1"/>
    <row r="74" s="13" customFormat="1"/>
    <row r="75" s="13" customFormat="1"/>
    <row r="76" s="13" customFormat="1"/>
    <row r="77" s="13" customFormat="1"/>
    <row r="78" s="13" customFormat="1"/>
    <row r="79" s="13" customFormat="1"/>
    <row r="80" s="13" customFormat="1"/>
    <row r="81" s="13" customFormat="1"/>
    <row r="82" s="13" customFormat="1"/>
    <row r="83" s="13" customFormat="1"/>
    <row r="84" s="13" customFormat="1"/>
    <row r="85" s="13" customFormat="1"/>
    <row r="86" s="13" customFormat="1"/>
    <row r="87" s="13" customFormat="1"/>
    <row r="88" s="13" customFormat="1"/>
    <row r="89" s="13" customFormat="1"/>
    <row r="90" s="13" customFormat="1"/>
    <row r="91" s="13" customFormat="1"/>
    <row r="92" s="13" customFormat="1"/>
    <row r="93" s="13" customFormat="1"/>
    <row r="94" s="13" customFormat="1"/>
    <row r="95" s="13" customFormat="1"/>
    <row r="96" s="13" customFormat="1"/>
    <row r="97" s="13" customFormat="1"/>
    <row r="98" s="13" customFormat="1"/>
    <row r="99" s="13" customFormat="1"/>
    <row r="100" s="13" customFormat="1"/>
    <row r="101" s="13" customFormat="1"/>
    <row r="102" s="13" customFormat="1"/>
    <row r="103" s="13" customFormat="1"/>
    <row r="104" s="13" customFormat="1"/>
    <row r="105" s="13" customFormat="1"/>
    <row r="106" s="13" customFormat="1"/>
    <row r="107" s="13" customFormat="1"/>
    <row r="108" s="13" customFormat="1"/>
    <row r="109" s="13" customFormat="1"/>
    <row r="110" s="13" customFormat="1"/>
    <row r="111" s="13" customFormat="1"/>
    <row r="112" s="13" customFormat="1"/>
    <row r="113" s="13" customFormat="1"/>
    <row r="114" s="13" customFormat="1"/>
    <row r="115" s="13" customFormat="1"/>
    <row r="116" s="13" customFormat="1"/>
    <row r="117" s="13" customFormat="1"/>
    <row r="118" s="13" customFormat="1"/>
    <row r="119" s="13" customFormat="1"/>
    <row r="120" s="13"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sheetData>
  <mergeCells count="7">
    <mergeCell ref="B6:C6"/>
    <mergeCell ref="C26:Q26"/>
    <mergeCell ref="B2:C2"/>
    <mergeCell ref="D2:R2"/>
    <mergeCell ref="B4:R4"/>
    <mergeCell ref="B5:C5"/>
    <mergeCell ref="D5:G5"/>
  </mergeCells>
  <printOptions horizontalCentered="1"/>
  <pageMargins left="7.874015748031496E-2" right="7.874015748031496E-2" top="0.59055118110236227" bottom="0.59055118110236227" header="0.31496062992125984" footer="0.31496062992125984"/>
  <pageSetup paperSize="9" scale="52" orientation="landscape" r:id="rId1"/>
  <headerFooter>
    <oddHeader>&amp;R&amp;P / &amp;N</oddHeader>
  </headerFooter>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39997558519241921"/>
  </sheetPr>
  <dimension ref="A1:BO132"/>
  <sheetViews>
    <sheetView zoomScale="80" zoomScaleNormal="80" zoomScaleSheetLayoutView="80" workbookViewId="0">
      <pane ySplit="9" topLeftCell="A10" activePane="bottomLeft" state="frozen"/>
      <selection activeCell="B4" sqref="B4:R6"/>
      <selection pane="bottomLeft" activeCell="B2" sqref="B2:C2"/>
    </sheetView>
  </sheetViews>
  <sheetFormatPr baseColWidth="10" defaultColWidth="11.28515625" defaultRowHeight="15"/>
  <cols>
    <col min="1" max="1" width="3.7109375" style="3" customWidth="1"/>
    <col min="2" max="2" width="9" style="3" customWidth="1"/>
    <col min="3" max="3" width="14.42578125" style="3" customWidth="1"/>
    <col min="4" max="4" width="49.28515625" style="3" customWidth="1"/>
    <col min="5" max="5" width="19.85546875" style="3" customWidth="1"/>
    <col min="6" max="6" width="54.5703125" style="3" customWidth="1"/>
    <col min="7" max="7" width="15" style="3" customWidth="1"/>
    <col min="8" max="8" width="11.7109375" style="3" customWidth="1"/>
    <col min="9" max="9" width="10.140625" style="3" customWidth="1"/>
    <col min="10" max="10" width="11.5703125" style="3" customWidth="1"/>
    <col min="11" max="11" width="23.42578125" style="3" customWidth="1"/>
    <col min="12" max="12" width="11.7109375" style="3" customWidth="1"/>
    <col min="13" max="13" width="24.5703125" style="3" customWidth="1"/>
    <col min="14" max="14" width="20" style="3" customWidth="1"/>
    <col min="15" max="15" width="25" style="3" customWidth="1"/>
    <col min="16" max="16384" width="11.28515625" style="3"/>
  </cols>
  <sheetData>
    <row r="1" spans="1:67" ht="15.75" thickBot="1">
      <c r="N1" s="7"/>
      <c r="O1" s="7"/>
      <c r="P1" s="7"/>
    </row>
    <row r="2" spans="1:67" s="246" customFormat="1" ht="48.4" customHeight="1" thickBot="1">
      <c r="A2" s="244"/>
      <c r="B2" s="763" t="str">
        <f>+'Indicacions prèvies'!B2</f>
        <v>EXPD. CLILAB
2024/06</v>
      </c>
      <c r="C2" s="764"/>
      <c r="D2" s="765" t="str">
        <f>+'CLILAB 2024-06. Lot 1.'!D2</f>
        <v>SUBMINISTRAMENT DE MATERIAL GENERAL i ESPECÍFIC D'ANATOMIA PATOLOGICA PER PODER FER L’ACTIVITAT ANALÍTICA ALS LABORATORIS DEL CONSORCI DEL LABORATORI INTERCOMARCAL DE L’ALT PENEDÈS, L’ANOIA I EL GARRAF (CLILAB Diagnòstics)</v>
      </c>
      <c r="E2" s="766"/>
      <c r="F2" s="766"/>
      <c r="G2" s="766"/>
      <c r="H2" s="766"/>
      <c r="I2" s="766"/>
      <c r="J2" s="766"/>
      <c r="K2" s="766"/>
      <c r="L2" s="766"/>
      <c r="M2" s="767"/>
      <c r="N2" s="245"/>
      <c r="O2" s="245"/>
      <c r="P2" s="245"/>
      <c r="Q2" s="245"/>
      <c r="R2" s="245"/>
      <c r="S2" s="245"/>
      <c r="T2" s="245"/>
      <c r="U2" s="245"/>
      <c r="V2" s="245"/>
      <c r="W2" s="245"/>
      <c r="X2" s="245"/>
      <c r="Y2" s="245"/>
      <c r="Z2" s="245"/>
      <c r="AA2" s="245"/>
      <c r="AB2" s="245"/>
      <c r="AC2" s="245"/>
      <c r="AD2" s="245"/>
      <c r="AE2" s="244"/>
      <c r="AF2" s="244"/>
      <c r="AG2" s="244"/>
      <c r="AH2" s="244"/>
      <c r="AI2" s="244"/>
      <c r="AJ2" s="244"/>
      <c r="AK2" s="244"/>
      <c r="AL2" s="244"/>
      <c r="AM2" s="244"/>
      <c r="AN2" s="244"/>
      <c r="AO2" s="244"/>
      <c r="AP2" s="244"/>
      <c r="AQ2" s="244"/>
      <c r="AR2" s="244"/>
      <c r="AS2" s="244"/>
      <c r="AT2" s="244"/>
      <c r="AU2" s="244"/>
      <c r="AV2" s="244"/>
      <c r="AW2" s="244"/>
      <c r="AX2" s="244"/>
      <c r="AY2" s="244"/>
      <c r="AZ2" s="244"/>
      <c r="BA2" s="244"/>
      <c r="BB2" s="244"/>
      <c r="BC2" s="244"/>
      <c r="BD2" s="244"/>
      <c r="BE2" s="244"/>
      <c r="BF2" s="244"/>
      <c r="BG2" s="244"/>
      <c r="BH2" s="244"/>
      <c r="BI2" s="244"/>
      <c r="BJ2" s="244"/>
      <c r="BK2" s="244"/>
      <c r="BL2" s="244"/>
      <c r="BM2" s="244"/>
      <c r="BN2" s="244"/>
      <c r="BO2" s="244"/>
    </row>
    <row r="3" spans="1:67" s="2" customFormat="1" ht="6.95" customHeight="1" thickBot="1">
      <c r="A3" s="1"/>
      <c r="B3" s="1"/>
      <c r="C3" s="1"/>
      <c r="D3" s="1"/>
      <c r="E3" s="1"/>
      <c r="F3" s="1"/>
      <c r="G3" s="1"/>
      <c r="H3" s="1"/>
      <c r="I3" s="1"/>
      <c r="J3" s="1"/>
      <c r="K3" s="1"/>
      <c r="L3" s="1"/>
      <c r="M3" s="1"/>
      <c r="N3" s="7"/>
      <c r="O3" s="7"/>
      <c r="P3" s="7"/>
      <c r="Q3" s="7"/>
      <c r="R3" s="7"/>
      <c r="S3" s="7"/>
      <c r="T3" s="7"/>
      <c r="U3" s="7"/>
      <c r="V3" s="7"/>
      <c r="W3" s="7"/>
      <c r="X3" s="7"/>
      <c r="Y3" s="7"/>
      <c r="Z3" s="7"/>
      <c r="AA3" s="7"/>
      <c r="AB3" s="7"/>
      <c r="AC3" s="7"/>
      <c r="AD3" s="7"/>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s="2" customFormat="1" ht="27.2" customHeight="1">
      <c r="A4" s="1"/>
      <c r="B4" s="768" t="str">
        <f>+'CLILAB 2024-06. Lot 7.'!B4</f>
        <v>Lot 7.      Filtres</v>
      </c>
      <c r="C4" s="769"/>
      <c r="D4" s="769"/>
      <c r="E4" s="769"/>
      <c r="F4" s="769"/>
      <c r="G4" s="769"/>
      <c r="H4" s="769"/>
      <c r="I4" s="769"/>
      <c r="J4" s="769"/>
      <c r="K4" s="769"/>
      <c r="L4" s="769"/>
      <c r="M4" s="770"/>
      <c r="N4" s="7"/>
      <c r="O4" s="7"/>
      <c r="P4" s="7"/>
      <c r="Q4" s="7"/>
      <c r="R4" s="7"/>
      <c r="S4" s="7"/>
      <c r="T4" s="7"/>
      <c r="U4" s="7"/>
      <c r="V4" s="7"/>
      <c r="W4" s="7"/>
      <c r="X4" s="7"/>
      <c r="Y4" s="7"/>
      <c r="Z4" s="7"/>
      <c r="AA4" s="7"/>
      <c r="AB4" s="7"/>
      <c r="AC4" s="7"/>
      <c r="AD4" s="7"/>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s="2" customFormat="1" ht="27.2" customHeight="1">
      <c r="A5" s="1"/>
      <c r="B5" s="778" t="s">
        <v>668</v>
      </c>
      <c r="C5" s="779"/>
      <c r="D5" s="779"/>
      <c r="E5" s="779"/>
      <c r="F5" s="779"/>
      <c r="G5" s="779"/>
      <c r="H5" s="779"/>
      <c r="I5" s="779"/>
      <c r="J5" s="779"/>
      <c r="K5" s="779"/>
      <c r="L5" s="779"/>
      <c r="M5" s="780"/>
      <c r="N5" s="7"/>
      <c r="O5" s="7"/>
      <c r="P5" s="7"/>
      <c r="Q5" s="7"/>
      <c r="R5" s="7"/>
      <c r="S5" s="7"/>
      <c r="T5" s="7"/>
      <c r="U5" s="7"/>
      <c r="V5" s="7"/>
      <c r="W5" s="7"/>
      <c r="X5" s="7"/>
      <c r="Y5" s="7"/>
      <c r="Z5" s="7"/>
      <c r="AA5" s="7"/>
      <c r="AB5" s="7"/>
      <c r="AC5" s="7"/>
      <c r="AD5" s="7"/>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row>
    <row r="6" spans="1:67" s="11" customFormat="1" ht="20.100000000000001" customHeight="1">
      <c r="A6" s="9"/>
      <c r="B6" s="771" t="s">
        <v>0</v>
      </c>
      <c r="C6" s="772"/>
      <c r="D6" s="775"/>
      <c r="E6" s="776"/>
      <c r="F6" s="777"/>
      <c r="G6" s="247"/>
      <c r="H6" s="248"/>
      <c r="I6" s="248"/>
      <c r="J6" s="248"/>
      <c r="K6" s="248"/>
      <c r="L6" s="248"/>
      <c r="M6" s="251"/>
      <c r="N6" s="10"/>
      <c r="O6" s="10"/>
      <c r="P6" s="10"/>
      <c r="Q6" s="10"/>
      <c r="R6" s="10"/>
      <c r="S6" s="10"/>
      <c r="T6" s="10"/>
      <c r="U6" s="10"/>
      <c r="V6" s="10"/>
      <c r="W6" s="10"/>
      <c r="X6" s="10"/>
      <c r="Y6" s="10"/>
      <c r="Z6" s="10"/>
      <c r="AA6" s="10"/>
      <c r="AB6" s="10"/>
      <c r="AC6" s="10"/>
      <c r="AD6" s="10"/>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row>
    <row r="7" spans="1:67" s="11" customFormat="1" ht="20.100000000000001" customHeight="1" thickBot="1">
      <c r="A7" s="9"/>
      <c r="B7" s="773" t="s">
        <v>1</v>
      </c>
      <c r="C7" s="774"/>
      <c r="D7" s="12"/>
      <c r="E7" s="70"/>
      <c r="F7" s="70"/>
      <c r="G7" s="74"/>
      <c r="H7" s="74"/>
      <c r="I7" s="75" t="s">
        <v>2</v>
      </c>
      <c r="J7" s="249">
        <v>3</v>
      </c>
      <c r="K7" s="113" t="s">
        <v>3</v>
      </c>
      <c r="L7" s="250" t="s">
        <v>15</v>
      </c>
      <c r="M7" s="252"/>
      <c r="N7" s="10"/>
      <c r="O7" s="10"/>
      <c r="P7" s="10"/>
      <c r="Q7" s="10"/>
      <c r="R7" s="10"/>
      <c r="S7" s="10"/>
      <c r="T7" s="10"/>
      <c r="U7" s="10"/>
      <c r="V7" s="10"/>
      <c r="W7" s="10"/>
      <c r="X7" s="10"/>
      <c r="Y7" s="10"/>
      <c r="Z7" s="10"/>
      <c r="AA7" s="10"/>
      <c r="AB7" s="10"/>
      <c r="AC7" s="10"/>
      <c r="AD7" s="10"/>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row>
    <row r="8" spans="1:67" s="16" customFormat="1" ht="17.25" thickBot="1">
      <c r="A8" s="13"/>
      <c r="B8" s="13"/>
      <c r="C8" s="13"/>
      <c r="D8" s="13"/>
      <c r="E8" s="13"/>
      <c r="F8" s="13"/>
      <c r="G8" s="13"/>
      <c r="H8" s="13"/>
      <c r="I8" s="13"/>
      <c r="J8" s="13"/>
      <c r="K8" s="13"/>
      <c r="L8" s="13"/>
      <c r="M8" s="13"/>
      <c r="N8" s="15"/>
      <c r="O8" s="15"/>
      <c r="P8" s="15"/>
      <c r="Q8" s="15"/>
      <c r="R8" s="15"/>
      <c r="S8" s="15"/>
      <c r="T8" s="15"/>
      <c r="U8" s="15"/>
      <c r="V8" s="15"/>
      <c r="W8" s="15"/>
      <c r="X8" s="15"/>
      <c r="Y8" s="15"/>
      <c r="Z8" s="15"/>
      <c r="AA8" s="15"/>
      <c r="AB8" s="15"/>
      <c r="AC8" s="15"/>
      <c r="AD8" s="15"/>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row>
    <row r="9" spans="1:67" ht="48.75" customHeight="1" thickBot="1">
      <c r="B9" s="254" t="s">
        <v>4</v>
      </c>
      <c r="C9" s="255" t="s">
        <v>21</v>
      </c>
      <c r="D9" s="255" t="s">
        <v>23</v>
      </c>
      <c r="E9" s="255" t="s">
        <v>86</v>
      </c>
      <c r="F9" s="256" t="s">
        <v>22</v>
      </c>
      <c r="G9" s="256" t="s">
        <v>567</v>
      </c>
      <c r="H9" s="256" t="s">
        <v>24</v>
      </c>
      <c r="I9" s="256" t="s">
        <v>74</v>
      </c>
      <c r="J9" s="255" t="s">
        <v>59</v>
      </c>
      <c r="K9" s="256" t="s">
        <v>573</v>
      </c>
      <c r="L9" s="256" t="s">
        <v>27</v>
      </c>
      <c r="M9" s="350" t="s">
        <v>672</v>
      </c>
    </row>
    <row r="10" spans="1:67" ht="5.0999999999999996" customHeight="1" thickBot="1">
      <c r="B10" s="13"/>
      <c r="C10" s="13"/>
      <c r="D10" s="13"/>
      <c r="E10" s="13"/>
      <c r="F10" s="13"/>
      <c r="I10" s="59"/>
      <c r="J10" s="14"/>
      <c r="K10" s="13"/>
      <c r="L10" s="13"/>
      <c r="M10" s="13"/>
    </row>
    <row r="11" spans="1:67" s="559" customFormat="1" ht="15" customHeight="1">
      <c r="B11" s="699">
        <v>1</v>
      </c>
      <c r="C11" s="700" t="s">
        <v>545</v>
      </c>
      <c r="D11" s="701" t="s">
        <v>688</v>
      </c>
      <c r="E11" s="586"/>
      <c r="F11" s="587"/>
      <c r="G11" s="588"/>
      <c r="H11" s="588"/>
      <c r="I11" s="696">
        <v>26</v>
      </c>
      <c r="J11" s="697" t="s">
        <v>89</v>
      </c>
      <c r="K11" s="697" t="s">
        <v>53</v>
      </c>
      <c r="L11" s="697" t="s">
        <v>53</v>
      </c>
      <c r="M11" s="698">
        <f>+W11*$O$6</f>
        <v>0</v>
      </c>
    </row>
    <row r="12" spans="1:67" ht="15" customHeight="1" thickBot="1">
      <c r="B12" s="313">
        <v>2</v>
      </c>
      <c r="C12" s="314" t="s">
        <v>546</v>
      </c>
      <c r="D12" s="381" t="s">
        <v>549</v>
      </c>
      <c r="E12" s="382"/>
      <c r="F12" s="380"/>
      <c r="G12" s="316"/>
      <c r="H12" s="316"/>
      <c r="I12" s="320">
        <v>32</v>
      </c>
      <c r="J12" s="316" t="s">
        <v>89</v>
      </c>
      <c r="K12" s="316" t="s">
        <v>547</v>
      </c>
      <c r="L12" s="383"/>
      <c r="M12" s="384">
        <f>+W12*$O$6</f>
        <v>0</v>
      </c>
    </row>
    <row r="13" spans="1:67" ht="5.0999999999999996" customHeight="1"/>
    <row r="14" spans="1:67">
      <c r="B14" s="48"/>
      <c r="C14" s="253" t="s">
        <v>14</v>
      </c>
    </row>
    <row r="15" spans="1:67" ht="15.75">
      <c r="B15" s="205" t="s">
        <v>595</v>
      </c>
      <c r="C15" s="22"/>
    </row>
    <row r="16" spans="1:67" ht="33.75">
      <c r="C16" s="17"/>
      <c r="K16" s="57"/>
    </row>
    <row r="17" spans="2:13">
      <c r="C17" s="17"/>
      <c r="D17" s="17"/>
      <c r="E17" s="17"/>
      <c r="F17" s="17"/>
      <c r="G17" s="17"/>
      <c r="H17" s="17"/>
      <c r="I17" s="17"/>
    </row>
    <row r="18" spans="2:13" ht="17.25" thickBot="1">
      <c r="B18" s="4"/>
    </row>
    <row r="19" spans="2:13" ht="17.25" thickTop="1">
      <c r="B19" s="326"/>
      <c r="C19" s="327"/>
      <c r="D19" s="327"/>
      <c r="E19" s="327"/>
      <c r="F19" s="328"/>
      <c r="G19" s="327"/>
      <c r="H19" s="327"/>
      <c r="I19" s="327"/>
      <c r="J19" s="327"/>
      <c r="K19" s="327"/>
      <c r="L19" s="327"/>
      <c r="M19" s="329"/>
    </row>
    <row r="20" spans="2:13" ht="16.5">
      <c r="B20" s="340" t="s">
        <v>78</v>
      </c>
      <c r="C20" s="13"/>
      <c r="D20" s="13"/>
      <c r="E20" s="63"/>
      <c r="F20" s="13"/>
      <c r="G20" s="13"/>
      <c r="H20" s="13"/>
      <c r="I20" s="13"/>
      <c r="J20" s="13"/>
      <c r="K20" s="13"/>
      <c r="L20" s="13"/>
      <c r="M20" s="330"/>
    </row>
    <row r="21" spans="2:13" ht="6.95" customHeight="1">
      <c r="B21" s="331"/>
      <c r="C21" s="13"/>
      <c r="D21" s="13"/>
      <c r="E21" s="63"/>
      <c r="F21" s="13"/>
      <c r="G21" s="13"/>
      <c r="H21" s="13"/>
      <c r="I21" s="13"/>
      <c r="J21" s="13"/>
      <c r="K21" s="13"/>
      <c r="L21" s="13"/>
      <c r="M21" s="330"/>
    </row>
    <row r="22" spans="2:13" ht="16.5">
      <c r="B22" s="337" t="s">
        <v>609</v>
      </c>
      <c r="C22" s="22"/>
      <c r="D22" s="206"/>
      <c r="E22" s="217"/>
      <c r="F22" s="206"/>
      <c r="G22" s="206"/>
      <c r="H22" s="206"/>
      <c r="I22" s="206"/>
      <c r="J22" s="206"/>
      <c r="K22" s="206"/>
      <c r="L22" s="206"/>
      <c r="M22" s="332"/>
    </row>
    <row r="23" spans="2:13" ht="16.5">
      <c r="B23" s="338" t="s">
        <v>610</v>
      </c>
      <c r="C23" s="206"/>
      <c r="D23" s="206"/>
      <c r="E23" s="217"/>
      <c r="F23" s="206"/>
      <c r="G23" s="206"/>
      <c r="H23" s="206"/>
      <c r="I23" s="206"/>
      <c r="J23" s="206"/>
      <c r="K23" s="206"/>
      <c r="L23" s="206"/>
      <c r="M23" s="332"/>
    </row>
    <row r="24" spans="2:13" ht="33" customHeight="1">
      <c r="B24" s="760" t="s">
        <v>676</v>
      </c>
      <c r="C24" s="761"/>
      <c r="D24" s="761"/>
      <c r="E24" s="761"/>
      <c r="F24" s="761"/>
      <c r="G24" s="761"/>
      <c r="H24" s="761"/>
      <c r="I24" s="761"/>
      <c r="J24" s="761"/>
      <c r="K24" s="761"/>
      <c r="L24" s="761"/>
      <c r="M24" s="762"/>
    </row>
    <row r="25" spans="2:13" ht="16.5">
      <c r="B25" s="339" t="s">
        <v>611</v>
      </c>
      <c r="C25" s="206"/>
      <c r="D25" s="206"/>
      <c r="E25" s="217"/>
      <c r="F25" s="206"/>
      <c r="G25" s="206"/>
      <c r="H25" s="206"/>
      <c r="I25" s="206"/>
      <c r="J25" s="206"/>
      <c r="K25" s="206"/>
      <c r="L25" s="206"/>
      <c r="M25" s="332"/>
    </row>
    <row r="26" spans="2:13" ht="17.25" thickBot="1">
      <c r="B26" s="333"/>
      <c r="C26" s="334"/>
      <c r="D26" s="334"/>
      <c r="E26" s="334"/>
      <c r="F26" s="335"/>
      <c r="G26" s="334"/>
      <c r="H26" s="334"/>
      <c r="I26" s="334"/>
      <c r="J26" s="334"/>
      <c r="K26" s="334"/>
      <c r="L26" s="334"/>
      <c r="M26" s="336"/>
    </row>
    <row r="27" spans="2:13" ht="15.75" thickTop="1"/>
    <row r="28" spans="2:13" ht="15" customHeight="1"/>
    <row r="29" spans="2:13" ht="15" customHeight="1"/>
    <row r="30" spans="2:13" ht="15" customHeight="1"/>
    <row r="31" spans="2:13" ht="15" customHeight="1"/>
    <row r="32" spans="2:13" ht="15" customHeight="1"/>
    <row r="33" spans="14:18" ht="15" customHeight="1"/>
    <row r="34" spans="14:18" ht="15" customHeight="1"/>
    <row r="35" spans="14:18" ht="15" customHeight="1"/>
    <row r="36" spans="14:18" ht="15" customHeight="1"/>
    <row r="37" spans="14:18" ht="15" customHeight="1"/>
    <row r="38" spans="14:18" ht="15" customHeight="1"/>
    <row r="39" spans="14:18" ht="15" customHeight="1"/>
    <row r="40" spans="14:18" ht="15" customHeight="1"/>
    <row r="41" spans="14:18" ht="15" customHeight="1"/>
    <row r="42" spans="14:18" ht="15" customHeight="1"/>
    <row r="43" spans="14:18" ht="15" customHeight="1"/>
    <row r="44" spans="14:18" ht="15" customHeight="1"/>
    <row r="45" spans="14:18" ht="15" customHeight="1"/>
    <row r="46" spans="14:18" ht="15" customHeight="1"/>
    <row r="47" spans="14:18" ht="15" customHeight="1"/>
    <row r="48" spans="14:1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sheetData>
  <mergeCells count="8">
    <mergeCell ref="B7:C7"/>
    <mergeCell ref="B24:M24"/>
    <mergeCell ref="B2:C2"/>
    <mergeCell ref="D2:M2"/>
    <mergeCell ref="B4:M4"/>
    <mergeCell ref="B5:M5"/>
    <mergeCell ref="B6:C6"/>
    <mergeCell ref="D6:F6"/>
  </mergeCells>
  <printOptions horizontalCentered="1"/>
  <pageMargins left="7.874015748031496E-2" right="7.874015748031496E-2" top="0.59055118110236227" bottom="0.59055118110236227" header="0.31496062992125984" footer="0.31496062992125984"/>
  <pageSetup scale="52" orientation="landscape" r:id="rId1"/>
  <headerFooter>
    <oddHeader>&amp;R&amp;P / &amp;N</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25</vt:i4>
      </vt:variant>
    </vt:vector>
  </HeadingPairs>
  <TitlesOfParts>
    <vt:vector size="40" baseType="lpstr">
      <vt:lpstr>Indicacions prèvies</vt:lpstr>
      <vt:lpstr>CLILAB 2024-06. Lot 1.</vt:lpstr>
      <vt:lpstr>REQUISITS LOGISTICS Lot 1</vt:lpstr>
      <vt:lpstr>CLILAB 2024-06. Lot 2.</vt:lpstr>
      <vt:lpstr>REQUISITS LOGISTICS Lot 2</vt:lpstr>
      <vt:lpstr>CLILAB 2024-06. Lot 3.</vt:lpstr>
      <vt:lpstr>REQUISITS LOGISTICS Lot 3</vt:lpstr>
      <vt:lpstr>CLILAB 2024-06. Lot 4. </vt:lpstr>
      <vt:lpstr>REQUISITS LOGISTICS Lot 4</vt:lpstr>
      <vt:lpstr>CLILAB 2024-06. Lot 5.</vt:lpstr>
      <vt:lpstr>REQUISITS LOGISTICS Lot 5</vt:lpstr>
      <vt:lpstr>CLILAB 2024-06. Lot 6.</vt:lpstr>
      <vt:lpstr>REQUISITS LOGISTICS Lot 6</vt:lpstr>
      <vt:lpstr>CLILAB 2024-06. Lot 7.</vt:lpstr>
      <vt:lpstr>REQUISITS LOGISTICS Lot 7</vt:lpstr>
      <vt:lpstr>'CLILAB 2024-06. Lot 1.'!Área_de_impresión</vt:lpstr>
      <vt:lpstr>'CLILAB 2024-06. Lot 2.'!Área_de_impresión</vt:lpstr>
      <vt:lpstr>'CLILAB 2024-06. Lot 3.'!Área_de_impresión</vt:lpstr>
      <vt:lpstr>'CLILAB 2024-06. Lot 4. '!Área_de_impresión</vt:lpstr>
      <vt:lpstr>'CLILAB 2024-06. Lot 5.'!Área_de_impresión</vt:lpstr>
      <vt:lpstr>'CLILAB 2024-06. Lot 6.'!Área_de_impresión</vt:lpstr>
      <vt:lpstr>'CLILAB 2024-06. Lot 7.'!Área_de_impresión</vt:lpstr>
      <vt:lpstr>'Indicacions prèvies'!Área_de_impresión</vt:lpstr>
      <vt:lpstr>'REQUISITS LOGISTICS Lot 1'!Área_de_impresión</vt:lpstr>
      <vt:lpstr>'REQUISITS LOGISTICS Lot 2'!Área_de_impresión</vt:lpstr>
      <vt:lpstr>'REQUISITS LOGISTICS Lot 3'!Área_de_impresión</vt:lpstr>
      <vt:lpstr>'REQUISITS LOGISTICS Lot 4'!Área_de_impresión</vt:lpstr>
      <vt:lpstr>'REQUISITS LOGISTICS Lot 5'!Área_de_impresión</vt:lpstr>
      <vt:lpstr>'REQUISITS LOGISTICS Lot 6'!Área_de_impresión</vt:lpstr>
      <vt:lpstr>'REQUISITS LOGISTICS Lot 7'!Área_de_impresión</vt:lpstr>
      <vt:lpstr>'CLILAB 2024-06. Lot 1.'!Títulos_a_imprimir</vt:lpstr>
      <vt:lpstr>'CLILAB 2024-06. Lot 5.'!Títulos_a_imprimir</vt:lpstr>
      <vt:lpstr>'CLILAB 2024-06. Lot 6.'!Títulos_a_imprimir</vt:lpstr>
      <vt:lpstr>'REQUISITS LOGISTICS Lot 1'!Títulos_a_imprimir</vt:lpstr>
      <vt:lpstr>'REQUISITS LOGISTICS Lot 2'!Títulos_a_imprimir</vt:lpstr>
      <vt:lpstr>'REQUISITS LOGISTICS Lot 3'!Títulos_a_imprimir</vt:lpstr>
      <vt:lpstr>'REQUISITS LOGISTICS Lot 4'!Títulos_a_imprimir</vt:lpstr>
      <vt:lpstr>'REQUISITS LOGISTICS Lot 5'!Títulos_a_imprimir</vt:lpstr>
      <vt:lpstr>'REQUISITS LOGISTICS Lot 6'!Títulos_a_imprimir</vt:lpstr>
      <vt:lpstr>'REQUISITS LOGISTICS Lot 7'!Títulos_a_imprimir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Judith Esplugas Conesa</dc:creator>
  <cp:lastModifiedBy>Mireia Taboada Villagrasa</cp:lastModifiedBy>
  <cp:lastPrinted>2024-07-19T07:12:35Z</cp:lastPrinted>
  <dcterms:created xsi:type="dcterms:W3CDTF">2023-06-27T11:10:47Z</dcterms:created>
  <dcterms:modified xsi:type="dcterms:W3CDTF">2024-10-31T13:38:14Z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7b73548-d190-432d-be64-570d96896935_Enabled">
    <vt:lpwstr>true</vt:lpwstr>
  </property>
  <property fmtid="{D5CDD505-2E9C-101B-9397-08002B2CF9AE}" pid="3" name="MSIP_Label_67b73548-d190-432d-be64-570d96896935_SetDate">
    <vt:lpwstr>2024-03-15T13:30:32Z</vt:lpwstr>
  </property>
  <property fmtid="{D5CDD505-2E9C-101B-9397-08002B2CF9AE}" pid="4" name="MSIP_Label_67b73548-d190-432d-be64-570d96896935_Method">
    <vt:lpwstr>Standard</vt:lpwstr>
  </property>
  <property fmtid="{D5CDD505-2E9C-101B-9397-08002B2CF9AE}" pid="5" name="MSIP_Label_67b73548-d190-432d-be64-570d96896935_Name">
    <vt:lpwstr>General</vt:lpwstr>
  </property>
  <property fmtid="{D5CDD505-2E9C-101B-9397-08002B2CF9AE}" pid="6" name="MSIP_Label_67b73548-d190-432d-be64-570d96896935_SiteId">
    <vt:lpwstr>b641321b-29fd-421f-9e05-023774540004</vt:lpwstr>
  </property>
  <property fmtid="{D5CDD505-2E9C-101B-9397-08002B2CF9AE}" pid="7" name="MSIP_Label_67b73548-d190-432d-be64-570d96896935_ActionId">
    <vt:lpwstr>9719cd5c-5187-4b31-9d28-ff10394162dc</vt:lpwstr>
  </property>
  <property fmtid="{D5CDD505-2E9C-101B-9397-08002B2CF9AE}" pid="8" name="MSIP_Label_67b73548-d190-432d-be64-570d96896935_ContentBits">
    <vt:lpwstr>0</vt:lpwstr>
  </property>
</Properties>
</file>