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qsaje\Desktop\"/>
    </mc:Choice>
  </mc:AlternateContent>
  <xr:revisionPtr revIDLastSave="0" documentId="8_{3022CD26-8E6A-48CD-AD4A-69038A32BC7F}" xr6:coauthVersionLast="47" xr6:coauthVersionMax="47" xr10:uidLastSave="{00000000-0000-0000-0000-000000000000}"/>
  <bookViews>
    <workbookView xWindow="-110" yWindow="-110" windowWidth="24220" windowHeight="15500" xr2:uid="{FC698B73-4A19-4DB6-8D9E-A33CA43E8817}"/>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3" i="1" l="1"/>
  <c r="G414" i="1"/>
  <c r="F416" i="1" s="1"/>
  <c r="E406" i="1"/>
  <c r="G409" i="1"/>
  <c r="G407" i="1"/>
  <c r="F411" i="1" s="1"/>
  <c r="E104" i="1"/>
  <c r="E372" i="1"/>
  <c r="E393" i="1"/>
  <c r="G398" i="1"/>
  <c r="G396" i="1"/>
  <c r="G394" i="1"/>
  <c r="F400" i="1" s="1"/>
  <c r="F388" i="1"/>
  <c r="E388" i="1"/>
  <c r="F391" i="1"/>
  <c r="G391" i="1" s="1"/>
  <c r="G388" i="1" s="1"/>
  <c r="G389" i="1"/>
  <c r="E373" i="1"/>
  <c r="G384" i="1"/>
  <c r="G382" i="1"/>
  <c r="G380" i="1"/>
  <c r="G378" i="1"/>
  <c r="G376" i="1"/>
  <c r="G374" i="1"/>
  <c r="F386" i="1" s="1"/>
  <c r="E349" i="1"/>
  <c r="G368" i="1"/>
  <c r="F370" i="1" s="1"/>
  <c r="G366" i="1"/>
  <c r="G364" i="1"/>
  <c r="G362" i="1"/>
  <c r="G360" i="1"/>
  <c r="G358" i="1"/>
  <c r="G356" i="1"/>
  <c r="G354" i="1"/>
  <c r="G352" i="1"/>
  <c r="G350" i="1"/>
  <c r="E336" i="1"/>
  <c r="G345" i="1"/>
  <c r="G343" i="1"/>
  <c r="G341" i="1"/>
  <c r="G339" i="1"/>
  <c r="G337" i="1"/>
  <c r="F347" i="1" s="1"/>
  <c r="E313" i="1"/>
  <c r="E325" i="1"/>
  <c r="G330" i="1"/>
  <c r="G328" i="1"/>
  <c r="G326" i="1"/>
  <c r="F332" i="1" s="1"/>
  <c r="E314" i="1"/>
  <c r="G321" i="1"/>
  <c r="G319" i="1"/>
  <c r="G317" i="1"/>
  <c r="F323" i="1" s="1"/>
  <c r="G315" i="1"/>
  <c r="E304" i="1"/>
  <c r="G309" i="1"/>
  <c r="G307" i="1"/>
  <c r="G305" i="1"/>
  <c r="F311" i="1" s="1"/>
  <c r="E231" i="1"/>
  <c r="E295" i="1"/>
  <c r="G298" i="1"/>
  <c r="F300" i="1" s="1"/>
  <c r="G296" i="1"/>
  <c r="E286" i="1"/>
  <c r="G291" i="1"/>
  <c r="G289" i="1"/>
  <c r="G287" i="1"/>
  <c r="F293" i="1" s="1"/>
  <c r="E261" i="1"/>
  <c r="G282" i="1"/>
  <c r="G280" i="1"/>
  <c r="G278" i="1"/>
  <c r="G276" i="1"/>
  <c r="G274" i="1"/>
  <c r="G272" i="1"/>
  <c r="F284" i="1" s="1"/>
  <c r="G270" i="1"/>
  <c r="G268" i="1"/>
  <c r="G266" i="1"/>
  <c r="G264" i="1"/>
  <c r="G262" i="1"/>
  <c r="E248" i="1"/>
  <c r="G257" i="1"/>
  <c r="G255" i="1"/>
  <c r="G253" i="1"/>
  <c r="G251" i="1"/>
  <c r="G249" i="1"/>
  <c r="F259" i="1" s="1"/>
  <c r="E237" i="1"/>
  <c r="F246" i="1"/>
  <c r="F237" i="1" s="1"/>
  <c r="G244" i="1"/>
  <c r="G242" i="1"/>
  <c r="G240" i="1"/>
  <c r="G238" i="1"/>
  <c r="E232" i="1"/>
  <c r="G233" i="1"/>
  <c r="F235" i="1" s="1"/>
  <c r="E140" i="1"/>
  <c r="E188" i="1"/>
  <c r="F227" i="1"/>
  <c r="F188" i="1" s="1"/>
  <c r="G225" i="1"/>
  <c r="G223" i="1"/>
  <c r="G221" i="1"/>
  <c r="G219" i="1"/>
  <c r="G217" i="1"/>
  <c r="G215" i="1"/>
  <c r="G213" i="1"/>
  <c r="G211" i="1"/>
  <c r="G209" i="1"/>
  <c r="G207" i="1"/>
  <c r="G205" i="1"/>
  <c r="G203" i="1"/>
  <c r="G201" i="1"/>
  <c r="G199" i="1"/>
  <c r="G197" i="1"/>
  <c r="G195" i="1"/>
  <c r="G193" i="1"/>
  <c r="G191" i="1"/>
  <c r="G189" i="1"/>
  <c r="E167" i="1"/>
  <c r="G184" i="1"/>
  <c r="G182" i="1"/>
  <c r="G180" i="1"/>
  <c r="G178" i="1"/>
  <c r="G176" i="1"/>
  <c r="G174" i="1"/>
  <c r="G172" i="1"/>
  <c r="G170" i="1"/>
  <c r="G168" i="1"/>
  <c r="F186" i="1" s="1"/>
  <c r="E148" i="1"/>
  <c r="G163" i="1"/>
  <c r="G161" i="1"/>
  <c r="F165" i="1" s="1"/>
  <c r="G159" i="1"/>
  <c r="G157" i="1"/>
  <c r="G155" i="1"/>
  <c r="G153" i="1"/>
  <c r="G151" i="1"/>
  <c r="G149" i="1"/>
  <c r="E141" i="1"/>
  <c r="G144" i="1"/>
  <c r="G142" i="1"/>
  <c r="F146" i="1" s="1"/>
  <c r="E133" i="1"/>
  <c r="G136" i="1"/>
  <c r="G134" i="1"/>
  <c r="F138" i="1" s="1"/>
  <c r="E110" i="1"/>
  <c r="G129" i="1"/>
  <c r="G127" i="1"/>
  <c r="G125" i="1"/>
  <c r="G123" i="1"/>
  <c r="G121" i="1"/>
  <c r="G119" i="1"/>
  <c r="G117" i="1"/>
  <c r="G115" i="1"/>
  <c r="G113" i="1"/>
  <c r="G111" i="1"/>
  <c r="F131" i="1" s="1"/>
  <c r="E105" i="1"/>
  <c r="F108" i="1"/>
  <c r="G108" i="1" s="1"/>
  <c r="G105" i="1" s="1"/>
  <c r="G106" i="1"/>
  <c r="E97" i="1"/>
  <c r="G100" i="1"/>
  <c r="G98" i="1"/>
  <c r="F102" i="1" s="1"/>
  <c r="E88" i="1"/>
  <c r="G93" i="1"/>
  <c r="G91" i="1"/>
  <c r="G89" i="1"/>
  <c r="F95" i="1" s="1"/>
  <c r="E75" i="1"/>
  <c r="G84" i="1"/>
  <c r="F86" i="1" s="1"/>
  <c r="G82" i="1"/>
  <c r="G80" i="1"/>
  <c r="G78" i="1"/>
  <c r="G76" i="1"/>
  <c r="E56" i="1"/>
  <c r="G71" i="1"/>
  <c r="G69" i="1"/>
  <c r="G67" i="1"/>
  <c r="G65" i="1"/>
  <c r="G63" i="1"/>
  <c r="G61" i="1"/>
  <c r="G59" i="1"/>
  <c r="G57" i="1"/>
  <c r="F73" i="1" s="1"/>
  <c r="E49" i="1"/>
  <c r="G52" i="1"/>
  <c r="G50" i="1"/>
  <c r="F54" i="1" s="1"/>
  <c r="E38" i="1"/>
  <c r="G45" i="1"/>
  <c r="G43" i="1"/>
  <c r="G41" i="1"/>
  <c r="G39" i="1"/>
  <c r="F47" i="1" s="1"/>
  <c r="E19" i="1"/>
  <c r="F36" i="1"/>
  <c r="F19" i="1" s="1"/>
  <c r="G34" i="1"/>
  <c r="G32" i="1"/>
  <c r="G30" i="1"/>
  <c r="G28" i="1"/>
  <c r="G26" i="1"/>
  <c r="G24" i="1"/>
  <c r="G22" i="1"/>
  <c r="G20" i="1"/>
  <c r="E4" i="1"/>
  <c r="G15" i="1"/>
  <c r="G13" i="1"/>
  <c r="G11" i="1"/>
  <c r="G9" i="1"/>
  <c r="G7" i="1"/>
  <c r="G5" i="1"/>
  <c r="F17" i="1" s="1"/>
  <c r="F88" i="1" l="1"/>
  <c r="G95" i="1"/>
  <c r="G88" i="1" s="1"/>
  <c r="F336" i="1"/>
  <c r="G347" i="1"/>
  <c r="G336" i="1" s="1"/>
  <c r="G86" i="1"/>
  <c r="G75" i="1" s="1"/>
  <c r="F75" i="1"/>
  <c r="F141" i="1"/>
  <c r="G146" i="1"/>
  <c r="G141" i="1" s="1"/>
  <c r="F325" i="1"/>
  <c r="G332" i="1"/>
  <c r="G325" i="1" s="1"/>
  <c r="F248" i="1"/>
  <c r="G259" i="1"/>
  <c r="G248" i="1" s="1"/>
  <c r="F4" i="1"/>
  <c r="G17" i="1"/>
  <c r="G4" i="1" s="1"/>
  <c r="F133" i="1"/>
  <c r="G138" i="1"/>
  <c r="G133" i="1" s="1"/>
  <c r="F304" i="1"/>
  <c r="G311" i="1"/>
  <c r="G304" i="1" s="1"/>
  <c r="F97" i="1"/>
  <c r="G102" i="1"/>
  <c r="G97" i="1" s="1"/>
  <c r="F393" i="1"/>
  <c r="G400" i="1"/>
  <c r="G393" i="1" s="1"/>
  <c r="F110" i="1"/>
  <c r="G131" i="1"/>
  <c r="G110" i="1" s="1"/>
  <c r="F148" i="1"/>
  <c r="G165" i="1"/>
  <c r="G148" i="1" s="1"/>
  <c r="F413" i="1"/>
  <c r="G416" i="1"/>
  <c r="G413" i="1" s="1"/>
  <c r="F167" i="1"/>
  <c r="G186" i="1"/>
  <c r="G167" i="1" s="1"/>
  <c r="F38" i="1"/>
  <c r="G47" i="1"/>
  <c r="G38" i="1" s="1"/>
  <c r="G300" i="1"/>
  <c r="G295" i="1" s="1"/>
  <c r="F295" i="1"/>
  <c r="F49" i="1"/>
  <c r="G54" i="1"/>
  <c r="G49" i="1" s="1"/>
  <c r="G73" i="1"/>
  <c r="G56" i="1" s="1"/>
  <c r="F56" i="1"/>
  <c r="G284" i="1"/>
  <c r="G261" i="1" s="1"/>
  <c r="F261" i="1"/>
  <c r="F314" i="1"/>
  <c r="G323" i="1"/>
  <c r="G314" i="1" s="1"/>
  <c r="F232" i="1"/>
  <c r="G235" i="1"/>
  <c r="G232" i="1" s="1"/>
  <c r="F406" i="1"/>
  <c r="G411" i="1"/>
  <c r="G406" i="1" s="1"/>
  <c r="G370" i="1"/>
  <c r="G349" i="1" s="1"/>
  <c r="F349" i="1"/>
  <c r="G386" i="1"/>
  <c r="G373" i="1" s="1"/>
  <c r="F402" i="1" s="1"/>
  <c r="F373" i="1"/>
  <c r="F286" i="1"/>
  <c r="G293" i="1"/>
  <c r="G286" i="1" s="1"/>
  <c r="G246" i="1"/>
  <c r="G237" i="1" s="1"/>
  <c r="F105" i="1"/>
  <c r="G36" i="1"/>
  <c r="G19" i="1" s="1"/>
  <c r="G227" i="1"/>
  <c r="G188" i="1" s="1"/>
  <c r="F229" i="1" l="1"/>
  <c r="F372" i="1"/>
  <c r="G402" i="1"/>
  <c r="G372" i="1" s="1"/>
  <c r="F302" i="1"/>
  <c r="F334" i="1"/>
  <c r="F313" i="1" l="1"/>
  <c r="G334" i="1"/>
  <c r="G313" i="1" s="1"/>
  <c r="F231" i="1"/>
  <c r="G302" i="1"/>
  <c r="G231" i="1" s="1"/>
  <c r="G229" i="1"/>
  <c r="G140" i="1" s="1"/>
  <c r="F404" i="1" s="1"/>
  <c r="F140" i="1"/>
  <c r="F104" i="1" l="1"/>
  <c r="G404" i="1"/>
  <c r="G104" i="1" s="1"/>
  <c r="F418" i="1" s="1"/>
  <c r="G4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Quim Sajet</author>
  </authors>
  <commentList>
    <comment ref="A3" authorId="0" shapeId="0" xr:uid="{2119BD53-9835-42A7-BBEB-EAA1E9CF9FC2}">
      <text>
        <r>
          <rPr>
            <b/>
            <sz val="9"/>
            <color indexed="81"/>
            <rFont val="Tahoma"/>
            <family val="2"/>
          </rPr>
          <t>Codi del concepte. Veure colors en "Entorn de treball: Aparença"</t>
        </r>
      </text>
    </comment>
    <comment ref="B3" authorId="0" shapeId="0" xr:uid="{1D898DE2-F05B-4F7A-BF9C-CF34CB8FEE72}">
      <text>
        <r>
          <rPr>
            <b/>
            <sz val="9"/>
            <color indexed="81"/>
            <rFont val="Tahoma"/>
            <family val="2"/>
          </rPr>
          <t>Naturalesa o tipus de concepte, veure els tipus en la línia d’estat amb el menú emergent sobre l’icona de naturaleses</t>
        </r>
      </text>
    </comment>
    <comment ref="C3" authorId="0" shapeId="0" xr:uid="{18CE2F63-D4C3-47E6-90B8-747E2C039E9D}">
      <text>
        <r>
          <rPr>
            <b/>
            <sz val="9"/>
            <color indexed="81"/>
            <rFont val="Tahoma"/>
            <family val="2"/>
          </rPr>
          <t>Unitat principal de mesura del concepte</t>
        </r>
      </text>
    </comment>
    <comment ref="D3" authorId="0" shapeId="0" xr:uid="{98AB6699-7FD0-4886-9D14-44B63A8A00FC}">
      <text>
        <r>
          <rPr>
            <b/>
            <sz val="9"/>
            <color indexed="81"/>
            <rFont val="Tahoma"/>
            <family val="2"/>
          </rPr>
          <t>Descripció curta del concepte</t>
        </r>
      </text>
    </comment>
    <comment ref="E3" authorId="0" shapeId="0" xr:uid="{7C91B066-2ACE-4ADD-AEB5-131944643FEA}">
      <text>
        <r>
          <rPr>
            <b/>
            <sz val="9"/>
            <color indexed="81"/>
            <rFont val="Tahoma"/>
            <family val="2"/>
          </rPr>
          <t>Rendiment o quantitat pressupostada</t>
        </r>
      </text>
    </comment>
    <comment ref="F3" authorId="0" shapeId="0" xr:uid="{9996E583-8AD0-41C9-BCC5-1A4B2F2C691C}">
      <text>
        <r>
          <rPr>
            <b/>
            <sz val="9"/>
            <color indexed="81"/>
            <rFont val="Tahoma"/>
            <family val="2"/>
          </rPr>
          <t>Preu unitari al pressupost</t>
        </r>
      </text>
    </comment>
    <comment ref="G3" authorId="0" shapeId="0" xr:uid="{E355BD4B-108F-4B8A-9132-BC7FA0390BFC}">
      <text>
        <r>
          <rPr>
            <b/>
            <sz val="9"/>
            <color indexed="81"/>
            <rFont val="Tahoma"/>
            <family val="2"/>
          </rPr>
          <t>Import del pressupost</t>
        </r>
      </text>
    </comment>
  </commentList>
</comments>
</file>

<file path=xl/sharedStrings.xml><?xml version="1.0" encoding="utf-8"?>
<sst xmlns="http://schemas.openxmlformats.org/spreadsheetml/2006/main" count="955" uniqueCount="573">
  <si>
    <t>Pressupost MODIFICACIÓ INST. RADIOACTIVA IRA-2015</t>
  </si>
  <si>
    <t>Pressupost</t>
  </si>
  <si>
    <t>Código</t>
  </si>
  <si>
    <t>Nat</t>
  </si>
  <si>
    <t>Ud</t>
  </si>
  <si>
    <t>Resumen</t>
  </si>
  <si>
    <t>CanPres</t>
  </si>
  <si>
    <t>Pres</t>
  </si>
  <si>
    <t>ImpPres</t>
  </si>
  <si>
    <t>01.01</t>
  </si>
  <si>
    <t>Capítol</t>
  </si>
  <si>
    <t/>
  </si>
  <si>
    <t>TREBALLS PREVIS</t>
  </si>
  <si>
    <t>P21Q2-.8GXR</t>
  </si>
  <si>
    <t>Partida</t>
  </si>
  <si>
    <t>h</t>
  </si>
  <si>
    <t>Retirada d'equipament, mobiliari existent i arxius</t>
  </si>
  <si>
    <t>Retirada d'equipament, mobiliari existent i arxius de les sales on es fa la intervenció i abassegament de material als espais indicats pels gestors del centre.</t>
  </si>
  <si>
    <t>P21Q2-.8GXZ</t>
  </si>
  <si>
    <t>Treballs neteja zona d'intervenció al finalitzar reforma</t>
  </si>
  <si>
    <t>Treballs de neteja de les sales de la zona d'intervenció una vegada finalitzats els treballs de reforma</t>
  </si>
  <si>
    <t>PZJX1-.001</t>
  </si>
  <si>
    <t>Ajudes paleteria/instal·lador per execució treballs</t>
  </si>
  <si>
    <t>Ajudes paleteria i instal·lador a justificar per execució treballs de retirada i col·locació d'instal·lacions i el remat interior de revestiments</t>
  </si>
  <si>
    <t>P154A-.WLW1</t>
  </si>
  <si>
    <t>m2</t>
  </si>
  <si>
    <t>Segellat i confinament zona de treball</t>
  </si>
  <si>
    <t>Formació de confinament estàtic interior de la zona de treball configurant paraments verticals, sostre i paviment amb làmina de polietilè transparent de 100 µm (400 galgues), amplària 400 cm i llargària 50 m, col·locada sobre estructura auxiliar o bastida, segellat d'unions amb cinta adhesiva i amb el desmuntatge inclòs</t>
  </si>
  <si>
    <t>P654-.8MFW</t>
  </si>
  <si>
    <t>Munt/desmunt. tanc.prov.obra pl.guix lam.,estruc.senzilla refor.H100mm / 400mm(70mm),1xH(15mm)</t>
  </si>
  <si>
    <t>Mutatge i desmuntatge de tancament provisional obres a base de plaques de guix laminat format per estructura senzilla reforçada en H amb perfileria de planxa d'acer galvanitzat, amb un gruix total de l'envà de 100 mm, muntants cada 400 mm de 70 mm d'amplària i canals de 70 mm d'amplària, 1 placa hidròfuga (H) de 15 mm de gruix en cada cara, fixades mecànicament</t>
  </si>
  <si>
    <t>PA16-.6142</t>
  </si>
  <si>
    <t>u</t>
  </si>
  <si>
    <t>Desmunt.+munt.bastim.+fula porta int.accés obra i posterior retirada</t>
  </si>
  <si>
    <t>Desmuntatge i muntatge de bastiment i fulla de porta interior per accés a obra, de fins a 2 m2 de superfície, per a la seva col·locació amb reblert dels forats, reajustat i aplomat. Inclou posterior retirada de porta a la finalització dels treballs.</t>
  </si>
  <si>
    <t>Total 01.01</t>
  </si>
  <si>
    <t>01.02</t>
  </si>
  <si>
    <t>DEMOLICIONS I ENDERROCS</t>
  </si>
  <si>
    <t>P214T-.4RQC</t>
  </si>
  <si>
    <t>Enderroc paredó ceràm.,g10cm,m.man.,càrrega manual</t>
  </si>
  <si>
    <t>Enderroc de paredó de ceràmica 10 cm de gruix, incloent retallada de planxa de plom, amb mitjans manuals i càrrega manual de runa sobre camió o contenidor</t>
  </si>
  <si>
    <t>P214T-4RQI</t>
  </si>
  <si>
    <t>Enderroc paret tancam. maó calat,g=15cm,a mà+mart.trenc.man.,càrrega manual</t>
  </si>
  <si>
    <t>Enderroc de paret de tancament de maó calat de 15 cm de gruix, a mà i amb martell trencador manual i càrrega manual de runa sobre camió o contenidor</t>
  </si>
  <si>
    <t>P21Z2-4RXK</t>
  </si>
  <si>
    <t>m</t>
  </si>
  <si>
    <t>Tall en paret,obra ceràm.,6 a 8cm,disc carborún.</t>
  </si>
  <si>
    <t>Tall en paret d'obra ceràmica, de 6 a 8 cm de fondària, amb disc de carborúndum</t>
  </si>
  <si>
    <t>P2143-4RR2</t>
  </si>
  <si>
    <t>Arrencada pavim. ceràmic,m.man.,càrrega manual</t>
  </si>
  <si>
    <t>Arrencada de paviment ceràmic, amb mitjans manuals i càrrega manual de runa sobre camió o contenidor</t>
  </si>
  <si>
    <t>P214I-AKZM</t>
  </si>
  <si>
    <t>Enderroc cel ras+entram.sup.,m.manuals,càrr.man.</t>
  </si>
  <si>
    <t>Enderroc de cel ras i entramat de suport, amb mitjans manuals i càrrega manual sobre camió o contenidor</t>
  </si>
  <si>
    <t>P21GS-4RVE</t>
  </si>
  <si>
    <t>Arrencada aigüera,suport,aixetes,sifó,desgua.,desc.xarx.subm./evac.,m.man.,càrrega manual</t>
  </si>
  <si>
    <t>Arrencada d'aigüera, suport, aixetes, sifó, desguassos i desconnexió de les xarxes de subministrament i d'evacuació, amb mitjans manuals i càrrega manual de runa sobre camió o contenidor</t>
  </si>
  <si>
    <t>P21Q1-HBNB</t>
  </si>
  <si>
    <t>Desmuntatge equipament,pes&lt;=500kg,H&lt;=5m,m.man.+mecànics,aplec p/reutilització</t>
  </si>
  <si>
    <t>Desmuntatge d'element d'equipament fix o mòbil, de 500 kg de pes, com a màxim i a una alçària de 5 m, com a màxim, amb mitjans manuals i mecànics i aplec de materials per a la seva reutilització, sense incloure embalatges</t>
  </si>
  <si>
    <t>P214A-.4RRU</t>
  </si>
  <si>
    <t>Desmuntatge i muntatge fulla porta,m.man.,aplec p/reutilitz.</t>
  </si>
  <si>
    <t>Desmuntatge i posterior muntatge de fulla de porta amb mitjans manuals, aplec de material per a la seva reutilització</t>
  </si>
  <si>
    <t>Total 01.02</t>
  </si>
  <si>
    <t>01.03</t>
  </si>
  <si>
    <t>TANCAMENTS I DIVISÒRIES</t>
  </si>
  <si>
    <t>P654-8MFW</t>
  </si>
  <si>
    <t>Envà pl.guix lam.t+aïll.pl.llana roca,estruc.senzilla refor.H100mm / 400mm(70mm),1xH(15mm)+MW-roca R</t>
  </si>
  <si>
    <t>Envà de plaques de guix laminat amb aïllament de plaques de llana de roca format per estructura senzilla reforçada en H amb perfileria de planxa d'acer galvanitzat, amb un gruix total de l'envà de 100 mm, muntants cada 400 mm de 70 mm d'amplària i canals de 70 mm d'amplària, 1 placa hidròfuga (H) de 15 mm de gruix en cada cara, fixades mecànicament i aïllament de plaques de llana mineral de roca de resistència tèrmica &gt;= 1,622 m2·K/W</t>
  </si>
  <si>
    <t>P83EC-95PQ</t>
  </si>
  <si>
    <t>Extradossat pl.guix lam, estruc.autop. lliure H,63/400(48) H(15mm)</t>
  </si>
  <si>
    <t>Extradossat de plaques de guix laminat format per estructura autoportant lliure reforçada en H amb perfileria de planxa d'acer galvanitzat, amb un gruix total de l'extradossat de 63 mm, muntants cada 400 mm de 48 mm d'amplaria i canals de 48 mm d'amplaria, amb 1 placa hidròfuga (H) de 15 mm de gruix, fixada mecànicament</t>
  </si>
  <si>
    <t>P6126-58UM</t>
  </si>
  <si>
    <t>Paret divis.recolzada,p/revestir,11,5cm,totxana 240x115x100mm,categoria I,LD,UNE-EN 771-1,col.morter</t>
  </si>
  <si>
    <t>Paret divisòria recolzada per a revestir de gruix 11,5 cm, de totxana de 240x115x100 mm, categoria I, LD, segons la norma UNE-EN 771-1, col·locat amb morter mixt de ciment pòrtland amb filler calcari CEM II/B-L, calç i sorra, amb 200 kg/m3 de ciment, amb una proporció en volum 1:2:10 i 2,5 N/mm2 de resistència a compressió, elaborat a l'obra</t>
  </si>
  <si>
    <t>P6125-7BK8</t>
  </si>
  <si>
    <t>Paret tanc.recolzada,p/revestir,14cm,maó calat,290x140x100mm,p/revestir,categoria I,HD,UNE-EN 771-1m</t>
  </si>
  <si>
    <t>Paret de tancament recolzada per a revestir de gruix 14 cm, de maó calat, de 290x140x100 mm, per a revestir, categoria I, HD, segons la norma UNE-EN 771-1, col·locat amb morter per a ram de paleta industrialitzat M 7.5 (7,5 N/mm2) de designació (G) segons norma UNE-EN 998-2</t>
  </si>
  <si>
    <t>Total 01.03</t>
  </si>
  <si>
    <t>01.04</t>
  </si>
  <si>
    <t>IMPERMEABILITZACIONS I AÏLLAMENTS</t>
  </si>
  <si>
    <t>P8Z5-.HB8L</t>
  </si>
  <si>
    <t>Revestiment cel ras planxa Pb laminat g=2mm</t>
  </si>
  <si>
    <t>Revestiment de cel ras amb planxa de plom laminat de 2 mm de gruix</t>
  </si>
  <si>
    <t>P8Z5-.HB8Z</t>
  </si>
  <si>
    <t>Revestiment param.vert./pav.planxa Pb laminat g=5mm</t>
  </si>
  <si>
    <t>Revestiment de parament vertical o paviment amb planxa de plom laminat de 5 mm de gruix</t>
  </si>
  <si>
    <t>Total 01.04</t>
  </si>
  <si>
    <t>01.05</t>
  </si>
  <si>
    <t>REVESTIMENTS</t>
  </si>
  <si>
    <t>P871-.H8GA</t>
  </si>
  <si>
    <t>Rascat, sanejat i regularització prèvia rev.param.existents</t>
  </si>
  <si>
    <t>Rascat, sanejat i regularització prèvia de revestiments de paraments existents per aplicació de capa de pintura i panell de policarbonat</t>
  </si>
  <si>
    <t>P83E7-9KWW</t>
  </si>
  <si>
    <t>Revestim.int.panel policarbonat PROTECTWALL.ignífug,g=1,7mm,ús int.,rf=B-s1, d0</t>
  </si>
  <si>
    <t>Revestiment interior amb panell de policarbonat compacte tipus PROTECTWALL, ignífug, de 1,7 mm de gruix, per a ús interior, comportament al foc B-s1, d0, acabat color llis i granulat 00/35, amb certificació antibacteriana, col·locat adherit sobre parament vertical amb adhesiu PROTECTBOND ECO</t>
  </si>
  <si>
    <t>P846-9JO5</t>
  </si>
  <si>
    <t>Cel ras continu PGL-H (15),entram. estruc.senzilla acer galv. perfils c/600mm +vareta de suspensió c</t>
  </si>
  <si>
    <t>Cel ras continu de plaques de guix laminat tipus hidròfuga (H), per a revestir, de 15 mm de gruix i vora afinada (BA), amb entramat estructura senzilla d'acer galvanitzat format per perfils col·locats cada 600 mm fixats al sostre mitjançant vareta de suspensió cada 1,2 m, per a una alçària de cel ras de 4 m com a màxim</t>
  </si>
  <si>
    <t>P89I-4VZZ</t>
  </si>
  <si>
    <t>Pint.vert.,rev.antimicro/antibact.DISPERLITH FOODGRADE ELASTIC FAKOLITH+imprim.DISPERLITH PRIMER</t>
  </si>
  <si>
    <t>Pintat de parament vertical amb revestiment antimicrobià i antibacterià per a interiors, de color, amb una capa d'imprimació consolidant tipus DISPERLITH PRIMER, tractada amb tecnologia BioFilmStop; i dues capes d'acabat de revestiment monocomponent, de dispersió aquosa a base de copolimers acrílics modificats, lliure de Bisfenol A, amb alta permeabilitat i elasticitat, tipus DISPERLITH FOODGRADE ELASTIC de FAKOLITH</t>
  </si>
  <si>
    <t>P89I-4VWW</t>
  </si>
  <si>
    <t>Pint.horiz.,rev.antimicro/antibact.DISPERLITH FOODGRADE ELASTIC FAKOLITH+imprim.DISPERLITH PRIMER</t>
  </si>
  <si>
    <t>Pintat de parament horitzontal amb revestiment antimicrobià i antibacterià per a interiors, de color, amb una capa d'imprimació consolidant tipus DISPERLITH PRIMER, tractada amb tecnologia BioFilmStop; i dues capes d'acabat de revestiment monocomponent, de dispersió aquosa a base de copolimers acrílics modificats, lliure de Bisfenol A, amb alta permeabilitat i elasticitat, tipus DISPERLITH FOODGRADE ELASTIC de FAKOLITH</t>
  </si>
  <si>
    <t>P81D-.3GCQ</t>
  </si>
  <si>
    <t>Perfil remat superior alum.g=2mm,COLOBER</t>
  </si>
  <si>
    <t>Perfil de remat superior d'alumini amb encaix COLOBER de corona de 2 mm de gruix</t>
  </si>
  <si>
    <t>P811-3F1R</t>
  </si>
  <si>
    <t>Arrebossat bona vista,vert.int.,h&gt;3m,morter ciment 1:6,remol.+llisc.ciment pòrtland+fill.calc.</t>
  </si>
  <si>
    <t>Arrebossat a bona vista sobre parament vertical interior, a més de 3,00 m d'alçària, amb morter de ciment 1:6, remolinat i lliscat amb ciment pòrtland amb filler calcari 32,5 R</t>
  </si>
  <si>
    <t>P89H-4V7Q</t>
  </si>
  <si>
    <t>Pintat vert. int. ciment,pintura silicat,llis,1fons+2acab.</t>
  </si>
  <si>
    <t>Pintat de parament vertical interior de ciment, amb pintura al silicat amb acabat llis, amb una capa de fons i dues d'acabat</t>
  </si>
  <si>
    <t>Total 01.05</t>
  </si>
  <si>
    <t>01.06</t>
  </si>
  <si>
    <t>PAVIMENTS</t>
  </si>
  <si>
    <t>P9PA-4YXX</t>
  </si>
  <si>
    <t>Paviment vinílic homog.,IQ GRANIT O EMIENET TARKETT,2mm,col.adhesiu/sold.calent</t>
  </si>
  <si>
    <t>Paviment vinílic homogeni en rotlle, tipus IQ GRANIT O EMINENT de TARKETT i gruix de 2 mm, col·locat amb adhesiu acrílic de dispersió acuosa i soldat en calent amb cordó cel·lular de diàmetre 4 mm.</t>
  </si>
  <si>
    <t>P9PA-4ZXX</t>
  </si>
  <si>
    <t>Remuntat paviment vinílic homog.rotlle,IQ GRANIT O ELMINENT TARKETT,2mm,col.adhesiu/sold.calent</t>
  </si>
  <si>
    <t>Remuntat paviment vinílic homogéni en rotlle, tipus IQ GRANIT O EMINENT de TARKETT i gruix de 2 mm, col·locat amb adhesiu acrílic de dispersió acuosa i soldat en calent amb cordó cel·lular de diàmetre 4 mm.</t>
  </si>
  <si>
    <t>P9UA-H8ZZ</t>
  </si>
  <si>
    <t>Sòcol de mitja canya, a base de perfil de PVC premoldeat, tipus TARKETT, angle riel,fixat mec.</t>
  </si>
  <si>
    <t>Sòcol de mitja canya, a base de perfil de PVC premoldeat tipus TARKETT i angle riel, fixat mecànicament al paviment, inclós remuntat del paviment</t>
  </si>
  <si>
    <t>P9D5-.366A</t>
  </si>
  <si>
    <t>Paviment int.rajola gres porcel·lanic,rectang/quadr. 10 a 25 peces/m2,preu altadhes.rajola C1,beu</t>
  </si>
  <si>
    <t>Paviment interior, de rajola de gres porcel·lanic premsat sense esmaltar de forma rectangular o quadrada, de 10 a 25 peces/m2, preu alt, grup AI-AIIa (UNE-EN 14411), col·locades amb adhesiu per a rajola ceràmica C1 (UNE-EN 12004) i rejuntat amb beurada CG1 (UNE-EN 13888)</t>
  </si>
  <si>
    <t>P9ZD-4ZE9</t>
  </si>
  <si>
    <t>Tapajunts pavim.35mm,perf.neoprè+alum.,fix.mecàniques</t>
  </si>
  <si>
    <t>Tapajunts de paviment, per a junt de 35 mm d'amplària mitjana, amb perfil de neoprè i suport d'alumini, col·locant amb fixacions mecàniques</t>
  </si>
  <si>
    <t>Total 01.06</t>
  </si>
  <si>
    <t>01.07</t>
  </si>
  <si>
    <t>DIVISÒRIES PRACTICABLES</t>
  </si>
  <si>
    <t>PA23-.73ZY</t>
  </si>
  <si>
    <t>P1 Porta tallafocs,tauler DM+PROTECTWALL,45mm,p/llum marc.80x210cm+tancap.emp.+espiell</t>
  </si>
  <si>
    <t>P1 Porta tallafocs de full batent de tauler DM de 45 mm de gruix, per a porta interior, EI2 60 C5, acabat amb panell de policarbonat PROTECTWALL de 1,7 mm de gruix, per a una llum de marc de 80x210 cm, amb marc de tabicó per a porta, de fulls batents i tapajuntes. Tancaportes encastat, ferratges i manetes d'acer inoxidable. Inclou espiell circular de 35 cm de diàmetre, vidre laminar i marc d'acer inoxidable. Tot totalment col·locat i muntat segons documentació gràfica projecte, criteri DF, especificacions del fabricant i normativa vigent i amb la certificació i homologació de la porta corresponent.</t>
  </si>
  <si>
    <t>PA23-.73ZW</t>
  </si>
  <si>
    <t>P2 Porta tallafocs,tauler DM+planxa PB2mm+PROTECTWALL,45mm,p/llum marc.80x210cm+tanc.emp.+espiell</t>
  </si>
  <si>
    <t>P2 Porta tallafocs de full batent de tauler DM de 45 mm de gruix, per a porta interior, EI2 60 C5, amb planxa de plom laminat interior de 2 mm de gruix, acabat amb panell de policarbonat PROTECTWALL de 1,7 mm de gruix, per a una llum de marc de 80x210 cm, amb marc de tabicó per a porta, de fulls batents i tapajuntes. Tancaportes encastat, ferratges i manetes d'acer inoxidable. Inclou espiell circular de 35 cm de diàmetre, vidre laminar emplomat de 9 mm de gruix (amb una equivalència de protecció de 2 mm de plom) i marc d'acer inoxidable. Tot totalment col·locat i muntat segons documentació gràfica projecte, criteri DF, especificacions del fabricant i normativa vigent i amb la certificació i homologació de la porta corresponent.</t>
  </si>
  <si>
    <t>PA23-.73ZE</t>
  </si>
  <si>
    <t>P3 Porta tallafocs,tauler DM+planxa PB5mm+PROTECTWALL,45mm,p/llum marc.80x210cm+tanc.emp.+espiell</t>
  </si>
  <si>
    <t>P3 Porta tallafocs de full batent de tauler DM de 45 mm de gruix, per a porta interior, EI2 60 C5, amb planxa de plom laminat interior de 5 mm de gruix, acabat amb panell de policarbonat PROTECTWALL de 1,7 mm de gruix, per a una llum de marc de 80x210 cm, amb marc de tabicó per a porta, de fulls batents i tapajuntes. Tancaportes encastat, ferratges i manetes d'acer inoxidable. Inclou espiell circular de 35 cm de diàmetre, vidre laminar emplomat de 25,5 mm de gruix (amb una equivalència de protecció de 5 mm de plom) i marc d'acer inoxidable. Tot totalment col·locat i muntat segons documentació gràfica projecte, criteri DF, especificacions del fabricant i normativa vigent i amb la certificació i homologació de la porta corresponent.</t>
  </si>
  <si>
    <t>Total 01.07</t>
  </si>
  <si>
    <t>01.08</t>
  </si>
  <si>
    <t>EQUIPAMENT</t>
  </si>
  <si>
    <t>PQ53-HAIG</t>
  </si>
  <si>
    <t>Taulell inox AISI 316,g=1mm,polit 150,ampl.=70,forats,fixat</t>
  </si>
  <si>
    <t>Taulell de planxa d'acer inoxidable AISI 316 d'1 mm de gruix, polit esmerilat amb gra 150, de 70 cm d'amplària, amb forats per a soldar aigüeres, amb faldó frontal de 8 cm d'alçària mínima, sòcol perimetral de 6 cm d'alçària, amb un desenvolupament total de 77 cm i amb 6 plecs, col·locat amb suport i encastat al parament</t>
  </si>
  <si>
    <t>PJ181-.3DYE</t>
  </si>
  <si>
    <t>Aigüera planx.ac.inox.,pica,de 50x50 cm,polit 150,preu sup.,encast.+soldada taulell</t>
  </si>
  <si>
    <t>Aigüera de planxa d'acer inoxidable d'una pica, de 50 cm de llargària i 50 cm d'amplària, polit esmerilat amb gra 150,preu superior, encastada i soldada a taulell d'acer inoxidable</t>
  </si>
  <si>
    <t>Total 01.08</t>
  </si>
  <si>
    <t>01.09</t>
  </si>
  <si>
    <t>INSTAL·LACIONS</t>
  </si>
  <si>
    <t>01.09.01</t>
  </si>
  <si>
    <t>GENERAL A TOTES LES PARTIDES</t>
  </si>
  <si>
    <t>PARTIDAGEN</t>
  </si>
  <si>
    <t>Consideracions generals per totes les partides.</t>
  </si>
  <si>
    <t>En totes les partides estarà inclosa:
- La utilització de tots els mitjans, mà d'obra, maquinària, material, ajudes i altres elements necessaris per deixar la partida correctament acabada amb el vist i plau de la DF.
- La part proporcional de:
 transports, moviment vertical i horitzontal de materials, grues i traginaments, 
 mitjans de protecció i seguretat per a la prevenció de riscos laborals.
 gestió de residus segons normativa vigent
 mitjans auxiliars
- La mà d'obra de muntatge.
- Posada en marxa, proves de servei i de control de qualitat, segons reglamentación d'aplicació i instruccions de la DF
- Treballs de replanteig, recàlcul i confecció de plànols d'obra i as-built
- Part proporcional de purgues manuals necessàries en tots els punts alts, picatge, tub fins a recollida i vàlvulas
- Eliminació de restes, netejes parcial i final, i la retirada de runes  amb la corresponent gestió de residus. Inclús contenidors per acumulació de runa i el seu transport.
- Les taxes i/o impostos derivades del punt anterior. .
- Projecte, certificats, visats, honoraris eic, taxes i tramitació necessària per a la legalització de la instal·lació si és requereix.
- Tots els elements a instal·lar seran mín. PN16
-  La protecció de conductes, i canonades mitjançant taps, tapes, etc.. per evitar l'entrada de bruticia en el procès d'execució.
Així com la imprimació de pintura anti-oxidant en les canonades, les soldadures necessàries, suportació, accessoris, estructures, ancoratges, silentblocs, aïllament i recobriment d'alumini d'accessoris, protecció anti pluja elements de control i petit material necessaris per a un correcte acabat, resistència, funcionament de tota la instal·lació i compliment de la normativa vigent.  
El replanteig dels elements es realitzarà ´´in situ´´ en el moment de l'execució i conjuntament amb la direcció facultativa.
El preu de contracte de cada partida inclourà tot el necessari per executar-la correctament segons memòria, plànols i documentació de projecte i sempre amb el vistiplau de la DF.
Es considera que els preus ja inclouen el cost de les despeses indirectes corresponents.
Els preus de les partides d'instal·lacions inclouen les ajudes corresponents a realitzar a tots els rams.</t>
  </si>
  <si>
    <t>Total 01.09.01</t>
  </si>
  <si>
    <t>01.09.02</t>
  </si>
  <si>
    <t>INSTAL·LACIONS D'AIGUA</t>
  </si>
  <si>
    <t>EJ1ZEF02</t>
  </si>
  <si>
    <t>Modificació i retirada de les instal·lacions de fontaneria</t>
  </si>
  <si>
    <t xml:space="preserve"> Modificació i retirada de els instal·lacions d'aigua afectades per l'ambit de les intervencions de l'obra
. Inclou segellats, material necessari per les modificacions, subministraments provisionals, retirada de material i transport a abocador autoritzat.</t>
  </si>
  <si>
    <t>EF925PBAZ</t>
  </si>
  <si>
    <t>Tub poliprop.multic,tub int.PP,D=20mm,FV i protecció ext.PP,pressió màx=20bar,connect.pressió col.su</t>
  </si>
  <si>
    <t>Tub de polipropilè multicapa amb tub interior de polipropilè de diàmetre 20 mm, Niron Fiber Blue pipe SDR9/ serie 4, fibra de vidre i protecció exterior de polipropilè, amb una pressió màxima de servei de 20 bar, connectat a pressió i col·locat superficialment. Soldadura per termofusió.
Inclosa p / p d'accessoris i material auxiliar per a muntatge i subjecció. Sistema d'unió per termofusió.</t>
  </si>
  <si>
    <t>EF925PBKZ</t>
  </si>
  <si>
    <t>Tub poliprop.multic,tub int.PP,D=63mm,FV i protecció ext.PP,pressió màx=20bar,connect.pressió col.su</t>
  </si>
  <si>
    <t>Tub de polipropilè multicapa amb tub interior de polipropilè de diàmetre 63 mm,  Niron Fiber Blue pipe SDR9/ serie 4, fibra de vidre i protecció exterior de polipropilè, amb una pressió màxima de servei de 20 bar, soldadura per termofusió i col·locat superficialment
Inclosa p / p d'accessoris i material auxiliar per a muntatge i subjecció. Sistema d'unió per termofusió.</t>
  </si>
  <si>
    <t>EFQ3687L</t>
  </si>
  <si>
    <t>Aïllament tèrmic escum.elastom.,fluids (-50 i 150°C),D=22mm,g=19mm,s/HCFC-CFC,factor dif.vapor&gt;=7000</t>
  </si>
  <si>
    <t>Aïllament tèrmic d'escuma elastomèrica per a canonades que transporten fluids a temperatura entre -50°C i 150°C, per a tub de diàmetre exterior 22 mm, de 19 mm de gruix, sense HCFC-CFC, amb un factor de resistència a la difusió del vapor d'aigua &gt;= 7000, col·locat superficialment amb grau de dificultat mitjà. Tipus Armaflex AF amb protecció antimicrobiana activa Microban</t>
  </si>
  <si>
    <t>EFQ338GL</t>
  </si>
  <si>
    <t>Aïllament tèrmic escum.elastom.,fluids (-50 i 105°C),D=64mm,g=19mm,factor dif.vapor&gt;=7000superf.mitj</t>
  </si>
  <si>
    <t>Aïllament tèrmic d'escuma elastomèrica per a canonades que transporten fluids a temperatura entre -50°C i 105°C, per a tub de diàmetre exterior 64 mm, de 19 mm de gruix, amb un factor de resistència a la difusió del vapor d'aigua &gt;= 7000, col·locat superficialment amb grau de dificultat mitjà. Tipus Armaflex AF amb protecció antimicrobiana activa Microban</t>
  </si>
  <si>
    <t>EN3144275R</t>
  </si>
  <si>
    <t>Vàlvula bola manual rosca,dues peces,pas total,bronze,DN=1/2,PN=16bar,superficialment</t>
  </si>
  <si>
    <t>Vàlvula de bola manual amb rosca, de dues peces amb pas total, de bronze, de diàmetre nominal 1/2, de 16 bar de PN i preu alt, muntada superficialment. Marca i model: Tajo 2000 Vitaq antical (EN314427z)</t>
  </si>
  <si>
    <t>EN3194275R</t>
  </si>
  <si>
    <t>Vàlvula bola manual rosca,2peces,pas tot.,bronze,DN=2,PN=16bar,superf.</t>
  </si>
  <si>
    <t>Vàlvula de bola manual amb rosca, de dues peces amb pas total, de bronze, de diàmetre nominal 2, de 16 bar de PN i preu alt, muntada superficialment.Marca i model: Tajo 2000 Vitaq antical (EN319427z)</t>
  </si>
  <si>
    <t>EJ2ZN41K</t>
  </si>
  <si>
    <t>Maniguet flex.,malla met.,preu sup.,2unions 1/2´´</t>
  </si>
  <si>
    <t>Maniguet flexible, de malla metàl·lica amb ànima interior sintètica, preu superior, amb dues unions roscades de 1/2´´</t>
  </si>
  <si>
    <t>EJ2ZA131</t>
  </si>
  <si>
    <t>Aixeta de regulac.,munt.superf.,llautó cromat,preu mitjà,sort.p/manig.rosca.D=1/2´´,entrada rosca.D=</t>
  </si>
  <si>
    <t>Aixeta de regulació, muntada superficialment, de llautó cromat, preu mitjà, amb sortida per a maniguets roscada de diàmetre 1/2´´ i entrada roscada de 1/2´´ PN16. Accionament de metall. Marca i model: ARCO Vitaq A-80 o equivalent</t>
  </si>
  <si>
    <t>EFC9ZEX1</t>
  </si>
  <si>
    <t>Connexió amb instal·lació existent</t>
  </si>
  <si>
    <t>Connexió de canonada a xarxa de fontaneria exixtent. Inclou buidat de la instal·lació, connexions a la xarxa existent, omplert i purgat de la instal·lació, així com complements per treballs fora de l'horari laboral. També inclou suports, accessoris, material auxiliar i petit material. Totalment conectats i en funcionament.</t>
  </si>
  <si>
    <t>Total 01.09.02</t>
  </si>
  <si>
    <t>01.09.03</t>
  </si>
  <si>
    <t>EVACUACIÓ D'AIGÜES</t>
  </si>
  <si>
    <t>ED11ZSF2</t>
  </si>
  <si>
    <t>Modificació i retirada de les instal·lacions de sanejament afectades per les intervencions de les ob</t>
  </si>
  <si>
    <t>Modificació i retirada de les instal·lacions de sanejament afectades per l'ambit de les intervencions de l'obra. Inclou segellats, material necessari per les modificacions, subministraments provisionals, retirada de material i transport a abocador autoritzat.</t>
  </si>
  <si>
    <t>ED116271</t>
  </si>
  <si>
    <t>Desg.ap.sanitari tub PP paret tricapa,evacua.insonoritz.,DN=40mm</t>
  </si>
  <si>
    <t>Desguàs d'aparell sanitari amb tub de polipropilè de paret tricapa per a evacuació insonoritzada, de DN 40 mm, fins a baixant, caixa o clavegueró</t>
  </si>
  <si>
    <t>Total 01.09.03</t>
  </si>
  <si>
    <t>01.09.04</t>
  </si>
  <si>
    <t>INSTAL·LACIONS TÈRMIQUES</t>
  </si>
  <si>
    <t>01.09.04.01</t>
  </si>
  <si>
    <t>DESMUNTATGES iSEGELLATS</t>
  </si>
  <si>
    <t>EG31ZDE5</t>
  </si>
  <si>
    <t>Modificació i retirada de els instal·lacions de climatització i ventilació afectades</t>
  </si>
  <si>
    <t>Treballs, material i elements auxiliars necessaris pel desballestament de les instal·lacions de climatització afectades per l'ambit de les intervencions de l'obra:
* Conductes, aïllament, caixes de ventilació i fan coils
* Climatitzador
* Tubs, aïllament i accessoris
* Retirada de les restes d'obra i altres productes de rebuig resultat d'aquests treballs i transport a abocador autoritzat
* Mitjanç de protecció i seguretat per la prevenció de riscos laborals
* Gestió de resisdus
* Mesures i instal·lacions provisionals necessàries perquè l’afectació al normal funcionament de l’activitat sigui el mínim</t>
  </si>
  <si>
    <t>EG31ZSG1</t>
  </si>
  <si>
    <t>Segellat de conductes de forma provisional i de forma definitiva</t>
  </si>
  <si>
    <t>Treballs, material i elements auxiliars necessaris pel desballestament de les instal·lacions de climatització afectades per l'ambit de les intervencions de l'obra:
* Segellat de conductes de forma provisional per mantenir instal·lació en funcionament.
* Segellats definitius de conductes que s'han de mantenira les instal·lacions no afectades. Inclou tapes per conductes de xapa, segellats, accessoris, material auxiliar i petit material
* Retirada de les restes d'obra i altres productes de rebuig resultat d'aquests treballs i transport a abocador autoritzat
* Mitjanç de protecció i seguretat per la prevenció de riscos laborals
* Gestió de resisdus
* Mesures i instal·lacions provisionals necessàries perquè l’afectació al normal funcionament de l’activitat sigui el mínim</t>
  </si>
  <si>
    <t>Total 01.09.04.01</t>
  </si>
  <si>
    <t>01.09.04.02</t>
  </si>
  <si>
    <t>CLIMATITZADORS I UNITATS DE VENTILACIÓ</t>
  </si>
  <si>
    <t>EEJTZCL1</t>
  </si>
  <si>
    <t>Unitat de tractament d'aire CL01 1955 m3/h</t>
  </si>
  <si>
    <t>Unitat de tractament d'aire instal·lació Radiologia IRA-2105, ref CL01 de construcció exterior amb teuladet i disposició horitzontal, execució standard, format per ventilador elèctric de tipus plug-fan ec i motor de velocitat constant, bateries d'aigua en tub de coure i aletes d'alumini i seccións de filtratge, segons classificació une-en 779 amb prefiltre g4 i etapa de filtrat f7+f9, i atenuació acústica en impulsió i retorn mitjançant silenciadors acoblats amb les següents característiques:
- Cabal de ventilador d'impulsió:  1.955 m3/h Pdisp 250 Pa
- Bateria de fred: 28,05 kW
- Bateria de calor: 19,17 kW
- Marca / model: TROX /  TKM 50 HE EU o equivalent.
Panell sandwich de 50 mm d'espesor.
Inclou el cuadre de control i força (pm inclosa)
Completament instal·lat segons especificacions tècniques. Incloent lones antivibratòries flexibles en les connexions d'aire, antivibradors metàl·lics per a suport del climatitzador, interruptor de tall de corrent del ventilador, variador de frequéncia per a ventilador ec, presa de terra, malla en les oïdes del ventilador, malla en la boca d'impulsió del ventilador, així com la resta dels elements per complir les directrius de seguretat de màquines 89/392 cee i les seves modificacions.
Total compliment amb la normativa eu 1253/2014 erp 2018.</t>
  </si>
  <si>
    <t>EENPZBIB</t>
  </si>
  <si>
    <t>Sistema filtratge en calaixos de seguretat 2.250 m3/h, 3 etapes F7+Filtre carbó actiu+HEPA, canvi fi</t>
  </si>
  <si>
    <t>Sistema de filtratge de 3 etapes per 2.250 m3/h, F7+Filtre carbó actiu+HEPA, calaixos de seguretat per canvi filtres segur Bag In/Bag Out, format per:
UNIC mòdul 3 columnes 
- Colector conductes-calaixos de seguretat
- Comporta estanca amb servomotor d'accionament ràpid tipus TROX JZ-LLo equivalent 
- Calaix seguretat BIBO per filtre F7, incloent filtre i bossa 
- Calaix seguretat BIBO per filtre carbó actiu retenció radioiodes, incloent filtre i bossa
- Calaix seguretat BIBO per Filtre H14, incloent filtre i bossa
- Colector conductes-calaixos de seguretat
Marca i model: CAMFIL CamSafe o equivalent</t>
  </si>
  <si>
    <t>EEMJZEX1</t>
  </si>
  <si>
    <t>Caixa ventil.,planxa acer galv.+poliet.exp.,p/un ventilador axial,D=45cm,munt.ados./sostre EXT01 225</t>
  </si>
  <si>
    <t>Unitat d'extracció d'aire instal·lació Radiologia IRA-2105, ref EXT01 de construcció exterior amb teuladet i disposició horitzontal, execució standard, format per ventilador elèctric de tipus plug-fan ec i motor de velocitat constant i seccións de filtratge, segons classificació une-en 779 amb prefiltre g4 i, i atenuació acústica en impulsió i retorn mitjançant silenciadors acoblats amb les següents característiques:
- Cabal de ventilador d'impulsió:  2.250 m3/h Pdisp 800 Pa
- Marca / model: TROX /  TKM 50 HE EU o equivalent.
Panell sandwich de 50 mm d'espesor.
Inclou el cuadre de control i força (pm inclosa)
Completament instal·lat segons especificacions tècniques. Incloent lones antivibratòries flexibles en les connexions d'aire, antivibradors metàl·lics per a suport del climatitzador, interruptor de tall de corrent del ventilador, variador de frequéncia per a ventilador ec, presa de terra, malla en les oïdes del ventilador, malla en la boca d'impulsió del ventilador, així com la resta dels elements per complir les directrius de seguretat de màquines 89/392 cee i les seves modificacions.
Total compliment amb la normativa eu 1253/2014 erp 2018.</t>
  </si>
  <si>
    <t>EEJTZBANC</t>
  </si>
  <si>
    <t>Formació bancada climatizador, extractors i sistema de filtratge</t>
  </si>
  <si>
    <t>Formació de bancada antivibratoria necesaria per la suportació de les unitat de tractament d'aire, mides segons equip, en perfils metàl·lics o obra segons DF.
Inclou tot el material necessari per la formació i acabat de les bancades, així com el mitjans d'elevació.</t>
  </si>
  <si>
    <t>EDWA01C15R</t>
  </si>
  <si>
    <t>ut</t>
  </si>
  <si>
    <t>Connexió hidràulica de bateria d'aigua de DN40</t>
  </si>
  <si>
    <t>Conexió hidràulica de bateria d'aigua de 1 1/2´´ de diàmetre, PN16 amb joc d'accessoris i unions roscades, embridades o ranurades, incloent:
- 2 Vàlvules de tall de bola de 1 1/2´´ de diàmetre. M/m TAJO 2000 antical Vitaq
- 1 Filtre de 1 1/2´´ de diàmetre
- 2 Maniguets antivibratoris
- Manòmetres amb vàlvula, termòmetres, purgadors ....
- 1 Vàlvula de buidat 3/4´´
Part proporcional de canonada amb pintura d'impregnació antioxidant, accessoris i elements de subjecció, incloent aïllament i acabat de les mateixes característiques que el tram de connexió, i senyalitzat de tot el conjunt de canonades i vàlvules segons especificacions de la legislació vigent.
Conjunt completament instal·lat, senyalitzat, equilibrat, regulat i en funcionament, segons fitxes tècniques d'equips i plec d'especificacions tècniques. (EDWA01eda)</t>
  </si>
  <si>
    <t>EDWA0225Z</t>
  </si>
  <si>
    <t>Connexió hidràulica de bateria d'aigua de DN32</t>
  </si>
  <si>
    <t>Connexió hidràulica de bateria d'aigua de 1´´1/4 de diàmetre PN16 amb valvuleria, jocs d'accessoris i unions roscades, embridades o ranurades, incloent:
- 2 Vàlvules de tall de bola de 1´´1/4 de diàmetre. M/m TAJO 2000 antical Vitaq
- 1 Filtre de 1´´1/4 de diàmetre.
- 2 Maniguets antivibratoris
- Manòmetres amb vàlvula, termòmetres, purgadors ....
- 1 Vàlvula de buidat 3/4´´
Part proporcional de canonada amb pintura d'impregnació antioxidant, accessoris i elements de subjecció, incloent aïllament i acabat de les mateixes característiques que el tram de connexió, i senyalitzat de tot el conjunt de canonades i vàlvules segons especificacions de la legislació vigent.
Conjunt completament instal·lat, senyalitzat, equilibrat, regulat i en funcionament, segons fitxes tècniques d'equips i plec d'especificacions tècniques.</t>
  </si>
  <si>
    <t>ENCZ02</t>
  </si>
  <si>
    <t>Regulador autom.cabal motoritzat, roscat, Sedical KFLOW SMGreen K2 32 1 1/4´´</t>
  </si>
  <si>
    <t>Regulador automàtic de cabal sedical tipus kflow o equivalent amb vàlvula de 2 vies motoritzada per a control analògic o digital p, pi, o pid. Model smgreen k2 32 regulació interna de la pressió diferencial, ajust previ del cabal màxim i preses de pressió. Connexió roscat
Inclosa alimentació elèctrica des de quadre de climatització, canalitzacions d'acer i pvc, conductors vv-1.000, I vv-750, canals metàl·liques, caixes i accessoris per a línies de potència i maniobra així com totes les línies de bus informació i alarmes al sistema de control, petit material, conjunt muntat, complet.</t>
  </si>
  <si>
    <t>ENCZ01</t>
  </si>
  <si>
    <t>Regulador autom.cabal motoritzat, roscat, Sedical KFLOW SMGreen K2 25 1´´</t>
  </si>
  <si>
    <t>Regulador automàtic de cabal sedical tipus kflow o equivalent amb vàlvula de 2 vies motoritzada per a control analògic o digital p, pi, o pid. Model smgreen k2 25 regulació interna de la pressió diferencial, ajust previ del cabal màxim i preses de pressió. Connexió roscat
Inclosa alimentació elèctrica des de quadre de climatització, canalitzacions d'acer i pvc, conductors vv-1.000, I vv-750, canals metàl·liques, caixes i accessoris per a línies de potència i maniobra així com totes les línies de bus informació i alarmes al sistema de control, petit material, conjunt muntat, complet.</t>
  </si>
  <si>
    <t>Total 01.09.04.02</t>
  </si>
  <si>
    <t>01.09.04.03</t>
  </si>
  <si>
    <t>DISTRIBUCIÓ D'AIGUA</t>
  </si>
  <si>
    <t>EF925PBGZ</t>
  </si>
  <si>
    <t>Tub poliprop.multic,tub int.PP,D=40mm,FV i protecció ext.PP,pressió màx=20bar,connect.pressió col.su</t>
  </si>
  <si>
    <t>Tub de polipropilè multicapa amb tub interior de polipropilè de diàmetre 40 mm, Niron Fiber Blue pipe SDR9/ serie 4,  fibra de vidre i protecció exterior de polipropilè, amb una pressió màxima de servei de 20 bar, soldadura per termofusió i col·locat superficialment
Inclosa p / p d'accessoris i material auxiliar per a muntatge i subjecció. Sistema d'unió per termofusió.</t>
  </si>
  <si>
    <t>EF925PBJZ</t>
  </si>
  <si>
    <t>Tub poliprop.multic,tub int.PP,D=50mm,FV i protecció ext.PP,pressió màx=20bar,connect.pressió col.su</t>
  </si>
  <si>
    <t>Tub de polipropilè multicapa amb tub interior de polipropilè de diàmetre 50 mm, Niron Fiber Blue pipe SDR9/ serie 4,  fibra de vidre i protecció exterior de polipropilè, amb una pressió màxima de servei de 20 bar, soldadura per termofusió i col·locat superficialment
Inclosa p / p d'accessoris i material auxiliar per a muntatge i subjecció. Sistema d'unió per termofusió.</t>
  </si>
  <si>
    <t>EFQ33GBL</t>
  </si>
  <si>
    <t>Aïllament tèrmic escum.elastom.,fluids (-50 i 105°C),D=35mm,g=50mm,factor dif.vapor&gt;= 7000superf.mit</t>
  </si>
  <si>
    <t>Aïllament tèrmic d'escuma elastomèrica per a canonades que transporten fluids a temperatura entre -50°C i 105°C, per a tub de diàmetre exterior 35 mm, de 50 mm de gruix, classe de reacció al foc BL-s2, d0 segons norma UNE-EN 13501-1, amb un factor de resistència a la difusió del vapor d'aigua &gt;= 7000, col·locat superficialment amb grau de dificultat mitjà. Tipus Armaflex AF amb protecció antimicrobiana activa Microban</t>
  </si>
  <si>
    <t>EFQ33GEL</t>
  </si>
  <si>
    <t>Aïllament tèrmic escum.elastom.,fluids (-50 i 105°C),D=54mm,g=50mm,factor dif.vapor&gt;=7000superf.mitj</t>
  </si>
  <si>
    <t>Aïllament tèrmic d'escuma elastomèrica per a canonades que transporten fluids a temperatura entre -50°C i 105°C, per a tub de diàmetre exterior 54 mm, de 50 mm de gruix, amb un factor de resistència a la difusió del vapor d'aigua &gt;= 7000 Classe de reacció al foc BL-s2, d0 segons norma UNE-EN 13501-1, col·locat superficialment amb grau de dificultat mitjà. Tipus Armaflex AF amb protecció antimicrobiana activa Microban</t>
  </si>
  <si>
    <t>EN318727</t>
  </si>
  <si>
    <t>Vàlvula bola manual rosca,2peces,pas tot.,llautó,DN=1´´1/2,PN=25bar,superf.</t>
  </si>
  <si>
    <t>Vàlvula de bola manual amb rosca, de dues peces amb pas total, de llautó, de diàmetre nominal 1´´1/2, de 25 bar de pn i preu alt, muntada superficialment
Tipo ARCO mod.: TAJO 2000 anti cal VITAQ</t>
  </si>
  <si>
    <t>EN319727Z</t>
  </si>
  <si>
    <t>Vàlvula bola manual rosca,dues peces,pas total,llautó,DN=2,PN=25bar,superficialment</t>
  </si>
  <si>
    <t>Vàlvula de bola manual amb rosca, de dues peces amb pas total, de llautó, de diàmetre nominal 2´´, de 25 bar de PN i preu alt, muntada superficialment
Tipo ARCO mod.: TAJO 2000 anti cal VITAQ</t>
  </si>
  <si>
    <t>EFR11812</t>
  </si>
  <si>
    <t>Recob.tèrm.canonades alum.,D=140mm,g=0,6mm,dific.mitjà,superf.</t>
  </si>
  <si>
    <t>Recobriment d'aïllaments tèrmics de canonades d'alumini, de 140 mm de diàmetre, de 0,6 mm de gruix, amb grau de dificultat mitjà i col·locat superficialment</t>
  </si>
  <si>
    <t>EFR11912</t>
  </si>
  <si>
    <t>Recob.tèrm.canonades alum.,D=150mm,g=0,6mm,dific.mitjà,superf.</t>
  </si>
  <si>
    <t>Recobriment d'aïllaments tèrmics de canonades d'alumini, de 150 mm de diàmetre, de 0,6 mm de gruix, amb grau de dificultat mitjà i col·locat superficialment</t>
  </si>
  <si>
    <t>EG31ZCON</t>
  </si>
  <si>
    <t>Connexió hidràulica instal·lació existent</t>
  </si>
  <si>
    <t>Connexió hidràulica a muntant (anada i retorn)
Inclou jocs d'accessoris i unions roscades, embridades o ranurades, 
Buidats i reomplerta de circuits hidràulic si es necessari
Part proporcional de canonada amb pintura d'impregnació antioxidant, accessoris i elements de subjecció, incloent aïllament i acabat de les mateixes característiques que el tram de connexió,
Conjunt completament instal•lat, senyalitzat, equilibrat, regulat i en funcionament,</t>
  </si>
  <si>
    <t>Total 01.09.04.03</t>
  </si>
  <si>
    <t>01.09.04.04</t>
  </si>
  <si>
    <t>DISTRIBUCIÓ D'AIRE</t>
  </si>
  <si>
    <t>EE52Q23D1</t>
  </si>
  <si>
    <t>Conducte doble ac.galv., aïllament LLANA DE ROCA,ac.galv,munt./suports</t>
  </si>
  <si>
    <t>Formació de doble conducte rectangular de planxa d'acer galvanitzat, amb junta longitudinal tipus Pittsburg i unió entre trams amb junta Metu i junta elàstica d’estanqueïtat muntat adossat amb suports mitjançant sistema carril Walraven, per instal·lació exterior
Format per:
Conducte rectangular de planxa d'acer galvanitzat de gruix 0,8 mm, amb unió marc cargolat i clips, amb junta longitudinal tipus Pittsburg i unió entre trams amb junta Metu i junta elàstica d’estanqueïtat
Aïllament tèrmic amb manta de llana de roca per a aïllament tèrmic d'equips i conductes, de 50 mm de gruix, amb un factor de resistència a la difusió del vapor d'aigua &gt;= 7000, muntat exteriorment, ISOVER Climcover Roll Alu2 o equivalent
Recobriment d'aïllament tèrmic de conductes amb planxa d'acer galvanitzat de gruix 0,8 mm, amb unió marc cargolat i clips, amb junta longitudinal tipus Pittsburg i unió entre trams amb junta Metu i junta elàstica d’estanqueïtat
Inclosa p / p d'accessoris, material auxiliar per a muntatge, subjecció i tapes per inspecció i neteja segons RITE i UNE-ENV12097</t>
  </si>
  <si>
    <t>EE52Q23A</t>
  </si>
  <si>
    <t>Conducte ac.galv.,g=0,8mm,+unió marc cargolat,munt./suports</t>
  </si>
  <si>
    <t>Formació de conducte rectangular de planxa d'acer galvanitzat, de gruix 0,8 mm, amb unió marc cargolat i clips, muntat adossat amb suports</t>
  </si>
  <si>
    <t>EE42Q112</t>
  </si>
  <si>
    <t>Conducte helicoïdal circular de planxa d'acer galvanitzat de 150 mm de diàmetre (s/UNE-EN 1506), de</t>
  </si>
  <si>
    <t>Conducte helicoïdal circular de planxa d'acer galvanitzat de 150 mm de diàmetre (s/UNE-EN 1506), de gruix 0,5 mm, muntat superficialment
Inclosa p / p d'accessoris, material auxiliar per a muntatge, subjecció</t>
  </si>
  <si>
    <t>EE4429S3</t>
  </si>
  <si>
    <t>Flexible,conducte circular,Al+espiral acer+LV,D=250mm,col.</t>
  </si>
  <si>
    <t>Tub flexible amb conducte circular d'alumini+espiral d'acer+fibra de vidre amb alumini reforçat, de 250 mm de diàmetre sense gruixos definits, col·locat</t>
  </si>
  <si>
    <t>EE442HS3</t>
  </si>
  <si>
    <t>Flexible,conducte circular,Al+espiral acer+LV,D=200mm,col.</t>
  </si>
  <si>
    <t>Tub flexible amb conducte circular d'alumini+espiral d'acer+fibra de vidre amb alumini reforçat, de 200 mm de diàmetre sense gruixos definits, col·locat</t>
  </si>
  <si>
    <t>EE6186D0</t>
  </si>
  <si>
    <t>Aïllament tèrm.planxa escum.elastom. p/aïllam.tèrm.equips/conduct.,autoadh.,g=32mm,factor dif.vapor&gt;</t>
  </si>
  <si>
    <t>Aïllament tèrmic amb planxa d'escuma elastomèrica per a aïllament tèrmic d'equips i conductes, autoadhesiva, de 32 mm de gruix, amb un factor de resistència a la difusió del vapor d'aigua &gt;= 7000. Classe de reacció al foc B-s3, d0 segons norma UNE-EN 13501-1, muntat exteriorment, adherit
Tipus Armaflex AF amb protecció antimicrobiana activa Microban</t>
  </si>
  <si>
    <t>EEK1AZRR1</t>
  </si>
  <si>
    <t>Reixa de extracció amb referència RR01, construïda en alumini, de 225 x 225 mm, amb lamel·les horitz</t>
  </si>
  <si>
    <t>Reixa de extracció amb referència RR 01, construïda en alumini, de 225 x 225 mm, amb lamel·les horitzontals fixes per a muntatge en sostre i fals sostre , regulació de cabal, plenum i premarc, amb tots els seus elements de fixació. Completament instal·lada. 
Tipus TROX mod AR AG</t>
  </si>
  <si>
    <t>EEK1AZRR2</t>
  </si>
  <si>
    <t>Reixa de extracció amb referència RR02, construïda en alumini, de 325 x 225 mm, amb lamel·les horitz</t>
  </si>
  <si>
    <t>Reixa de extracció amb referència RR 02, construïda en alumini, de 325 x 225 mm, amb lamel·les horitzontals fixes per a muntatge en sostre i fals sostre , regulació de cabal, plenum i premarc, amb tots els seus elements de fixació. Completament instal·lada. 
Tipus TROX mod AR AG</t>
  </si>
  <si>
    <t>EEKB2D32</t>
  </si>
  <si>
    <t>Difusor rotacional,alet.deflec.sector.ABS,rodona,lacat blanc,llarg.=600mm,24sortides,D=248mm,s/comp.</t>
  </si>
  <si>
    <t>Difusor rotacional helicoidal per a impulsió d'aire, d'aletes deflectores sectoritzades d'ABS, amb placa frontal rodona de planxa d'acer acabat lacat blanc de 600 mm de costat, de 24 sortides, amb plènum de connexió d'acer galvanitzat i boca de connexió circular de 248 mm de diàmetre, vertical u horitzontal, i sense comporta de regulació, muntat suspès al sostre</t>
  </si>
  <si>
    <t>EEKB2C22</t>
  </si>
  <si>
    <t>Difusor rotacional,alet.deflec.sector.ABS,rodona,lacat blanc,llarg.=500mm,24sortides,D=198mm,s/comp.</t>
  </si>
  <si>
    <t>Difusor rotacional helicoidal per a impulsió d'aire, d'aletes deflectores sectoritzades d'ABS, amb placa frontal rodona de planxa d'acer acabat lacat blanc de 500 mm de costat, de 24 sortides, amb plènum de connexió d'acer galvanitzat i boca de connexió circular de 198 mm de diàmetre, vertical u horitzontal, i sense comporta de regulació, muntat suspès al sostre</t>
  </si>
  <si>
    <t>EEKB2B22</t>
  </si>
  <si>
    <t>Difusor rotacional,alet.deflec.sector.ABS,rodona,lacat blanc,llarg.=400mm,16sortides,D=198mm,s/comp.</t>
  </si>
  <si>
    <t>Difusor rotacional helicoidal per a impulsió d'aire, d'aletes deflectores sectoritzades d'ABS, amb placa frontal rodona de planxa d'acer acabat lacat blanc de 400 mm de costat, de 16 sortides, amb plènum de connexió d'acer galvanitzat i boca de connexió circular de 198 mm de diàmetre, vertical u horitzontal, i sense comporta de regulació, muntat suspès al sostre</t>
  </si>
  <si>
    <t>KEKQLA331R</t>
  </si>
  <si>
    <t>Comporta de regulació de cabal VAV per a conductes circulars, de 200 mm diàm., actuador 24V BACnet</t>
  </si>
  <si>
    <t>Comporta de regulació de cabal VAV per a conductes circulars, bastiment d'alumini i lamel·les d'alumini de perfil aerodinàmic, accionament amb actuador elèctric de senyal de 0-10 V alimentat a 24 V Compacte EASY LMV-D3A-F, de 200 mm de diàmetre, fixada mecànicament. Inclou modificació i adaptació a conducte existent. Totalment instal·lada i en funcionament. Marca i model: TROX TVR o equivalent (KEKQLA33z)</t>
  </si>
  <si>
    <t>KEKQLA2CLR</t>
  </si>
  <si>
    <t>Comporta de regulació de cabal VAV per a conductes circulars, de 160 mm diàm., actuador 24V BACnet</t>
  </si>
  <si>
    <t>Comporta de regulació de cabal VAV per a conductes circulars, bastiment d'alumini i lamel·les d'alumini de perfil aerodinàmic, accionament amb actuador elèctric de senyal de 0-10 V alimentat a 24 V Compacte EASY LMV-D3A-F, de 160 mm de diàmetre, fixada mecànicament. Inclou modificació i adaptació a conducte existent. Totalment instal·lada i en funcionament. Marca i model: TROX TVR o equivalent (KEKQLA2Cz)</t>
  </si>
  <si>
    <t>KEKQ42D13R</t>
  </si>
  <si>
    <t>Comporta de regulació de cabal VAV per a conductes circulars, de 125 mm diàm., actuador 24V BACnet</t>
  </si>
  <si>
    <t>Comporta de regulació de cabal VAV per a conductes circulars, bastiment d'alumini i lamel·les d'alumini de perfil aerodinàmic, accionament amb actuador elèctric de senyal de 0-10 V alimentat a 24 V Compacte EASY LMV-D3A-F, de 125 mm de diàmetre, fixada mecànicament. Inclou modificació i adaptació a conducte existent. Totalment instal·lada i en funcionament. Marca i model: TROX TVR o equivalent (KEKQ42D1z)</t>
  </si>
  <si>
    <t>KEKQ42R13R</t>
  </si>
  <si>
    <t>Comporta de regulació de cabal VAV per a conductes circulars, de 250 mm diàm., actuador acció ràpida</t>
  </si>
  <si>
    <t>Comporta de regulació de cabal VAV per a conductes circulars, bastiment d'alumini i lamel·les d'alumini de perfil aerodinàmic, accionament amb actuador elèctric d'acció ràpida de senyal de 0-10 V alimentat a 24 V controlador Serie Universal BUSS, de 250 mm de diàmetre, fixada mecànicament. Inclou modificació i adaptació a conducte existent. Totalment instal·lada i en funcionament. Marca i model: TROX TVR o equivalent (KEKQ42R1z)</t>
  </si>
  <si>
    <t>KEKQ42N13R</t>
  </si>
  <si>
    <t>Comporta de regulació de cabal VAV per a conductes circulars, de 200 mm diàm., actuador acció ràpida</t>
  </si>
  <si>
    <t>Comporta de regulació de cabal VAV per a conductes circulars, bastiment d'alumini i lamel·les d'alumini de perfil aerodinàmic, accionament amb actuador elèctric d'acció ràpida de senyal de 0-10 V alimentat a 24 V controlador Serie Universal BUSS, de 200 mm de diàmetre, fixada mecànicament. Inclou modificació i adaptació a conducte existent. Totalment instal·lada i en funcionament. Marca i model: TROX TVR o equivalent (KEKQ42N1z)</t>
  </si>
  <si>
    <t>KEKQ42L13R</t>
  </si>
  <si>
    <t>Comporta de regulació de cabal VAV per a conductes circulars, de 160 mm diàm., actuador acció ràpida</t>
  </si>
  <si>
    <t>Comporta de regulació de cabal VAV per a conductes circulars, bastiment d'alumini i lamel·les d'alumini de perfil aerodinàmic, accionament amb actuador elèctric d'acció ràpida de senyal de 0-10 V alimentat a 24 V controlador Serie Universal BUSS, de 160 mm de diàmetre, fixada mecànicament. Inclou modificació i adaptació a conducte existent. Totalment instal·lada i en funcionament. Marca i model: TROX TVR o equivalent (KEKQ42L1z)</t>
  </si>
  <si>
    <t>KEKQ42K13R</t>
  </si>
  <si>
    <t>Comporta de tancament estanca per a conductes circulars, de 125 mm diàm., actuador acció ràpida 24V</t>
  </si>
  <si>
    <t>Comporta de regulació de cabal VAV per a conductes circulars, bastiment d'alumini i lamel·les d'alumini de perfil aerodinàmic, accionament amb actuador elèctric T/R d'acció ràpida, tipus LMQ24A de 125 mm de diàmetre, fixada mecànicament. Inclou modificació i adaptació a conducte existent. Totalment instal·lada i en funcionament. Marca i model: TROX AK o equivalent (KEKQ42K1z)</t>
  </si>
  <si>
    <t>KEKQMA5KDR</t>
  </si>
  <si>
    <t>Comporta de regulació estanca per a conductes rectangulars, de 400x345 mm, estanca DIN 1946., actuad</t>
  </si>
  <si>
    <t>Comporta de regulació estanca s/ DIN 1946 per a conductes rectangulars, de 400x345 mm, bastiment d'alumini i lamel·les d'alumini de perfil aerodinàmic, accionament amb actuador elèctric d'acció ràpida T/R a 24 V tipus NMQ24A, fixada mecànicament. Inclou modificació i adaptació a conducte existent. Totalment instal·lada i en funcionament. Marca i model: TROX JZ-LL-R o equivalent (KEKQMA5Kz)</t>
  </si>
  <si>
    <t>Total 01.09.04.04</t>
  </si>
  <si>
    <t>Total 01.09.04</t>
  </si>
  <si>
    <t>01.09.05</t>
  </si>
  <si>
    <t>INSTAL·LACIONS ELÈCTRIQUES</t>
  </si>
  <si>
    <t>01.09.05.01</t>
  </si>
  <si>
    <t>DESMUNTATGES</t>
  </si>
  <si>
    <t>EG31ZDE2</t>
  </si>
  <si>
    <t>Desmuntatge i posterior muntatge, modificació i retirada de els instal·lacions elèctriques afectades</t>
  </si>
  <si>
    <t>Desmuntatge i posterior muntatge, modificació i/o retirada de les instal·lacions d'electricitat i enllumenat afectades per l'ambit de les intervencions de l'obra. Inclou increment preu mà d'obra per intervencions fora de l'horari laboral, segellats, material necessari per les modificacions, subministraments provisionals, retirada de material i transport a abocador autoritzat.</t>
  </si>
  <si>
    <t>Total 01.09.05.01</t>
  </si>
  <si>
    <t>01.09.05.02</t>
  </si>
  <si>
    <t>ESCOMESES I DISTRIBUCIÓ INTERIOR</t>
  </si>
  <si>
    <t>EG2DD8F8</t>
  </si>
  <si>
    <t>Safata xapa perforada+coberta acer galv.calent,60mmx200mm,col.susp/param.horitz.</t>
  </si>
  <si>
    <t>Safata metàl·lica de xapa perforada amb coberta d'acer galvanitzat en calent, d'alçària 60 mm i amplària 200 mm, col·locada suspesa de paraments horitzontals amb elements de suport</t>
  </si>
  <si>
    <t>EG380902</t>
  </si>
  <si>
    <t>Conductor Cu nu,1x35mm2,munt.superf.</t>
  </si>
  <si>
    <t>Conductor de coure nu, unipolar de secció 1x35 mm2, muntat superficialment</t>
  </si>
  <si>
    <t>EG312666</t>
  </si>
  <si>
    <t>Cable 0,6/1 kV RZ1-K (AS), 5x10mm2,col.canal/safata</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</si>
  <si>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t>
  </si>
  <si>
    <t>EG312646</t>
  </si>
  <si>
    <t>Cable 0,6/1 kV RZ1-K (AS), 5x4mm2,col.canal/safata</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</si>
  <si>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t>
  </si>
  <si>
    <t>Total 01.09.05.02</t>
  </si>
  <si>
    <t>01.09.05.03</t>
  </si>
  <si>
    <t>QUADRES ELÈCTRICS</t>
  </si>
  <si>
    <t>EG12Z001</t>
  </si>
  <si>
    <t>Subquadre elèctric, amb referència SQSAI, aparellatge segons esquemes, col·locat</t>
  </si>
  <si>
    <t>Subministrament i col·locació de subquadre elèctric, amb referència SQSAI, aparellatge segons esquemes, porta transparent amb tanca amb clau. Inclou la p.p. de terminals de connexió, soportació, accesoris, rètols identificatius, senyalització de cablejat, bornes, petit material i material auxiliar. Completament instal·lat i en funcionament. Marca i model: Schneider Electric o equivalent. Inclou safata portaplànols.</t>
  </si>
  <si>
    <t>EG12Z002</t>
  </si>
  <si>
    <t>Subquadre elèctric, amb referència SQSAIRAD, aparellatge segons esquemes, col·locat</t>
  </si>
  <si>
    <t>Subministrament i col·locació de subquadre elèctric, amb referència SQSAIRAD, aparellatge segons esquemes, porta transparent amb tanca amb clau. Inclou la p.p. de terminals de connexió, soportació, accesoris, rètols identificatius, senyalització de cablejat, bornes, petit material i material auxiliar. Completament instal·lat i en funcionament. Marca i model: Schneider Electric o equivalent. Inclou safata portaplànols.</t>
  </si>
  <si>
    <t>EG12Z003</t>
  </si>
  <si>
    <t>Subquadre elèctric, amb referència SQCLIMARAD, aparellatge segons esquemes, col·locat</t>
  </si>
  <si>
    <t>Subministrament i col·locació de subquadre elèctric, amb referència SQCLIMARAD, aparellatge segons esquemes, porta transparent amb tanca amb clau. Inclou la p.p. de terminals de connexió, soportació, accesoris, rètols identificatius, senyalització de cablejat, bornes, petit material i material auxiliar. Completament instal·lat i en funcionament. Marca i model: Schneider Electric o equivalent. Inclou safata portaplànols.</t>
  </si>
  <si>
    <t>KG415DJH</t>
  </si>
  <si>
    <t>Interruptor auto.magnet.,I=40A,PIA corbaC,(4P),tall=6000A/10kA,4mòd.DIN,munt.perf.DIN</t>
  </si>
  <si>
    <t>Interruptor automàtic magnetotèrmic de 40 A d'intensitat nominal, tipus PIA corba C, tetrapolar (4P), de 6000 A de poder de tall segons UNE-EN 60898 i de 10 kA de poder de tall segons UNE-EN 60947-2, de 4 mòduls DIN de 18 mm d'amplària, muntat en perfil DIN</t>
  </si>
  <si>
    <t>KG415DJB</t>
  </si>
  <si>
    <t>Interruptor auto.magnet.,I=16A,PIA corbaC,(4P),tall=6000A/10kA,4mòd.DIN,munt.perf.DIN</t>
  </si>
  <si>
    <t>Interruptor automàtic magnetotèrmic de 16 A d'intensitat nominal, tipus PIA corba C, tetrapolar (4P), de 6000 A de poder de tall segons UNE-EN 60898 i de 10 kA de poder de tall segons UNE-EN 60947-2, de 4 mòduls DIN de 18 mm d'amplària, muntat en perfil DIN</t>
  </si>
  <si>
    <t>Total 01.09.05.03</t>
  </si>
  <si>
    <t>01.09.05.04</t>
  </si>
  <si>
    <t>INSTAL·LACIONS INTERIORS</t>
  </si>
  <si>
    <t>EG31ZF00</t>
  </si>
  <si>
    <t>Punt alimentació LLUM sota tub flexible</t>
  </si>
  <si>
    <t>Subministrament i col·locació de punt de llum (simple, commutat, decreuament, desde quadre directe, polsador o qualsevol altre mecanisme d'accionament) incloent conductors i canalització fins llumenera i mecanisme d'accionament, part proporcional de línia amb conductor Cca-s1b,d1,a1 desde quadre de zona, safata, tub de protecció flexible lliure d'halògens i caixes de derivació
Característiques:
- Línia desde quadre fins caixa de derivació mitjançant conductor RZ1-K (AS) o SZ1-K (AS+) Cca-s1b,d1,a1, segons esquemes
- Derivació a punt de llum i mecanisme: conductor de coure 07Z1-K Cca-s1b,d1,a1, tub flexible lliure d'halògens classe M1 (UNE 23-727-90), protecció superficial fixa i dimensionat segons ITC BT 21.
- Caixes de derivació aïllants amb tapa cargolada i entrades elàstiques o roscades.
Configuració del cable i secció dels conductors segons esquema unifilar del projecte. Completament instal·lat i en funcionament</t>
  </si>
  <si>
    <t>EG31ZF01</t>
  </si>
  <si>
    <t>Punt alimentació LLUM EMERGÈNCIA sota tub flexible</t>
  </si>
  <si>
    <t>Subministrament i col·locació de punt de llum d'emergència incloent conductors i canalització fins llumenera, part proporcional de líniea desde quadre de zona amb conductor Cca-s1b,d1,a1, safata, tub de protecció flexible lliure d'halògens i caixes de derivació
Característiques:
- Línia desde quadre fins caixa de derivació mitjançant conductor RZ1-K (AS) o SZ1-K (AS+) Cca-s1b,d1,a1, segons esquemes
- Derivació a punt de llum i mecanisme: conductor de coure 07Z1-K Cca-s1b,d1,a1, tub flexible lliure d'halògens classe M1 (UNE 23-727-90), protecció superficial fixa i dimensionat segons ITC BT 21.
- Caixes de derivació aïllants amb tapa cargolada i entrades elàstiques o roscades.
Configuració del cable i secció dels conductors segons esquema unifilar del projecte. Completament instal·lat i en funcionament</t>
  </si>
  <si>
    <t>EG31Z002</t>
  </si>
  <si>
    <t>Punt alimentació PRESSA CORRENT SIMPLE O DOBLE amb mateix circuit sota tub FLEXIBLE</t>
  </si>
  <si>
    <t>Subministrament i col·locació d'alimentació elèctrica a pressa de corrent simple o doble amb el mateix circuit incloent conductors i canalització fins pressa o presses de corrent, part proporcional de líniea desde quadre de zona amb conductor Cca-s1b,d1,a1, safata, tub de protecció flexible lliure d'halògens i caixes de derivació
Característiques:
- Línia desde quadre fins caixa de derivació mitjançant conductor RZ1-K (AS) o SZ1-K (AS+) Cca-s1b,d1,a1, segons esquemes
- Derivació a punt de mecanisme: conductor de coure 07Z1-K Cca-s1b,d1,a1, tub flexible lliure d'halògens classe M1 diàmetre mínim M25 (UNE 23-727-90), protecció superficial fixa i dimensionat segons ITC BT 21.
- Caixes de derivació aïllants amb tapa cargolada i entrades elàstiques o roscades.
Configuració del cable i secció dels conductors segons esquema unifilar del projecte. Completament instal·lat i en funcionament</t>
  </si>
  <si>
    <t>EG31Z003</t>
  </si>
  <si>
    <t>Subministrament i col·locació de PUNT PRESA DE CORRENT SIMPLE TRIFÀSICA tub rígid</t>
  </si>
  <si>
    <t>Subministrament i col·locació d'alimentació a presa de corrent simple trifàsica incloent cables i canalització a mecanisme i part proporcional de línia des de quadre de zona amb conductors Cca-s1b,d1,a1, safata, tub rígid de protecció i caixes derivació..
Característiques:
- Derivació a mecanisme: cable de coure 07Z1-K Cca-s1b,d1,a1, tub rígid lliure d'halògens classe M1 (UNE 23-727-90), protecció superficial fixa i dimensionat segons ITC-BT.21.
- Caixes aïllants IP.55 amb tapa cargolada i entrades elàstiques/roscades.
Configuració del cable i secció dels conductors segons esquema unifilar del projecte. Completament instal·lat i connectat a mecanisme.</t>
  </si>
  <si>
    <t>EG8Z11202R</t>
  </si>
  <si>
    <t>Cable de comunicacions per a control de llumeneres, 2x0,8 mm2 trenat i apantallat p/parells,LSZH</t>
  </si>
  <si>
    <t>Cable de comunicacions per al control de llumeneres, 2x0,8 mm2 trenat i apantallat per parells, aïllament de poliolefina i coberta de poliolefina, de baixa emissió de fums i opacitat reduïda, no propagador de la flama segons UNE-EN 60332-1-2, muntat en canalització i connectat (EG8Z1120z)</t>
  </si>
  <si>
    <t>EG31ZEQ1</t>
  </si>
  <si>
    <t>Punt alimentació EQUIP MONOFÀSSIC</t>
  </si>
  <si>
    <t>Subministrament i col·locació d'alimentació elèctrica a equip monofàssic incloent conductors i canalització fins equip, part proporcional de líniea desde quadre de zona amb conductors Cca-s1b,d1,a1, safata, tub de protecció flexible lliure d'halògens i caixes de derivació
Característiques:
- Línia desde quadre fins caixa de derivació mitjançant conductor RZ1-K (AS) o SZ1-K (AS+) Cca-s1b,d1,a1, segons esquemes
- Derivació a punt d'equip: conductor de coure 07Z1-K Cca-s1b,d1,a1, tub rígid lliure d'halògens classe M1 diàmetre mínim M25 (UNE 23-727-90), protecció superficial fixa i dimensionat segons ITC BT 21.
- Caixes de derivació aïllants amb tapa cargolada i entrades elàstiques o roscades.
Configuració del cable i secció dels conductors segons esquema unifilar del projecte. Completament instal·lat i en funcionament</t>
  </si>
  <si>
    <t>PG28-C0WB</t>
  </si>
  <si>
    <t>Canal alumini,ampl.=170mm,fond.=55mm,IP4X,IK07,obertura tapa a/eina especial,UNE-EN 50085-2-1,3 tape</t>
  </si>
  <si>
    <t>Canal d'alumini, d'amplària 170 mm, de fondària 55 mm, resistència a la penetració d'objectes sòlids IP4X, protecció mecànica contra impactes IK07, obertura de la tapa amb eina especial, d'acord amb la norma UNE-EN 50085-2-1, de 3 tapes per a mecanisme modular, amb 6 compartiments com a màxim, anoditzat gris, muntada sobre paraments, amb part proporcional d'accessoris i elements d'acabat SIMON K45 o equivalent</t>
  </si>
  <si>
    <t>EEV4ZS17</t>
  </si>
  <si>
    <t>Connexionat elèctric de motor de climatitzador o caixa de ventil</t>
  </si>
  <si>
    <t>Connexionat elèctric de motor de climatitzador o caixa de ventilació. Inclou p.p. d'element i sortida de safata o caixa, p.p. de tub de protecció de material plàstic lliure d'halògens tipus heliplast, senyalització de les mangueres i conductors, terminals, punteres, premsaestopes, mecanitzats, accessoris, soportació, material auxiliar i petit material.</t>
  </si>
  <si>
    <t>EG31ZMOT</t>
  </si>
  <si>
    <t>Alimentació a Ventilador/Bomba amb cable de coure RZ1-K 0,6/1 kV Cca-s1b,d1,a1, tub de material aïll</t>
  </si>
  <si>
    <t>Alimentació a Ventilador/Bomba incloent cables i canalització a receptor des de quadre de zona.
Característiques:
Línia des de quadre: Cable de coure RZ1-K 0,6/1 kV Cca-s1b,d1,a1, tub de material aïllant flexible/rígid no propagador de la flama i d'acord amb la norma UNE_EN 50086-1, protecció superficial fixa i dimensionat segons ITC-BT-21. Caixes aïllants IP.55 amb tapa caragolada i entrades elàstiques/roscades i pp de safata perforada de xapa galvanitzada en calent amb tapa, accessoris i suportacions.
Configuració del cable segons esquemes
Completament instal·lat.</t>
  </si>
  <si>
    <t>Total 01.09.05.04</t>
  </si>
  <si>
    <t>01.09.05.05</t>
  </si>
  <si>
    <t>MECANISMES</t>
  </si>
  <si>
    <t>KG6431731R</t>
  </si>
  <si>
    <t>Pols. tipus univ.,10A/250V,1NA,a/tecla,preu alt,IP-55,encastat</t>
  </si>
  <si>
    <t>Polsador de tipus universal, 10 A 250 V, amb 1 contacte NA, amb tecla, preu alt, amb grau de protecció IP-55 antibacterià, encastat. Inclou marc antibacterià modular IP-55. Marca i model: Legrand 070730+070792 o equivalent (KG643173z)</t>
  </si>
  <si>
    <t>EG7311831R</t>
  </si>
  <si>
    <t>Int.detect.mov.,tipus univ.,resistives,electroniques,230V,10 a 300s,5 a 120lx,a/tapa,IP-55,preu alt,</t>
  </si>
  <si>
    <t>Interruptor detector de moviment, de tipus universal, per a càrregues resistives, inductives i electròniques, 230 V de tensió d'alimentació, IP-55, de 10 a 600 s de temps de desconnexió, sensibilitat d'activació de 5 a 1275 lx, amb tapa, preu alt, encastat i amb marc. Marca i model: LEGRAND 069522+070792 (EG731183z)</t>
  </si>
  <si>
    <t>EG63115BKR</t>
  </si>
  <si>
    <t>Presa corrent,tipus univ.(2P+T),16A/250V,a/tapa+marc,IP-55,preu alt,encastada, antibacteriana</t>
  </si>
  <si>
    <t>Presa de corrent de tipus universal, bipolar amb presa de terra lateral (2P+T), 16 A 250 V, amb tapa i marc,IP-55, preu alt, encastada i antibacteriana. Marca i model: LEGRAND 070722+070792 (EG63115Bz)</t>
  </si>
  <si>
    <t>Total 01.09.05.05</t>
  </si>
  <si>
    <t>01.09.05.06</t>
  </si>
  <si>
    <t>SAI</t>
  </si>
  <si>
    <t>EGC9FDV57R</t>
  </si>
  <si>
    <t>SAI modular,10kVA-15min, on-line db.conv.PWM, 3x400V/3x400Vcol., doble entrada</t>
  </si>
  <si>
    <t>Sistema d'alimentació ininterrompuda de tipus modular, de 10 kVA de potència, doble entrada, temps d'autonomia de 15 minuts, tecnologia on-line de doble conversió amb modulació d'ample de polsos (PWM), classificació VFI-SS-111 segons la norma EN 62040-3, tensió d'entrada 3x400 V (-27%/+20%), tensió de sortida 3x400 V (±1 %), rendiment total &gt;96%, factor de potència d'entrada &gt; .99, THDi &lt;3%, sobrecàrrega admissible 110% durant 10 minuts i del 125% durant 1 minut, possibilitat de connexió fins a 4 mòduls més, comunicació remota mitjançant sortida a relés i port RS-232, targeta comunicacions SNMTP, protocol de comunicació privat, comunicació local mitjançant display LCD i LED's, bateries Ni-Cd sense manteniment, bypass estàtic i manual, format autoportant, col·locat. Marca i model LEGRAND TRIMOD HE o equivalent (EGC9FDV5z)</t>
  </si>
  <si>
    <t>EGC5Z007</t>
  </si>
  <si>
    <t>Connexionat elèctric d'equip SAI III+N+T/III+N+T 400/400v, 10 KV</t>
  </si>
  <si>
    <t>Connexionat elèctric d'equip SAI III+N+T/III+N+T 400/400v, 15 KVA doble entrada. Inclou connexionat de les dues entrades i la sortida. També inclou terminals, senyalització dels conductors, prensaestopes, sortida de safata o caixa, material auxiliar i petit material.</t>
  </si>
  <si>
    <t>Total 01.09.05.06</t>
  </si>
  <si>
    <t>Total 01.09.05</t>
  </si>
  <si>
    <t>01.09.06</t>
  </si>
  <si>
    <t>INSTAL·LACIONS D'IL·LUMINACIÓ</t>
  </si>
  <si>
    <t>EH22ZH65</t>
  </si>
  <si>
    <t>Subministrament i col·locació de llumenera equipada amb LEDs, 600x600, IP65, 65 W i 5500 lm regulabl</t>
  </si>
  <si>
    <t>Subministrament i col·locació de llumenera equipada amb LEDs de mitja potència, per encastar o suspendre, de mides 600x600 mm, IP65. Cos en extrusió d'alumini anoditzat plata mate i difusor de policarbonat opal. Potència 65 W i 5.500 lm regulable DALI/0-10V. Inclou equip d'alimentació, kit de suspensió, accesoris, soportació, petit material i material auxiliar. 4000 ºK. L70&gt;50.000h , vida útil (inclòs driver) 50.000h. Totalment instal·lada i en funcionament. Marca i Model: Philips CR250B IP65 o equivalent.</t>
  </si>
  <si>
    <t>EH2LTVCKDR</t>
  </si>
  <si>
    <t>Downlight encast.led 50000h,circ.,13,4W,fic.llumin.=67lm/W, ON-OFF,classe I,alumini+policarbonat,IP6</t>
  </si>
  <si>
    <t>Downlight amb leds amb una vida útil de 500000 h, de forma circular, 13,4 W de potència, eficàcia lluminosa de 112 lm/W, 4000 ºK, amb equip electrònic extern ON-OFF, aïllament classe I, cos d'alumini i policarbonat i grau de protecció IP65. M/m: LAMP KOMBIC 150 RD 2100 IP65 NW OPAL WH/WH o equivalent (EH2LTVCKz)</t>
  </si>
  <si>
    <t>EH61RH9A</t>
  </si>
  <si>
    <t>Llum emerg.led,no permanent,IP66,classe II,240 a 270lm,auton&lt; 1h,,forma rect.,policarbon.,preu alt,</t>
  </si>
  <si>
    <t>Llum d'emergència amb làmpada led, amb una vida útil de 100000 h, no permanent i estanca amb grau de protecció IP66, aïllament classe II, amb un flux aproximat de 240 a 270 lm, 1 h d'autonomia, de forma rectangular amb difusor i cos de policarbonat, preu alt, col·locat encastat</t>
  </si>
  <si>
    <t>Total 01.09.06</t>
  </si>
  <si>
    <t>01.09.07</t>
  </si>
  <si>
    <t>INSTAL·LACIONS DE TELECOMUNICACIONS</t>
  </si>
  <si>
    <t>01.09.07.01</t>
  </si>
  <si>
    <t>VEUS I DADES</t>
  </si>
  <si>
    <t>EG22H811</t>
  </si>
  <si>
    <t>Tub flexible corrugat plàstic s/halògens,DN=25mmbaixa emissió fums,2J,320N,2000V,encastat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</si>
  <si>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</si>
  <si>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EG22H911</t>
  </si>
  <si>
    <t>Tub flexible corrugat plàstic s/halògens,DN=32mmbaixa emissió fums,2J,320N,2000V,encastat</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</si>
  <si>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</si>
  <si>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Total 01.09.07.01</t>
  </si>
  <si>
    <t>01.09.07.02</t>
  </si>
  <si>
    <t>CONTROL  ACCESOS</t>
  </si>
  <si>
    <t>EMP2U004</t>
  </si>
  <si>
    <t>Subministrament i col·locació de conjunt de control d'accessos d'un sentit</t>
  </si>
  <si>
    <t>Subministrament i control d'accessos d'un sentit, composat per lector de proximitat per targetes RFID tipus Mifare i CPU. connexió al sistema centralitzat mitjançant TCP/Ip POE, inclou tanca elèctrica, canalitzacions, conductors, suports, caixes de derivació, material auxiliar, petit material, p.p. de llicències  i programació de software, connexió amb instal·lació existent, posada en marxa y formació del personal a càrrec. Marca i model: Compatible amb sistema existent a l'edifici</t>
  </si>
  <si>
    <t>EAWZPRUBKR</t>
  </si>
  <si>
    <t>Connexió sistema seguretat existent a edifici</t>
  </si>
  <si>
    <t>Connexió amb sistema seguretat existent a l'edifici. Inclou interface i integració en el sistema. (EAWZPRUBz)</t>
  </si>
  <si>
    <t>EPACZSAS</t>
  </si>
  <si>
    <t>Sistema de bloqueig de portes tipus SAS, dues portes</t>
  </si>
  <si>
    <t>Sistema de bloqueig electromagnètic de portes tipus SAS per dues portes. Amb una porta oberta es bloqueja l'altre. Inclou panys elèctrics amb microrruptor tipus commutador integrat, compatible amb sistema de control d'accessos. Panys elèctrics desbloquejats sense tensió i bloquejats amb presència de tensió. Inclou electroimans, plaques metèliques, canalitzacions, conductors, transformadors, relés, connexions i posada en servei. Totalment instal·lat, verificat i en servei. Marca i model: FERMAX 3050 o equivalent</t>
  </si>
  <si>
    <t>Total 01.09.07.02</t>
  </si>
  <si>
    <t>Total 01.09.07</t>
  </si>
  <si>
    <t>01.09.08</t>
  </si>
  <si>
    <t>INSTAL·LACIONS PROTECCIÓ CONTRA INCENDIS</t>
  </si>
  <si>
    <t>EM11ZDE1</t>
  </si>
  <si>
    <t>Desmuntatge i modificació instal·lacions detecció en zones d'intervenció</t>
  </si>
  <si>
    <t>Desmuntatge i modificació instal·lacions detecció afectades per l'ambit de les intervencions de l'obra. Inclou increment preu mà d'obra per intervencions fora de l'horari laboral, segellats, material necessari per les modificacions, subministraments provisionals, retirada de material i transport a abocador autoritzat.</t>
  </si>
  <si>
    <t>EM11ZC02</t>
  </si>
  <si>
    <t>Canvi d'ubicació de detector, polsador o sirena existent a la instal·lació</t>
  </si>
  <si>
    <t>Subministrament i col.locació de canvi d'ubicació de detector, sirena o polsador existent, inclosa part proporcional de cablejat i tub segons normativa, sent com a mínim de PVC rígid a zones vistes, incloent tots els elements necessaris per la seva connexió amb la central, totalment instal.lat i provat pel seu correcte funcionament.</t>
  </si>
  <si>
    <t>PM15-4IDC</t>
  </si>
  <si>
    <t>Sensor fums òptic,instal.analògica,UNE-EN 54-7,+base superfície,munt.superf.</t>
  </si>
  <si>
    <t>Sensor de fums òptic per a instal·lació contra incendis analògica, segons norma UNE-EN 54-7, amb base de superfície, muntat superficialment Marca compatible amb instal·lació existent.</t>
  </si>
  <si>
    <t>PM15-4IDCLR</t>
  </si>
  <si>
    <t>Repetidor a fals sostre per a sensor fums òptic,instal.analògica,UNE-EN 54-7,+base superfície,munt.s</t>
  </si>
  <si>
    <t>Repetidor a fals sostre per a sensor de fums òptic per a instal·lació contra incendis analògica, segons norma UNE-EN 54-7, amb base de superfície, muntat superficialment Marca Notifier compatible amb instal·lació existent. (PM15-4IDCz)</t>
  </si>
  <si>
    <t>EM11ZEX1</t>
  </si>
  <si>
    <t>Connexió de nous elements de detecció a la central de detecció exitent. Inclou interfaces, conductors, canalitzacions, integració en sistema de gestió centralitzada per part d'empresa encarregada de la integració de tot l'edifici, així com complements per treballs fora de l'horari laboral. També inclou suports, accessoris, material auxiliar i petit material. Totalment conectats i en funcionament.</t>
  </si>
  <si>
    <t>Total 01.09.08</t>
  </si>
  <si>
    <t>01.09.09</t>
  </si>
  <si>
    <t>INSTAL·LACIONS DE GASOS TÈCNICS</t>
  </si>
  <si>
    <t>EF5CZDE2</t>
  </si>
  <si>
    <t>Desmuntatge i modificació instal·lacions gasos medicinals en zones d'intervenció</t>
  </si>
  <si>
    <t>Desmuntatge i modificació instal·lacions de gasos medicinals afectades per l'ambit de les intervencions de l'obra. Inclou increment preu mà d'obra per intervencions fora de l'horari laboral, segellats, material necessari per les modificacions, subministraments provisionals, retirada de material i transport a abocador autoritzat.</t>
  </si>
  <si>
    <t>EF5C63B2</t>
  </si>
  <si>
    <t>Tub Cu R250 (semidur) DN=15mm,g=1,0mm,soldat capil.,dificult.mitjà,col.superf.</t>
  </si>
  <si>
    <t>Tub de coure R250 (semidur) 15 mm de diàmetre nominal i de gruix 1,0 mm, segons norma UNE-EN 13348, soldat per capil·laritat amb soldadura forta (T&gt;450ºC) amb grau de dificultat mitjà i col·locat superficialment</t>
  </si>
  <si>
    <t>EF5C93B2</t>
  </si>
  <si>
    <t>Tub Cu R250 (semidur) DN=22mm,g=1,0mm,soldat capil.,dificult.mitjà,col.superf.</t>
  </si>
  <si>
    <t>Tub de coure R250 (semidur) 22 mm de diàmetre nominal i de gruix 1,0 mm, segons norma UNE-EN 13348, soldat per capil·laritat amb soldadura forta (T&gt;450ºC) amb grau de dificultat mitjà i col·locat superficialment</t>
  </si>
  <si>
    <t>EF5CXGM1</t>
  </si>
  <si>
    <t>Connexió de instal·lació de gasos medicinals a xarxa existent</t>
  </si>
  <si>
    <t>Connexió de canonada a xarxa de gasos medicinals existent. Inclou buidat de la instal·lació, connexions a la xarxa existent, omplert i purgat de la instal·lació, així com complements per treballs fora de l'horari laboral. També inclou suports, accessoris, material auxiliar i petit material. Treballs a realitzar per empresa homologada per l'Hospital. Totalment conectats i en funcionament.</t>
  </si>
  <si>
    <t>JF114MED</t>
  </si>
  <si>
    <t>Prova instal·lació gasos medicinals, senyalització, lliurament certificat i documentació final obra</t>
  </si>
  <si>
    <t>ENG1ZM01</t>
  </si>
  <si>
    <t>Presa ràpida de O2, tipus CM per a instal·lació a carril tècnic o capçaler</t>
  </si>
  <si>
    <t>Presa ràpida de O2, tipus DIN, amb perfil específic per aquest gas, per a instal·lació a carril tècnic o capçaler, amb marcat CE Classe IIb (dispositiu mèdic) i exclusivitat de gas, aptes per ser operades amb una mà i amb posició d'aparcament. Proveïda de sistema de doble vàlvula, d'utilització i de retenció. Amb traçabilitat de manteniment (data de fabricació visible), vàlvula d?utilització continguda amb filtre de partícules. Caixa contenidora amb tapa basculant amb denominació i advertències de seguretat. Segons UNE-EN ISO 9170-1, DIN 13260, EN 737-1, EN 737-3 i EN-739. Completament instal·lada. Marca/model: Compatible amb existent a l'edifici</t>
  </si>
  <si>
    <t>ENG1ZM02</t>
  </si>
  <si>
    <t>Presa ràpida de Buit, tipus CM per a instal·lació a carril tècnic o capçaler</t>
  </si>
  <si>
    <t>Presa ràpida de Buit, tipus DIN, amb perfil específic per aquest gas, per a instal·lació a carril tècnic o capçaler, amb marcat CE Classe IIb (dispositiu mèdic) i exclusivitat de gas, aptes per ser operades amb una mà i amb posició d'aparcament. Proveïda de sistema de doble vàlvula, d'utilització i de retenció. Amb traçabilitat de manteniment (data de fabricació visible), vàlvula d?utilització continguda amb filtre de partícules. Caixa contenidora amb tapa basculant amb denominació i advertències de seguretat. Segons UNE-EN ISO 9170-1, DIN 13260, EN 737-1, EN 737-3 i EN-739. Completament instal·lada. Marca/model: Compatible amb existent a l'edifici</t>
  </si>
  <si>
    <t>ENG1ZM03</t>
  </si>
  <si>
    <t>Presa ràpida de CO2, tipus CM per a instal·lació a carril tècnic o capçaler</t>
  </si>
  <si>
    <t>Presa ràpida de CO2, tipus DIN, amb perfil específic per aquest gas, per a instal·lació a carril tècnic o capçaler, amb marcat CE Classe IIb (dispositiu mèdic) i exclusivitat de gas, aptes per ser operades amb una mà i amb posició d'aparcament. Proveïda de sistema de doble vàlvula, d'utilització i de retenció. Amb traçabilitat de manteniment (data de fabricació visible), vàlvula d?utilització continguda amb filtre de partícules. Caixa contenidora amb tapa basculant amb denominació i advertències de seguretat. Segons UNE-EN ISO 9170-1, DIN 13260, EN 737-1, EN 737-3 i EN-739. Completament instal·lada. Marca/model: Compatible amb existent a l'edifici</t>
  </si>
  <si>
    <t>ENG1ZM05</t>
  </si>
  <si>
    <t>Presa ràpida de N2, tipus CM per a instal·lació a carril tècnic o capçaler</t>
  </si>
  <si>
    <t>ENG1ZM06</t>
  </si>
  <si>
    <t>Presa ràpida de Aire comprimit, tipus CM per a instal·lació a carril tècnic o capçaler</t>
  </si>
  <si>
    <t>Presa ràpida de Aire comprimit, tipus DIN, amb perfil específic per aquest gas, per a instal·lació a carril tècnic o capçaler, amb marcat CE Classe IIb (dispositiu mèdic) i exclusivitat de gas, aptes per ser operades amb una mà i amb posició d'aparcament. Proveïda de sistema de doble vàlvula, d'utilització i de retenció. Amb traçabilitat de manteniment (data de fabricació visible), vàlvula d?utilització continguda amb filtre de partícules. Caixa contenidora amb tapa basculant amb denominació i advertències de seguretat. Segons UNE-EN ISO 9170-1, DIN 13260, EN 737-1, EN 737-3 i EN-739. Completament instal·lada. Marca/model: Compatible amb existent a l'edifici</t>
  </si>
  <si>
    <t>Total 01.09.09</t>
  </si>
  <si>
    <t>01.09.0A</t>
  </si>
  <si>
    <t>CONTROL I GESTIÓ CENTRALITZADA DE L'EDIFICI</t>
  </si>
  <si>
    <t>01.09.0A.01</t>
  </si>
  <si>
    <t>ELEMENTS DE CAMP</t>
  </si>
  <si>
    <t>EEV2C202</t>
  </si>
  <si>
    <t>U</t>
  </si>
  <si>
    <t>TRANSMISSOR DE TEMPERATURA I HUMITAT RELATIVA PER A CONDUCTE</t>
  </si>
  <si>
    <t>SUBMINISTRE i COL.LOCACIÓ DE TRANSMISSOR DE TEMPERATURA I HUMITAT RELATIVA PER A CONDUCTE. SORTIDA: TEMPERATURA i HUMITAT RELATIVA 4-20MA. RANG TEMPERATURA -20°..50°C, RANG HUMITAT 0..100%HR. CONDICIONS AMBIENTALS -10 A 70ºC. IP40. ELEMENT SENSIBLE TEMPERATURA Pt100. ELEMENT SENSIBLE HUMITAT PER RESISTENCIA DE POLÍMER PORÒS. PRECISIÓ TEMPERATURA +/- 1ºC. PRECISIÓ HUMITAT +/- 3 % ENTRE 20 I 90%HR A 25%C. MODEL: EE 160. MARCA: CONTROLLI/DELTA. INCLOS ACCESSORIS, CABLEJAT I MUNTATGE. TOTALMENT INSTAL.LAT I EN FUNCIONAMENT.</t>
  </si>
  <si>
    <t>EEV2C201</t>
  </si>
  <si>
    <t>TRANSMISSOR DE TEMPERATURA I HUMITAT RELATIVA AMBIENT</t>
  </si>
  <si>
    <t>SUBMINISTRE i COL.LOCACIÓ DE TRANSMISSOR DE TEMPERATURA I HUMITAT RELATIVA AMBIENT. SORTIDA: TEMPERATURA i HUMITAT RELATIVA 4..20 mA. RANG TEMPERATURA 0..40°C, RANG HUMITAT 0..100%HR. CONDICIONS AMBIENTALS -10 A 70ºC. IP40. ELEMENT SENSIBLE TEMPERATURA Pt100. ELEMENT SENSIBLE HUMITAT PER RESISTENCIA DE POLÍMER PORÒS. PRECISIÓ TEMPERATURA +/- 1ºC. MODEL: EE 160 AX. MARCA: CONTROLLI/DELTA. INCLOS ACCESSORIS, CABLEJAT I MUNTATGE. TOTALMENT INSTAL.LAT I EN FUNCIONAMENT.</t>
  </si>
  <si>
    <t>EEV2C701</t>
  </si>
  <si>
    <t>PRESSÒSTAT DIFERENCIAL PER AIRE</t>
  </si>
  <si>
    <t>SUBMINISTRE I COL.LOCACIÓ DE PRESSÒSTAT DIFERENCIAL PER AIRE. RANG D' AJUSTAMENT 50 A 500 PA. DIFERENCIAL 20 PA. CONTACTE CONMUTAT 250V 1,5 (0,4) A. TEMPERATURA DE TREBALL -20 A 85ºC. PRESES PER TUB PVC 5 X 8 MM. INCLOU TUB I ACCESORIS DE MUNTATGE. MODEL: DBL205B. MARCA: CONTROLLI/DELTA. INCLOS ACCESSORIS, CABLEJAT I MUNTATGE. TOTALMENT INSTAL.LAT I EN FUNCIONAMENT.</t>
  </si>
  <si>
    <t>EEV2C302</t>
  </si>
  <si>
    <t>TRANSMISSOR DE PRESSIÓ DIFERENCIAL PER AIRE</t>
  </si>
  <si>
    <t>SUBMINISTRE I COL.LOCACIÓ DE TRANSMISSOR DE PRESSIÓ DIFERENCIAL PER AIRE. RANG DE MESURA 0-1000 PA. PRESSIÓ MÀXIMA 5000 PA. ELEMENT SENSIBLE: CAPTADOR D' EFECTE HALL. ALIMENTACIÓ 24V CC- CA 20 MA. TEMPERATURA DE TREBALL -20 A 60ºC . IP 54. LINEALITAT, HISTÈRESI, REPETIBILITAT &lt;2,5% DEL FONS D'ESCALA. MODEL: DPT 2W. MARCA: CONTROLLI/DELTA. INCLOS ACCESSORIS, CABLEJAT I MUNTATGE. TOTALMENT INSTAL.LAT I EN FUNCIONAMENT.</t>
  </si>
  <si>
    <t>EEV2C305</t>
  </si>
  <si>
    <t>TRANSMISSOR DE PRESSIÓ PER SALA</t>
  </si>
  <si>
    <t>SUBMINISTRE I COL.LOCACIÓ DE TRANSMISSOR DE PRESSIÓ DIFERENCIAL PER SALA. RANG DE MESURA -100-100 Pa. PRESSIÓ MÀXIMA 5000 PA. ELEMENT SENSIBLE: CAPTADOR D' EFECTE HALL. ALIMENTACIÓ 24V CC- CA 20 mA. TEMPERATURA DE TREBALL -20 A 60ºC . IP 54. LINEALITAT, HISTÈRESI, REPETIBILITAT &lt;1% DEL FONS D'ESCALA. MODEL: PA699/01. MARCA: CONTROLLI/DELTA. INCLOS ACCESSORIS, CABLEJAT I MUNTATGE. TOTALMENT INSTAL.LAT I EN FUNCIONAMENT.</t>
  </si>
  <si>
    <t>EEV52312</t>
  </si>
  <si>
    <t>PANTALLA INDICACIÓ LOCAL</t>
  </si>
  <si>
    <t>SUBMINISTRE i COL.LOCACIÓ DE PANTALLA INDICACIÓ LOCAL. PANTALLA TACTIL COLOR 4.3''. MUNTATGE A TAPA DE QUADRE O MURAL DE SUPERFICIE. ALIMENTACIÓ 24V CA 100 MA. COMUNICACIÓ BACnet / ModBus ETHERNET. PANTALLA PERSONALITZABLES A LA INSTAL.LACIÓ. MODEL: DOP-103W. MARCA: CONTROLLI/DELTA. INCLÓS  ACCESSORIS, CABLEJAT I MUNTATGE. TOTALMENT INSTAL.LAT I EN FUNCIONAMENT.</t>
  </si>
  <si>
    <t>Total 01.09.0A.01</t>
  </si>
  <si>
    <t>01.09.0A.02</t>
  </si>
  <si>
    <t>QUADRE DE CONTROL</t>
  </si>
  <si>
    <t>EEVC5001</t>
  </si>
  <si>
    <t>QUADRE DE CONTROL AMPLIACIÓ</t>
  </si>
  <si>
    <t>SUBMINISTRAMENT I COL.LOCACIÓ DE QUADRE DE CONTROL BACnet AMB UNITAT DE CONTROL PROGRAMABLE PER A LA GESTIÓ DE SENYALS, AMB PROCESSADOR A 32 BITS, CAPACITAT DE REGULACIÓ I CONTROL AUTÓNOMA.  MODEL: CCONTROL AMPLIACIÓ. MARCA: CONTROLLI/DELTA. INCLOU PROGRAMACIÓ, ESQUEMES ELÉCTRICS, DOCUMENTACIÓ, PARTE PROPORCIONAL DE ARMARI ELECTRIC MURAL IP55 AMB PROTECCIONS, TRANSFORMADOR 220/24VCA I BORNES DE CONNEXIÓ. INCLUS ARMARI ELÉCTRIC METÁLIC,  ACCESORIS CABLEJAT I MUNTATGE.</t>
  </si>
  <si>
    <t>Total 01.09.0A.02</t>
  </si>
  <si>
    <t>01.09.0A.03</t>
  </si>
  <si>
    <t>ENGINYERIA SISTEMA GESTIÓ</t>
  </si>
  <si>
    <t>EEV5C500</t>
  </si>
  <si>
    <t>ENGINYERIA DEL SISTEMA DE GESTIÓ TÉCNICA</t>
  </si>
  <si>
    <t>ENGINYERIA DEL SISTEMA DE GESTIÓ TÈCNICA INCLOENT ELS SEGÜENTS CONCEPTES (141123):
* Programació de les unitats de control.
* Posada en marxa dels controladors.
* Creació de la documentació tècnica d'obra inclós esquemes elèctrics de conexionat i fulles tècniques dels equips instal.lats.
* Comprobació d'equips de camp aixi com del seu conexionat elèctric.
* Carrega de programa als controladors i asignació d'adreça a la seva Xarxa/Bus.
* Programació dels llaços de regulació dels controladors.
* Comprovació de senyals i valors per a la seva adaptació als requisits de projecte.
* Creació de pantalles d'instal.lació en el software SCADA existente.
* Creació d'un plan de alarmes per a el control automàtic i optimizat del sistema.
* Creació de gràfics dinàmics als sistema SCADA.
* Creació d'usuaris segons especificacions d'us del client.
* Creació de política de seguretat d'accés al sistema.
* Preconfiguració del sistema pel seu accés via Intranet o Internet.
* Configuració del sistema pel seu accés via TCP/IP.</t>
  </si>
  <si>
    <t>EEV5C607</t>
  </si>
  <si>
    <t>CONJUNT DRIVERS INTEGRACIO SISTEMES</t>
  </si>
  <si>
    <t>SUBMINISTRAMENT i ENGINYERIA D' INTEGRACIÓ DELS DRIVERS DE COMUNICACIONS AMB ALTRES SISTEMES, INCLOU PROGRAMACIÓ, CONFIGURACIÓ i POSTA EN MARXA. PER AL SEGÜENTS DRIVERS:
* Energy Valves Belimo
* Comportes Tallafocs Desico
MODELO: PKT/DRV. MARCA: CONTROLLI. INCLOENT PROGRAMACIÓ, ESQUEMES ELÈCTRICS, DOCUMENTACIÓ, ACCESORIS CABLEJAT i MONTATGE.</t>
  </si>
  <si>
    <t>EEV5C608</t>
  </si>
  <si>
    <t>PASSAREL.LA COMUNICACIONS</t>
  </si>
  <si>
    <t>SUBMINISTRE I COL.LOCACIÓ DE CONTROLADOR MOLDULO INTEGRADOR DE COMUNICACIONS AMB CONTROLADORS EXISTENTS  ALIMENTACIÓ: 220 VAC. MODEL: INT/IQ1. MARCA: CONTROLLI. INCLOENT-HI PROGRAMACIÓ, ESQUEMES ELÉCTRICS, DOCUMENTACIÓ, PART PROPORCIONAL D'ARMARI ELECTRIC MURAL IP 65 AMB PROTECCIONS, ACCESORIS CABLEJAT I MUNTATGE.</t>
  </si>
  <si>
    <t>Total 01.09.0A.03</t>
  </si>
  <si>
    <t>Total 01.09.0A</t>
  </si>
  <si>
    <t>Total 01.09</t>
  </si>
  <si>
    <t>01.10</t>
  </si>
  <si>
    <t>GESTIÓ DE RESIDUS</t>
  </si>
  <si>
    <t>P2R6-4I6E</t>
  </si>
  <si>
    <t>m3</t>
  </si>
  <si>
    <t>Càrr.manuals residus inerts o no especials instal.gestió residus,contenidor 5m3</t>
  </si>
  <si>
    <t>Càrrega amb mitjans manuals i transport de residus inerts o no especials a instal·lació autoritzada de gestió de residus, amb contenidor de 5 m3 de capacitat</t>
  </si>
  <si>
    <t>P2RA-EU6C</t>
  </si>
  <si>
    <t>Disposició controlada dipòsit autoritzat inclòs el cànon sobre la deposició controlada dels residus</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</si>
  <si>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</si>
  <si>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Total 01.10</t>
  </si>
  <si>
    <t>01.11</t>
  </si>
  <si>
    <t>SEGURETAT I SALUT</t>
  </si>
  <si>
    <t>PBSS-SSF1</t>
  </si>
  <si>
    <t>PA</t>
  </si>
  <si>
    <t>Partida alçada en concepte de SEGURETAT I SALUT</t>
  </si>
  <si>
    <t>Partida alçada a justificar per la seguretat i salut de l'obra, en base a l'Estudi i el Pla de Seguretat i Salut.</t>
  </si>
  <si>
    <t>Total 01.11</t>
  </si>
  <si>
    <t>Total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</si>
</sst>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7">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
      <patternFill patternType="solid">
        <fgColor rgb="FFC2D5E7"/>
        <bgColor indexed="64"/>
      </patternFill>
    </fill>
    <fill>
      <patternFill patternType="solid">
        <fgColor rgb="FFD1E1ED"/>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5" fillId="5" borderId="0" xfId="0" applyNumberFormat="1" applyFont="1" applyFill="1" applyAlignment="1">
      <alignment vertical="top"/>
    </xf>
    <xf numFmtId="4" fontId="6" fillId="5" borderId="0" xfId="0" applyNumberFormat="1" applyFont="1" applyFill="1" applyAlignment="1">
      <alignment vertical="top"/>
    </xf>
    <xf numFmtId="49" fontId="7" fillId="0" borderId="0" xfId="0" applyNumberFormat="1" applyFont="1" applyAlignment="1">
      <alignment vertical="top" wrapText="1"/>
    </xf>
    <xf numFmtId="49" fontId="5" fillId="6" borderId="0" xfId="0" applyNumberFormat="1" applyFont="1" applyFill="1" applyAlignment="1">
      <alignment vertical="top"/>
    </xf>
    <xf numFmtId="4" fontId="6" fillId="6"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xf numFmtId="49" fontId="5" fillId="6"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F058-768D-4670-A9D5-A76DE791610B}">
  <dimension ref="A1:G419"/>
  <sheetViews>
    <sheetView tabSelected="1" workbookViewId="0">
      <pane xSplit="4" ySplit="3" topLeftCell="E4" activePane="bottomRight" state="frozen"/>
      <selection pane="topRight" activeCell="E1" sqref="E1"/>
      <selection pane="bottomLeft" activeCell="A4" sqref="A4"/>
      <selection pane="bottomRight" sqref="A1:XFD1048576"/>
    </sheetView>
  </sheetViews>
  <sheetFormatPr defaultRowHeight="14.5" x14ac:dyDescent="0.35"/>
  <cols>
    <col min="1" max="1" width="8.90625" bestFit="1" customWidth="1"/>
    <col min="2" max="2" width="4.90625" bestFit="1" customWidth="1"/>
    <col min="3" max="3" width="3.6328125" bestFit="1" customWidth="1"/>
    <col min="4" max="4" width="80.90625" customWidth="1"/>
    <col min="5" max="5" width="7.90625" bestFit="1" customWidth="1"/>
    <col min="6" max="6" width="7.1796875" bestFit="1" customWidth="1"/>
    <col min="7" max="7" width="7.81640625" bestFit="1" customWidth="1"/>
  </cols>
  <sheetData>
    <row r="1" spans="1:7" x14ac:dyDescent="0.35">
      <c r="A1" s="1" t="s">
        <v>0</v>
      </c>
      <c r="B1" s="2"/>
      <c r="C1" s="2"/>
      <c r="D1" s="2"/>
      <c r="E1" s="2"/>
      <c r="F1" s="2"/>
      <c r="G1" s="2"/>
    </row>
    <row r="2" spans="1:7" ht="18.5" x14ac:dyDescent="0.35">
      <c r="A2" s="3" t="s">
        <v>1</v>
      </c>
      <c r="B2" s="2"/>
      <c r="C2" s="2"/>
      <c r="D2" s="2"/>
      <c r="E2" s="2"/>
      <c r="F2" s="2"/>
      <c r="G2" s="2"/>
    </row>
    <row r="3" spans="1:7" x14ac:dyDescent="0.35">
      <c r="A3" s="4" t="s">
        <v>2</v>
      </c>
      <c r="B3" s="4" t="s">
        <v>3</v>
      </c>
      <c r="C3" s="4" t="s">
        <v>4</v>
      </c>
      <c r="D3" s="21" t="s">
        <v>5</v>
      </c>
      <c r="E3" s="4" t="s">
        <v>6</v>
      </c>
      <c r="F3" s="4" t="s">
        <v>7</v>
      </c>
      <c r="G3" s="4" t="s">
        <v>8</v>
      </c>
    </row>
    <row r="4" spans="1:7" x14ac:dyDescent="0.35">
      <c r="A4" s="5" t="s">
        <v>9</v>
      </c>
      <c r="B4" s="5" t="s">
        <v>10</v>
      </c>
      <c r="C4" s="5" t="s">
        <v>11</v>
      </c>
      <c r="D4" s="22" t="s">
        <v>12</v>
      </c>
      <c r="E4" s="6">
        <f>E17</f>
        <v>1</v>
      </c>
      <c r="F4" s="7">
        <f>F17</f>
        <v>1676.86</v>
      </c>
      <c r="G4" s="7">
        <f>G17</f>
        <v>1676.86</v>
      </c>
    </row>
    <row r="5" spans="1:7" x14ac:dyDescent="0.35">
      <c r="A5" s="8" t="s">
        <v>13</v>
      </c>
      <c r="B5" s="9" t="s">
        <v>14</v>
      </c>
      <c r="C5" s="9" t="s">
        <v>15</v>
      </c>
      <c r="D5" s="18" t="s">
        <v>16</v>
      </c>
      <c r="E5" s="10">
        <v>10</v>
      </c>
      <c r="F5" s="10">
        <v>26.04</v>
      </c>
      <c r="G5" s="11">
        <f>ROUND(E5*F5,2)</f>
        <v>260.39999999999998</v>
      </c>
    </row>
    <row r="6" spans="1:7" ht="21" x14ac:dyDescent="0.35">
      <c r="A6" s="12"/>
      <c r="B6" s="12"/>
      <c r="C6" s="12"/>
      <c r="D6" s="18" t="s">
        <v>17</v>
      </c>
      <c r="E6" s="12"/>
      <c r="F6" s="12"/>
      <c r="G6" s="12"/>
    </row>
    <row r="7" spans="1:7" x14ac:dyDescent="0.35">
      <c r="A7" s="8" t="s">
        <v>18</v>
      </c>
      <c r="B7" s="9" t="s">
        <v>14</v>
      </c>
      <c r="C7" s="9" t="s">
        <v>15</v>
      </c>
      <c r="D7" s="18" t="s">
        <v>19</v>
      </c>
      <c r="E7" s="10">
        <v>4</v>
      </c>
      <c r="F7" s="10">
        <v>26.04</v>
      </c>
      <c r="G7" s="11">
        <f>ROUND(E7*F7,2)</f>
        <v>104.16</v>
      </c>
    </row>
    <row r="8" spans="1:7" x14ac:dyDescent="0.35">
      <c r="A8" s="12"/>
      <c r="B8" s="12"/>
      <c r="C8" s="12"/>
      <c r="D8" s="18" t="s">
        <v>20</v>
      </c>
      <c r="E8" s="12"/>
      <c r="F8" s="12"/>
      <c r="G8" s="12"/>
    </row>
    <row r="9" spans="1:7" x14ac:dyDescent="0.35">
      <c r="A9" s="8" t="s">
        <v>21</v>
      </c>
      <c r="B9" s="9" t="s">
        <v>14</v>
      </c>
      <c r="C9" s="9" t="s">
        <v>15</v>
      </c>
      <c r="D9" s="18" t="s">
        <v>22</v>
      </c>
      <c r="E9" s="10">
        <v>12</v>
      </c>
      <c r="F9" s="10">
        <v>57.24</v>
      </c>
      <c r="G9" s="11">
        <f>ROUND(E9*F9,2)</f>
        <v>686.88</v>
      </c>
    </row>
    <row r="10" spans="1:7" ht="21" x14ac:dyDescent="0.35">
      <c r="A10" s="12"/>
      <c r="B10" s="12"/>
      <c r="C10" s="12"/>
      <c r="D10" s="18" t="s">
        <v>23</v>
      </c>
      <c r="E10" s="12"/>
      <c r="F10" s="12"/>
      <c r="G10" s="12"/>
    </row>
    <row r="11" spans="1:7" x14ac:dyDescent="0.35">
      <c r="A11" s="8" t="s">
        <v>24</v>
      </c>
      <c r="B11" s="9" t="s">
        <v>14</v>
      </c>
      <c r="C11" s="9" t="s">
        <v>25</v>
      </c>
      <c r="D11" s="18" t="s">
        <v>26</v>
      </c>
      <c r="E11" s="10">
        <v>23.1</v>
      </c>
      <c r="F11" s="10">
        <v>6.87</v>
      </c>
      <c r="G11" s="11">
        <f>ROUND(E11*F11,2)</f>
        <v>158.69999999999999</v>
      </c>
    </row>
    <row r="12" spans="1:7" ht="31.5" x14ac:dyDescent="0.35">
      <c r="A12" s="12"/>
      <c r="B12" s="12"/>
      <c r="C12" s="12"/>
      <c r="D12" s="18" t="s">
        <v>27</v>
      </c>
      <c r="E12" s="12"/>
      <c r="F12" s="12"/>
      <c r="G12" s="12"/>
    </row>
    <row r="13" spans="1:7" x14ac:dyDescent="0.35">
      <c r="A13" s="8" t="s">
        <v>28</v>
      </c>
      <c r="B13" s="9" t="s">
        <v>14</v>
      </c>
      <c r="C13" s="9" t="s">
        <v>25</v>
      </c>
      <c r="D13" s="18" t="s">
        <v>29</v>
      </c>
      <c r="E13" s="10">
        <v>4.8</v>
      </c>
      <c r="F13" s="10">
        <v>64.14</v>
      </c>
      <c r="G13" s="11">
        <f>ROUND(E13*F13,2)</f>
        <v>307.87</v>
      </c>
    </row>
    <row r="14" spans="1:7" ht="31.5" x14ac:dyDescent="0.35">
      <c r="A14" s="12"/>
      <c r="B14" s="12"/>
      <c r="C14" s="12"/>
      <c r="D14" s="18" t="s">
        <v>30</v>
      </c>
      <c r="E14" s="12"/>
      <c r="F14" s="12"/>
      <c r="G14" s="12"/>
    </row>
    <row r="15" spans="1:7" x14ac:dyDescent="0.35">
      <c r="A15" s="8" t="s">
        <v>31</v>
      </c>
      <c r="B15" s="9" t="s">
        <v>14</v>
      </c>
      <c r="C15" s="9" t="s">
        <v>32</v>
      </c>
      <c r="D15" s="18" t="s">
        <v>33</v>
      </c>
      <c r="E15" s="10">
        <v>1</v>
      </c>
      <c r="F15" s="10">
        <v>158.85</v>
      </c>
      <c r="G15" s="11">
        <f>ROUND(E15*F15,2)</f>
        <v>158.85</v>
      </c>
    </row>
    <row r="16" spans="1:7" ht="21" x14ac:dyDescent="0.35">
      <c r="A16" s="12"/>
      <c r="B16" s="12"/>
      <c r="C16" s="12"/>
      <c r="D16" s="18" t="s">
        <v>34</v>
      </c>
      <c r="E16" s="12"/>
      <c r="F16" s="12"/>
      <c r="G16" s="12"/>
    </row>
    <row r="17" spans="1:7" x14ac:dyDescent="0.35">
      <c r="A17" s="12"/>
      <c r="B17" s="12"/>
      <c r="C17" s="12"/>
      <c r="D17" s="23" t="s">
        <v>35</v>
      </c>
      <c r="E17" s="13">
        <v>1</v>
      </c>
      <c r="F17" s="14">
        <f>G5+G7+G9+G11+G13+G15</f>
        <v>1676.86</v>
      </c>
      <c r="G17" s="14">
        <f>ROUND(E17*F17,2)</f>
        <v>1676.86</v>
      </c>
    </row>
    <row r="18" spans="1:7" x14ac:dyDescent="0.35">
      <c r="A18" s="15"/>
      <c r="B18" s="15"/>
      <c r="C18" s="15"/>
      <c r="D18" s="24"/>
      <c r="E18" s="15"/>
      <c r="F18" s="15"/>
      <c r="G18" s="15"/>
    </row>
    <row r="19" spans="1:7" x14ac:dyDescent="0.35">
      <c r="A19" s="5" t="s">
        <v>36</v>
      </c>
      <c r="B19" s="5" t="s">
        <v>10</v>
      </c>
      <c r="C19" s="5" t="s">
        <v>11</v>
      </c>
      <c r="D19" s="22" t="s">
        <v>37</v>
      </c>
      <c r="E19" s="6">
        <f>E36</f>
        <v>1</v>
      </c>
      <c r="F19" s="7">
        <f>F36</f>
        <v>1400.4</v>
      </c>
      <c r="G19" s="7">
        <f>G36</f>
        <v>1400.4</v>
      </c>
    </row>
    <row r="20" spans="1:7" x14ac:dyDescent="0.35">
      <c r="A20" s="8" t="s">
        <v>38</v>
      </c>
      <c r="B20" s="9" t="s">
        <v>14</v>
      </c>
      <c r="C20" s="9" t="s">
        <v>25</v>
      </c>
      <c r="D20" s="18" t="s">
        <v>39</v>
      </c>
      <c r="E20" s="10">
        <v>2.2000000000000002</v>
      </c>
      <c r="F20" s="10">
        <v>13.22</v>
      </c>
      <c r="G20" s="11">
        <f>ROUND(E20*F20,2)</f>
        <v>29.08</v>
      </c>
    </row>
    <row r="21" spans="1:7" ht="21" x14ac:dyDescent="0.35">
      <c r="A21" s="12"/>
      <c r="B21" s="12"/>
      <c r="C21" s="12"/>
      <c r="D21" s="18" t="s">
        <v>40</v>
      </c>
      <c r="E21" s="12"/>
      <c r="F21" s="12"/>
      <c r="G21" s="12"/>
    </row>
    <row r="22" spans="1:7" x14ac:dyDescent="0.35">
      <c r="A22" s="8" t="s">
        <v>41</v>
      </c>
      <c r="B22" s="9" t="s">
        <v>14</v>
      </c>
      <c r="C22" s="9" t="s">
        <v>25</v>
      </c>
      <c r="D22" s="18" t="s">
        <v>42</v>
      </c>
      <c r="E22" s="10">
        <v>13.75</v>
      </c>
      <c r="F22" s="10">
        <v>17.14</v>
      </c>
      <c r="G22" s="11">
        <f>ROUND(E22*F22,2)</f>
        <v>235.68</v>
      </c>
    </row>
    <row r="23" spans="1:7" ht="21" x14ac:dyDescent="0.35">
      <c r="A23" s="12"/>
      <c r="B23" s="12"/>
      <c r="C23" s="12"/>
      <c r="D23" s="18" t="s">
        <v>43</v>
      </c>
      <c r="E23" s="12"/>
      <c r="F23" s="12"/>
      <c r="G23" s="12"/>
    </row>
    <row r="24" spans="1:7" x14ac:dyDescent="0.35">
      <c r="A24" s="8" t="s">
        <v>44</v>
      </c>
      <c r="B24" s="9" t="s">
        <v>14</v>
      </c>
      <c r="C24" s="9" t="s">
        <v>45</v>
      </c>
      <c r="D24" s="18" t="s">
        <v>46</v>
      </c>
      <c r="E24" s="10">
        <v>64.2</v>
      </c>
      <c r="F24" s="10">
        <v>9.4499999999999993</v>
      </c>
      <c r="G24" s="11">
        <f>ROUND(E24*F24,2)</f>
        <v>606.69000000000005</v>
      </c>
    </row>
    <row r="25" spans="1:7" x14ac:dyDescent="0.35">
      <c r="A25" s="12"/>
      <c r="B25" s="12"/>
      <c r="C25" s="12"/>
      <c r="D25" s="18" t="s">
        <v>47</v>
      </c>
      <c r="E25" s="12"/>
      <c r="F25" s="12"/>
      <c r="G25" s="12"/>
    </row>
    <row r="26" spans="1:7" x14ac:dyDescent="0.35">
      <c r="A26" s="8" t="s">
        <v>48</v>
      </c>
      <c r="B26" s="9" t="s">
        <v>14</v>
      </c>
      <c r="C26" s="9" t="s">
        <v>25</v>
      </c>
      <c r="D26" s="18" t="s">
        <v>49</v>
      </c>
      <c r="E26" s="10">
        <v>3.4</v>
      </c>
      <c r="F26" s="10">
        <v>7.93</v>
      </c>
      <c r="G26" s="11">
        <f>ROUND(E26*F26,2)</f>
        <v>26.96</v>
      </c>
    </row>
    <row r="27" spans="1:7" x14ac:dyDescent="0.35">
      <c r="A27" s="12"/>
      <c r="B27" s="12"/>
      <c r="C27" s="12"/>
      <c r="D27" s="18" t="s">
        <v>50</v>
      </c>
      <c r="E27" s="12"/>
      <c r="F27" s="12"/>
      <c r="G27" s="12"/>
    </row>
    <row r="28" spans="1:7" x14ac:dyDescent="0.35">
      <c r="A28" s="8" t="s">
        <v>51</v>
      </c>
      <c r="B28" s="9" t="s">
        <v>14</v>
      </c>
      <c r="C28" s="9" t="s">
        <v>25</v>
      </c>
      <c r="D28" s="18" t="s">
        <v>52</v>
      </c>
      <c r="E28" s="10">
        <v>27.1</v>
      </c>
      <c r="F28" s="10">
        <v>6.61</v>
      </c>
      <c r="G28" s="11">
        <f>ROUND(E28*F28,2)</f>
        <v>179.13</v>
      </c>
    </row>
    <row r="29" spans="1:7" x14ac:dyDescent="0.35">
      <c r="A29" s="12"/>
      <c r="B29" s="12"/>
      <c r="C29" s="12"/>
      <c r="D29" s="18" t="s">
        <v>53</v>
      </c>
      <c r="E29" s="12"/>
      <c r="F29" s="12"/>
      <c r="G29" s="12"/>
    </row>
    <row r="30" spans="1:7" x14ac:dyDescent="0.35">
      <c r="A30" s="8" t="s">
        <v>54</v>
      </c>
      <c r="B30" s="9" t="s">
        <v>14</v>
      </c>
      <c r="C30" s="9" t="s">
        <v>32</v>
      </c>
      <c r="D30" s="18" t="s">
        <v>55</v>
      </c>
      <c r="E30" s="10">
        <v>2</v>
      </c>
      <c r="F30" s="10">
        <v>17.059999999999999</v>
      </c>
      <c r="G30" s="11">
        <f>ROUND(E30*F30,2)</f>
        <v>34.119999999999997</v>
      </c>
    </row>
    <row r="31" spans="1:7" ht="21" x14ac:dyDescent="0.35">
      <c r="A31" s="12"/>
      <c r="B31" s="12"/>
      <c r="C31" s="12"/>
      <c r="D31" s="18" t="s">
        <v>56</v>
      </c>
      <c r="E31" s="12"/>
      <c r="F31" s="12"/>
      <c r="G31" s="12"/>
    </row>
    <row r="32" spans="1:7" x14ac:dyDescent="0.35">
      <c r="A32" s="8" t="s">
        <v>57</v>
      </c>
      <c r="B32" s="9" t="s">
        <v>14</v>
      </c>
      <c r="C32" s="9" t="s">
        <v>32</v>
      </c>
      <c r="D32" s="18" t="s">
        <v>58</v>
      </c>
      <c r="E32" s="10">
        <v>2</v>
      </c>
      <c r="F32" s="10">
        <v>114.79</v>
      </c>
      <c r="G32" s="11">
        <f>ROUND(E32*F32,2)</f>
        <v>229.58</v>
      </c>
    </row>
    <row r="33" spans="1:7" ht="21" x14ac:dyDescent="0.35">
      <c r="A33" s="12"/>
      <c r="B33" s="12"/>
      <c r="C33" s="12"/>
      <c r="D33" s="18" t="s">
        <v>59</v>
      </c>
      <c r="E33" s="12"/>
      <c r="F33" s="12"/>
      <c r="G33" s="12"/>
    </row>
    <row r="34" spans="1:7" x14ac:dyDescent="0.35">
      <c r="A34" s="8" t="s">
        <v>60</v>
      </c>
      <c r="B34" s="9" t="s">
        <v>14</v>
      </c>
      <c r="C34" s="9" t="s">
        <v>32</v>
      </c>
      <c r="D34" s="18" t="s">
        <v>61</v>
      </c>
      <c r="E34" s="10">
        <v>1</v>
      </c>
      <c r="F34" s="10">
        <v>59.16</v>
      </c>
      <c r="G34" s="11">
        <f>ROUND(E34*F34,2)</f>
        <v>59.16</v>
      </c>
    </row>
    <row r="35" spans="1:7" x14ac:dyDescent="0.35">
      <c r="A35" s="12"/>
      <c r="B35" s="12"/>
      <c r="C35" s="12"/>
      <c r="D35" s="18" t="s">
        <v>62</v>
      </c>
      <c r="E35" s="12"/>
      <c r="F35" s="12"/>
      <c r="G35" s="12"/>
    </row>
    <row r="36" spans="1:7" x14ac:dyDescent="0.35">
      <c r="A36" s="12"/>
      <c r="B36" s="12"/>
      <c r="C36" s="12"/>
      <c r="D36" s="23" t="s">
        <v>63</v>
      </c>
      <c r="E36" s="13">
        <v>1</v>
      </c>
      <c r="F36" s="14">
        <f>G20+G22+G24+G26+G28+G30+G32+G34</f>
        <v>1400.4</v>
      </c>
      <c r="G36" s="14">
        <f>ROUND(E36*F36,2)</f>
        <v>1400.4</v>
      </c>
    </row>
    <row r="37" spans="1:7" x14ac:dyDescent="0.35">
      <c r="A37" s="15"/>
      <c r="B37" s="15"/>
      <c r="C37" s="15"/>
      <c r="D37" s="24"/>
      <c r="E37" s="15"/>
      <c r="F37" s="15"/>
      <c r="G37" s="15"/>
    </row>
    <row r="38" spans="1:7" x14ac:dyDescent="0.35">
      <c r="A38" s="5" t="s">
        <v>64</v>
      </c>
      <c r="B38" s="5" t="s">
        <v>10</v>
      </c>
      <c r="C38" s="5" t="s">
        <v>11</v>
      </c>
      <c r="D38" s="22" t="s">
        <v>65</v>
      </c>
      <c r="E38" s="6">
        <f>E47</f>
        <v>1</v>
      </c>
      <c r="F38" s="7">
        <f>F47</f>
        <v>3369.75</v>
      </c>
      <c r="G38" s="7">
        <f>G47</f>
        <v>3369.75</v>
      </c>
    </row>
    <row r="39" spans="1:7" x14ac:dyDescent="0.35">
      <c r="A39" s="8" t="s">
        <v>66</v>
      </c>
      <c r="B39" s="9" t="s">
        <v>14</v>
      </c>
      <c r="C39" s="9" t="s">
        <v>25</v>
      </c>
      <c r="D39" s="18" t="s">
        <v>67</v>
      </c>
      <c r="E39" s="10">
        <v>16.28</v>
      </c>
      <c r="F39" s="10">
        <v>74.3</v>
      </c>
      <c r="G39" s="11">
        <f>ROUND(E39*F39,2)</f>
        <v>1209.5999999999999</v>
      </c>
    </row>
    <row r="40" spans="1:7" ht="42" x14ac:dyDescent="0.35">
      <c r="A40" s="12"/>
      <c r="B40" s="12"/>
      <c r="C40" s="12"/>
      <c r="D40" s="18" t="s">
        <v>68</v>
      </c>
      <c r="E40" s="12"/>
      <c r="F40" s="12"/>
      <c r="G40" s="12"/>
    </row>
    <row r="41" spans="1:7" x14ac:dyDescent="0.35">
      <c r="A41" s="8" t="s">
        <v>69</v>
      </c>
      <c r="B41" s="9" t="s">
        <v>14</v>
      </c>
      <c r="C41" s="9" t="s">
        <v>25</v>
      </c>
      <c r="D41" s="18" t="s">
        <v>70</v>
      </c>
      <c r="E41" s="10">
        <v>26.6</v>
      </c>
      <c r="F41" s="10">
        <v>45.77</v>
      </c>
      <c r="G41" s="11">
        <f>ROUND(E41*F41,2)</f>
        <v>1217.48</v>
      </c>
    </row>
    <row r="42" spans="1:7" ht="31.5" x14ac:dyDescent="0.35">
      <c r="A42" s="12"/>
      <c r="B42" s="12"/>
      <c r="C42" s="12"/>
      <c r="D42" s="18" t="s">
        <v>71</v>
      </c>
      <c r="E42" s="12"/>
      <c r="F42" s="12"/>
      <c r="G42" s="12"/>
    </row>
    <row r="43" spans="1:7" x14ac:dyDescent="0.35">
      <c r="A43" s="8" t="s">
        <v>72</v>
      </c>
      <c r="B43" s="9" t="s">
        <v>14</v>
      </c>
      <c r="C43" s="9" t="s">
        <v>25</v>
      </c>
      <c r="D43" s="18" t="s">
        <v>73</v>
      </c>
      <c r="E43" s="10">
        <v>2.2999999999999998</v>
      </c>
      <c r="F43" s="10">
        <v>52.26</v>
      </c>
      <c r="G43" s="11">
        <f>ROUND(E43*F43,2)</f>
        <v>120.2</v>
      </c>
    </row>
    <row r="44" spans="1:7" ht="31.5" x14ac:dyDescent="0.35">
      <c r="A44" s="12"/>
      <c r="B44" s="12"/>
      <c r="C44" s="12"/>
      <c r="D44" s="18" t="s">
        <v>74</v>
      </c>
      <c r="E44" s="12"/>
      <c r="F44" s="12"/>
      <c r="G44" s="12"/>
    </row>
    <row r="45" spans="1:7" x14ac:dyDescent="0.35">
      <c r="A45" s="8" t="s">
        <v>75</v>
      </c>
      <c r="B45" s="9" t="s">
        <v>14</v>
      </c>
      <c r="C45" s="9" t="s">
        <v>25</v>
      </c>
      <c r="D45" s="18" t="s">
        <v>76</v>
      </c>
      <c r="E45" s="10">
        <v>15.13</v>
      </c>
      <c r="F45" s="10">
        <v>54.36</v>
      </c>
      <c r="G45" s="11">
        <f>ROUND(E45*F45,2)</f>
        <v>822.47</v>
      </c>
    </row>
    <row r="46" spans="1:7" ht="31.5" x14ac:dyDescent="0.35">
      <c r="A46" s="12"/>
      <c r="B46" s="12"/>
      <c r="C46" s="12"/>
      <c r="D46" s="18" t="s">
        <v>77</v>
      </c>
      <c r="E46" s="12"/>
      <c r="F46" s="12"/>
      <c r="G46" s="12"/>
    </row>
    <row r="47" spans="1:7" x14ac:dyDescent="0.35">
      <c r="A47" s="12"/>
      <c r="B47" s="12"/>
      <c r="C47" s="12"/>
      <c r="D47" s="23" t="s">
        <v>78</v>
      </c>
      <c r="E47" s="13">
        <v>1</v>
      </c>
      <c r="F47" s="14">
        <f>G39+G41+G43+G45</f>
        <v>3369.75</v>
      </c>
      <c r="G47" s="14">
        <f>ROUND(E47*F47,2)</f>
        <v>3369.75</v>
      </c>
    </row>
    <row r="48" spans="1:7" x14ac:dyDescent="0.35">
      <c r="A48" s="15"/>
      <c r="B48" s="15"/>
      <c r="C48" s="15"/>
      <c r="D48" s="24"/>
      <c r="E48" s="15"/>
      <c r="F48" s="15"/>
      <c r="G48" s="15"/>
    </row>
    <row r="49" spans="1:7" x14ac:dyDescent="0.35">
      <c r="A49" s="5" t="s">
        <v>79</v>
      </c>
      <c r="B49" s="5" t="s">
        <v>10</v>
      </c>
      <c r="C49" s="5" t="s">
        <v>11</v>
      </c>
      <c r="D49" s="22" t="s">
        <v>80</v>
      </c>
      <c r="E49" s="6">
        <f>E54</f>
        <v>1</v>
      </c>
      <c r="F49" s="7">
        <f>F54</f>
        <v>14156.2</v>
      </c>
      <c r="G49" s="7">
        <f>G54</f>
        <v>14156.2</v>
      </c>
    </row>
    <row r="50" spans="1:7" x14ac:dyDescent="0.35">
      <c r="A50" s="8" t="s">
        <v>81</v>
      </c>
      <c r="B50" s="9" t="s">
        <v>14</v>
      </c>
      <c r="C50" s="9" t="s">
        <v>25</v>
      </c>
      <c r="D50" s="18" t="s">
        <v>82</v>
      </c>
      <c r="E50" s="10">
        <v>1.56</v>
      </c>
      <c r="F50" s="10">
        <v>182.36</v>
      </c>
      <c r="G50" s="11">
        <f>ROUND(E50*F50,2)</f>
        <v>284.48</v>
      </c>
    </row>
    <row r="51" spans="1:7" x14ac:dyDescent="0.35">
      <c r="A51" s="12"/>
      <c r="B51" s="12"/>
      <c r="C51" s="12"/>
      <c r="D51" s="18" t="s">
        <v>83</v>
      </c>
      <c r="E51" s="12"/>
      <c r="F51" s="12"/>
      <c r="G51" s="12"/>
    </row>
    <row r="52" spans="1:7" x14ac:dyDescent="0.35">
      <c r="A52" s="8" t="s">
        <v>84</v>
      </c>
      <c r="B52" s="9" t="s">
        <v>14</v>
      </c>
      <c r="C52" s="9" t="s">
        <v>25</v>
      </c>
      <c r="D52" s="18" t="s">
        <v>85</v>
      </c>
      <c r="E52" s="10">
        <v>27.97</v>
      </c>
      <c r="F52" s="10">
        <v>495.95</v>
      </c>
      <c r="G52" s="11">
        <f>ROUND(E52*F52,2)</f>
        <v>13871.72</v>
      </c>
    </row>
    <row r="53" spans="1:7" x14ac:dyDescent="0.35">
      <c r="A53" s="12"/>
      <c r="B53" s="12"/>
      <c r="C53" s="12"/>
      <c r="D53" s="18" t="s">
        <v>86</v>
      </c>
      <c r="E53" s="12"/>
      <c r="F53" s="12"/>
      <c r="G53" s="12"/>
    </row>
    <row r="54" spans="1:7" x14ac:dyDescent="0.35">
      <c r="A54" s="12"/>
      <c r="B54" s="12"/>
      <c r="C54" s="12"/>
      <c r="D54" s="23" t="s">
        <v>87</v>
      </c>
      <c r="E54" s="13">
        <v>1</v>
      </c>
      <c r="F54" s="14">
        <f>G50+G52</f>
        <v>14156.2</v>
      </c>
      <c r="G54" s="14">
        <f>ROUND(E54*F54,2)</f>
        <v>14156.2</v>
      </c>
    </row>
    <row r="55" spans="1:7" x14ac:dyDescent="0.35">
      <c r="A55" s="15"/>
      <c r="B55" s="15"/>
      <c r="C55" s="15"/>
      <c r="D55" s="24"/>
      <c r="E55" s="15"/>
      <c r="F55" s="15"/>
      <c r="G55" s="15"/>
    </row>
    <row r="56" spans="1:7" x14ac:dyDescent="0.35">
      <c r="A56" s="5" t="s">
        <v>88</v>
      </c>
      <c r="B56" s="5" t="s">
        <v>10</v>
      </c>
      <c r="C56" s="5" t="s">
        <v>11</v>
      </c>
      <c r="D56" s="22" t="s">
        <v>89</v>
      </c>
      <c r="E56" s="6">
        <f>E73</f>
        <v>1</v>
      </c>
      <c r="F56" s="7">
        <f>F73</f>
        <v>8922.52</v>
      </c>
      <c r="G56" s="7">
        <f>G73</f>
        <v>8922.52</v>
      </c>
    </row>
    <row r="57" spans="1:7" x14ac:dyDescent="0.35">
      <c r="A57" s="8" t="s">
        <v>90</v>
      </c>
      <c r="B57" s="9" t="s">
        <v>14</v>
      </c>
      <c r="C57" s="9" t="s">
        <v>25</v>
      </c>
      <c r="D57" s="18" t="s">
        <v>91</v>
      </c>
      <c r="E57" s="10">
        <v>30.07</v>
      </c>
      <c r="F57" s="10">
        <v>12.79</v>
      </c>
      <c r="G57" s="11">
        <f>ROUND(E57*F57,2)</f>
        <v>384.6</v>
      </c>
    </row>
    <row r="58" spans="1:7" x14ac:dyDescent="0.35">
      <c r="A58" s="12"/>
      <c r="B58" s="12"/>
      <c r="C58" s="12"/>
      <c r="D58" s="18" t="s">
        <v>92</v>
      </c>
      <c r="E58" s="12"/>
      <c r="F58" s="12"/>
      <c r="G58" s="12"/>
    </row>
    <row r="59" spans="1:7" x14ac:dyDescent="0.35">
      <c r="A59" s="8" t="s">
        <v>93</v>
      </c>
      <c r="B59" s="9" t="s">
        <v>14</v>
      </c>
      <c r="C59" s="9" t="s">
        <v>25</v>
      </c>
      <c r="D59" s="18" t="s">
        <v>94</v>
      </c>
      <c r="E59" s="10">
        <v>81.39</v>
      </c>
      <c r="F59" s="10">
        <v>57.36</v>
      </c>
      <c r="G59" s="11">
        <f>ROUND(E59*F59,2)</f>
        <v>4668.53</v>
      </c>
    </row>
    <row r="60" spans="1:7" ht="31.5" x14ac:dyDescent="0.35">
      <c r="A60" s="12"/>
      <c r="B60" s="12"/>
      <c r="C60" s="12"/>
      <c r="D60" s="18" t="s">
        <v>95</v>
      </c>
      <c r="E60" s="12"/>
      <c r="F60" s="12"/>
      <c r="G60" s="12"/>
    </row>
    <row r="61" spans="1:7" x14ac:dyDescent="0.35">
      <c r="A61" s="8" t="s">
        <v>96</v>
      </c>
      <c r="B61" s="9" t="s">
        <v>14</v>
      </c>
      <c r="C61" s="9" t="s">
        <v>25</v>
      </c>
      <c r="D61" s="18" t="s">
        <v>97</v>
      </c>
      <c r="E61" s="10">
        <v>26.3</v>
      </c>
      <c r="F61" s="10">
        <v>45.8</v>
      </c>
      <c r="G61" s="11">
        <f>ROUND(E61*F61,2)</f>
        <v>1204.54</v>
      </c>
    </row>
    <row r="62" spans="1:7" ht="31.5" x14ac:dyDescent="0.35">
      <c r="A62" s="12"/>
      <c r="B62" s="12"/>
      <c r="C62" s="12"/>
      <c r="D62" s="18" t="s">
        <v>98</v>
      </c>
      <c r="E62" s="12"/>
      <c r="F62" s="12"/>
      <c r="G62" s="12"/>
    </row>
    <row r="63" spans="1:7" x14ac:dyDescent="0.35">
      <c r="A63" s="8" t="s">
        <v>99</v>
      </c>
      <c r="B63" s="9" t="s">
        <v>14</v>
      </c>
      <c r="C63" s="9" t="s">
        <v>25</v>
      </c>
      <c r="D63" s="18" t="s">
        <v>100</v>
      </c>
      <c r="E63" s="10">
        <v>40.49</v>
      </c>
      <c r="F63" s="10">
        <v>18.190000000000001</v>
      </c>
      <c r="G63" s="11">
        <f>ROUND(E63*F63,2)</f>
        <v>736.51</v>
      </c>
    </row>
    <row r="64" spans="1:7" ht="42" x14ac:dyDescent="0.35">
      <c r="A64" s="12"/>
      <c r="B64" s="12"/>
      <c r="C64" s="12"/>
      <c r="D64" s="18" t="s">
        <v>101</v>
      </c>
      <c r="E64" s="12"/>
      <c r="F64" s="12"/>
      <c r="G64" s="12"/>
    </row>
    <row r="65" spans="1:7" x14ac:dyDescent="0.35">
      <c r="A65" s="8" t="s">
        <v>102</v>
      </c>
      <c r="B65" s="9" t="s">
        <v>14</v>
      </c>
      <c r="C65" s="9" t="s">
        <v>25</v>
      </c>
      <c r="D65" s="18" t="s">
        <v>103</v>
      </c>
      <c r="E65" s="10">
        <v>26.3</v>
      </c>
      <c r="F65" s="10">
        <v>19.12</v>
      </c>
      <c r="G65" s="11">
        <f>ROUND(E65*F65,2)</f>
        <v>502.86</v>
      </c>
    </row>
    <row r="66" spans="1:7" ht="42" x14ac:dyDescent="0.35">
      <c r="A66" s="12"/>
      <c r="B66" s="12"/>
      <c r="C66" s="12"/>
      <c r="D66" s="18" t="s">
        <v>104</v>
      </c>
      <c r="E66" s="12"/>
      <c r="F66" s="12"/>
      <c r="G66" s="12"/>
    </row>
    <row r="67" spans="1:7" x14ac:dyDescent="0.35">
      <c r="A67" s="8" t="s">
        <v>105</v>
      </c>
      <c r="B67" s="9" t="s">
        <v>14</v>
      </c>
      <c r="C67" s="9" t="s">
        <v>45</v>
      </c>
      <c r="D67" s="18" t="s">
        <v>106</v>
      </c>
      <c r="E67" s="10">
        <v>38.75</v>
      </c>
      <c r="F67" s="10">
        <v>13.09</v>
      </c>
      <c r="G67" s="11">
        <f>ROUND(E67*F67,2)</f>
        <v>507.24</v>
      </c>
    </row>
    <row r="68" spans="1:7" x14ac:dyDescent="0.35">
      <c r="A68" s="12"/>
      <c r="B68" s="12"/>
      <c r="C68" s="12"/>
      <c r="D68" s="18" t="s">
        <v>107</v>
      </c>
      <c r="E68" s="12"/>
      <c r="F68" s="12"/>
      <c r="G68" s="12"/>
    </row>
    <row r="69" spans="1:7" x14ac:dyDescent="0.35">
      <c r="A69" s="8" t="s">
        <v>108</v>
      </c>
      <c r="B69" s="9" t="s">
        <v>14</v>
      </c>
      <c r="C69" s="9" t="s">
        <v>25</v>
      </c>
      <c r="D69" s="18" t="s">
        <v>109</v>
      </c>
      <c r="E69" s="10">
        <v>15.13</v>
      </c>
      <c r="F69" s="10">
        <v>46.56</v>
      </c>
      <c r="G69" s="11">
        <f>ROUND(E69*F69,2)</f>
        <v>704.45</v>
      </c>
    </row>
    <row r="70" spans="1:7" ht="21" x14ac:dyDescent="0.35">
      <c r="A70" s="12"/>
      <c r="B70" s="12"/>
      <c r="C70" s="12"/>
      <c r="D70" s="18" t="s">
        <v>110</v>
      </c>
      <c r="E70" s="12"/>
      <c r="F70" s="12"/>
      <c r="G70" s="12"/>
    </row>
    <row r="71" spans="1:7" x14ac:dyDescent="0.35">
      <c r="A71" s="8" t="s">
        <v>111</v>
      </c>
      <c r="B71" s="9" t="s">
        <v>14</v>
      </c>
      <c r="C71" s="9" t="s">
        <v>25</v>
      </c>
      <c r="D71" s="18" t="s">
        <v>112</v>
      </c>
      <c r="E71" s="10">
        <v>15.13</v>
      </c>
      <c r="F71" s="10">
        <v>14.13</v>
      </c>
      <c r="G71" s="11">
        <f>ROUND(E71*F71,2)</f>
        <v>213.79</v>
      </c>
    </row>
    <row r="72" spans="1:7" x14ac:dyDescent="0.35">
      <c r="A72" s="12"/>
      <c r="B72" s="12"/>
      <c r="C72" s="12"/>
      <c r="D72" s="18" t="s">
        <v>113</v>
      </c>
      <c r="E72" s="12"/>
      <c r="F72" s="12"/>
      <c r="G72" s="12"/>
    </row>
    <row r="73" spans="1:7" x14ac:dyDescent="0.35">
      <c r="A73" s="12"/>
      <c r="B73" s="12"/>
      <c r="C73" s="12"/>
      <c r="D73" s="23" t="s">
        <v>114</v>
      </c>
      <c r="E73" s="13">
        <v>1</v>
      </c>
      <c r="F73" s="14">
        <f>G57+G59+G61+G63+G65+G67+G69+G71</f>
        <v>8922.52</v>
      </c>
      <c r="G73" s="14">
        <f>ROUND(E73*F73,2)</f>
        <v>8922.52</v>
      </c>
    </row>
    <row r="74" spans="1:7" x14ac:dyDescent="0.35">
      <c r="A74" s="15"/>
      <c r="B74" s="15"/>
      <c r="C74" s="15"/>
      <c r="D74" s="24"/>
      <c r="E74" s="15"/>
      <c r="F74" s="15"/>
      <c r="G74" s="15"/>
    </row>
    <row r="75" spans="1:7" x14ac:dyDescent="0.35">
      <c r="A75" s="5" t="s">
        <v>115</v>
      </c>
      <c r="B75" s="5" t="s">
        <v>10</v>
      </c>
      <c r="C75" s="5" t="s">
        <v>11</v>
      </c>
      <c r="D75" s="22" t="s">
        <v>116</v>
      </c>
      <c r="E75" s="6">
        <f>E86</f>
        <v>1</v>
      </c>
      <c r="F75" s="7">
        <f>F86</f>
        <v>3733.68</v>
      </c>
      <c r="G75" s="7">
        <f>G86</f>
        <v>3733.68</v>
      </c>
    </row>
    <row r="76" spans="1:7" x14ac:dyDescent="0.35">
      <c r="A76" s="8" t="s">
        <v>117</v>
      </c>
      <c r="B76" s="9" t="s">
        <v>14</v>
      </c>
      <c r="C76" s="9" t="s">
        <v>25</v>
      </c>
      <c r="D76" s="18" t="s">
        <v>118</v>
      </c>
      <c r="E76" s="10">
        <v>23.55</v>
      </c>
      <c r="F76" s="10">
        <v>44.11</v>
      </c>
      <c r="G76" s="11">
        <f>ROUND(E76*F76,2)</f>
        <v>1038.79</v>
      </c>
    </row>
    <row r="77" spans="1:7" ht="21" x14ac:dyDescent="0.35">
      <c r="A77" s="12"/>
      <c r="B77" s="12"/>
      <c r="C77" s="12"/>
      <c r="D77" s="18" t="s">
        <v>119</v>
      </c>
      <c r="E77" s="12"/>
      <c r="F77" s="12"/>
      <c r="G77" s="12"/>
    </row>
    <row r="78" spans="1:7" x14ac:dyDescent="0.35">
      <c r="A78" s="8" t="s">
        <v>120</v>
      </c>
      <c r="B78" s="9" t="s">
        <v>14</v>
      </c>
      <c r="C78" s="9" t="s">
        <v>45</v>
      </c>
      <c r="D78" s="18" t="s">
        <v>121</v>
      </c>
      <c r="E78" s="10">
        <v>38.75</v>
      </c>
      <c r="F78" s="10">
        <v>39.54</v>
      </c>
      <c r="G78" s="11">
        <f>ROUND(E78*F78,2)</f>
        <v>1532.18</v>
      </c>
    </row>
    <row r="79" spans="1:7" ht="21" x14ac:dyDescent="0.35">
      <c r="A79" s="12"/>
      <c r="B79" s="12"/>
      <c r="C79" s="12"/>
      <c r="D79" s="18" t="s">
        <v>122</v>
      </c>
      <c r="E79" s="12"/>
      <c r="F79" s="12"/>
      <c r="G79" s="12"/>
    </row>
    <row r="80" spans="1:7" x14ac:dyDescent="0.35">
      <c r="A80" s="8" t="s">
        <v>123</v>
      </c>
      <c r="B80" s="9" t="s">
        <v>14</v>
      </c>
      <c r="C80" s="9" t="s">
        <v>45</v>
      </c>
      <c r="D80" s="18" t="s">
        <v>124</v>
      </c>
      <c r="E80" s="10">
        <v>38.75</v>
      </c>
      <c r="F80" s="10">
        <v>20.16</v>
      </c>
      <c r="G80" s="11">
        <f>ROUND(E80*F80,2)</f>
        <v>781.2</v>
      </c>
    </row>
    <row r="81" spans="1:7" ht="21" x14ac:dyDescent="0.35">
      <c r="A81" s="12"/>
      <c r="B81" s="12"/>
      <c r="C81" s="12"/>
      <c r="D81" s="18" t="s">
        <v>125</v>
      </c>
      <c r="E81" s="12"/>
      <c r="F81" s="12"/>
      <c r="G81" s="12"/>
    </row>
    <row r="82" spans="1:7" x14ac:dyDescent="0.35">
      <c r="A82" s="8" t="s">
        <v>126</v>
      </c>
      <c r="B82" s="9" t="s">
        <v>14</v>
      </c>
      <c r="C82" s="9" t="s">
        <v>25</v>
      </c>
      <c r="D82" s="18" t="s">
        <v>127</v>
      </c>
      <c r="E82" s="10">
        <v>3.4</v>
      </c>
      <c r="F82" s="10">
        <v>52.17</v>
      </c>
      <c r="G82" s="11">
        <f>ROUND(E82*F82,2)</f>
        <v>177.38</v>
      </c>
    </row>
    <row r="83" spans="1:7" ht="31.5" x14ac:dyDescent="0.35">
      <c r="A83" s="12"/>
      <c r="B83" s="12"/>
      <c r="C83" s="12"/>
      <c r="D83" s="18" t="s">
        <v>128</v>
      </c>
      <c r="E83" s="12"/>
      <c r="F83" s="12"/>
      <c r="G83" s="12"/>
    </row>
    <row r="84" spans="1:7" x14ac:dyDescent="0.35">
      <c r="A84" s="8" t="s">
        <v>129</v>
      </c>
      <c r="B84" s="9" t="s">
        <v>14</v>
      </c>
      <c r="C84" s="9" t="s">
        <v>45</v>
      </c>
      <c r="D84" s="18" t="s">
        <v>130</v>
      </c>
      <c r="E84" s="10">
        <v>1</v>
      </c>
      <c r="F84" s="10">
        <v>204.13</v>
      </c>
      <c r="G84" s="11">
        <f>ROUND(E84*F84,2)</f>
        <v>204.13</v>
      </c>
    </row>
    <row r="85" spans="1:7" ht="21" x14ac:dyDescent="0.35">
      <c r="A85" s="12"/>
      <c r="B85" s="12"/>
      <c r="C85" s="12"/>
      <c r="D85" s="18" t="s">
        <v>131</v>
      </c>
      <c r="E85" s="12"/>
      <c r="F85" s="12"/>
      <c r="G85" s="12"/>
    </row>
    <row r="86" spans="1:7" x14ac:dyDescent="0.35">
      <c r="A86" s="12"/>
      <c r="B86" s="12"/>
      <c r="C86" s="12"/>
      <c r="D86" s="23" t="s">
        <v>132</v>
      </c>
      <c r="E86" s="13">
        <v>1</v>
      </c>
      <c r="F86" s="14">
        <f>G76+G78+G80+G82+G84</f>
        <v>3733.68</v>
      </c>
      <c r="G86" s="14">
        <f>ROUND(E86*F86,2)</f>
        <v>3733.68</v>
      </c>
    </row>
    <row r="87" spans="1:7" x14ac:dyDescent="0.35">
      <c r="A87" s="15"/>
      <c r="B87" s="15"/>
      <c r="C87" s="15"/>
      <c r="D87" s="24"/>
      <c r="E87" s="15"/>
      <c r="F87" s="15"/>
      <c r="G87" s="15"/>
    </row>
    <row r="88" spans="1:7" x14ac:dyDescent="0.35">
      <c r="A88" s="5" t="s">
        <v>133</v>
      </c>
      <c r="B88" s="5" t="s">
        <v>10</v>
      </c>
      <c r="C88" s="5" t="s">
        <v>11</v>
      </c>
      <c r="D88" s="22" t="s">
        <v>134</v>
      </c>
      <c r="E88" s="6">
        <f>E95</f>
        <v>1</v>
      </c>
      <c r="F88" s="7">
        <f>F95</f>
        <v>7044.7</v>
      </c>
      <c r="G88" s="7">
        <f>G95</f>
        <v>7044.7</v>
      </c>
    </row>
    <row r="89" spans="1:7" x14ac:dyDescent="0.35">
      <c r="A89" s="8" t="s">
        <v>135</v>
      </c>
      <c r="B89" s="9" t="s">
        <v>14</v>
      </c>
      <c r="C89" s="9" t="s">
        <v>32</v>
      </c>
      <c r="D89" s="18" t="s">
        <v>136</v>
      </c>
      <c r="E89" s="10">
        <v>1</v>
      </c>
      <c r="F89" s="10">
        <v>1807.04</v>
      </c>
      <c r="G89" s="11">
        <f>ROUND(E89*F89,2)</f>
        <v>1807.04</v>
      </c>
    </row>
    <row r="90" spans="1:7" ht="52.5" x14ac:dyDescent="0.35">
      <c r="A90" s="12"/>
      <c r="B90" s="12"/>
      <c r="C90" s="12"/>
      <c r="D90" s="18" t="s">
        <v>137</v>
      </c>
      <c r="E90" s="12"/>
      <c r="F90" s="12"/>
      <c r="G90" s="12"/>
    </row>
    <row r="91" spans="1:7" x14ac:dyDescent="0.35">
      <c r="A91" s="8" t="s">
        <v>138</v>
      </c>
      <c r="B91" s="9" t="s">
        <v>14</v>
      </c>
      <c r="C91" s="9" t="s">
        <v>32</v>
      </c>
      <c r="D91" s="18" t="s">
        <v>139</v>
      </c>
      <c r="E91" s="10">
        <v>1</v>
      </c>
      <c r="F91" s="10">
        <v>2245.61</v>
      </c>
      <c r="G91" s="11">
        <f>ROUND(E91*F91,2)</f>
        <v>2245.61</v>
      </c>
    </row>
    <row r="92" spans="1:7" ht="63" x14ac:dyDescent="0.35">
      <c r="A92" s="12"/>
      <c r="B92" s="12"/>
      <c r="C92" s="12"/>
      <c r="D92" s="18" t="s">
        <v>140</v>
      </c>
      <c r="E92" s="12"/>
      <c r="F92" s="12"/>
      <c r="G92" s="12"/>
    </row>
    <row r="93" spans="1:7" x14ac:dyDescent="0.35">
      <c r="A93" s="8" t="s">
        <v>141</v>
      </c>
      <c r="B93" s="9" t="s">
        <v>14</v>
      </c>
      <c r="C93" s="9" t="s">
        <v>32</v>
      </c>
      <c r="D93" s="18" t="s">
        <v>142</v>
      </c>
      <c r="E93" s="10">
        <v>1</v>
      </c>
      <c r="F93" s="10">
        <v>2992.05</v>
      </c>
      <c r="G93" s="11">
        <f>ROUND(E93*F93,2)</f>
        <v>2992.05</v>
      </c>
    </row>
    <row r="94" spans="1:7" ht="63" x14ac:dyDescent="0.35">
      <c r="A94" s="12"/>
      <c r="B94" s="12"/>
      <c r="C94" s="12"/>
      <c r="D94" s="18" t="s">
        <v>143</v>
      </c>
      <c r="E94" s="12"/>
      <c r="F94" s="12"/>
      <c r="G94" s="12"/>
    </row>
    <row r="95" spans="1:7" x14ac:dyDescent="0.35">
      <c r="A95" s="12"/>
      <c r="B95" s="12"/>
      <c r="C95" s="12"/>
      <c r="D95" s="23" t="s">
        <v>144</v>
      </c>
      <c r="E95" s="13">
        <v>1</v>
      </c>
      <c r="F95" s="14">
        <f>G89+G91+G93</f>
        <v>7044.7</v>
      </c>
      <c r="G95" s="14">
        <f>ROUND(E95*F95,2)</f>
        <v>7044.7</v>
      </c>
    </row>
    <row r="96" spans="1:7" x14ac:dyDescent="0.35">
      <c r="A96" s="15"/>
      <c r="B96" s="15"/>
      <c r="C96" s="15"/>
      <c r="D96" s="24"/>
      <c r="E96" s="15"/>
      <c r="F96" s="15"/>
      <c r="G96" s="15"/>
    </row>
    <row r="97" spans="1:7" x14ac:dyDescent="0.35">
      <c r="A97" s="5" t="s">
        <v>145</v>
      </c>
      <c r="B97" s="5" t="s">
        <v>10</v>
      </c>
      <c r="C97" s="5" t="s">
        <v>11</v>
      </c>
      <c r="D97" s="22" t="s">
        <v>146</v>
      </c>
      <c r="E97" s="6">
        <f>E102</f>
        <v>1</v>
      </c>
      <c r="F97" s="7">
        <f>F102</f>
        <v>1956.03</v>
      </c>
      <c r="G97" s="7">
        <f>G102</f>
        <v>1956.03</v>
      </c>
    </row>
    <row r="98" spans="1:7" x14ac:dyDescent="0.35">
      <c r="A98" s="8" t="s">
        <v>147</v>
      </c>
      <c r="B98" s="9" t="s">
        <v>14</v>
      </c>
      <c r="C98" s="9" t="s">
        <v>45</v>
      </c>
      <c r="D98" s="18" t="s">
        <v>148</v>
      </c>
      <c r="E98" s="10">
        <v>2.4</v>
      </c>
      <c r="F98" s="10">
        <v>608.27</v>
      </c>
      <c r="G98" s="11">
        <f>ROUND(E98*F98,2)</f>
        <v>1459.85</v>
      </c>
    </row>
    <row r="99" spans="1:7" ht="31.5" x14ac:dyDescent="0.35">
      <c r="A99" s="12"/>
      <c r="B99" s="12"/>
      <c r="C99" s="12"/>
      <c r="D99" s="18" t="s">
        <v>149</v>
      </c>
      <c r="E99" s="12"/>
      <c r="F99" s="12"/>
      <c r="G99" s="12"/>
    </row>
    <row r="100" spans="1:7" x14ac:dyDescent="0.35">
      <c r="A100" s="8" t="s">
        <v>150</v>
      </c>
      <c r="B100" s="9" t="s">
        <v>14</v>
      </c>
      <c r="C100" s="9" t="s">
        <v>32</v>
      </c>
      <c r="D100" s="18" t="s">
        <v>151</v>
      </c>
      <c r="E100" s="10">
        <v>1</v>
      </c>
      <c r="F100" s="10">
        <v>496.18</v>
      </c>
      <c r="G100" s="11">
        <f>ROUND(E100*F100,2)</f>
        <v>496.18</v>
      </c>
    </row>
    <row r="101" spans="1:7" ht="21" x14ac:dyDescent="0.35">
      <c r="A101" s="12"/>
      <c r="B101" s="12"/>
      <c r="C101" s="12"/>
      <c r="D101" s="18" t="s">
        <v>152</v>
      </c>
      <c r="E101" s="12"/>
      <c r="F101" s="12"/>
      <c r="G101" s="12"/>
    </row>
    <row r="102" spans="1:7" x14ac:dyDescent="0.35">
      <c r="A102" s="12"/>
      <c r="B102" s="12"/>
      <c r="C102" s="12"/>
      <c r="D102" s="23" t="s">
        <v>153</v>
      </c>
      <c r="E102" s="13">
        <v>1</v>
      </c>
      <c r="F102" s="14">
        <f>G98+G100</f>
        <v>1956.03</v>
      </c>
      <c r="G102" s="14">
        <f>ROUND(E102*F102,2)</f>
        <v>1956.03</v>
      </c>
    </row>
    <row r="103" spans="1:7" x14ac:dyDescent="0.35">
      <c r="A103" s="15"/>
      <c r="B103" s="15"/>
      <c r="C103" s="15"/>
      <c r="D103" s="24"/>
      <c r="E103" s="15"/>
      <c r="F103" s="15"/>
      <c r="G103" s="15"/>
    </row>
    <row r="104" spans="1:7" x14ac:dyDescent="0.35">
      <c r="A104" s="5" t="s">
        <v>154</v>
      </c>
      <c r="B104" s="5" t="s">
        <v>10</v>
      </c>
      <c r="C104" s="5" t="s">
        <v>11</v>
      </c>
      <c r="D104" s="22" t="s">
        <v>155</v>
      </c>
      <c r="E104" s="6">
        <f>E404</f>
        <v>1</v>
      </c>
      <c r="F104" s="7">
        <f>F404</f>
        <v>207577.88</v>
      </c>
      <c r="G104" s="7">
        <f>G404</f>
        <v>207577.88</v>
      </c>
    </row>
    <row r="105" spans="1:7" x14ac:dyDescent="0.35">
      <c r="A105" s="16" t="s">
        <v>156</v>
      </c>
      <c r="B105" s="16" t="s">
        <v>10</v>
      </c>
      <c r="C105" s="16" t="s">
        <v>11</v>
      </c>
      <c r="D105" s="25" t="s">
        <v>157</v>
      </c>
      <c r="E105" s="17">
        <f>E108</f>
        <v>1</v>
      </c>
      <c r="F105" s="17">
        <f>F108</f>
        <v>1</v>
      </c>
      <c r="G105" s="17">
        <f>G108</f>
        <v>1</v>
      </c>
    </row>
    <row r="106" spans="1:7" x14ac:dyDescent="0.35">
      <c r="A106" s="8" t="s">
        <v>158</v>
      </c>
      <c r="B106" s="9" t="s">
        <v>14</v>
      </c>
      <c r="C106" s="9" t="s">
        <v>32</v>
      </c>
      <c r="D106" s="18" t="s">
        <v>159</v>
      </c>
      <c r="E106" s="10">
        <v>1</v>
      </c>
      <c r="F106" s="10">
        <v>1</v>
      </c>
      <c r="G106" s="11">
        <f>ROUND(E106*F106,2)</f>
        <v>1</v>
      </c>
    </row>
    <row r="107" spans="1:7" ht="304.5" x14ac:dyDescent="0.35">
      <c r="A107" s="12"/>
      <c r="B107" s="12"/>
      <c r="C107" s="12"/>
      <c r="D107" s="18" t="s">
        <v>160</v>
      </c>
      <c r="E107" s="12"/>
      <c r="F107" s="12"/>
      <c r="G107" s="12"/>
    </row>
    <row r="108" spans="1:7" x14ac:dyDescent="0.35">
      <c r="A108" s="12"/>
      <c r="B108" s="12"/>
      <c r="C108" s="12"/>
      <c r="D108" s="23" t="s">
        <v>161</v>
      </c>
      <c r="E108" s="10">
        <v>1</v>
      </c>
      <c r="F108" s="14">
        <f>G106</f>
        <v>1</v>
      </c>
      <c r="G108" s="14">
        <f>ROUND(E108*F108,2)</f>
        <v>1</v>
      </c>
    </row>
    <row r="109" spans="1:7" x14ac:dyDescent="0.35">
      <c r="A109" s="15"/>
      <c r="B109" s="15"/>
      <c r="C109" s="15"/>
      <c r="D109" s="24"/>
      <c r="E109" s="15"/>
      <c r="F109" s="15"/>
      <c r="G109" s="15"/>
    </row>
    <row r="110" spans="1:7" x14ac:dyDescent="0.35">
      <c r="A110" s="16" t="s">
        <v>162</v>
      </c>
      <c r="B110" s="16" t="s">
        <v>10</v>
      </c>
      <c r="C110" s="16" t="s">
        <v>11</v>
      </c>
      <c r="D110" s="25" t="s">
        <v>163</v>
      </c>
      <c r="E110" s="17">
        <f>E131</f>
        <v>1</v>
      </c>
      <c r="F110" s="17">
        <f>F131</f>
        <v>4397.6899999999996</v>
      </c>
      <c r="G110" s="17">
        <f>G131</f>
        <v>4397.6899999999996</v>
      </c>
    </row>
    <row r="111" spans="1:7" x14ac:dyDescent="0.35">
      <c r="A111" s="8" t="s">
        <v>164</v>
      </c>
      <c r="B111" s="9" t="s">
        <v>14</v>
      </c>
      <c r="C111" s="9" t="s">
        <v>32</v>
      </c>
      <c r="D111" s="18" t="s">
        <v>165</v>
      </c>
      <c r="E111" s="10">
        <v>1</v>
      </c>
      <c r="F111" s="10">
        <v>862.66</v>
      </c>
      <c r="G111" s="11">
        <f>ROUND(E111*F111,2)</f>
        <v>862.66</v>
      </c>
    </row>
    <row r="112" spans="1:7" ht="31.5" x14ac:dyDescent="0.35">
      <c r="A112" s="12"/>
      <c r="B112" s="12"/>
      <c r="C112" s="12"/>
      <c r="D112" s="18" t="s">
        <v>166</v>
      </c>
      <c r="E112" s="12"/>
      <c r="F112" s="12"/>
      <c r="G112" s="12"/>
    </row>
    <row r="113" spans="1:7" x14ac:dyDescent="0.35">
      <c r="A113" s="8" t="s">
        <v>167</v>
      </c>
      <c r="B113" s="9" t="s">
        <v>14</v>
      </c>
      <c r="C113" s="9" t="s">
        <v>45</v>
      </c>
      <c r="D113" s="18" t="s">
        <v>168</v>
      </c>
      <c r="E113" s="10">
        <v>27</v>
      </c>
      <c r="F113" s="10">
        <v>23.13</v>
      </c>
      <c r="G113" s="11">
        <f>ROUND(E113*F113,2)</f>
        <v>624.51</v>
      </c>
    </row>
    <row r="114" spans="1:7" ht="42" x14ac:dyDescent="0.35">
      <c r="A114" s="12"/>
      <c r="B114" s="12"/>
      <c r="C114" s="12"/>
      <c r="D114" s="18" t="s">
        <v>169</v>
      </c>
      <c r="E114" s="12"/>
      <c r="F114" s="12"/>
      <c r="G114" s="12"/>
    </row>
    <row r="115" spans="1:7" x14ac:dyDescent="0.35">
      <c r="A115" s="8" t="s">
        <v>170</v>
      </c>
      <c r="B115" s="9" t="s">
        <v>14</v>
      </c>
      <c r="C115" s="9" t="s">
        <v>45</v>
      </c>
      <c r="D115" s="18" t="s">
        <v>171</v>
      </c>
      <c r="E115" s="10">
        <v>12</v>
      </c>
      <c r="F115" s="10">
        <v>101.76</v>
      </c>
      <c r="G115" s="11">
        <f>ROUND(E115*F115,2)</f>
        <v>1221.1199999999999</v>
      </c>
    </row>
    <row r="116" spans="1:7" ht="31.5" x14ac:dyDescent="0.35">
      <c r="A116" s="12"/>
      <c r="B116" s="12"/>
      <c r="C116" s="12"/>
      <c r="D116" s="18" t="s">
        <v>172</v>
      </c>
      <c r="E116" s="12"/>
      <c r="F116" s="12"/>
      <c r="G116" s="12"/>
    </row>
    <row r="117" spans="1:7" x14ac:dyDescent="0.35">
      <c r="A117" s="8" t="s">
        <v>173</v>
      </c>
      <c r="B117" s="9" t="s">
        <v>14</v>
      </c>
      <c r="C117" s="9" t="s">
        <v>45</v>
      </c>
      <c r="D117" s="18" t="s">
        <v>174</v>
      </c>
      <c r="E117" s="10">
        <v>27</v>
      </c>
      <c r="F117" s="10">
        <v>14.16</v>
      </c>
      <c r="G117" s="11">
        <f>ROUND(E117*F117,2)</f>
        <v>382.32</v>
      </c>
    </row>
    <row r="118" spans="1:7" ht="31.5" x14ac:dyDescent="0.35">
      <c r="A118" s="12"/>
      <c r="B118" s="12"/>
      <c r="C118" s="12"/>
      <c r="D118" s="18" t="s">
        <v>175</v>
      </c>
      <c r="E118" s="12"/>
      <c r="F118" s="12"/>
      <c r="G118" s="12"/>
    </row>
    <row r="119" spans="1:7" x14ac:dyDescent="0.35">
      <c r="A119" s="8" t="s">
        <v>176</v>
      </c>
      <c r="B119" s="9" t="s">
        <v>14</v>
      </c>
      <c r="C119" s="9" t="s">
        <v>45</v>
      </c>
      <c r="D119" s="18" t="s">
        <v>177</v>
      </c>
      <c r="E119" s="10">
        <v>12</v>
      </c>
      <c r="F119" s="10">
        <v>26.15</v>
      </c>
      <c r="G119" s="11">
        <f>ROUND(E119*F119,2)</f>
        <v>313.8</v>
      </c>
    </row>
    <row r="120" spans="1:7" ht="31.5" x14ac:dyDescent="0.35">
      <c r="A120" s="12"/>
      <c r="B120" s="12"/>
      <c r="C120" s="12"/>
      <c r="D120" s="18" t="s">
        <v>178</v>
      </c>
      <c r="E120" s="12"/>
      <c r="F120" s="12"/>
      <c r="G120" s="12"/>
    </row>
    <row r="121" spans="1:7" x14ac:dyDescent="0.35">
      <c r="A121" s="8" t="s">
        <v>179</v>
      </c>
      <c r="B121" s="9" t="s">
        <v>14</v>
      </c>
      <c r="C121" s="9" t="s">
        <v>32</v>
      </c>
      <c r="D121" s="18" t="s">
        <v>180</v>
      </c>
      <c r="E121" s="10">
        <v>1</v>
      </c>
      <c r="F121" s="10">
        <v>34.04</v>
      </c>
      <c r="G121" s="11">
        <f>ROUND(E121*F121,2)</f>
        <v>34.04</v>
      </c>
    </row>
    <row r="122" spans="1:7" ht="21" x14ac:dyDescent="0.35">
      <c r="A122" s="12"/>
      <c r="B122" s="12"/>
      <c r="C122" s="12"/>
      <c r="D122" s="18" t="s">
        <v>181</v>
      </c>
      <c r="E122" s="12"/>
      <c r="F122" s="12"/>
      <c r="G122" s="12"/>
    </row>
    <row r="123" spans="1:7" x14ac:dyDescent="0.35">
      <c r="A123" s="8" t="s">
        <v>182</v>
      </c>
      <c r="B123" s="9" t="s">
        <v>14</v>
      </c>
      <c r="C123" s="9" t="s">
        <v>32</v>
      </c>
      <c r="D123" s="18" t="s">
        <v>183</v>
      </c>
      <c r="E123" s="10">
        <v>3</v>
      </c>
      <c r="F123" s="10">
        <v>136.26</v>
      </c>
      <c r="G123" s="11">
        <f>ROUND(E123*F123,2)</f>
        <v>408.78</v>
      </c>
    </row>
    <row r="124" spans="1:7" ht="21" x14ac:dyDescent="0.35">
      <c r="A124" s="12"/>
      <c r="B124" s="12"/>
      <c r="C124" s="12"/>
      <c r="D124" s="18" t="s">
        <v>184</v>
      </c>
      <c r="E124" s="12"/>
      <c r="F124" s="12"/>
      <c r="G124" s="12"/>
    </row>
    <row r="125" spans="1:7" x14ac:dyDescent="0.35">
      <c r="A125" s="8" t="s">
        <v>185</v>
      </c>
      <c r="B125" s="9" t="s">
        <v>14</v>
      </c>
      <c r="C125" s="9" t="s">
        <v>32</v>
      </c>
      <c r="D125" s="18" t="s">
        <v>186</v>
      </c>
      <c r="E125" s="10">
        <v>2</v>
      </c>
      <c r="F125" s="10">
        <v>19.39</v>
      </c>
      <c r="G125" s="11">
        <f>ROUND(E125*F125,2)</f>
        <v>38.78</v>
      </c>
    </row>
    <row r="126" spans="1:7" x14ac:dyDescent="0.35">
      <c r="A126" s="12"/>
      <c r="B126" s="12"/>
      <c r="C126" s="12"/>
      <c r="D126" s="18" t="s">
        <v>187</v>
      </c>
      <c r="E126" s="12"/>
      <c r="F126" s="12"/>
      <c r="G126" s="12"/>
    </row>
    <row r="127" spans="1:7" x14ac:dyDescent="0.35">
      <c r="A127" s="8" t="s">
        <v>188</v>
      </c>
      <c r="B127" s="9" t="s">
        <v>14</v>
      </c>
      <c r="C127" s="9" t="s">
        <v>32</v>
      </c>
      <c r="D127" s="18" t="s">
        <v>189</v>
      </c>
      <c r="E127" s="10">
        <v>2</v>
      </c>
      <c r="F127" s="10">
        <v>17.82</v>
      </c>
      <c r="G127" s="11">
        <f>ROUND(E127*F127,2)</f>
        <v>35.64</v>
      </c>
    </row>
    <row r="128" spans="1:7" ht="21" x14ac:dyDescent="0.35">
      <c r="A128" s="12"/>
      <c r="B128" s="12"/>
      <c r="C128" s="12"/>
      <c r="D128" s="18" t="s">
        <v>190</v>
      </c>
      <c r="E128" s="12"/>
      <c r="F128" s="12"/>
      <c r="G128" s="12"/>
    </row>
    <row r="129" spans="1:7" x14ac:dyDescent="0.35">
      <c r="A129" s="8" t="s">
        <v>191</v>
      </c>
      <c r="B129" s="9" t="s">
        <v>14</v>
      </c>
      <c r="C129" s="9" t="s">
        <v>32</v>
      </c>
      <c r="D129" s="18" t="s">
        <v>192</v>
      </c>
      <c r="E129" s="10">
        <v>2</v>
      </c>
      <c r="F129" s="10">
        <v>238.02</v>
      </c>
      <c r="G129" s="11">
        <f>ROUND(E129*F129,2)</f>
        <v>476.04</v>
      </c>
    </row>
    <row r="130" spans="1:7" ht="31.5" x14ac:dyDescent="0.35">
      <c r="A130" s="12"/>
      <c r="B130" s="12"/>
      <c r="C130" s="12"/>
      <c r="D130" s="18" t="s">
        <v>193</v>
      </c>
      <c r="E130" s="12"/>
      <c r="F130" s="12"/>
      <c r="G130" s="12"/>
    </row>
    <row r="131" spans="1:7" x14ac:dyDescent="0.35">
      <c r="A131" s="12"/>
      <c r="B131" s="12"/>
      <c r="C131" s="12"/>
      <c r="D131" s="23" t="s">
        <v>194</v>
      </c>
      <c r="E131" s="10">
        <v>1</v>
      </c>
      <c r="F131" s="14">
        <f>G111+G113+G115+G117+G119+G121+G123+G125+G127+G129</f>
        <v>4397.6899999999996</v>
      </c>
      <c r="G131" s="14">
        <f>ROUND(E131*F131,2)</f>
        <v>4397.6899999999996</v>
      </c>
    </row>
    <row r="132" spans="1:7" x14ac:dyDescent="0.35">
      <c r="A132" s="15"/>
      <c r="B132" s="15"/>
      <c r="C132" s="15"/>
      <c r="D132" s="24"/>
      <c r="E132" s="15"/>
      <c r="F132" s="15"/>
      <c r="G132" s="15"/>
    </row>
    <row r="133" spans="1:7" x14ac:dyDescent="0.35">
      <c r="A133" s="16" t="s">
        <v>195</v>
      </c>
      <c r="B133" s="16" t="s">
        <v>10</v>
      </c>
      <c r="C133" s="16" t="s">
        <v>11</v>
      </c>
      <c r="D133" s="25" t="s">
        <v>196</v>
      </c>
      <c r="E133" s="17">
        <f>E138</f>
        <v>1</v>
      </c>
      <c r="F133" s="17">
        <f>F138</f>
        <v>1073.31</v>
      </c>
      <c r="G133" s="17">
        <f>G138</f>
        <v>1073.31</v>
      </c>
    </row>
    <row r="134" spans="1:7" x14ac:dyDescent="0.35">
      <c r="A134" s="8" t="s">
        <v>197</v>
      </c>
      <c r="B134" s="9" t="s">
        <v>14</v>
      </c>
      <c r="C134" s="9" t="s">
        <v>32</v>
      </c>
      <c r="D134" s="18" t="s">
        <v>198</v>
      </c>
      <c r="E134" s="10">
        <v>1</v>
      </c>
      <c r="F134" s="10">
        <v>893.56</v>
      </c>
      <c r="G134" s="11">
        <f>ROUND(E134*F134,2)</f>
        <v>893.56</v>
      </c>
    </row>
    <row r="135" spans="1:7" ht="21" x14ac:dyDescent="0.35">
      <c r="A135" s="12"/>
      <c r="B135" s="12"/>
      <c r="C135" s="12"/>
      <c r="D135" s="18" t="s">
        <v>199</v>
      </c>
      <c r="E135" s="12"/>
      <c r="F135" s="12"/>
      <c r="G135" s="12"/>
    </row>
    <row r="136" spans="1:7" x14ac:dyDescent="0.35">
      <c r="A136" s="8" t="s">
        <v>200</v>
      </c>
      <c r="B136" s="9" t="s">
        <v>14</v>
      </c>
      <c r="C136" s="9" t="s">
        <v>45</v>
      </c>
      <c r="D136" s="18" t="s">
        <v>201</v>
      </c>
      <c r="E136" s="10">
        <v>5</v>
      </c>
      <c r="F136" s="10">
        <v>35.950000000000003</v>
      </c>
      <c r="G136" s="11">
        <f>ROUND(E136*F136,2)</f>
        <v>179.75</v>
      </c>
    </row>
    <row r="137" spans="1:7" ht="21" x14ac:dyDescent="0.35">
      <c r="A137" s="12"/>
      <c r="B137" s="12"/>
      <c r="C137" s="12"/>
      <c r="D137" s="18" t="s">
        <v>202</v>
      </c>
      <c r="E137" s="12"/>
      <c r="F137" s="12"/>
      <c r="G137" s="12"/>
    </row>
    <row r="138" spans="1:7" x14ac:dyDescent="0.35">
      <c r="A138" s="12"/>
      <c r="B138" s="12"/>
      <c r="C138" s="12"/>
      <c r="D138" s="23" t="s">
        <v>203</v>
      </c>
      <c r="E138" s="10">
        <v>1</v>
      </c>
      <c r="F138" s="14">
        <f>G134+G136</f>
        <v>1073.31</v>
      </c>
      <c r="G138" s="14">
        <f>ROUND(E138*F138,2)</f>
        <v>1073.31</v>
      </c>
    </row>
    <row r="139" spans="1:7" x14ac:dyDescent="0.35">
      <c r="A139" s="15"/>
      <c r="B139" s="15"/>
      <c r="C139" s="15"/>
      <c r="D139" s="24"/>
      <c r="E139" s="15"/>
      <c r="F139" s="15"/>
      <c r="G139" s="15"/>
    </row>
    <row r="140" spans="1:7" x14ac:dyDescent="0.35">
      <c r="A140" s="16" t="s">
        <v>204</v>
      </c>
      <c r="B140" s="16" t="s">
        <v>10</v>
      </c>
      <c r="C140" s="16" t="s">
        <v>11</v>
      </c>
      <c r="D140" s="25" t="s">
        <v>205</v>
      </c>
      <c r="E140" s="17">
        <f>E229</f>
        <v>1</v>
      </c>
      <c r="F140" s="17">
        <f>F229</f>
        <v>121804.98</v>
      </c>
      <c r="G140" s="17">
        <f>G229</f>
        <v>121804.98</v>
      </c>
    </row>
    <row r="141" spans="1:7" x14ac:dyDescent="0.35">
      <c r="A141" s="19" t="s">
        <v>206</v>
      </c>
      <c r="B141" s="19" t="s">
        <v>10</v>
      </c>
      <c r="C141" s="19" t="s">
        <v>11</v>
      </c>
      <c r="D141" s="26" t="s">
        <v>207</v>
      </c>
      <c r="E141" s="20">
        <f>E146</f>
        <v>1</v>
      </c>
      <c r="F141" s="20">
        <f>F146</f>
        <v>3323.2</v>
      </c>
      <c r="G141" s="20">
        <f>G146</f>
        <v>3323.2</v>
      </c>
    </row>
    <row r="142" spans="1:7" x14ac:dyDescent="0.35">
      <c r="A142" s="8" t="s">
        <v>208</v>
      </c>
      <c r="B142" s="9" t="s">
        <v>14</v>
      </c>
      <c r="C142" s="9" t="s">
        <v>32</v>
      </c>
      <c r="D142" s="18" t="s">
        <v>209</v>
      </c>
      <c r="E142" s="10">
        <v>1</v>
      </c>
      <c r="F142" s="10">
        <v>1958.56</v>
      </c>
      <c r="G142" s="11">
        <f>ROUND(E142*F142,2)</f>
        <v>1958.56</v>
      </c>
    </row>
    <row r="143" spans="1:7" ht="94.5" x14ac:dyDescent="0.35">
      <c r="A143" s="12"/>
      <c r="B143" s="12"/>
      <c r="C143" s="12"/>
      <c r="D143" s="18" t="s">
        <v>210</v>
      </c>
      <c r="E143" s="12"/>
      <c r="F143" s="12"/>
      <c r="G143" s="12"/>
    </row>
    <row r="144" spans="1:7" x14ac:dyDescent="0.35">
      <c r="A144" s="8" t="s">
        <v>211</v>
      </c>
      <c r="B144" s="9" t="s">
        <v>14</v>
      </c>
      <c r="C144" s="9" t="s">
        <v>32</v>
      </c>
      <c r="D144" s="18" t="s">
        <v>212</v>
      </c>
      <c r="E144" s="10">
        <v>1</v>
      </c>
      <c r="F144" s="10">
        <v>1364.64</v>
      </c>
      <c r="G144" s="11">
        <f>ROUND(E144*F144,2)</f>
        <v>1364.64</v>
      </c>
    </row>
    <row r="145" spans="1:7" ht="94.5" x14ac:dyDescent="0.35">
      <c r="A145" s="12"/>
      <c r="B145" s="12"/>
      <c r="C145" s="12"/>
      <c r="D145" s="18" t="s">
        <v>213</v>
      </c>
      <c r="E145" s="12"/>
      <c r="F145" s="12"/>
      <c r="G145" s="12"/>
    </row>
    <row r="146" spans="1:7" x14ac:dyDescent="0.35">
      <c r="A146" s="12"/>
      <c r="B146" s="12"/>
      <c r="C146" s="12"/>
      <c r="D146" s="23" t="s">
        <v>214</v>
      </c>
      <c r="E146" s="10">
        <v>1</v>
      </c>
      <c r="F146" s="14">
        <f>G142+G144</f>
        <v>3323.2</v>
      </c>
      <c r="G146" s="14">
        <f>ROUND(E146*F146,2)</f>
        <v>3323.2</v>
      </c>
    </row>
    <row r="147" spans="1:7" x14ac:dyDescent="0.35">
      <c r="A147" s="15"/>
      <c r="B147" s="15"/>
      <c r="C147" s="15"/>
      <c r="D147" s="24"/>
      <c r="E147" s="15"/>
      <c r="F147" s="15"/>
      <c r="G147" s="15"/>
    </row>
    <row r="148" spans="1:7" x14ac:dyDescent="0.35">
      <c r="A148" s="19" t="s">
        <v>215</v>
      </c>
      <c r="B148" s="19" t="s">
        <v>10</v>
      </c>
      <c r="C148" s="19" t="s">
        <v>11</v>
      </c>
      <c r="D148" s="26" t="s">
        <v>216</v>
      </c>
      <c r="E148" s="20">
        <f>E165</f>
        <v>1</v>
      </c>
      <c r="F148" s="20">
        <f>F165</f>
        <v>84500.53</v>
      </c>
      <c r="G148" s="20">
        <f>G165</f>
        <v>84500.53</v>
      </c>
    </row>
    <row r="149" spans="1:7" x14ac:dyDescent="0.35">
      <c r="A149" s="8" t="s">
        <v>217</v>
      </c>
      <c r="B149" s="9" t="s">
        <v>14</v>
      </c>
      <c r="C149" s="9" t="s">
        <v>32</v>
      </c>
      <c r="D149" s="18" t="s">
        <v>218</v>
      </c>
      <c r="E149" s="10">
        <v>1</v>
      </c>
      <c r="F149" s="10">
        <v>10286.200000000001</v>
      </c>
      <c r="G149" s="11">
        <f>ROUND(E149*F149,2)</f>
        <v>10286.200000000001</v>
      </c>
    </row>
    <row r="150" spans="1:7" ht="168" x14ac:dyDescent="0.35">
      <c r="A150" s="12"/>
      <c r="B150" s="12"/>
      <c r="C150" s="12"/>
      <c r="D150" s="18" t="s">
        <v>219</v>
      </c>
      <c r="E150" s="12"/>
      <c r="F150" s="12"/>
      <c r="G150" s="12"/>
    </row>
    <row r="151" spans="1:7" x14ac:dyDescent="0.35">
      <c r="A151" s="8" t="s">
        <v>220</v>
      </c>
      <c r="B151" s="9" t="s">
        <v>14</v>
      </c>
      <c r="C151" s="9" t="s">
        <v>32</v>
      </c>
      <c r="D151" s="18" t="s">
        <v>221</v>
      </c>
      <c r="E151" s="10">
        <v>1</v>
      </c>
      <c r="F151" s="10">
        <v>52064.85</v>
      </c>
      <c r="G151" s="11">
        <f>ROUND(E151*F151,2)</f>
        <v>52064.85</v>
      </c>
    </row>
    <row r="152" spans="1:7" ht="115.5" x14ac:dyDescent="0.35">
      <c r="A152" s="12"/>
      <c r="B152" s="12"/>
      <c r="C152" s="12"/>
      <c r="D152" s="18" t="s">
        <v>222</v>
      </c>
      <c r="E152" s="12"/>
      <c r="F152" s="12"/>
      <c r="G152" s="12"/>
    </row>
    <row r="153" spans="1:7" x14ac:dyDescent="0.35">
      <c r="A153" s="8" t="s">
        <v>223</v>
      </c>
      <c r="B153" s="9" t="s">
        <v>14</v>
      </c>
      <c r="C153" s="9" t="s">
        <v>32</v>
      </c>
      <c r="D153" s="18" t="s">
        <v>224</v>
      </c>
      <c r="E153" s="10">
        <v>2</v>
      </c>
      <c r="F153" s="10">
        <v>4745.16</v>
      </c>
      <c r="G153" s="11">
        <f>ROUND(E153*F153,2)</f>
        <v>9490.32</v>
      </c>
    </row>
    <row r="154" spans="1:7" ht="147" x14ac:dyDescent="0.35">
      <c r="A154" s="12"/>
      <c r="B154" s="12"/>
      <c r="C154" s="12"/>
      <c r="D154" s="18" t="s">
        <v>225</v>
      </c>
      <c r="E154" s="12"/>
      <c r="F154" s="12"/>
      <c r="G154" s="12"/>
    </row>
    <row r="155" spans="1:7" x14ac:dyDescent="0.35">
      <c r="A155" s="8" t="s">
        <v>226</v>
      </c>
      <c r="B155" s="9" t="s">
        <v>14</v>
      </c>
      <c r="C155" s="9" t="s">
        <v>32</v>
      </c>
      <c r="D155" s="18" t="s">
        <v>227</v>
      </c>
      <c r="E155" s="10">
        <v>1</v>
      </c>
      <c r="F155" s="10">
        <v>5320</v>
      </c>
      <c r="G155" s="11">
        <f>ROUND(E155*F155,2)</f>
        <v>5320</v>
      </c>
    </row>
    <row r="156" spans="1:7" ht="31.5" x14ac:dyDescent="0.35">
      <c r="A156" s="12"/>
      <c r="B156" s="12"/>
      <c r="C156" s="12"/>
      <c r="D156" s="18" t="s">
        <v>228</v>
      </c>
      <c r="E156" s="12"/>
      <c r="F156" s="12"/>
      <c r="G156" s="12"/>
    </row>
    <row r="157" spans="1:7" x14ac:dyDescent="0.35">
      <c r="A157" s="8" t="s">
        <v>229</v>
      </c>
      <c r="B157" s="9" t="s">
        <v>14</v>
      </c>
      <c r="C157" s="9" t="s">
        <v>230</v>
      </c>
      <c r="D157" s="18" t="s">
        <v>231</v>
      </c>
      <c r="E157" s="10">
        <v>1</v>
      </c>
      <c r="F157" s="10">
        <v>3098.27</v>
      </c>
      <c r="G157" s="11">
        <f>ROUND(E157*F157,2)</f>
        <v>3098.27</v>
      </c>
    </row>
    <row r="158" spans="1:7" ht="126" x14ac:dyDescent="0.35">
      <c r="A158" s="12"/>
      <c r="B158" s="12"/>
      <c r="C158" s="12"/>
      <c r="D158" s="18" t="s">
        <v>232</v>
      </c>
      <c r="E158" s="12"/>
      <c r="F158" s="12"/>
      <c r="G158" s="12"/>
    </row>
    <row r="159" spans="1:7" x14ac:dyDescent="0.35">
      <c r="A159" s="8" t="s">
        <v>233</v>
      </c>
      <c r="B159" s="9" t="s">
        <v>14</v>
      </c>
      <c r="C159" s="9" t="s">
        <v>32</v>
      </c>
      <c r="D159" s="18" t="s">
        <v>234</v>
      </c>
      <c r="E159" s="10">
        <v>1</v>
      </c>
      <c r="F159" s="10">
        <v>3069.96</v>
      </c>
      <c r="G159" s="11">
        <f>ROUND(E159*F159,2)</f>
        <v>3069.96</v>
      </c>
    </row>
    <row r="160" spans="1:7" ht="126" x14ac:dyDescent="0.35">
      <c r="A160" s="12"/>
      <c r="B160" s="12"/>
      <c r="C160" s="12"/>
      <c r="D160" s="18" t="s">
        <v>235</v>
      </c>
      <c r="E160" s="12"/>
      <c r="F160" s="12"/>
      <c r="G160" s="12"/>
    </row>
    <row r="161" spans="1:7" x14ac:dyDescent="0.35">
      <c r="A161" s="8" t="s">
        <v>236</v>
      </c>
      <c r="B161" s="9" t="s">
        <v>14</v>
      </c>
      <c r="C161" s="9" t="s">
        <v>32</v>
      </c>
      <c r="D161" s="18" t="s">
        <v>237</v>
      </c>
      <c r="E161" s="10">
        <v>1</v>
      </c>
      <c r="F161" s="10">
        <v>615.4</v>
      </c>
      <c r="G161" s="11">
        <f>ROUND(E161*F161,2)</f>
        <v>615.4</v>
      </c>
    </row>
    <row r="162" spans="1:7" ht="63" x14ac:dyDescent="0.35">
      <c r="A162" s="12"/>
      <c r="B162" s="12"/>
      <c r="C162" s="12"/>
      <c r="D162" s="18" t="s">
        <v>238</v>
      </c>
      <c r="E162" s="12"/>
      <c r="F162" s="12"/>
      <c r="G162" s="12"/>
    </row>
    <row r="163" spans="1:7" x14ac:dyDescent="0.35">
      <c r="A163" s="8" t="s">
        <v>239</v>
      </c>
      <c r="B163" s="9" t="s">
        <v>14</v>
      </c>
      <c r="C163" s="9" t="s">
        <v>32</v>
      </c>
      <c r="D163" s="18" t="s">
        <v>240</v>
      </c>
      <c r="E163" s="10">
        <v>1</v>
      </c>
      <c r="F163" s="10">
        <v>555.53</v>
      </c>
      <c r="G163" s="11">
        <f>ROUND(E163*F163,2)</f>
        <v>555.53</v>
      </c>
    </row>
    <row r="164" spans="1:7" ht="63" x14ac:dyDescent="0.35">
      <c r="A164" s="12"/>
      <c r="B164" s="12"/>
      <c r="C164" s="12"/>
      <c r="D164" s="18" t="s">
        <v>241</v>
      </c>
      <c r="E164" s="12"/>
      <c r="F164" s="12"/>
      <c r="G164" s="12"/>
    </row>
    <row r="165" spans="1:7" x14ac:dyDescent="0.35">
      <c r="A165" s="12"/>
      <c r="B165" s="12"/>
      <c r="C165" s="12"/>
      <c r="D165" s="23" t="s">
        <v>242</v>
      </c>
      <c r="E165" s="10">
        <v>1</v>
      </c>
      <c r="F165" s="14">
        <f>G149+G151+G153+G155+G157+G159+G161+G163</f>
        <v>84500.53</v>
      </c>
      <c r="G165" s="14">
        <f>ROUND(E165*F165,2)</f>
        <v>84500.53</v>
      </c>
    </row>
    <row r="166" spans="1:7" x14ac:dyDescent="0.35">
      <c r="A166" s="15"/>
      <c r="B166" s="15"/>
      <c r="C166" s="15"/>
      <c r="D166" s="24"/>
      <c r="E166" s="15"/>
      <c r="F166" s="15"/>
      <c r="G166" s="15"/>
    </row>
    <row r="167" spans="1:7" x14ac:dyDescent="0.35">
      <c r="A167" s="19" t="s">
        <v>243</v>
      </c>
      <c r="B167" s="19" t="s">
        <v>10</v>
      </c>
      <c r="C167" s="19" t="s">
        <v>11</v>
      </c>
      <c r="D167" s="26" t="s">
        <v>244</v>
      </c>
      <c r="E167" s="20">
        <f>E186</f>
        <v>1</v>
      </c>
      <c r="F167" s="20">
        <f>F186</f>
        <v>12247.18</v>
      </c>
      <c r="G167" s="20">
        <f>G186</f>
        <v>12247.18</v>
      </c>
    </row>
    <row r="168" spans="1:7" x14ac:dyDescent="0.35">
      <c r="A168" s="8" t="s">
        <v>245</v>
      </c>
      <c r="B168" s="9" t="s">
        <v>14</v>
      </c>
      <c r="C168" s="9" t="s">
        <v>45</v>
      </c>
      <c r="D168" s="18" t="s">
        <v>246</v>
      </c>
      <c r="E168" s="10">
        <v>44</v>
      </c>
      <c r="F168" s="10">
        <v>41.65</v>
      </c>
      <c r="G168" s="11">
        <f>ROUND(E168*F168,2)</f>
        <v>1832.6</v>
      </c>
    </row>
    <row r="169" spans="1:7" ht="31.5" x14ac:dyDescent="0.35">
      <c r="A169" s="12"/>
      <c r="B169" s="12"/>
      <c r="C169" s="12"/>
      <c r="D169" s="18" t="s">
        <v>247</v>
      </c>
      <c r="E169" s="12"/>
      <c r="F169" s="12"/>
      <c r="G169" s="12"/>
    </row>
    <row r="170" spans="1:7" x14ac:dyDescent="0.35">
      <c r="A170" s="8" t="s">
        <v>248</v>
      </c>
      <c r="B170" s="9" t="s">
        <v>14</v>
      </c>
      <c r="C170" s="9" t="s">
        <v>45</v>
      </c>
      <c r="D170" s="18" t="s">
        <v>249</v>
      </c>
      <c r="E170" s="10">
        <v>44</v>
      </c>
      <c r="F170" s="10">
        <v>55.84</v>
      </c>
      <c r="G170" s="11">
        <f>ROUND(E170*F170,2)</f>
        <v>2456.96</v>
      </c>
    </row>
    <row r="171" spans="1:7" ht="31.5" x14ac:dyDescent="0.35">
      <c r="A171" s="12"/>
      <c r="B171" s="12"/>
      <c r="C171" s="12"/>
      <c r="D171" s="18" t="s">
        <v>250</v>
      </c>
      <c r="E171" s="12"/>
      <c r="F171" s="12"/>
      <c r="G171" s="12"/>
    </row>
    <row r="172" spans="1:7" x14ac:dyDescent="0.35">
      <c r="A172" s="8" t="s">
        <v>251</v>
      </c>
      <c r="B172" s="9" t="s">
        <v>14</v>
      </c>
      <c r="C172" s="9" t="s">
        <v>45</v>
      </c>
      <c r="D172" s="18" t="s">
        <v>252</v>
      </c>
      <c r="E172" s="10">
        <v>44</v>
      </c>
      <c r="F172" s="10">
        <v>38.71</v>
      </c>
      <c r="G172" s="11">
        <f>ROUND(E172*F172,2)</f>
        <v>1703.24</v>
      </c>
    </row>
    <row r="173" spans="1:7" ht="42" x14ac:dyDescent="0.35">
      <c r="A173" s="12"/>
      <c r="B173" s="12"/>
      <c r="C173" s="12"/>
      <c r="D173" s="18" t="s">
        <v>253</v>
      </c>
      <c r="E173" s="12"/>
      <c r="F173" s="12"/>
      <c r="G173" s="12"/>
    </row>
    <row r="174" spans="1:7" x14ac:dyDescent="0.35">
      <c r="A174" s="8" t="s">
        <v>254</v>
      </c>
      <c r="B174" s="9" t="s">
        <v>14</v>
      </c>
      <c r="C174" s="9" t="s">
        <v>45</v>
      </c>
      <c r="D174" s="18" t="s">
        <v>255</v>
      </c>
      <c r="E174" s="10">
        <v>44</v>
      </c>
      <c r="F174" s="10">
        <v>42.27</v>
      </c>
      <c r="G174" s="11">
        <f>ROUND(E174*F174,2)</f>
        <v>1859.88</v>
      </c>
    </row>
    <row r="175" spans="1:7" ht="42" x14ac:dyDescent="0.35">
      <c r="A175" s="12"/>
      <c r="B175" s="12"/>
      <c r="C175" s="12"/>
      <c r="D175" s="18" t="s">
        <v>256</v>
      </c>
      <c r="E175" s="12"/>
      <c r="F175" s="12"/>
      <c r="G175" s="12"/>
    </row>
    <row r="176" spans="1:7" x14ac:dyDescent="0.35">
      <c r="A176" s="8" t="s">
        <v>257</v>
      </c>
      <c r="B176" s="9" t="s">
        <v>14</v>
      </c>
      <c r="C176" s="9" t="s">
        <v>32</v>
      </c>
      <c r="D176" s="18" t="s">
        <v>258</v>
      </c>
      <c r="E176" s="10">
        <v>2</v>
      </c>
      <c r="F176" s="10">
        <v>59.99</v>
      </c>
      <c r="G176" s="11">
        <f>ROUND(E176*F176,2)</f>
        <v>119.98</v>
      </c>
    </row>
    <row r="177" spans="1:7" ht="31.5" x14ac:dyDescent="0.35">
      <c r="A177" s="12"/>
      <c r="B177" s="12"/>
      <c r="C177" s="12"/>
      <c r="D177" s="18" t="s">
        <v>259</v>
      </c>
      <c r="E177" s="12"/>
      <c r="F177" s="12"/>
      <c r="G177" s="12"/>
    </row>
    <row r="178" spans="1:7" x14ac:dyDescent="0.35">
      <c r="A178" s="8" t="s">
        <v>260</v>
      </c>
      <c r="B178" s="9" t="s">
        <v>14</v>
      </c>
      <c r="C178" s="9" t="s">
        <v>32</v>
      </c>
      <c r="D178" s="18" t="s">
        <v>261</v>
      </c>
      <c r="E178" s="10">
        <v>2</v>
      </c>
      <c r="F178" s="10">
        <v>85.26</v>
      </c>
      <c r="G178" s="11">
        <f>ROUND(E178*F178,2)</f>
        <v>170.52</v>
      </c>
    </row>
    <row r="179" spans="1:7" ht="31.5" x14ac:dyDescent="0.35">
      <c r="A179" s="12"/>
      <c r="B179" s="12"/>
      <c r="C179" s="12"/>
      <c r="D179" s="18" t="s">
        <v>262</v>
      </c>
      <c r="E179" s="12"/>
      <c r="F179" s="12"/>
      <c r="G179" s="12"/>
    </row>
    <row r="180" spans="1:7" x14ac:dyDescent="0.35">
      <c r="A180" s="8" t="s">
        <v>263</v>
      </c>
      <c r="B180" s="9" t="s">
        <v>14</v>
      </c>
      <c r="C180" s="9" t="s">
        <v>45</v>
      </c>
      <c r="D180" s="18" t="s">
        <v>264</v>
      </c>
      <c r="E180" s="10">
        <v>36</v>
      </c>
      <c r="F180" s="10">
        <v>39.85</v>
      </c>
      <c r="G180" s="11">
        <f>ROUND(E180*F180,2)</f>
        <v>1434.6</v>
      </c>
    </row>
    <row r="181" spans="1:7" ht="21" x14ac:dyDescent="0.35">
      <c r="A181" s="12"/>
      <c r="B181" s="12"/>
      <c r="C181" s="12"/>
      <c r="D181" s="18" t="s">
        <v>265</v>
      </c>
      <c r="E181" s="12"/>
      <c r="F181" s="12"/>
      <c r="G181" s="12"/>
    </row>
    <row r="182" spans="1:7" x14ac:dyDescent="0.35">
      <c r="A182" s="8" t="s">
        <v>266</v>
      </c>
      <c r="B182" s="9" t="s">
        <v>14</v>
      </c>
      <c r="C182" s="9" t="s">
        <v>45</v>
      </c>
      <c r="D182" s="18" t="s">
        <v>267</v>
      </c>
      <c r="E182" s="10">
        <v>36</v>
      </c>
      <c r="F182" s="10">
        <v>45.83</v>
      </c>
      <c r="G182" s="11">
        <f>ROUND(E182*F182,2)</f>
        <v>1649.88</v>
      </c>
    </row>
    <row r="183" spans="1:7" ht="21" x14ac:dyDescent="0.35">
      <c r="A183" s="12"/>
      <c r="B183" s="12"/>
      <c r="C183" s="12"/>
      <c r="D183" s="18" t="s">
        <v>268</v>
      </c>
      <c r="E183" s="12"/>
      <c r="F183" s="12"/>
      <c r="G183" s="12"/>
    </row>
    <row r="184" spans="1:7" x14ac:dyDescent="0.35">
      <c r="A184" s="8" t="s">
        <v>269</v>
      </c>
      <c r="B184" s="9" t="s">
        <v>14</v>
      </c>
      <c r="C184" s="9" t="s">
        <v>32</v>
      </c>
      <c r="D184" s="18" t="s">
        <v>270</v>
      </c>
      <c r="E184" s="10">
        <v>1</v>
      </c>
      <c r="F184" s="10">
        <v>1019.52</v>
      </c>
      <c r="G184" s="11">
        <f>ROUND(E184*F184,2)</f>
        <v>1019.52</v>
      </c>
    </row>
    <row r="185" spans="1:7" ht="63" x14ac:dyDescent="0.35">
      <c r="A185" s="12"/>
      <c r="B185" s="12"/>
      <c r="C185" s="12"/>
      <c r="D185" s="18" t="s">
        <v>271</v>
      </c>
      <c r="E185" s="12"/>
      <c r="F185" s="12"/>
      <c r="G185" s="12"/>
    </row>
    <row r="186" spans="1:7" x14ac:dyDescent="0.35">
      <c r="A186" s="12"/>
      <c r="B186" s="12"/>
      <c r="C186" s="12"/>
      <c r="D186" s="23" t="s">
        <v>272</v>
      </c>
      <c r="E186" s="10">
        <v>1</v>
      </c>
      <c r="F186" s="14">
        <f>G168+G170+G172+G174+G176+G178+G180+G182+G184</f>
        <v>12247.18</v>
      </c>
      <c r="G186" s="14">
        <f>ROUND(E186*F186,2)</f>
        <v>12247.18</v>
      </c>
    </row>
    <row r="187" spans="1:7" x14ac:dyDescent="0.35">
      <c r="A187" s="15"/>
      <c r="B187" s="15"/>
      <c r="C187" s="15"/>
      <c r="D187" s="24"/>
      <c r="E187" s="15"/>
      <c r="F187" s="15"/>
      <c r="G187" s="15"/>
    </row>
    <row r="188" spans="1:7" x14ac:dyDescent="0.35">
      <c r="A188" s="19" t="s">
        <v>273</v>
      </c>
      <c r="B188" s="19" t="s">
        <v>10</v>
      </c>
      <c r="C188" s="19" t="s">
        <v>11</v>
      </c>
      <c r="D188" s="26" t="s">
        <v>274</v>
      </c>
      <c r="E188" s="20">
        <f>E227</f>
        <v>1</v>
      </c>
      <c r="F188" s="20">
        <f>F227</f>
        <v>21734.07</v>
      </c>
      <c r="G188" s="20">
        <f>G227</f>
        <v>21734.07</v>
      </c>
    </row>
    <row r="189" spans="1:7" x14ac:dyDescent="0.35">
      <c r="A189" s="8" t="s">
        <v>275</v>
      </c>
      <c r="B189" s="9" t="s">
        <v>14</v>
      </c>
      <c r="C189" s="9" t="s">
        <v>25</v>
      </c>
      <c r="D189" s="18" t="s">
        <v>276</v>
      </c>
      <c r="E189" s="10">
        <v>20</v>
      </c>
      <c r="F189" s="10">
        <v>132.72999999999999</v>
      </c>
      <c r="G189" s="11">
        <f>ROUND(E189*F189,2)</f>
        <v>2654.6</v>
      </c>
    </row>
    <row r="190" spans="1:7" ht="115.5" x14ac:dyDescent="0.35">
      <c r="A190" s="12"/>
      <c r="B190" s="12"/>
      <c r="C190" s="12"/>
      <c r="D190" s="18" t="s">
        <v>277</v>
      </c>
      <c r="E190" s="12"/>
      <c r="F190" s="12"/>
      <c r="G190" s="12"/>
    </row>
    <row r="191" spans="1:7" x14ac:dyDescent="0.35">
      <c r="A191" s="8" t="s">
        <v>278</v>
      </c>
      <c r="B191" s="9" t="s">
        <v>14</v>
      </c>
      <c r="C191" s="9" t="s">
        <v>25</v>
      </c>
      <c r="D191" s="18" t="s">
        <v>279</v>
      </c>
      <c r="E191" s="10">
        <v>109</v>
      </c>
      <c r="F191" s="10">
        <v>47.77</v>
      </c>
      <c r="G191" s="11">
        <f>ROUND(E191*F191,2)</f>
        <v>5206.93</v>
      </c>
    </row>
    <row r="192" spans="1:7" ht="21" x14ac:dyDescent="0.35">
      <c r="A192" s="12"/>
      <c r="B192" s="12"/>
      <c r="C192" s="12"/>
      <c r="D192" s="18" t="s">
        <v>280</v>
      </c>
      <c r="E192" s="12"/>
      <c r="F192" s="12"/>
      <c r="G192" s="12"/>
    </row>
    <row r="193" spans="1:7" x14ac:dyDescent="0.35">
      <c r="A193" s="8" t="s">
        <v>281</v>
      </c>
      <c r="B193" s="9" t="s">
        <v>14</v>
      </c>
      <c r="C193" s="9" t="s">
        <v>45</v>
      </c>
      <c r="D193" s="18" t="s">
        <v>282</v>
      </c>
      <c r="E193" s="10">
        <v>21</v>
      </c>
      <c r="F193" s="10">
        <v>23.23</v>
      </c>
      <c r="G193" s="11">
        <f>ROUND(E193*F193,2)</f>
        <v>487.83</v>
      </c>
    </row>
    <row r="194" spans="1:7" ht="31.5" x14ac:dyDescent="0.35">
      <c r="A194" s="12"/>
      <c r="B194" s="12"/>
      <c r="C194" s="12"/>
      <c r="D194" s="18" t="s">
        <v>283</v>
      </c>
      <c r="E194" s="12"/>
      <c r="F194" s="12"/>
      <c r="G194" s="12"/>
    </row>
    <row r="195" spans="1:7" x14ac:dyDescent="0.35">
      <c r="A195" s="8" t="s">
        <v>284</v>
      </c>
      <c r="B195" s="9" t="s">
        <v>14</v>
      </c>
      <c r="C195" s="9" t="s">
        <v>45</v>
      </c>
      <c r="D195" s="18" t="s">
        <v>285</v>
      </c>
      <c r="E195" s="10">
        <v>2</v>
      </c>
      <c r="F195" s="10">
        <v>26.16</v>
      </c>
      <c r="G195" s="11">
        <f>ROUND(E195*F195,2)</f>
        <v>52.32</v>
      </c>
    </row>
    <row r="196" spans="1:7" ht="21" x14ac:dyDescent="0.35">
      <c r="A196" s="12"/>
      <c r="B196" s="12"/>
      <c r="C196" s="12"/>
      <c r="D196" s="18" t="s">
        <v>286</v>
      </c>
      <c r="E196" s="12"/>
      <c r="F196" s="12"/>
      <c r="G196" s="12"/>
    </row>
    <row r="197" spans="1:7" x14ac:dyDescent="0.35">
      <c r="A197" s="8" t="s">
        <v>287</v>
      </c>
      <c r="B197" s="9" t="s">
        <v>14</v>
      </c>
      <c r="C197" s="9" t="s">
        <v>45</v>
      </c>
      <c r="D197" s="18" t="s">
        <v>288</v>
      </c>
      <c r="E197" s="10">
        <v>10</v>
      </c>
      <c r="F197" s="10">
        <v>24.76</v>
      </c>
      <c r="G197" s="11">
        <f>ROUND(E197*F197,2)</f>
        <v>247.6</v>
      </c>
    </row>
    <row r="198" spans="1:7" ht="21" x14ac:dyDescent="0.35">
      <c r="A198" s="12"/>
      <c r="B198" s="12"/>
      <c r="C198" s="12"/>
      <c r="D198" s="18" t="s">
        <v>289</v>
      </c>
      <c r="E198" s="12"/>
      <c r="F198" s="12"/>
      <c r="G198" s="12"/>
    </row>
    <row r="199" spans="1:7" x14ac:dyDescent="0.35">
      <c r="A199" s="8" t="s">
        <v>290</v>
      </c>
      <c r="B199" s="9" t="s">
        <v>14</v>
      </c>
      <c r="C199" s="9" t="s">
        <v>25</v>
      </c>
      <c r="D199" s="18" t="s">
        <v>291</v>
      </c>
      <c r="E199" s="10">
        <v>60</v>
      </c>
      <c r="F199" s="10">
        <v>60.16</v>
      </c>
      <c r="G199" s="11">
        <f>ROUND(E199*F199,2)</f>
        <v>3609.6</v>
      </c>
    </row>
    <row r="200" spans="1:7" ht="42" x14ac:dyDescent="0.35">
      <c r="A200" s="12"/>
      <c r="B200" s="12"/>
      <c r="C200" s="12"/>
      <c r="D200" s="18" t="s">
        <v>292</v>
      </c>
      <c r="E200" s="12"/>
      <c r="F200" s="12"/>
      <c r="G200" s="12"/>
    </row>
    <row r="201" spans="1:7" x14ac:dyDescent="0.35">
      <c r="A201" s="8" t="s">
        <v>293</v>
      </c>
      <c r="B201" s="9" t="s">
        <v>14</v>
      </c>
      <c r="C201" s="9" t="s">
        <v>32</v>
      </c>
      <c r="D201" s="18" t="s">
        <v>294</v>
      </c>
      <c r="E201" s="10">
        <v>4</v>
      </c>
      <c r="F201" s="10">
        <v>77.98</v>
      </c>
      <c r="G201" s="11">
        <f>ROUND(E201*F201,2)</f>
        <v>311.92</v>
      </c>
    </row>
    <row r="202" spans="1:7" ht="31.5" x14ac:dyDescent="0.35">
      <c r="A202" s="12"/>
      <c r="B202" s="12"/>
      <c r="C202" s="12"/>
      <c r="D202" s="18" t="s">
        <v>295</v>
      </c>
      <c r="E202" s="12"/>
      <c r="F202" s="12"/>
      <c r="G202" s="12"/>
    </row>
    <row r="203" spans="1:7" x14ac:dyDescent="0.35">
      <c r="A203" s="8" t="s">
        <v>296</v>
      </c>
      <c r="B203" s="9" t="s">
        <v>14</v>
      </c>
      <c r="C203" s="9" t="s">
        <v>32</v>
      </c>
      <c r="D203" s="18" t="s">
        <v>297</v>
      </c>
      <c r="E203" s="10">
        <v>2</v>
      </c>
      <c r="F203" s="10">
        <v>80.98</v>
      </c>
      <c r="G203" s="11">
        <f>ROUND(E203*F203,2)</f>
        <v>161.96</v>
      </c>
    </row>
    <row r="204" spans="1:7" ht="31.5" x14ac:dyDescent="0.35">
      <c r="A204" s="12"/>
      <c r="B204" s="12"/>
      <c r="C204" s="12"/>
      <c r="D204" s="18" t="s">
        <v>298</v>
      </c>
      <c r="E204" s="12"/>
      <c r="F204" s="12"/>
      <c r="G204" s="12"/>
    </row>
    <row r="205" spans="1:7" x14ac:dyDescent="0.35">
      <c r="A205" s="8" t="s">
        <v>299</v>
      </c>
      <c r="B205" s="9" t="s">
        <v>14</v>
      </c>
      <c r="C205" s="9" t="s">
        <v>32</v>
      </c>
      <c r="D205" s="18" t="s">
        <v>300</v>
      </c>
      <c r="E205" s="10">
        <v>1</v>
      </c>
      <c r="F205" s="10">
        <v>185.85</v>
      </c>
      <c r="G205" s="11">
        <f>ROUND(E205*F205,2)</f>
        <v>185.85</v>
      </c>
    </row>
    <row r="206" spans="1:7" ht="31.5" x14ac:dyDescent="0.35">
      <c r="A206" s="12"/>
      <c r="B206" s="12"/>
      <c r="C206" s="12"/>
      <c r="D206" s="18" t="s">
        <v>301</v>
      </c>
      <c r="E206" s="12"/>
      <c r="F206" s="12"/>
      <c r="G206" s="12"/>
    </row>
    <row r="207" spans="1:7" x14ac:dyDescent="0.35">
      <c r="A207" s="8" t="s">
        <v>302</v>
      </c>
      <c r="B207" s="9" t="s">
        <v>14</v>
      </c>
      <c r="C207" s="9" t="s">
        <v>32</v>
      </c>
      <c r="D207" s="18" t="s">
        <v>303</v>
      </c>
      <c r="E207" s="10">
        <v>2</v>
      </c>
      <c r="F207" s="10">
        <v>171.77</v>
      </c>
      <c r="G207" s="11">
        <f>ROUND(E207*F207,2)</f>
        <v>343.54</v>
      </c>
    </row>
    <row r="208" spans="1:7" ht="31.5" x14ac:dyDescent="0.35">
      <c r="A208" s="12"/>
      <c r="B208" s="12"/>
      <c r="C208" s="12"/>
      <c r="D208" s="18" t="s">
        <v>304</v>
      </c>
      <c r="E208" s="12"/>
      <c r="F208" s="12"/>
      <c r="G208" s="12"/>
    </row>
    <row r="209" spans="1:7" x14ac:dyDescent="0.35">
      <c r="A209" s="8" t="s">
        <v>305</v>
      </c>
      <c r="B209" s="9" t="s">
        <v>14</v>
      </c>
      <c r="C209" s="9" t="s">
        <v>32</v>
      </c>
      <c r="D209" s="18" t="s">
        <v>306</v>
      </c>
      <c r="E209" s="10">
        <v>2</v>
      </c>
      <c r="F209" s="10">
        <v>160.68</v>
      </c>
      <c r="G209" s="11">
        <f>ROUND(E209*F209,2)</f>
        <v>321.36</v>
      </c>
    </row>
    <row r="210" spans="1:7" ht="31.5" x14ac:dyDescent="0.35">
      <c r="A210" s="12"/>
      <c r="B210" s="12"/>
      <c r="C210" s="12"/>
      <c r="D210" s="18" t="s">
        <v>307</v>
      </c>
      <c r="E210" s="12"/>
      <c r="F210" s="12"/>
      <c r="G210" s="12"/>
    </row>
    <row r="211" spans="1:7" x14ac:dyDescent="0.35">
      <c r="A211" s="8" t="s">
        <v>308</v>
      </c>
      <c r="B211" s="9" t="s">
        <v>14</v>
      </c>
      <c r="C211" s="9" t="s">
        <v>32</v>
      </c>
      <c r="D211" s="18" t="s">
        <v>309</v>
      </c>
      <c r="E211" s="10">
        <v>1</v>
      </c>
      <c r="F211" s="10">
        <v>348.6</v>
      </c>
      <c r="G211" s="11">
        <f>ROUND(E211*F211,2)</f>
        <v>348.6</v>
      </c>
    </row>
    <row r="212" spans="1:7" ht="42" x14ac:dyDescent="0.35">
      <c r="A212" s="12"/>
      <c r="B212" s="12"/>
      <c r="C212" s="12"/>
      <c r="D212" s="18" t="s">
        <v>310</v>
      </c>
      <c r="E212" s="12"/>
      <c r="F212" s="12"/>
      <c r="G212" s="12"/>
    </row>
    <row r="213" spans="1:7" x14ac:dyDescent="0.35">
      <c r="A213" s="8" t="s">
        <v>311</v>
      </c>
      <c r="B213" s="9" t="s">
        <v>14</v>
      </c>
      <c r="C213" s="9" t="s">
        <v>32</v>
      </c>
      <c r="D213" s="18" t="s">
        <v>312</v>
      </c>
      <c r="E213" s="10">
        <v>1</v>
      </c>
      <c r="F213" s="10">
        <v>340.06</v>
      </c>
      <c r="G213" s="11">
        <f>ROUND(E213*F213,2)</f>
        <v>340.06</v>
      </c>
    </row>
    <row r="214" spans="1:7" ht="42" x14ac:dyDescent="0.35">
      <c r="A214" s="12"/>
      <c r="B214" s="12"/>
      <c r="C214" s="12"/>
      <c r="D214" s="18" t="s">
        <v>313</v>
      </c>
      <c r="E214" s="12"/>
      <c r="F214" s="12"/>
      <c r="G214" s="12"/>
    </row>
    <row r="215" spans="1:7" x14ac:dyDescent="0.35">
      <c r="A215" s="8" t="s">
        <v>314</v>
      </c>
      <c r="B215" s="9" t="s">
        <v>14</v>
      </c>
      <c r="C215" s="9" t="s">
        <v>32</v>
      </c>
      <c r="D215" s="18" t="s">
        <v>315</v>
      </c>
      <c r="E215" s="10">
        <v>2</v>
      </c>
      <c r="F215" s="10">
        <v>337.66</v>
      </c>
      <c r="G215" s="11">
        <f>ROUND(E215*F215,2)</f>
        <v>675.32</v>
      </c>
    </row>
    <row r="216" spans="1:7" ht="42" x14ac:dyDescent="0.35">
      <c r="A216" s="12"/>
      <c r="B216" s="12"/>
      <c r="C216" s="12"/>
      <c r="D216" s="18" t="s">
        <v>316</v>
      </c>
      <c r="E216" s="12"/>
      <c r="F216" s="12"/>
      <c r="G216" s="12"/>
    </row>
    <row r="217" spans="1:7" x14ac:dyDescent="0.35">
      <c r="A217" s="8" t="s">
        <v>317</v>
      </c>
      <c r="B217" s="9" t="s">
        <v>14</v>
      </c>
      <c r="C217" s="9" t="s">
        <v>32</v>
      </c>
      <c r="D217" s="18" t="s">
        <v>318</v>
      </c>
      <c r="E217" s="10">
        <v>1</v>
      </c>
      <c r="F217" s="10">
        <v>752.4</v>
      </c>
      <c r="G217" s="11">
        <f>ROUND(E217*F217,2)</f>
        <v>752.4</v>
      </c>
    </row>
    <row r="218" spans="1:7" ht="42" x14ac:dyDescent="0.35">
      <c r="A218" s="12"/>
      <c r="B218" s="12"/>
      <c r="C218" s="12"/>
      <c r="D218" s="18" t="s">
        <v>319</v>
      </c>
      <c r="E218" s="12"/>
      <c r="F218" s="12"/>
      <c r="G218" s="12"/>
    </row>
    <row r="219" spans="1:7" x14ac:dyDescent="0.35">
      <c r="A219" s="8" t="s">
        <v>320</v>
      </c>
      <c r="B219" s="9" t="s">
        <v>14</v>
      </c>
      <c r="C219" s="9" t="s">
        <v>32</v>
      </c>
      <c r="D219" s="18" t="s">
        <v>321</v>
      </c>
      <c r="E219" s="10">
        <v>1</v>
      </c>
      <c r="F219" s="10">
        <v>684.4</v>
      </c>
      <c r="G219" s="11">
        <f>ROUND(E219*F219,2)</f>
        <v>684.4</v>
      </c>
    </row>
    <row r="220" spans="1:7" ht="42" x14ac:dyDescent="0.35">
      <c r="A220" s="12"/>
      <c r="B220" s="12"/>
      <c r="C220" s="12"/>
      <c r="D220" s="18" t="s">
        <v>322</v>
      </c>
      <c r="E220" s="12"/>
      <c r="F220" s="12"/>
      <c r="G220" s="12"/>
    </row>
    <row r="221" spans="1:7" x14ac:dyDescent="0.35">
      <c r="A221" s="8" t="s">
        <v>323</v>
      </c>
      <c r="B221" s="9" t="s">
        <v>14</v>
      </c>
      <c r="C221" s="9" t="s">
        <v>32</v>
      </c>
      <c r="D221" s="18" t="s">
        <v>324</v>
      </c>
      <c r="E221" s="10">
        <v>2</v>
      </c>
      <c r="F221" s="10">
        <v>639.26</v>
      </c>
      <c r="G221" s="11">
        <f>ROUND(E221*F221,2)</f>
        <v>1278.52</v>
      </c>
    </row>
    <row r="222" spans="1:7" ht="42" x14ac:dyDescent="0.35">
      <c r="A222" s="12"/>
      <c r="B222" s="12"/>
      <c r="C222" s="12"/>
      <c r="D222" s="18" t="s">
        <v>325</v>
      </c>
      <c r="E222" s="12"/>
      <c r="F222" s="12"/>
      <c r="G222" s="12"/>
    </row>
    <row r="223" spans="1:7" x14ac:dyDescent="0.35">
      <c r="A223" s="8" t="s">
        <v>326</v>
      </c>
      <c r="B223" s="9" t="s">
        <v>14</v>
      </c>
      <c r="C223" s="9" t="s">
        <v>32</v>
      </c>
      <c r="D223" s="18" t="s">
        <v>327</v>
      </c>
      <c r="E223" s="10">
        <v>1</v>
      </c>
      <c r="F223" s="10">
        <v>309.26</v>
      </c>
      <c r="G223" s="11">
        <f>ROUND(E223*F223,2)</f>
        <v>309.26</v>
      </c>
    </row>
    <row r="224" spans="1:7" ht="42" x14ac:dyDescent="0.35">
      <c r="A224" s="12"/>
      <c r="B224" s="12"/>
      <c r="C224" s="12"/>
      <c r="D224" s="18" t="s">
        <v>328</v>
      </c>
      <c r="E224" s="12"/>
      <c r="F224" s="12"/>
      <c r="G224" s="12"/>
    </row>
    <row r="225" spans="1:7" x14ac:dyDescent="0.35">
      <c r="A225" s="8" t="s">
        <v>329</v>
      </c>
      <c r="B225" s="9" t="s">
        <v>14</v>
      </c>
      <c r="C225" s="9" t="s">
        <v>32</v>
      </c>
      <c r="D225" s="18" t="s">
        <v>330</v>
      </c>
      <c r="E225" s="10">
        <v>5</v>
      </c>
      <c r="F225" s="10">
        <v>752.4</v>
      </c>
      <c r="G225" s="11">
        <f>ROUND(E225*F225,2)</f>
        <v>3762</v>
      </c>
    </row>
    <row r="226" spans="1:7" ht="42" x14ac:dyDescent="0.35">
      <c r="A226" s="12"/>
      <c r="B226" s="12"/>
      <c r="C226" s="12"/>
      <c r="D226" s="18" t="s">
        <v>331</v>
      </c>
      <c r="E226" s="12"/>
      <c r="F226" s="12"/>
      <c r="G226" s="12"/>
    </row>
    <row r="227" spans="1:7" x14ac:dyDescent="0.35">
      <c r="A227" s="12"/>
      <c r="B227" s="12"/>
      <c r="C227" s="12"/>
      <c r="D227" s="23" t="s">
        <v>332</v>
      </c>
      <c r="E227" s="10">
        <v>1</v>
      </c>
      <c r="F227" s="14">
        <f>G189+G191+G193+G195+G197+G199+G201+G203+G205+G207+G209+G211+G213+G215+G217+G219+G221+G223+G225</f>
        <v>21734.07</v>
      </c>
      <c r="G227" s="14">
        <f>ROUND(E227*F227,2)</f>
        <v>21734.07</v>
      </c>
    </row>
    <row r="228" spans="1:7" x14ac:dyDescent="0.35">
      <c r="A228" s="15"/>
      <c r="B228" s="15"/>
      <c r="C228" s="15"/>
      <c r="D228" s="24"/>
      <c r="E228" s="15"/>
      <c r="F228" s="15"/>
      <c r="G228" s="15"/>
    </row>
    <row r="229" spans="1:7" x14ac:dyDescent="0.35">
      <c r="A229" s="12"/>
      <c r="B229" s="12"/>
      <c r="C229" s="12"/>
      <c r="D229" s="23" t="s">
        <v>333</v>
      </c>
      <c r="E229" s="10">
        <v>1</v>
      </c>
      <c r="F229" s="14">
        <f>G141+G148+G167+G188</f>
        <v>121804.98</v>
      </c>
      <c r="G229" s="14">
        <f>ROUND(E229*F229,2)</f>
        <v>121804.98</v>
      </c>
    </row>
    <row r="230" spans="1:7" x14ac:dyDescent="0.35">
      <c r="A230" s="15"/>
      <c r="B230" s="15"/>
      <c r="C230" s="15"/>
      <c r="D230" s="24"/>
      <c r="E230" s="15"/>
      <c r="F230" s="15"/>
      <c r="G230" s="15"/>
    </row>
    <row r="231" spans="1:7" x14ac:dyDescent="0.35">
      <c r="A231" s="16" t="s">
        <v>334</v>
      </c>
      <c r="B231" s="16" t="s">
        <v>10</v>
      </c>
      <c r="C231" s="16" t="s">
        <v>11</v>
      </c>
      <c r="D231" s="25" t="s">
        <v>335</v>
      </c>
      <c r="E231" s="17">
        <f>E302</f>
        <v>1</v>
      </c>
      <c r="F231" s="17">
        <f>F302</f>
        <v>34748.74</v>
      </c>
      <c r="G231" s="17">
        <f>G302</f>
        <v>34748.74</v>
      </c>
    </row>
    <row r="232" spans="1:7" x14ac:dyDescent="0.35">
      <c r="A232" s="19" t="s">
        <v>336</v>
      </c>
      <c r="B232" s="19" t="s">
        <v>10</v>
      </c>
      <c r="C232" s="19" t="s">
        <v>11</v>
      </c>
      <c r="D232" s="26" t="s">
        <v>337</v>
      </c>
      <c r="E232" s="20">
        <f>E235</f>
        <v>1</v>
      </c>
      <c r="F232" s="20">
        <f>F235</f>
        <v>749.1</v>
      </c>
      <c r="G232" s="20">
        <f>G235</f>
        <v>749.1</v>
      </c>
    </row>
    <row r="233" spans="1:7" x14ac:dyDescent="0.35">
      <c r="A233" s="8" t="s">
        <v>338</v>
      </c>
      <c r="B233" s="9" t="s">
        <v>14</v>
      </c>
      <c r="C233" s="9" t="s">
        <v>32</v>
      </c>
      <c r="D233" s="18" t="s">
        <v>339</v>
      </c>
      <c r="E233" s="10">
        <v>1</v>
      </c>
      <c r="F233" s="10">
        <v>749.1</v>
      </c>
      <c r="G233" s="11">
        <f>ROUND(E233*F233,2)</f>
        <v>749.1</v>
      </c>
    </row>
    <row r="234" spans="1:7" ht="31.5" x14ac:dyDescent="0.35">
      <c r="A234" s="12"/>
      <c r="B234" s="12"/>
      <c r="C234" s="12"/>
      <c r="D234" s="18" t="s">
        <v>340</v>
      </c>
      <c r="E234" s="12"/>
      <c r="F234" s="12"/>
      <c r="G234" s="12"/>
    </row>
    <row r="235" spans="1:7" x14ac:dyDescent="0.35">
      <c r="A235" s="12"/>
      <c r="B235" s="12"/>
      <c r="C235" s="12"/>
      <c r="D235" s="23" t="s">
        <v>341</v>
      </c>
      <c r="E235" s="10">
        <v>1</v>
      </c>
      <c r="F235" s="14">
        <f>G233</f>
        <v>749.1</v>
      </c>
      <c r="G235" s="14">
        <f>ROUND(E235*F235,2)</f>
        <v>749.1</v>
      </c>
    </row>
    <row r="236" spans="1:7" x14ac:dyDescent="0.35">
      <c r="A236" s="15"/>
      <c r="B236" s="15"/>
      <c r="C236" s="15"/>
      <c r="D236" s="24"/>
      <c r="E236" s="15"/>
      <c r="F236" s="15"/>
      <c r="G236" s="15"/>
    </row>
    <row r="237" spans="1:7" x14ac:dyDescent="0.35">
      <c r="A237" s="19" t="s">
        <v>342</v>
      </c>
      <c r="B237" s="19" t="s">
        <v>10</v>
      </c>
      <c r="C237" s="19" t="s">
        <v>11</v>
      </c>
      <c r="D237" s="26" t="s">
        <v>343</v>
      </c>
      <c r="E237" s="20">
        <f>E246</f>
        <v>1</v>
      </c>
      <c r="F237" s="20">
        <f>F246</f>
        <v>2922.81</v>
      </c>
      <c r="G237" s="20">
        <f>G246</f>
        <v>2922.81</v>
      </c>
    </row>
    <row r="238" spans="1:7" x14ac:dyDescent="0.35">
      <c r="A238" s="8" t="s">
        <v>344</v>
      </c>
      <c r="B238" s="9" t="s">
        <v>14</v>
      </c>
      <c r="C238" s="9" t="s">
        <v>45</v>
      </c>
      <c r="D238" s="18" t="s">
        <v>345</v>
      </c>
      <c r="E238" s="10">
        <v>15</v>
      </c>
      <c r="F238" s="10">
        <v>107.8</v>
      </c>
      <c r="G238" s="11">
        <f>ROUND(E238*F238,2)</f>
        <v>1617</v>
      </c>
    </row>
    <row r="239" spans="1:7" ht="21" x14ac:dyDescent="0.35">
      <c r="A239" s="12"/>
      <c r="B239" s="12"/>
      <c r="C239" s="12"/>
      <c r="D239" s="18" t="s">
        <v>346</v>
      </c>
      <c r="E239" s="12"/>
      <c r="F239" s="12"/>
      <c r="G239" s="12"/>
    </row>
    <row r="240" spans="1:7" x14ac:dyDescent="0.35">
      <c r="A240" s="8" t="s">
        <v>347</v>
      </c>
      <c r="B240" s="9" t="s">
        <v>14</v>
      </c>
      <c r="C240" s="9" t="s">
        <v>45</v>
      </c>
      <c r="D240" s="18" t="s">
        <v>348</v>
      </c>
      <c r="E240" s="10">
        <v>17</v>
      </c>
      <c r="F240" s="10">
        <v>8.15</v>
      </c>
      <c r="G240" s="11">
        <f>ROUND(E240*F240,2)</f>
        <v>138.55000000000001</v>
      </c>
    </row>
    <row r="241" spans="1:7" x14ac:dyDescent="0.35">
      <c r="A241" s="12"/>
      <c r="B241" s="12"/>
      <c r="C241" s="12"/>
      <c r="D241" s="18" t="s">
        <v>349</v>
      </c>
      <c r="E241" s="12"/>
      <c r="F241" s="12"/>
      <c r="G241" s="12"/>
    </row>
    <row r="242" spans="1:7" x14ac:dyDescent="0.35">
      <c r="A242" s="8" t="s">
        <v>350</v>
      </c>
      <c r="B242" s="9" t="s">
        <v>14</v>
      </c>
      <c r="C242" s="9" t="s">
        <v>45</v>
      </c>
      <c r="D242" s="18" t="s">
        <v>351</v>
      </c>
      <c r="E242" s="10">
        <v>62</v>
      </c>
      <c r="F242" s="10">
        <v>16.23</v>
      </c>
      <c r="G242" s="11">
        <f>ROUND(E242*F242,2)</f>
        <v>1006.26</v>
      </c>
    </row>
    <row r="243" spans="1:7" ht="31.5" x14ac:dyDescent="0.35">
      <c r="A243" s="12"/>
      <c r="B243" s="12"/>
      <c r="C243" s="12"/>
      <c r="D243" s="18" t="s">
        <v>352</v>
      </c>
      <c r="E243" s="12"/>
      <c r="F243" s="12"/>
      <c r="G243" s="12"/>
    </row>
    <row r="244" spans="1:7" x14ac:dyDescent="0.35">
      <c r="A244" s="8" t="s">
        <v>353</v>
      </c>
      <c r="B244" s="9" t="s">
        <v>14</v>
      </c>
      <c r="C244" s="9" t="s">
        <v>45</v>
      </c>
      <c r="D244" s="18" t="s">
        <v>354</v>
      </c>
      <c r="E244" s="10">
        <v>25</v>
      </c>
      <c r="F244" s="10">
        <v>6.44</v>
      </c>
      <c r="G244" s="11">
        <f>ROUND(E244*F244,2)</f>
        <v>161</v>
      </c>
    </row>
    <row r="245" spans="1:7" ht="31.5" x14ac:dyDescent="0.35">
      <c r="A245" s="12"/>
      <c r="B245" s="12"/>
      <c r="C245" s="12"/>
      <c r="D245" s="18" t="s">
        <v>355</v>
      </c>
      <c r="E245" s="12"/>
      <c r="F245" s="12"/>
      <c r="G245" s="12"/>
    </row>
    <row r="246" spans="1:7" x14ac:dyDescent="0.35">
      <c r="A246" s="12"/>
      <c r="B246" s="12"/>
      <c r="C246" s="12"/>
      <c r="D246" s="23" t="s">
        <v>356</v>
      </c>
      <c r="E246" s="10">
        <v>1</v>
      </c>
      <c r="F246" s="14">
        <f>G238+G240+G242+G244</f>
        <v>2922.81</v>
      </c>
      <c r="G246" s="14">
        <f>ROUND(E246*F246,2)</f>
        <v>2922.81</v>
      </c>
    </row>
    <row r="247" spans="1:7" x14ac:dyDescent="0.35">
      <c r="A247" s="15"/>
      <c r="B247" s="15"/>
      <c r="C247" s="15"/>
      <c r="D247" s="24"/>
      <c r="E247" s="15"/>
      <c r="F247" s="15"/>
      <c r="G247" s="15"/>
    </row>
    <row r="248" spans="1:7" x14ac:dyDescent="0.35">
      <c r="A248" s="19" t="s">
        <v>357</v>
      </c>
      <c r="B248" s="19" t="s">
        <v>10</v>
      </c>
      <c r="C248" s="19" t="s">
        <v>11</v>
      </c>
      <c r="D248" s="26" t="s">
        <v>358</v>
      </c>
      <c r="E248" s="20">
        <f>E259</f>
        <v>1</v>
      </c>
      <c r="F248" s="20">
        <f>F259</f>
        <v>14521.61</v>
      </c>
      <c r="G248" s="20">
        <f>G259</f>
        <v>14521.61</v>
      </c>
    </row>
    <row r="249" spans="1:7" x14ac:dyDescent="0.35">
      <c r="A249" s="8" t="s">
        <v>359</v>
      </c>
      <c r="B249" s="9" t="s">
        <v>14</v>
      </c>
      <c r="C249" s="9" t="s">
        <v>32</v>
      </c>
      <c r="D249" s="18" t="s">
        <v>360</v>
      </c>
      <c r="E249" s="10">
        <v>1</v>
      </c>
      <c r="F249" s="10">
        <v>4705.25</v>
      </c>
      <c r="G249" s="11">
        <f>ROUND(E249*F249,2)</f>
        <v>4705.25</v>
      </c>
    </row>
    <row r="250" spans="1:7" ht="42" x14ac:dyDescent="0.35">
      <c r="A250" s="12"/>
      <c r="B250" s="12"/>
      <c r="C250" s="12"/>
      <c r="D250" s="18" t="s">
        <v>361</v>
      </c>
      <c r="E250" s="12"/>
      <c r="F250" s="12"/>
      <c r="G250" s="12"/>
    </row>
    <row r="251" spans="1:7" x14ac:dyDescent="0.35">
      <c r="A251" s="8" t="s">
        <v>362</v>
      </c>
      <c r="B251" s="9" t="s">
        <v>14</v>
      </c>
      <c r="C251" s="9" t="s">
        <v>32</v>
      </c>
      <c r="D251" s="18" t="s">
        <v>363</v>
      </c>
      <c r="E251" s="10">
        <v>1</v>
      </c>
      <c r="F251" s="10">
        <v>5149.6499999999996</v>
      </c>
      <c r="G251" s="11">
        <f>ROUND(E251*F251,2)</f>
        <v>5149.6499999999996</v>
      </c>
    </row>
    <row r="252" spans="1:7" ht="42" x14ac:dyDescent="0.35">
      <c r="A252" s="12"/>
      <c r="B252" s="12"/>
      <c r="C252" s="12"/>
      <c r="D252" s="18" t="s">
        <v>364</v>
      </c>
      <c r="E252" s="12"/>
      <c r="F252" s="12"/>
      <c r="G252" s="12"/>
    </row>
    <row r="253" spans="1:7" x14ac:dyDescent="0.35">
      <c r="A253" s="8" t="s">
        <v>365</v>
      </c>
      <c r="B253" s="9" t="s">
        <v>14</v>
      </c>
      <c r="C253" s="9" t="s">
        <v>32</v>
      </c>
      <c r="D253" s="18" t="s">
        <v>366</v>
      </c>
      <c r="E253" s="10">
        <v>1</v>
      </c>
      <c r="F253" s="10">
        <v>4154.87</v>
      </c>
      <c r="G253" s="11">
        <f>ROUND(E253*F253,2)</f>
        <v>4154.87</v>
      </c>
    </row>
    <row r="254" spans="1:7" ht="42" x14ac:dyDescent="0.35">
      <c r="A254" s="12"/>
      <c r="B254" s="12"/>
      <c r="C254" s="12"/>
      <c r="D254" s="18" t="s">
        <v>367</v>
      </c>
      <c r="E254" s="12"/>
      <c r="F254" s="12"/>
      <c r="G254" s="12"/>
    </row>
    <row r="255" spans="1:7" x14ac:dyDescent="0.35">
      <c r="A255" s="8" t="s">
        <v>368</v>
      </c>
      <c r="B255" s="9" t="s">
        <v>14</v>
      </c>
      <c r="C255" s="9" t="s">
        <v>32</v>
      </c>
      <c r="D255" s="18" t="s">
        <v>369</v>
      </c>
      <c r="E255" s="10">
        <v>1</v>
      </c>
      <c r="F255" s="10">
        <v>270.92</v>
      </c>
      <c r="G255" s="11">
        <f>ROUND(E255*F255,2)</f>
        <v>270.92</v>
      </c>
    </row>
    <row r="256" spans="1:7" ht="21" x14ac:dyDescent="0.35">
      <c r="A256" s="12"/>
      <c r="B256" s="12"/>
      <c r="C256" s="12"/>
      <c r="D256" s="18" t="s">
        <v>370</v>
      </c>
      <c r="E256" s="12"/>
      <c r="F256" s="12"/>
      <c r="G256" s="12"/>
    </row>
    <row r="257" spans="1:7" x14ac:dyDescent="0.35">
      <c r="A257" s="8" t="s">
        <v>371</v>
      </c>
      <c r="B257" s="9" t="s">
        <v>14</v>
      </c>
      <c r="C257" s="9" t="s">
        <v>32</v>
      </c>
      <c r="D257" s="18" t="s">
        <v>372</v>
      </c>
      <c r="E257" s="10">
        <v>1</v>
      </c>
      <c r="F257" s="10">
        <v>240.92</v>
      </c>
      <c r="G257" s="11">
        <f>ROUND(E257*F257,2)</f>
        <v>240.92</v>
      </c>
    </row>
    <row r="258" spans="1:7" ht="21" x14ac:dyDescent="0.35">
      <c r="A258" s="12"/>
      <c r="B258" s="12"/>
      <c r="C258" s="12"/>
      <c r="D258" s="18" t="s">
        <v>373</v>
      </c>
      <c r="E258" s="12"/>
      <c r="F258" s="12"/>
      <c r="G258" s="12"/>
    </row>
    <row r="259" spans="1:7" x14ac:dyDescent="0.35">
      <c r="A259" s="12"/>
      <c r="B259" s="12"/>
      <c r="C259" s="12"/>
      <c r="D259" s="23" t="s">
        <v>374</v>
      </c>
      <c r="E259" s="10">
        <v>1</v>
      </c>
      <c r="F259" s="14">
        <f>G249+G251+G253+G255+G257</f>
        <v>14521.61</v>
      </c>
      <c r="G259" s="14">
        <f>ROUND(E259*F259,2)</f>
        <v>14521.61</v>
      </c>
    </row>
    <row r="260" spans="1:7" x14ac:dyDescent="0.35">
      <c r="A260" s="15"/>
      <c r="B260" s="15"/>
      <c r="C260" s="15"/>
      <c r="D260" s="24"/>
      <c r="E260" s="15"/>
      <c r="F260" s="15"/>
      <c r="G260" s="15"/>
    </row>
    <row r="261" spans="1:7" x14ac:dyDescent="0.35">
      <c r="A261" s="19" t="s">
        <v>375</v>
      </c>
      <c r="B261" s="19" t="s">
        <v>10</v>
      </c>
      <c r="C261" s="19" t="s">
        <v>11</v>
      </c>
      <c r="D261" s="26" t="s">
        <v>376</v>
      </c>
      <c r="E261" s="20">
        <f>E284</f>
        <v>1</v>
      </c>
      <c r="F261" s="20">
        <f>F284</f>
        <v>8794.06</v>
      </c>
      <c r="G261" s="20">
        <f>G284</f>
        <v>8794.06</v>
      </c>
    </row>
    <row r="262" spans="1:7" x14ac:dyDescent="0.35">
      <c r="A262" s="8" t="s">
        <v>344</v>
      </c>
      <c r="B262" s="9" t="s">
        <v>14</v>
      </c>
      <c r="C262" s="9" t="s">
        <v>45</v>
      </c>
      <c r="D262" s="18" t="s">
        <v>345</v>
      </c>
      <c r="E262" s="10">
        <v>5</v>
      </c>
      <c r="F262" s="10">
        <v>107.8</v>
      </c>
      <c r="G262" s="11">
        <f>ROUND(E262*F262,2)</f>
        <v>539</v>
      </c>
    </row>
    <row r="263" spans="1:7" ht="21" x14ac:dyDescent="0.35">
      <c r="A263" s="12"/>
      <c r="B263" s="12"/>
      <c r="C263" s="12"/>
      <c r="D263" s="18" t="s">
        <v>346</v>
      </c>
      <c r="E263" s="12"/>
      <c r="F263" s="12"/>
      <c r="G263" s="12"/>
    </row>
    <row r="264" spans="1:7" x14ac:dyDescent="0.35">
      <c r="A264" s="8" t="s">
        <v>347</v>
      </c>
      <c r="B264" s="9" t="s">
        <v>14</v>
      </c>
      <c r="C264" s="9" t="s">
        <v>45</v>
      </c>
      <c r="D264" s="18" t="s">
        <v>348</v>
      </c>
      <c r="E264" s="10">
        <v>7</v>
      </c>
      <c r="F264" s="10">
        <v>8.15</v>
      </c>
      <c r="G264" s="11">
        <f>ROUND(E264*F264,2)</f>
        <v>57.05</v>
      </c>
    </row>
    <row r="265" spans="1:7" x14ac:dyDescent="0.35">
      <c r="A265" s="12"/>
      <c r="B265" s="12"/>
      <c r="C265" s="12"/>
      <c r="D265" s="18" t="s">
        <v>349</v>
      </c>
      <c r="E265" s="12"/>
      <c r="F265" s="12"/>
      <c r="G265" s="12"/>
    </row>
    <row r="266" spans="1:7" x14ac:dyDescent="0.35">
      <c r="A266" s="8" t="s">
        <v>377</v>
      </c>
      <c r="B266" s="9" t="s">
        <v>14</v>
      </c>
      <c r="C266" s="9" t="s">
        <v>32</v>
      </c>
      <c r="D266" s="18" t="s">
        <v>378</v>
      </c>
      <c r="E266" s="10">
        <v>6</v>
      </c>
      <c r="F266" s="10">
        <v>97.65</v>
      </c>
      <c r="G266" s="11">
        <f>ROUND(E266*F266,2)</f>
        <v>585.9</v>
      </c>
    </row>
    <row r="267" spans="1:7" ht="115.5" x14ac:dyDescent="0.35">
      <c r="A267" s="12"/>
      <c r="B267" s="12"/>
      <c r="C267" s="12"/>
      <c r="D267" s="18" t="s">
        <v>379</v>
      </c>
      <c r="E267" s="12"/>
      <c r="F267" s="12"/>
      <c r="G267" s="12"/>
    </row>
    <row r="268" spans="1:7" x14ac:dyDescent="0.35">
      <c r="A268" s="8" t="s">
        <v>380</v>
      </c>
      <c r="B268" s="9" t="s">
        <v>14</v>
      </c>
      <c r="C268" s="9" t="s">
        <v>32</v>
      </c>
      <c r="D268" s="18" t="s">
        <v>381</v>
      </c>
      <c r="E268" s="10">
        <v>4</v>
      </c>
      <c r="F268" s="10">
        <v>67.73</v>
      </c>
      <c r="G268" s="11">
        <f>ROUND(E268*F268,2)</f>
        <v>270.92</v>
      </c>
    </row>
    <row r="269" spans="1:7" ht="105" x14ac:dyDescent="0.35">
      <c r="A269" s="12"/>
      <c r="B269" s="12"/>
      <c r="C269" s="12"/>
      <c r="D269" s="18" t="s">
        <v>382</v>
      </c>
      <c r="E269" s="12"/>
      <c r="F269" s="12"/>
      <c r="G269" s="12"/>
    </row>
    <row r="270" spans="1:7" x14ac:dyDescent="0.35">
      <c r="A270" s="8" t="s">
        <v>383</v>
      </c>
      <c r="B270" s="9" t="s">
        <v>14</v>
      </c>
      <c r="C270" s="9" t="s">
        <v>32</v>
      </c>
      <c r="D270" s="18" t="s">
        <v>384</v>
      </c>
      <c r="E270" s="10">
        <v>25</v>
      </c>
      <c r="F270" s="10">
        <v>89.24</v>
      </c>
      <c r="G270" s="11">
        <f>ROUND(E270*F270,2)</f>
        <v>2231</v>
      </c>
    </row>
    <row r="271" spans="1:7" ht="115.5" x14ac:dyDescent="0.35">
      <c r="A271" s="12"/>
      <c r="B271" s="12"/>
      <c r="C271" s="12"/>
      <c r="D271" s="18" t="s">
        <v>385</v>
      </c>
      <c r="E271" s="12"/>
      <c r="F271" s="12"/>
      <c r="G271" s="12"/>
    </row>
    <row r="272" spans="1:7" x14ac:dyDescent="0.35">
      <c r="A272" s="8" t="s">
        <v>386</v>
      </c>
      <c r="B272" s="9" t="s">
        <v>14</v>
      </c>
      <c r="C272" s="9" t="s">
        <v>32</v>
      </c>
      <c r="D272" s="18" t="s">
        <v>387</v>
      </c>
      <c r="E272" s="10">
        <v>1</v>
      </c>
      <c r="F272" s="10">
        <v>134.27000000000001</v>
      </c>
      <c r="G272" s="11">
        <f>ROUND(E272*F272,2)</f>
        <v>134.27000000000001</v>
      </c>
    </row>
    <row r="273" spans="1:7" ht="105" x14ac:dyDescent="0.35">
      <c r="A273" s="12"/>
      <c r="B273" s="12"/>
      <c r="C273" s="12"/>
      <c r="D273" s="18" t="s">
        <v>388</v>
      </c>
      <c r="E273" s="12"/>
      <c r="F273" s="12"/>
      <c r="G273" s="12"/>
    </row>
    <row r="274" spans="1:7" x14ac:dyDescent="0.35">
      <c r="A274" s="8" t="s">
        <v>389</v>
      </c>
      <c r="B274" s="9" t="s">
        <v>14</v>
      </c>
      <c r="C274" s="9" t="s">
        <v>45</v>
      </c>
      <c r="D274" s="18" t="s">
        <v>390</v>
      </c>
      <c r="E274" s="10">
        <v>30</v>
      </c>
      <c r="F274" s="10">
        <v>4.63</v>
      </c>
      <c r="G274" s="11">
        <f>ROUND(E274*F274,2)</f>
        <v>138.9</v>
      </c>
    </row>
    <row r="275" spans="1:7" ht="31.5" x14ac:dyDescent="0.35">
      <c r="A275" s="12"/>
      <c r="B275" s="12"/>
      <c r="C275" s="12"/>
      <c r="D275" s="18" t="s">
        <v>391</v>
      </c>
      <c r="E275" s="12"/>
      <c r="F275" s="12"/>
      <c r="G275" s="12"/>
    </row>
    <row r="276" spans="1:7" x14ac:dyDescent="0.35">
      <c r="A276" s="8" t="s">
        <v>392</v>
      </c>
      <c r="B276" s="9" t="s">
        <v>14</v>
      </c>
      <c r="C276" s="9" t="s">
        <v>32</v>
      </c>
      <c r="D276" s="18" t="s">
        <v>393</v>
      </c>
      <c r="E276" s="10">
        <v>2</v>
      </c>
      <c r="F276" s="10">
        <v>67.05</v>
      </c>
      <c r="G276" s="11">
        <f>ROUND(E276*F276,2)</f>
        <v>134.1</v>
      </c>
    </row>
    <row r="277" spans="1:7" ht="115.5" x14ac:dyDescent="0.35">
      <c r="A277" s="12"/>
      <c r="B277" s="12"/>
      <c r="C277" s="12"/>
      <c r="D277" s="18" t="s">
        <v>394</v>
      </c>
      <c r="E277" s="12"/>
      <c r="F277" s="12"/>
      <c r="G277" s="12"/>
    </row>
    <row r="278" spans="1:7" x14ac:dyDescent="0.35">
      <c r="A278" s="8" t="s">
        <v>395</v>
      </c>
      <c r="B278" s="9" t="s">
        <v>14</v>
      </c>
      <c r="C278" s="9" t="s">
        <v>45</v>
      </c>
      <c r="D278" s="18" t="s">
        <v>396</v>
      </c>
      <c r="E278" s="10">
        <v>6</v>
      </c>
      <c r="F278" s="10">
        <v>143.34</v>
      </c>
      <c r="G278" s="11">
        <f>ROUND(E278*F278,2)</f>
        <v>860.04</v>
      </c>
    </row>
    <row r="279" spans="1:7" ht="42" x14ac:dyDescent="0.35">
      <c r="A279" s="12"/>
      <c r="B279" s="12"/>
      <c r="C279" s="12"/>
      <c r="D279" s="18" t="s">
        <v>397</v>
      </c>
      <c r="E279" s="12"/>
      <c r="F279" s="12"/>
      <c r="G279" s="12"/>
    </row>
    <row r="280" spans="1:7" x14ac:dyDescent="0.35">
      <c r="A280" s="8" t="s">
        <v>398</v>
      </c>
      <c r="B280" s="9" t="s">
        <v>14</v>
      </c>
      <c r="C280" s="9" t="s">
        <v>32</v>
      </c>
      <c r="D280" s="18" t="s">
        <v>399</v>
      </c>
      <c r="E280" s="10">
        <v>3</v>
      </c>
      <c r="F280" s="10">
        <v>440.56</v>
      </c>
      <c r="G280" s="11">
        <f>ROUND(E280*F280,2)</f>
        <v>1321.68</v>
      </c>
    </row>
    <row r="281" spans="1:7" ht="31.5" x14ac:dyDescent="0.35">
      <c r="A281" s="12"/>
      <c r="B281" s="12"/>
      <c r="C281" s="12"/>
      <c r="D281" s="18" t="s">
        <v>400</v>
      </c>
      <c r="E281" s="12"/>
      <c r="F281" s="12"/>
      <c r="G281" s="12"/>
    </row>
    <row r="282" spans="1:7" x14ac:dyDescent="0.35">
      <c r="A282" s="8" t="s">
        <v>401</v>
      </c>
      <c r="B282" s="9" t="s">
        <v>14</v>
      </c>
      <c r="C282" s="9" t="s">
        <v>32</v>
      </c>
      <c r="D282" s="18" t="s">
        <v>402</v>
      </c>
      <c r="E282" s="10">
        <v>3</v>
      </c>
      <c r="F282" s="10">
        <v>840.4</v>
      </c>
      <c r="G282" s="11">
        <f>ROUND(E282*F282,2)</f>
        <v>2521.1999999999998</v>
      </c>
    </row>
    <row r="283" spans="1:7" ht="73.5" x14ac:dyDescent="0.35">
      <c r="A283" s="12"/>
      <c r="B283" s="12"/>
      <c r="C283" s="12"/>
      <c r="D283" s="18" t="s">
        <v>403</v>
      </c>
      <c r="E283" s="12"/>
      <c r="F283" s="12"/>
      <c r="G283" s="12"/>
    </row>
    <row r="284" spans="1:7" x14ac:dyDescent="0.35">
      <c r="A284" s="12"/>
      <c r="B284" s="12"/>
      <c r="C284" s="12"/>
      <c r="D284" s="23" t="s">
        <v>404</v>
      </c>
      <c r="E284" s="10">
        <v>1</v>
      </c>
      <c r="F284" s="14">
        <f>G262+G264+G266+G268+G270+G272+G274+G276+G278+G280+G282</f>
        <v>8794.06</v>
      </c>
      <c r="G284" s="14">
        <f>ROUND(E284*F284,2)</f>
        <v>8794.06</v>
      </c>
    </row>
    <row r="285" spans="1:7" x14ac:dyDescent="0.35">
      <c r="A285" s="15"/>
      <c r="B285" s="15"/>
      <c r="C285" s="15"/>
      <c r="D285" s="24"/>
      <c r="E285" s="15"/>
      <c r="F285" s="15"/>
      <c r="G285" s="15"/>
    </row>
    <row r="286" spans="1:7" x14ac:dyDescent="0.35">
      <c r="A286" s="19" t="s">
        <v>405</v>
      </c>
      <c r="B286" s="19" t="s">
        <v>10</v>
      </c>
      <c r="C286" s="19" t="s">
        <v>11</v>
      </c>
      <c r="D286" s="26" t="s">
        <v>406</v>
      </c>
      <c r="E286" s="20">
        <f>E293</f>
        <v>1</v>
      </c>
      <c r="F286" s="20">
        <f>F293</f>
        <v>1197.1500000000001</v>
      </c>
      <c r="G286" s="20">
        <f>G293</f>
        <v>1197.1500000000001</v>
      </c>
    </row>
    <row r="287" spans="1:7" x14ac:dyDescent="0.35">
      <c r="A287" s="8" t="s">
        <v>407</v>
      </c>
      <c r="B287" s="9" t="s">
        <v>14</v>
      </c>
      <c r="C287" s="9" t="s">
        <v>32</v>
      </c>
      <c r="D287" s="18" t="s">
        <v>408</v>
      </c>
      <c r="E287" s="10">
        <v>4</v>
      </c>
      <c r="F287" s="10">
        <v>39.65</v>
      </c>
      <c r="G287" s="11">
        <f>ROUND(E287*F287,2)</f>
        <v>158.6</v>
      </c>
    </row>
    <row r="288" spans="1:7" ht="21" x14ac:dyDescent="0.35">
      <c r="A288" s="12"/>
      <c r="B288" s="12"/>
      <c r="C288" s="12"/>
      <c r="D288" s="18" t="s">
        <v>409</v>
      </c>
      <c r="E288" s="12"/>
      <c r="F288" s="12"/>
      <c r="G288" s="12"/>
    </row>
    <row r="289" spans="1:7" x14ac:dyDescent="0.35">
      <c r="A289" s="8" t="s">
        <v>410</v>
      </c>
      <c r="B289" s="9" t="s">
        <v>14</v>
      </c>
      <c r="C289" s="9" t="s">
        <v>32</v>
      </c>
      <c r="D289" s="18" t="s">
        <v>411</v>
      </c>
      <c r="E289" s="10">
        <v>1</v>
      </c>
      <c r="F289" s="10">
        <v>147.30000000000001</v>
      </c>
      <c r="G289" s="11">
        <f>ROUND(E289*F289,2)</f>
        <v>147.30000000000001</v>
      </c>
    </row>
    <row r="290" spans="1:7" ht="31.5" x14ac:dyDescent="0.35">
      <c r="A290" s="12"/>
      <c r="B290" s="12"/>
      <c r="C290" s="12"/>
      <c r="D290" s="18" t="s">
        <v>412</v>
      </c>
      <c r="E290" s="12"/>
      <c r="F290" s="12"/>
      <c r="G290" s="12"/>
    </row>
    <row r="291" spans="1:7" x14ac:dyDescent="0.35">
      <c r="A291" s="8" t="s">
        <v>413</v>
      </c>
      <c r="B291" s="9" t="s">
        <v>14</v>
      </c>
      <c r="C291" s="9" t="s">
        <v>32</v>
      </c>
      <c r="D291" s="18" t="s">
        <v>414</v>
      </c>
      <c r="E291" s="10">
        <v>25</v>
      </c>
      <c r="F291" s="10">
        <v>35.65</v>
      </c>
      <c r="G291" s="11">
        <f>ROUND(E291*F291,2)</f>
        <v>891.25</v>
      </c>
    </row>
    <row r="292" spans="1:7" ht="21" x14ac:dyDescent="0.35">
      <c r="A292" s="12"/>
      <c r="B292" s="12"/>
      <c r="C292" s="12"/>
      <c r="D292" s="18" t="s">
        <v>415</v>
      </c>
      <c r="E292" s="12"/>
      <c r="F292" s="12"/>
      <c r="G292" s="12"/>
    </row>
    <row r="293" spans="1:7" x14ac:dyDescent="0.35">
      <c r="A293" s="12"/>
      <c r="B293" s="12"/>
      <c r="C293" s="12"/>
      <c r="D293" s="23" t="s">
        <v>416</v>
      </c>
      <c r="E293" s="10">
        <v>1</v>
      </c>
      <c r="F293" s="14">
        <f>G287+G289+G291</f>
        <v>1197.1500000000001</v>
      </c>
      <c r="G293" s="14">
        <f>ROUND(E293*F293,2)</f>
        <v>1197.1500000000001</v>
      </c>
    </row>
    <row r="294" spans="1:7" x14ac:dyDescent="0.35">
      <c r="A294" s="15"/>
      <c r="B294" s="15"/>
      <c r="C294" s="15"/>
      <c r="D294" s="24"/>
      <c r="E294" s="15"/>
      <c r="F294" s="15"/>
      <c r="G294" s="15"/>
    </row>
    <row r="295" spans="1:7" x14ac:dyDescent="0.35">
      <c r="A295" s="19" t="s">
        <v>417</v>
      </c>
      <c r="B295" s="19" t="s">
        <v>10</v>
      </c>
      <c r="C295" s="19" t="s">
        <v>11</v>
      </c>
      <c r="D295" s="26" t="s">
        <v>418</v>
      </c>
      <c r="E295" s="20">
        <f>E300</f>
        <v>1</v>
      </c>
      <c r="F295" s="20">
        <f>F300</f>
        <v>6564.01</v>
      </c>
      <c r="G295" s="20">
        <f>G300</f>
        <v>6564.01</v>
      </c>
    </row>
    <row r="296" spans="1:7" x14ac:dyDescent="0.35">
      <c r="A296" s="8" t="s">
        <v>419</v>
      </c>
      <c r="B296" s="9" t="s">
        <v>14</v>
      </c>
      <c r="C296" s="9" t="s">
        <v>32</v>
      </c>
      <c r="D296" s="18" t="s">
        <v>420</v>
      </c>
      <c r="E296" s="10">
        <v>1</v>
      </c>
      <c r="F296" s="10">
        <v>5627.23</v>
      </c>
      <c r="G296" s="11">
        <f>ROUND(E296*F296,2)</f>
        <v>5627.23</v>
      </c>
    </row>
    <row r="297" spans="1:7" ht="73.5" x14ac:dyDescent="0.35">
      <c r="A297" s="12"/>
      <c r="B297" s="12"/>
      <c r="C297" s="12"/>
      <c r="D297" s="18" t="s">
        <v>421</v>
      </c>
      <c r="E297" s="12"/>
      <c r="F297" s="12"/>
      <c r="G297" s="12"/>
    </row>
    <row r="298" spans="1:7" x14ac:dyDescent="0.35">
      <c r="A298" s="8" t="s">
        <v>422</v>
      </c>
      <c r="B298" s="9" t="s">
        <v>14</v>
      </c>
      <c r="C298" s="9" t="s">
        <v>32</v>
      </c>
      <c r="D298" s="18" t="s">
        <v>423</v>
      </c>
      <c r="E298" s="10">
        <v>1</v>
      </c>
      <c r="F298" s="10">
        <v>936.78</v>
      </c>
      <c r="G298" s="11">
        <f>ROUND(E298*F298,2)</f>
        <v>936.78</v>
      </c>
    </row>
    <row r="299" spans="1:7" ht="21" x14ac:dyDescent="0.35">
      <c r="A299" s="12"/>
      <c r="B299" s="12"/>
      <c r="C299" s="12"/>
      <c r="D299" s="18" t="s">
        <v>424</v>
      </c>
      <c r="E299" s="12"/>
      <c r="F299" s="12"/>
      <c r="G299" s="12"/>
    </row>
    <row r="300" spans="1:7" x14ac:dyDescent="0.35">
      <c r="A300" s="12"/>
      <c r="B300" s="12"/>
      <c r="C300" s="12"/>
      <c r="D300" s="23" t="s">
        <v>425</v>
      </c>
      <c r="E300" s="10">
        <v>1</v>
      </c>
      <c r="F300" s="14">
        <f>G296+G298</f>
        <v>6564.01</v>
      </c>
      <c r="G300" s="14">
        <f>ROUND(E300*F300,2)</f>
        <v>6564.01</v>
      </c>
    </row>
    <row r="301" spans="1:7" x14ac:dyDescent="0.35">
      <c r="A301" s="15"/>
      <c r="B301" s="15"/>
      <c r="C301" s="15"/>
      <c r="D301" s="24"/>
      <c r="E301" s="15"/>
      <c r="F301" s="15"/>
      <c r="G301" s="15"/>
    </row>
    <row r="302" spans="1:7" x14ac:dyDescent="0.35">
      <c r="A302" s="12"/>
      <c r="B302" s="12"/>
      <c r="C302" s="12"/>
      <c r="D302" s="23" t="s">
        <v>426</v>
      </c>
      <c r="E302" s="10">
        <v>1</v>
      </c>
      <c r="F302" s="14">
        <f>G232+G237+G248+G261+G286+G295</f>
        <v>34748.74</v>
      </c>
      <c r="G302" s="14">
        <f>ROUND(E302*F302,2)</f>
        <v>34748.74</v>
      </c>
    </row>
    <row r="303" spans="1:7" x14ac:dyDescent="0.35">
      <c r="A303" s="15"/>
      <c r="B303" s="15"/>
      <c r="C303" s="15"/>
      <c r="D303" s="24"/>
      <c r="E303" s="15"/>
      <c r="F303" s="15"/>
      <c r="G303" s="15"/>
    </row>
    <row r="304" spans="1:7" x14ac:dyDescent="0.35">
      <c r="A304" s="16" t="s">
        <v>427</v>
      </c>
      <c r="B304" s="16" t="s">
        <v>10</v>
      </c>
      <c r="C304" s="16" t="s">
        <v>11</v>
      </c>
      <c r="D304" s="25" t="s">
        <v>428</v>
      </c>
      <c r="E304" s="17">
        <f>E311</f>
        <v>1</v>
      </c>
      <c r="F304" s="17">
        <f>F311</f>
        <v>3753.54</v>
      </c>
      <c r="G304" s="17">
        <f>G311</f>
        <v>3753.54</v>
      </c>
    </row>
    <row r="305" spans="1:7" x14ac:dyDescent="0.35">
      <c r="A305" s="8" t="s">
        <v>429</v>
      </c>
      <c r="B305" s="9" t="s">
        <v>14</v>
      </c>
      <c r="C305" s="9" t="s">
        <v>32</v>
      </c>
      <c r="D305" s="18" t="s">
        <v>430</v>
      </c>
      <c r="E305" s="10">
        <v>5</v>
      </c>
      <c r="F305" s="10">
        <v>615.97</v>
      </c>
      <c r="G305" s="11">
        <f>ROUND(E305*F305,2)</f>
        <v>3079.85</v>
      </c>
    </row>
    <row r="306" spans="1:7" ht="42" x14ac:dyDescent="0.35">
      <c r="A306" s="12"/>
      <c r="B306" s="12"/>
      <c r="C306" s="12"/>
      <c r="D306" s="18" t="s">
        <v>431</v>
      </c>
      <c r="E306" s="12"/>
      <c r="F306" s="12"/>
      <c r="G306" s="12"/>
    </row>
    <row r="307" spans="1:7" x14ac:dyDescent="0.35">
      <c r="A307" s="8" t="s">
        <v>432</v>
      </c>
      <c r="B307" s="9" t="s">
        <v>14</v>
      </c>
      <c r="C307" s="9" t="s">
        <v>32</v>
      </c>
      <c r="D307" s="18" t="s">
        <v>433</v>
      </c>
      <c r="E307" s="10">
        <v>1</v>
      </c>
      <c r="F307" s="10">
        <v>106.25</v>
      </c>
      <c r="G307" s="11">
        <f>ROUND(E307*F307,2)</f>
        <v>106.25</v>
      </c>
    </row>
    <row r="308" spans="1:7" ht="31.5" x14ac:dyDescent="0.35">
      <c r="A308" s="12"/>
      <c r="B308" s="12"/>
      <c r="C308" s="12"/>
      <c r="D308" s="18" t="s">
        <v>434</v>
      </c>
      <c r="E308" s="12"/>
      <c r="F308" s="12"/>
      <c r="G308" s="12"/>
    </row>
    <row r="309" spans="1:7" x14ac:dyDescent="0.35">
      <c r="A309" s="8" t="s">
        <v>435</v>
      </c>
      <c r="B309" s="9" t="s">
        <v>14</v>
      </c>
      <c r="C309" s="9" t="s">
        <v>32</v>
      </c>
      <c r="D309" s="18" t="s">
        <v>436</v>
      </c>
      <c r="E309" s="10">
        <v>4</v>
      </c>
      <c r="F309" s="10">
        <v>141.86000000000001</v>
      </c>
      <c r="G309" s="11">
        <f>ROUND(E309*F309,2)</f>
        <v>567.44000000000005</v>
      </c>
    </row>
    <row r="310" spans="1:7" ht="31.5" x14ac:dyDescent="0.35">
      <c r="A310" s="12"/>
      <c r="B310" s="12"/>
      <c r="C310" s="12"/>
      <c r="D310" s="18" t="s">
        <v>437</v>
      </c>
      <c r="E310" s="12"/>
      <c r="F310" s="12"/>
      <c r="G310" s="12"/>
    </row>
    <row r="311" spans="1:7" x14ac:dyDescent="0.35">
      <c r="A311" s="12"/>
      <c r="B311" s="12"/>
      <c r="C311" s="12"/>
      <c r="D311" s="23" t="s">
        <v>438</v>
      </c>
      <c r="E311" s="10">
        <v>1</v>
      </c>
      <c r="F311" s="14">
        <f>G305+G307+G309</f>
        <v>3753.54</v>
      </c>
      <c r="G311" s="14">
        <f>ROUND(E311*F311,2)</f>
        <v>3753.54</v>
      </c>
    </row>
    <row r="312" spans="1:7" x14ac:dyDescent="0.35">
      <c r="A312" s="15"/>
      <c r="B312" s="15"/>
      <c r="C312" s="15"/>
      <c r="D312" s="24"/>
      <c r="E312" s="15"/>
      <c r="F312" s="15"/>
      <c r="G312" s="15"/>
    </row>
    <row r="313" spans="1:7" x14ac:dyDescent="0.35">
      <c r="A313" s="16" t="s">
        <v>439</v>
      </c>
      <c r="B313" s="16" t="s">
        <v>10</v>
      </c>
      <c r="C313" s="16" t="s">
        <v>11</v>
      </c>
      <c r="D313" s="25" t="s">
        <v>440</v>
      </c>
      <c r="E313" s="17">
        <f>E334</f>
        <v>1</v>
      </c>
      <c r="F313" s="17">
        <f>F334</f>
        <v>3445.79</v>
      </c>
      <c r="G313" s="17">
        <f>G334</f>
        <v>3445.79</v>
      </c>
    </row>
    <row r="314" spans="1:7" x14ac:dyDescent="0.35">
      <c r="A314" s="19" t="s">
        <v>441</v>
      </c>
      <c r="B314" s="19" t="s">
        <v>10</v>
      </c>
      <c r="C314" s="19" t="s">
        <v>11</v>
      </c>
      <c r="D314" s="26" t="s">
        <v>442</v>
      </c>
      <c r="E314" s="20">
        <f>E323</f>
        <v>1</v>
      </c>
      <c r="F314" s="20">
        <f>F323</f>
        <v>822.05</v>
      </c>
      <c r="G314" s="20">
        <f>G323</f>
        <v>822.05</v>
      </c>
    </row>
    <row r="315" spans="1:7" x14ac:dyDescent="0.35">
      <c r="A315" s="8" t="s">
        <v>344</v>
      </c>
      <c r="B315" s="9" t="s">
        <v>14</v>
      </c>
      <c r="C315" s="9" t="s">
        <v>45</v>
      </c>
      <c r="D315" s="18" t="s">
        <v>345</v>
      </c>
      <c r="E315" s="10">
        <v>5</v>
      </c>
      <c r="F315" s="10">
        <v>107.8</v>
      </c>
      <c r="G315" s="11">
        <f>ROUND(E315*F315,2)</f>
        <v>539</v>
      </c>
    </row>
    <row r="316" spans="1:7" ht="21" x14ac:dyDescent="0.35">
      <c r="A316" s="12"/>
      <c r="B316" s="12"/>
      <c r="C316" s="12"/>
      <c r="D316" s="18" t="s">
        <v>346</v>
      </c>
      <c r="E316" s="12"/>
      <c r="F316" s="12"/>
      <c r="G316" s="12"/>
    </row>
    <row r="317" spans="1:7" x14ac:dyDescent="0.35">
      <c r="A317" s="8" t="s">
        <v>347</v>
      </c>
      <c r="B317" s="9" t="s">
        <v>14</v>
      </c>
      <c r="C317" s="9" t="s">
        <v>45</v>
      </c>
      <c r="D317" s="18" t="s">
        <v>348</v>
      </c>
      <c r="E317" s="10">
        <v>7</v>
      </c>
      <c r="F317" s="10">
        <v>8.15</v>
      </c>
      <c r="G317" s="11">
        <f>ROUND(E317*F317,2)</f>
        <v>57.05</v>
      </c>
    </row>
    <row r="318" spans="1:7" x14ac:dyDescent="0.35">
      <c r="A318" s="12"/>
      <c r="B318" s="12"/>
      <c r="C318" s="12"/>
      <c r="D318" s="18" t="s">
        <v>349</v>
      </c>
      <c r="E318" s="12"/>
      <c r="F318" s="12"/>
      <c r="G318" s="12"/>
    </row>
    <row r="319" spans="1:7" x14ac:dyDescent="0.35">
      <c r="A319" s="8" t="s">
        <v>443</v>
      </c>
      <c r="B319" s="9" t="s">
        <v>14</v>
      </c>
      <c r="C319" s="9" t="s">
        <v>45</v>
      </c>
      <c r="D319" s="18" t="s">
        <v>444</v>
      </c>
      <c r="E319" s="10">
        <v>25</v>
      </c>
      <c r="F319" s="10">
        <v>2.54</v>
      </c>
      <c r="G319" s="11">
        <f>ROUND(E319*F319,2)</f>
        <v>63.5</v>
      </c>
    </row>
    <row r="320" spans="1:7" ht="31.5" x14ac:dyDescent="0.35">
      <c r="A320" s="12"/>
      <c r="B320" s="12"/>
      <c r="C320" s="12"/>
      <c r="D320" s="18" t="s">
        <v>445</v>
      </c>
      <c r="E320" s="12"/>
      <c r="F320" s="12"/>
      <c r="G320" s="12"/>
    </row>
    <row r="321" spans="1:7" x14ac:dyDescent="0.35">
      <c r="A321" s="8" t="s">
        <v>446</v>
      </c>
      <c r="B321" s="9" t="s">
        <v>14</v>
      </c>
      <c r="C321" s="9" t="s">
        <v>45</v>
      </c>
      <c r="D321" s="18" t="s">
        <v>447</v>
      </c>
      <c r="E321" s="10">
        <v>50</v>
      </c>
      <c r="F321" s="10">
        <v>3.25</v>
      </c>
      <c r="G321" s="11">
        <f>ROUND(E321*F321,2)</f>
        <v>162.5</v>
      </c>
    </row>
    <row r="322" spans="1:7" ht="31.5" x14ac:dyDescent="0.35">
      <c r="A322" s="12"/>
      <c r="B322" s="12"/>
      <c r="C322" s="12"/>
      <c r="D322" s="18" t="s">
        <v>448</v>
      </c>
      <c r="E322" s="12"/>
      <c r="F322" s="12"/>
      <c r="G322" s="12"/>
    </row>
    <row r="323" spans="1:7" x14ac:dyDescent="0.35">
      <c r="A323" s="12"/>
      <c r="B323" s="12"/>
      <c r="C323" s="12"/>
      <c r="D323" s="23" t="s">
        <v>449</v>
      </c>
      <c r="E323" s="10">
        <v>1</v>
      </c>
      <c r="F323" s="14">
        <f>G315+G317+G319+G321</f>
        <v>822.05</v>
      </c>
      <c r="G323" s="14">
        <f>ROUND(E323*F323,2)</f>
        <v>822.05</v>
      </c>
    </row>
    <row r="324" spans="1:7" x14ac:dyDescent="0.35">
      <c r="A324" s="15"/>
      <c r="B324" s="15"/>
      <c r="C324" s="15"/>
      <c r="D324" s="24"/>
      <c r="E324" s="15"/>
      <c r="F324" s="15"/>
      <c r="G324" s="15"/>
    </row>
    <row r="325" spans="1:7" x14ac:dyDescent="0.35">
      <c r="A325" s="19" t="s">
        <v>450</v>
      </c>
      <c r="B325" s="19" t="s">
        <v>10</v>
      </c>
      <c r="C325" s="19" t="s">
        <v>11</v>
      </c>
      <c r="D325" s="26" t="s">
        <v>451</v>
      </c>
      <c r="E325" s="20">
        <f>E332</f>
        <v>1</v>
      </c>
      <c r="F325" s="20">
        <f>F332</f>
        <v>2623.74</v>
      </c>
      <c r="G325" s="20">
        <f>G332</f>
        <v>2623.74</v>
      </c>
    </row>
    <row r="326" spans="1:7" x14ac:dyDescent="0.35">
      <c r="A326" s="8" t="s">
        <v>452</v>
      </c>
      <c r="B326" s="9" t="s">
        <v>14</v>
      </c>
      <c r="C326" s="9" t="s">
        <v>32</v>
      </c>
      <c r="D326" s="18" t="s">
        <v>453</v>
      </c>
      <c r="E326" s="10">
        <v>1</v>
      </c>
      <c r="F326" s="10">
        <v>1192.96</v>
      </c>
      <c r="G326" s="11">
        <f>ROUND(E326*F326,2)</f>
        <v>1192.96</v>
      </c>
    </row>
    <row r="327" spans="1:7" ht="42" x14ac:dyDescent="0.35">
      <c r="A327" s="12"/>
      <c r="B327" s="12"/>
      <c r="C327" s="12"/>
      <c r="D327" s="18" t="s">
        <v>454</v>
      </c>
      <c r="E327" s="12"/>
      <c r="F327" s="12"/>
      <c r="G327" s="12"/>
    </row>
    <row r="328" spans="1:7" x14ac:dyDescent="0.35">
      <c r="A328" s="8" t="s">
        <v>455</v>
      </c>
      <c r="B328" s="9" t="s">
        <v>14</v>
      </c>
      <c r="C328" s="9" t="s">
        <v>32</v>
      </c>
      <c r="D328" s="18" t="s">
        <v>456</v>
      </c>
      <c r="E328" s="10">
        <v>1</v>
      </c>
      <c r="F328" s="10">
        <v>301</v>
      </c>
      <c r="G328" s="11">
        <f>ROUND(E328*F328,2)</f>
        <v>301</v>
      </c>
    </row>
    <row r="329" spans="1:7" x14ac:dyDescent="0.35">
      <c r="A329" s="12"/>
      <c r="B329" s="12"/>
      <c r="C329" s="12"/>
      <c r="D329" s="18" t="s">
        <v>457</v>
      </c>
      <c r="E329" s="12"/>
      <c r="F329" s="12"/>
      <c r="G329" s="12"/>
    </row>
    <row r="330" spans="1:7" x14ac:dyDescent="0.35">
      <c r="A330" s="8" t="s">
        <v>458</v>
      </c>
      <c r="B330" s="9" t="s">
        <v>14</v>
      </c>
      <c r="C330" s="9" t="s">
        <v>32</v>
      </c>
      <c r="D330" s="18" t="s">
        <v>459</v>
      </c>
      <c r="E330" s="10">
        <v>1</v>
      </c>
      <c r="F330" s="10">
        <v>1129.78</v>
      </c>
      <c r="G330" s="11">
        <f>ROUND(E330*F330,2)</f>
        <v>1129.78</v>
      </c>
    </row>
    <row r="331" spans="1:7" ht="52.5" x14ac:dyDescent="0.35">
      <c r="A331" s="12"/>
      <c r="B331" s="12"/>
      <c r="C331" s="12"/>
      <c r="D331" s="18" t="s">
        <v>460</v>
      </c>
      <c r="E331" s="12"/>
      <c r="F331" s="12"/>
      <c r="G331" s="12"/>
    </row>
    <row r="332" spans="1:7" x14ac:dyDescent="0.35">
      <c r="A332" s="12"/>
      <c r="B332" s="12"/>
      <c r="C332" s="12"/>
      <c r="D332" s="23" t="s">
        <v>461</v>
      </c>
      <c r="E332" s="10">
        <v>1</v>
      </c>
      <c r="F332" s="14">
        <f>G326+G328+G330</f>
        <v>2623.74</v>
      </c>
      <c r="G332" s="14">
        <f>ROUND(E332*F332,2)</f>
        <v>2623.74</v>
      </c>
    </row>
    <row r="333" spans="1:7" x14ac:dyDescent="0.35">
      <c r="A333" s="15"/>
      <c r="B333" s="15"/>
      <c r="C333" s="15"/>
      <c r="D333" s="24"/>
      <c r="E333" s="15"/>
      <c r="F333" s="15"/>
      <c r="G333" s="15"/>
    </row>
    <row r="334" spans="1:7" x14ac:dyDescent="0.35">
      <c r="A334" s="12"/>
      <c r="B334" s="12"/>
      <c r="C334" s="12"/>
      <c r="D334" s="23" t="s">
        <v>462</v>
      </c>
      <c r="E334" s="10">
        <v>1</v>
      </c>
      <c r="F334" s="14">
        <f>G314+G325</f>
        <v>3445.79</v>
      </c>
      <c r="G334" s="14">
        <f>ROUND(E334*F334,2)</f>
        <v>3445.79</v>
      </c>
    </row>
    <row r="335" spans="1:7" x14ac:dyDescent="0.35">
      <c r="A335" s="15"/>
      <c r="B335" s="15"/>
      <c r="C335" s="15"/>
      <c r="D335" s="24"/>
      <c r="E335" s="15"/>
      <c r="F335" s="15"/>
      <c r="G335" s="15"/>
    </row>
    <row r="336" spans="1:7" x14ac:dyDescent="0.35">
      <c r="A336" s="16" t="s">
        <v>463</v>
      </c>
      <c r="B336" s="16" t="s">
        <v>10</v>
      </c>
      <c r="C336" s="16" t="s">
        <v>11</v>
      </c>
      <c r="D336" s="25" t="s">
        <v>464</v>
      </c>
      <c r="E336" s="17">
        <f>E347</f>
        <v>1</v>
      </c>
      <c r="F336" s="17">
        <f>F347</f>
        <v>1467.92</v>
      </c>
      <c r="G336" s="17">
        <f>G347</f>
        <v>1467.92</v>
      </c>
    </row>
    <row r="337" spans="1:7" x14ac:dyDescent="0.35">
      <c r="A337" s="8" t="s">
        <v>465</v>
      </c>
      <c r="B337" s="9" t="s">
        <v>14</v>
      </c>
      <c r="C337" s="9" t="s">
        <v>32</v>
      </c>
      <c r="D337" s="18" t="s">
        <v>466</v>
      </c>
      <c r="E337" s="10">
        <v>1</v>
      </c>
      <c r="F337" s="10">
        <v>419.84</v>
      </c>
      <c r="G337" s="11">
        <f>ROUND(E337*F337,2)</f>
        <v>419.84</v>
      </c>
    </row>
    <row r="338" spans="1:7" ht="31.5" x14ac:dyDescent="0.35">
      <c r="A338" s="12"/>
      <c r="B338" s="12"/>
      <c r="C338" s="12"/>
      <c r="D338" s="18" t="s">
        <v>467</v>
      </c>
      <c r="E338" s="12"/>
      <c r="F338" s="12"/>
      <c r="G338" s="12"/>
    </row>
    <row r="339" spans="1:7" x14ac:dyDescent="0.35">
      <c r="A339" s="8" t="s">
        <v>468</v>
      </c>
      <c r="B339" s="9" t="s">
        <v>14</v>
      </c>
      <c r="C339" s="9" t="s">
        <v>32</v>
      </c>
      <c r="D339" s="18" t="s">
        <v>469</v>
      </c>
      <c r="E339" s="10">
        <v>3</v>
      </c>
      <c r="F339" s="10">
        <v>80.98</v>
      </c>
      <c r="G339" s="11">
        <f>ROUND(E339*F339,2)</f>
        <v>242.94</v>
      </c>
    </row>
    <row r="340" spans="1:7" ht="31.5" x14ac:dyDescent="0.35">
      <c r="A340" s="12"/>
      <c r="B340" s="12"/>
      <c r="C340" s="12"/>
      <c r="D340" s="18" t="s">
        <v>470</v>
      </c>
      <c r="E340" s="12"/>
      <c r="F340" s="12"/>
      <c r="G340" s="12"/>
    </row>
    <row r="341" spans="1:7" x14ac:dyDescent="0.35">
      <c r="A341" s="8" t="s">
        <v>471</v>
      </c>
      <c r="B341" s="9" t="s">
        <v>14</v>
      </c>
      <c r="C341" s="9" t="s">
        <v>32</v>
      </c>
      <c r="D341" s="18" t="s">
        <v>472</v>
      </c>
      <c r="E341" s="10">
        <v>1</v>
      </c>
      <c r="F341" s="10">
        <v>130.03</v>
      </c>
      <c r="G341" s="11">
        <f>ROUND(E341*F341,2)</f>
        <v>130.03</v>
      </c>
    </row>
    <row r="342" spans="1:7" ht="21" x14ac:dyDescent="0.35">
      <c r="A342" s="12"/>
      <c r="B342" s="12"/>
      <c r="C342" s="12"/>
      <c r="D342" s="18" t="s">
        <v>473</v>
      </c>
      <c r="E342" s="12"/>
      <c r="F342" s="12"/>
      <c r="G342" s="12"/>
    </row>
    <row r="343" spans="1:7" x14ac:dyDescent="0.35">
      <c r="A343" s="8" t="s">
        <v>474</v>
      </c>
      <c r="B343" s="9" t="s">
        <v>14</v>
      </c>
      <c r="C343" s="9" t="s">
        <v>32</v>
      </c>
      <c r="D343" s="18" t="s">
        <v>475</v>
      </c>
      <c r="E343" s="10">
        <v>1</v>
      </c>
      <c r="F343" s="10">
        <v>119.03</v>
      </c>
      <c r="G343" s="11">
        <f>ROUND(E343*F343,2)</f>
        <v>119.03</v>
      </c>
    </row>
    <row r="344" spans="1:7" ht="21" x14ac:dyDescent="0.35">
      <c r="A344" s="12"/>
      <c r="B344" s="12"/>
      <c r="C344" s="12"/>
      <c r="D344" s="18" t="s">
        <v>476</v>
      </c>
      <c r="E344" s="12"/>
      <c r="F344" s="12"/>
      <c r="G344" s="12"/>
    </row>
    <row r="345" spans="1:7" x14ac:dyDescent="0.35">
      <c r="A345" s="8" t="s">
        <v>477</v>
      </c>
      <c r="B345" s="9" t="s">
        <v>14</v>
      </c>
      <c r="C345" s="9" t="s">
        <v>32</v>
      </c>
      <c r="D345" s="18" t="s">
        <v>192</v>
      </c>
      <c r="E345" s="10">
        <v>1</v>
      </c>
      <c r="F345" s="10">
        <v>556.08000000000004</v>
      </c>
      <c r="G345" s="11">
        <f>ROUND(E345*F345,2)</f>
        <v>556.08000000000004</v>
      </c>
    </row>
    <row r="346" spans="1:7" ht="31.5" x14ac:dyDescent="0.35">
      <c r="A346" s="12"/>
      <c r="B346" s="12"/>
      <c r="C346" s="12"/>
      <c r="D346" s="18" t="s">
        <v>478</v>
      </c>
      <c r="E346" s="12"/>
      <c r="F346" s="12"/>
      <c r="G346" s="12"/>
    </row>
    <row r="347" spans="1:7" x14ac:dyDescent="0.35">
      <c r="A347" s="12"/>
      <c r="B347" s="12"/>
      <c r="C347" s="12"/>
      <c r="D347" s="23" t="s">
        <v>479</v>
      </c>
      <c r="E347" s="10">
        <v>1</v>
      </c>
      <c r="F347" s="14">
        <f>G337+G339+G341+G343+G345</f>
        <v>1467.92</v>
      </c>
      <c r="G347" s="14">
        <f>ROUND(E347*F347,2)</f>
        <v>1467.92</v>
      </c>
    </row>
    <row r="348" spans="1:7" x14ac:dyDescent="0.35">
      <c r="A348" s="15"/>
      <c r="B348" s="15"/>
      <c r="C348" s="15"/>
      <c r="D348" s="24"/>
      <c r="E348" s="15"/>
      <c r="F348" s="15"/>
      <c r="G348" s="15"/>
    </row>
    <row r="349" spans="1:7" x14ac:dyDescent="0.35">
      <c r="A349" s="16" t="s">
        <v>480</v>
      </c>
      <c r="B349" s="16" t="s">
        <v>10</v>
      </c>
      <c r="C349" s="16" t="s">
        <v>11</v>
      </c>
      <c r="D349" s="25" t="s">
        <v>481</v>
      </c>
      <c r="E349" s="17">
        <f>E370</f>
        <v>1</v>
      </c>
      <c r="F349" s="17">
        <f>F370</f>
        <v>4625.75</v>
      </c>
      <c r="G349" s="17">
        <f>G370</f>
        <v>4625.75</v>
      </c>
    </row>
    <row r="350" spans="1:7" x14ac:dyDescent="0.35">
      <c r="A350" s="8" t="s">
        <v>482</v>
      </c>
      <c r="B350" s="9" t="s">
        <v>14</v>
      </c>
      <c r="C350" s="9" t="s">
        <v>32</v>
      </c>
      <c r="D350" s="18" t="s">
        <v>483</v>
      </c>
      <c r="E350" s="10">
        <v>1</v>
      </c>
      <c r="F350" s="10">
        <v>729.52</v>
      </c>
      <c r="G350" s="11">
        <f>ROUND(E350*F350,2)</f>
        <v>729.52</v>
      </c>
    </row>
    <row r="351" spans="1:7" ht="31.5" x14ac:dyDescent="0.35">
      <c r="A351" s="12"/>
      <c r="B351" s="12"/>
      <c r="C351" s="12"/>
      <c r="D351" s="18" t="s">
        <v>484</v>
      </c>
      <c r="E351" s="12"/>
      <c r="F351" s="12"/>
      <c r="G351" s="12"/>
    </row>
    <row r="352" spans="1:7" x14ac:dyDescent="0.35">
      <c r="A352" s="8" t="s">
        <v>485</v>
      </c>
      <c r="B352" s="9" t="s">
        <v>14</v>
      </c>
      <c r="C352" s="9" t="s">
        <v>45</v>
      </c>
      <c r="D352" s="18" t="s">
        <v>486</v>
      </c>
      <c r="E352" s="10">
        <v>30</v>
      </c>
      <c r="F352" s="10">
        <v>35.5</v>
      </c>
      <c r="G352" s="11">
        <f>ROUND(E352*F352,2)</f>
        <v>1065</v>
      </c>
    </row>
    <row r="353" spans="1:7" ht="21" x14ac:dyDescent="0.35">
      <c r="A353" s="12"/>
      <c r="B353" s="12"/>
      <c r="C353" s="12"/>
      <c r="D353" s="18" t="s">
        <v>487</v>
      </c>
      <c r="E353" s="12"/>
      <c r="F353" s="12"/>
      <c r="G353" s="12"/>
    </row>
    <row r="354" spans="1:7" x14ac:dyDescent="0.35">
      <c r="A354" s="8" t="s">
        <v>488</v>
      </c>
      <c r="B354" s="9" t="s">
        <v>14</v>
      </c>
      <c r="C354" s="9" t="s">
        <v>45</v>
      </c>
      <c r="D354" s="18" t="s">
        <v>489</v>
      </c>
      <c r="E354" s="10">
        <v>5</v>
      </c>
      <c r="F354" s="10">
        <v>62.05</v>
      </c>
      <c r="G354" s="11">
        <f>ROUND(E354*F354,2)</f>
        <v>310.25</v>
      </c>
    </row>
    <row r="355" spans="1:7" ht="21" x14ac:dyDescent="0.35">
      <c r="A355" s="12"/>
      <c r="B355" s="12"/>
      <c r="C355" s="12"/>
      <c r="D355" s="18" t="s">
        <v>490</v>
      </c>
      <c r="E355" s="12"/>
      <c r="F355" s="12"/>
      <c r="G355" s="12"/>
    </row>
    <row r="356" spans="1:7" x14ac:dyDescent="0.35">
      <c r="A356" s="8" t="s">
        <v>491</v>
      </c>
      <c r="B356" s="9" t="s">
        <v>14</v>
      </c>
      <c r="C356" s="9" t="s">
        <v>32</v>
      </c>
      <c r="D356" s="18" t="s">
        <v>492</v>
      </c>
      <c r="E356" s="10">
        <v>1</v>
      </c>
      <c r="F356" s="10">
        <v>791.25</v>
      </c>
      <c r="G356" s="11">
        <f>ROUND(E356*F356,2)</f>
        <v>791.25</v>
      </c>
    </row>
    <row r="357" spans="1:7" ht="31.5" x14ac:dyDescent="0.35">
      <c r="A357" s="12"/>
      <c r="B357" s="12"/>
      <c r="C357" s="12"/>
      <c r="D357" s="18" t="s">
        <v>493</v>
      </c>
      <c r="E357" s="12"/>
      <c r="F357" s="12"/>
      <c r="G357" s="12"/>
    </row>
    <row r="358" spans="1:7" x14ac:dyDescent="0.35">
      <c r="A358" s="8" t="s">
        <v>494</v>
      </c>
      <c r="B358" s="9" t="s">
        <v>14</v>
      </c>
      <c r="C358" s="9" t="s">
        <v>32</v>
      </c>
      <c r="D358" s="18" t="s">
        <v>495</v>
      </c>
      <c r="E358" s="10">
        <v>1</v>
      </c>
      <c r="F358" s="10">
        <v>689.68</v>
      </c>
      <c r="G358" s="11">
        <f>ROUND(E358*F358,2)</f>
        <v>689.68</v>
      </c>
    </row>
    <row r="359" spans="1:7" x14ac:dyDescent="0.35">
      <c r="A359" s="12"/>
      <c r="B359" s="12"/>
      <c r="C359" s="12"/>
      <c r="D359" s="18" t="s">
        <v>495</v>
      </c>
      <c r="E359" s="12"/>
      <c r="F359" s="12"/>
      <c r="G359" s="12"/>
    </row>
    <row r="360" spans="1:7" x14ac:dyDescent="0.35">
      <c r="A360" s="8" t="s">
        <v>496</v>
      </c>
      <c r="B360" s="9" t="s">
        <v>14</v>
      </c>
      <c r="C360" s="9" t="s">
        <v>230</v>
      </c>
      <c r="D360" s="18" t="s">
        <v>497</v>
      </c>
      <c r="E360" s="10">
        <v>1</v>
      </c>
      <c r="F360" s="10">
        <v>208.01</v>
      </c>
      <c r="G360" s="11">
        <f>ROUND(E360*F360,2)</f>
        <v>208.01</v>
      </c>
    </row>
    <row r="361" spans="1:7" ht="52.5" x14ac:dyDescent="0.35">
      <c r="A361" s="12"/>
      <c r="B361" s="12"/>
      <c r="C361" s="12"/>
      <c r="D361" s="18" t="s">
        <v>498</v>
      </c>
      <c r="E361" s="12"/>
      <c r="F361" s="12"/>
      <c r="G361" s="12"/>
    </row>
    <row r="362" spans="1:7" x14ac:dyDescent="0.35">
      <c r="A362" s="8" t="s">
        <v>499</v>
      </c>
      <c r="B362" s="9" t="s">
        <v>14</v>
      </c>
      <c r="C362" s="9" t="s">
        <v>230</v>
      </c>
      <c r="D362" s="18" t="s">
        <v>500</v>
      </c>
      <c r="E362" s="10">
        <v>1</v>
      </c>
      <c r="F362" s="10">
        <v>208.01</v>
      </c>
      <c r="G362" s="11">
        <f>ROUND(E362*F362,2)</f>
        <v>208.01</v>
      </c>
    </row>
    <row r="363" spans="1:7" ht="52.5" x14ac:dyDescent="0.35">
      <c r="A363" s="12"/>
      <c r="B363" s="12"/>
      <c r="C363" s="12"/>
      <c r="D363" s="18" t="s">
        <v>501</v>
      </c>
      <c r="E363" s="12"/>
      <c r="F363" s="12"/>
      <c r="G363" s="12"/>
    </row>
    <row r="364" spans="1:7" x14ac:dyDescent="0.35">
      <c r="A364" s="8" t="s">
        <v>502</v>
      </c>
      <c r="B364" s="9" t="s">
        <v>14</v>
      </c>
      <c r="C364" s="9" t="s">
        <v>230</v>
      </c>
      <c r="D364" s="18" t="s">
        <v>503</v>
      </c>
      <c r="E364" s="10">
        <v>1</v>
      </c>
      <c r="F364" s="10">
        <v>208.01</v>
      </c>
      <c r="G364" s="11">
        <f>ROUND(E364*F364,2)</f>
        <v>208.01</v>
      </c>
    </row>
    <row r="365" spans="1:7" ht="52.5" x14ac:dyDescent="0.35">
      <c r="A365" s="12"/>
      <c r="B365" s="12"/>
      <c r="C365" s="12"/>
      <c r="D365" s="18" t="s">
        <v>504</v>
      </c>
      <c r="E365" s="12"/>
      <c r="F365" s="12"/>
      <c r="G365" s="12"/>
    </row>
    <row r="366" spans="1:7" x14ac:dyDescent="0.35">
      <c r="A366" s="8" t="s">
        <v>505</v>
      </c>
      <c r="B366" s="9" t="s">
        <v>14</v>
      </c>
      <c r="C366" s="9" t="s">
        <v>230</v>
      </c>
      <c r="D366" s="18" t="s">
        <v>506</v>
      </c>
      <c r="E366" s="10">
        <v>1</v>
      </c>
      <c r="F366" s="10">
        <v>208.01</v>
      </c>
      <c r="G366" s="11">
        <f>ROUND(E366*F366,2)</f>
        <v>208.01</v>
      </c>
    </row>
    <row r="367" spans="1:7" ht="52.5" x14ac:dyDescent="0.35">
      <c r="A367" s="12"/>
      <c r="B367" s="12"/>
      <c r="C367" s="12"/>
      <c r="D367" s="18" t="s">
        <v>504</v>
      </c>
      <c r="E367" s="12"/>
      <c r="F367" s="12"/>
      <c r="G367" s="12"/>
    </row>
    <row r="368" spans="1:7" x14ac:dyDescent="0.35">
      <c r="A368" s="8" t="s">
        <v>507</v>
      </c>
      <c r="B368" s="9" t="s">
        <v>14</v>
      </c>
      <c r="C368" s="9" t="s">
        <v>230</v>
      </c>
      <c r="D368" s="18" t="s">
        <v>508</v>
      </c>
      <c r="E368" s="10">
        <v>1</v>
      </c>
      <c r="F368" s="10">
        <v>208.01</v>
      </c>
      <c r="G368" s="11">
        <f>ROUND(E368*F368,2)</f>
        <v>208.01</v>
      </c>
    </row>
    <row r="369" spans="1:7" ht="52.5" x14ac:dyDescent="0.35">
      <c r="A369" s="12"/>
      <c r="B369" s="12"/>
      <c r="C369" s="12"/>
      <c r="D369" s="18" t="s">
        <v>509</v>
      </c>
      <c r="E369" s="12"/>
      <c r="F369" s="12"/>
      <c r="G369" s="12"/>
    </row>
    <row r="370" spans="1:7" x14ac:dyDescent="0.35">
      <c r="A370" s="12"/>
      <c r="B370" s="12"/>
      <c r="C370" s="12"/>
      <c r="D370" s="23" t="s">
        <v>510</v>
      </c>
      <c r="E370" s="10">
        <v>1</v>
      </c>
      <c r="F370" s="14">
        <f>G350+G352+G354+G356+G358+G360+G362+G364+G366+G368</f>
        <v>4625.75</v>
      </c>
      <c r="G370" s="14">
        <f>ROUND(E370*F370,2)</f>
        <v>4625.75</v>
      </c>
    </row>
    <row r="371" spans="1:7" x14ac:dyDescent="0.35">
      <c r="A371" s="15"/>
      <c r="B371" s="15"/>
      <c r="C371" s="15"/>
      <c r="D371" s="24"/>
      <c r="E371" s="15"/>
      <c r="F371" s="15"/>
      <c r="G371" s="15"/>
    </row>
    <row r="372" spans="1:7" x14ac:dyDescent="0.35">
      <c r="A372" s="16" t="s">
        <v>511</v>
      </c>
      <c r="B372" s="16" t="s">
        <v>10</v>
      </c>
      <c r="C372" s="16" t="s">
        <v>11</v>
      </c>
      <c r="D372" s="25" t="s">
        <v>512</v>
      </c>
      <c r="E372" s="17">
        <f>E402</f>
        <v>1</v>
      </c>
      <c r="F372" s="17">
        <f>F402</f>
        <v>32259.16</v>
      </c>
      <c r="G372" s="17">
        <f>G402</f>
        <v>32259.16</v>
      </c>
    </row>
    <row r="373" spans="1:7" x14ac:dyDescent="0.35">
      <c r="A373" s="19" t="s">
        <v>513</v>
      </c>
      <c r="B373" s="19" t="s">
        <v>10</v>
      </c>
      <c r="C373" s="19" t="s">
        <v>11</v>
      </c>
      <c r="D373" s="26" t="s">
        <v>514</v>
      </c>
      <c r="E373" s="20">
        <f>E386</f>
        <v>1</v>
      </c>
      <c r="F373" s="20">
        <f>F386</f>
        <v>5821.36</v>
      </c>
      <c r="G373" s="20">
        <f>G386</f>
        <v>5821.36</v>
      </c>
    </row>
    <row r="374" spans="1:7" x14ac:dyDescent="0.35">
      <c r="A374" s="8" t="s">
        <v>515</v>
      </c>
      <c r="B374" s="9" t="s">
        <v>14</v>
      </c>
      <c r="C374" s="9" t="s">
        <v>516</v>
      </c>
      <c r="D374" s="18" t="s">
        <v>517</v>
      </c>
      <c r="E374" s="10">
        <v>3</v>
      </c>
      <c r="F374" s="10">
        <v>293.32</v>
      </c>
      <c r="G374" s="11">
        <f>ROUND(E374*F374,2)</f>
        <v>879.96</v>
      </c>
    </row>
    <row r="375" spans="1:7" ht="52.5" x14ac:dyDescent="0.35">
      <c r="A375" s="12"/>
      <c r="B375" s="12"/>
      <c r="C375" s="12"/>
      <c r="D375" s="18" t="s">
        <v>518</v>
      </c>
      <c r="E375" s="12"/>
      <c r="F375" s="12"/>
      <c r="G375" s="12"/>
    </row>
    <row r="376" spans="1:7" x14ac:dyDescent="0.35">
      <c r="A376" s="8" t="s">
        <v>519</v>
      </c>
      <c r="B376" s="9" t="s">
        <v>14</v>
      </c>
      <c r="C376" s="9" t="s">
        <v>516</v>
      </c>
      <c r="D376" s="18" t="s">
        <v>520</v>
      </c>
      <c r="E376" s="10">
        <v>3</v>
      </c>
      <c r="F376" s="10">
        <v>293.32</v>
      </c>
      <c r="G376" s="11">
        <f>ROUND(E376*F376,2)</f>
        <v>879.96</v>
      </c>
    </row>
    <row r="377" spans="1:7" ht="52.5" x14ac:dyDescent="0.35">
      <c r="A377" s="12"/>
      <c r="B377" s="12"/>
      <c r="C377" s="12"/>
      <c r="D377" s="18" t="s">
        <v>521</v>
      </c>
      <c r="E377" s="12"/>
      <c r="F377" s="12"/>
      <c r="G377" s="12"/>
    </row>
    <row r="378" spans="1:7" x14ac:dyDescent="0.35">
      <c r="A378" s="8" t="s">
        <v>522</v>
      </c>
      <c r="B378" s="9" t="s">
        <v>14</v>
      </c>
      <c r="C378" s="9" t="s">
        <v>516</v>
      </c>
      <c r="D378" s="18" t="s">
        <v>523</v>
      </c>
      <c r="E378" s="10">
        <v>7</v>
      </c>
      <c r="F378" s="10">
        <v>115.53</v>
      </c>
      <c r="G378" s="11">
        <f>ROUND(E378*F378,2)</f>
        <v>808.71</v>
      </c>
    </row>
    <row r="379" spans="1:7" ht="42" x14ac:dyDescent="0.35">
      <c r="A379" s="12"/>
      <c r="B379" s="12"/>
      <c r="C379" s="12"/>
      <c r="D379" s="18" t="s">
        <v>524</v>
      </c>
      <c r="E379" s="12"/>
      <c r="F379" s="12"/>
      <c r="G379" s="12"/>
    </row>
    <row r="380" spans="1:7" x14ac:dyDescent="0.35">
      <c r="A380" s="8" t="s">
        <v>525</v>
      </c>
      <c r="B380" s="9" t="s">
        <v>14</v>
      </c>
      <c r="C380" s="9" t="s">
        <v>516</v>
      </c>
      <c r="D380" s="18" t="s">
        <v>526</v>
      </c>
      <c r="E380" s="10">
        <v>5</v>
      </c>
      <c r="F380" s="10">
        <v>326.45</v>
      </c>
      <c r="G380" s="11">
        <f>ROUND(E380*F380,2)</f>
        <v>1632.25</v>
      </c>
    </row>
    <row r="381" spans="1:7" ht="42" x14ac:dyDescent="0.35">
      <c r="A381" s="12"/>
      <c r="B381" s="12"/>
      <c r="C381" s="12"/>
      <c r="D381" s="18" t="s">
        <v>527</v>
      </c>
      <c r="E381" s="12"/>
      <c r="F381" s="12"/>
      <c r="G381" s="12"/>
    </row>
    <row r="382" spans="1:7" x14ac:dyDescent="0.35">
      <c r="A382" s="8" t="s">
        <v>528</v>
      </c>
      <c r="B382" s="9" t="s">
        <v>14</v>
      </c>
      <c r="C382" s="9" t="s">
        <v>516</v>
      </c>
      <c r="D382" s="18" t="s">
        <v>529</v>
      </c>
      <c r="E382" s="10">
        <v>4</v>
      </c>
      <c r="F382" s="10">
        <v>317.68</v>
      </c>
      <c r="G382" s="11">
        <f>ROUND(E382*F382,2)</f>
        <v>1270.72</v>
      </c>
    </row>
    <row r="383" spans="1:7" ht="42" x14ac:dyDescent="0.35">
      <c r="A383" s="12"/>
      <c r="B383" s="12"/>
      <c r="C383" s="12"/>
      <c r="D383" s="18" t="s">
        <v>530</v>
      </c>
      <c r="E383" s="12"/>
      <c r="F383" s="12"/>
      <c r="G383" s="12"/>
    </row>
    <row r="384" spans="1:7" x14ac:dyDescent="0.35">
      <c r="A384" s="8" t="s">
        <v>531</v>
      </c>
      <c r="B384" s="9" t="s">
        <v>14</v>
      </c>
      <c r="C384" s="9" t="s">
        <v>516</v>
      </c>
      <c r="D384" s="18" t="s">
        <v>532</v>
      </c>
      <c r="E384" s="10">
        <v>1</v>
      </c>
      <c r="F384" s="10">
        <v>349.76</v>
      </c>
      <c r="G384" s="11">
        <f>ROUND(E384*F384,2)</f>
        <v>349.76</v>
      </c>
    </row>
    <row r="385" spans="1:7" ht="42" x14ac:dyDescent="0.35">
      <c r="A385" s="12"/>
      <c r="B385" s="12"/>
      <c r="C385" s="12"/>
      <c r="D385" s="18" t="s">
        <v>533</v>
      </c>
      <c r="E385" s="12"/>
      <c r="F385" s="12"/>
      <c r="G385" s="12"/>
    </row>
    <row r="386" spans="1:7" x14ac:dyDescent="0.35">
      <c r="A386" s="12"/>
      <c r="B386" s="12"/>
      <c r="C386" s="12"/>
      <c r="D386" s="23" t="s">
        <v>534</v>
      </c>
      <c r="E386" s="10">
        <v>1</v>
      </c>
      <c r="F386" s="14">
        <f>G374+G376+G378+G380+G382+G384</f>
        <v>5821.36</v>
      </c>
      <c r="G386" s="14">
        <f>ROUND(E386*F386,2)</f>
        <v>5821.36</v>
      </c>
    </row>
    <row r="387" spans="1:7" x14ac:dyDescent="0.35">
      <c r="A387" s="15"/>
      <c r="B387" s="15"/>
      <c r="C387" s="15"/>
      <c r="D387" s="24"/>
      <c r="E387" s="15"/>
      <c r="F387" s="15"/>
      <c r="G387" s="15"/>
    </row>
    <row r="388" spans="1:7" x14ac:dyDescent="0.35">
      <c r="A388" s="19" t="s">
        <v>535</v>
      </c>
      <c r="B388" s="19" t="s">
        <v>10</v>
      </c>
      <c r="C388" s="19" t="s">
        <v>11</v>
      </c>
      <c r="D388" s="26" t="s">
        <v>536</v>
      </c>
      <c r="E388" s="20">
        <f>E391</f>
        <v>1</v>
      </c>
      <c r="F388" s="20">
        <f>F391</f>
        <v>12257.34</v>
      </c>
      <c r="G388" s="20">
        <f>G391</f>
        <v>12257.34</v>
      </c>
    </row>
    <row r="389" spans="1:7" x14ac:dyDescent="0.35">
      <c r="A389" s="8" t="s">
        <v>537</v>
      </c>
      <c r="B389" s="9" t="s">
        <v>14</v>
      </c>
      <c r="C389" s="9" t="s">
        <v>516</v>
      </c>
      <c r="D389" s="18" t="s">
        <v>538</v>
      </c>
      <c r="E389" s="10">
        <v>1</v>
      </c>
      <c r="F389" s="10">
        <v>12257.34</v>
      </c>
      <c r="G389" s="11">
        <f>ROUND(E389*F389,2)</f>
        <v>12257.34</v>
      </c>
    </row>
    <row r="390" spans="1:7" ht="52.5" x14ac:dyDescent="0.35">
      <c r="A390" s="12"/>
      <c r="B390" s="12"/>
      <c r="C390" s="12"/>
      <c r="D390" s="18" t="s">
        <v>539</v>
      </c>
      <c r="E390" s="12"/>
      <c r="F390" s="12"/>
      <c r="G390" s="12"/>
    </row>
    <row r="391" spans="1:7" x14ac:dyDescent="0.35">
      <c r="A391" s="12"/>
      <c r="B391" s="12"/>
      <c r="C391" s="12"/>
      <c r="D391" s="23" t="s">
        <v>540</v>
      </c>
      <c r="E391" s="10">
        <v>1</v>
      </c>
      <c r="F391" s="14">
        <f>G389</f>
        <v>12257.34</v>
      </c>
      <c r="G391" s="14">
        <f>ROUND(E391*F391,2)</f>
        <v>12257.34</v>
      </c>
    </row>
    <row r="392" spans="1:7" x14ac:dyDescent="0.35">
      <c r="A392" s="15"/>
      <c r="B392" s="15"/>
      <c r="C392" s="15"/>
      <c r="D392" s="24"/>
      <c r="E392" s="15"/>
      <c r="F392" s="15"/>
      <c r="G392" s="15"/>
    </row>
    <row r="393" spans="1:7" x14ac:dyDescent="0.35">
      <c r="A393" s="19" t="s">
        <v>541</v>
      </c>
      <c r="B393" s="19" t="s">
        <v>10</v>
      </c>
      <c r="C393" s="19" t="s">
        <v>11</v>
      </c>
      <c r="D393" s="26" t="s">
        <v>542</v>
      </c>
      <c r="E393" s="20">
        <f>E400</f>
        <v>1</v>
      </c>
      <c r="F393" s="20">
        <f>F400</f>
        <v>14180.46</v>
      </c>
      <c r="G393" s="20">
        <f>G400</f>
        <v>14180.46</v>
      </c>
    </row>
    <row r="394" spans="1:7" x14ac:dyDescent="0.35">
      <c r="A394" s="8" t="s">
        <v>543</v>
      </c>
      <c r="B394" s="9" t="s">
        <v>14</v>
      </c>
      <c r="C394" s="9" t="s">
        <v>516</v>
      </c>
      <c r="D394" s="18" t="s">
        <v>544</v>
      </c>
      <c r="E394" s="10">
        <v>1</v>
      </c>
      <c r="F394" s="10">
        <v>7857.6</v>
      </c>
      <c r="G394" s="11">
        <f>ROUND(E394*F394,2)</f>
        <v>7857.6</v>
      </c>
    </row>
    <row r="395" spans="1:7" ht="157.5" x14ac:dyDescent="0.35">
      <c r="A395" s="12"/>
      <c r="B395" s="12"/>
      <c r="C395" s="12"/>
      <c r="D395" s="18" t="s">
        <v>545</v>
      </c>
      <c r="E395" s="12"/>
      <c r="F395" s="12"/>
      <c r="G395" s="12"/>
    </row>
    <row r="396" spans="1:7" x14ac:dyDescent="0.35">
      <c r="A396" s="8" t="s">
        <v>546</v>
      </c>
      <c r="B396" s="9" t="s">
        <v>14</v>
      </c>
      <c r="C396" s="9" t="s">
        <v>516</v>
      </c>
      <c r="D396" s="18" t="s">
        <v>547</v>
      </c>
      <c r="E396" s="10">
        <v>1</v>
      </c>
      <c r="F396" s="10">
        <v>3336.57</v>
      </c>
      <c r="G396" s="11">
        <f>ROUND(E396*F396,2)</f>
        <v>3336.57</v>
      </c>
    </row>
    <row r="397" spans="1:7" ht="73.5" x14ac:dyDescent="0.35">
      <c r="A397" s="12"/>
      <c r="B397" s="12"/>
      <c r="C397" s="12"/>
      <c r="D397" s="18" t="s">
        <v>548</v>
      </c>
      <c r="E397" s="12"/>
      <c r="F397" s="12"/>
      <c r="G397" s="12"/>
    </row>
    <row r="398" spans="1:7" x14ac:dyDescent="0.35">
      <c r="A398" s="8" t="s">
        <v>549</v>
      </c>
      <c r="B398" s="9" t="s">
        <v>14</v>
      </c>
      <c r="C398" s="9" t="s">
        <v>516</v>
      </c>
      <c r="D398" s="18" t="s">
        <v>550</v>
      </c>
      <c r="E398" s="10">
        <v>1</v>
      </c>
      <c r="F398" s="10">
        <v>2986.29</v>
      </c>
      <c r="G398" s="11">
        <f>ROUND(E398*F398,2)</f>
        <v>2986.29</v>
      </c>
    </row>
    <row r="399" spans="1:7" ht="31.5" x14ac:dyDescent="0.35">
      <c r="A399" s="12"/>
      <c r="B399" s="12"/>
      <c r="C399" s="12"/>
      <c r="D399" s="18" t="s">
        <v>551</v>
      </c>
      <c r="E399" s="12"/>
      <c r="F399" s="12"/>
      <c r="G399" s="12"/>
    </row>
    <row r="400" spans="1:7" x14ac:dyDescent="0.35">
      <c r="A400" s="12"/>
      <c r="B400" s="12"/>
      <c r="C400" s="12"/>
      <c r="D400" s="23" t="s">
        <v>552</v>
      </c>
      <c r="E400" s="10">
        <v>1</v>
      </c>
      <c r="F400" s="14">
        <f>G394+G396+G398</f>
        <v>14180.46</v>
      </c>
      <c r="G400" s="14">
        <f>ROUND(E400*F400,2)</f>
        <v>14180.46</v>
      </c>
    </row>
    <row r="401" spans="1:7" x14ac:dyDescent="0.35">
      <c r="A401" s="15"/>
      <c r="B401" s="15"/>
      <c r="C401" s="15"/>
      <c r="D401" s="24"/>
      <c r="E401" s="15"/>
      <c r="F401" s="15"/>
      <c r="G401" s="15"/>
    </row>
    <row r="402" spans="1:7" x14ac:dyDescent="0.35">
      <c r="A402" s="12"/>
      <c r="B402" s="12"/>
      <c r="C402" s="12"/>
      <c r="D402" s="23" t="s">
        <v>553</v>
      </c>
      <c r="E402" s="10">
        <v>1</v>
      </c>
      <c r="F402" s="14">
        <f>G373+G388+G393</f>
        <v>32259.16</v>
      </c>
      <c r="G402" s="14">
        <f>ROUND(E402*F402,2)</f>
        <v>32259.16</v>
      </c>
    </row>
    <row r="403" spans="1:7" x14ac:dyDescent="0.35">
      <c r="A403" s="15"/>
      <c r="B403" s="15"/>
      <c r="C403" s="15"/>
      <c r="D403" s="24"/>
      <c r="E403" s="15"/>
      <c r="F403" s="15"/>
      <c r="G403" s="15"/>
    </row>
    <row r="404" spans="1:7" x14ac:dyDescent="0.35">
      <c r="A404" s="12"/>
      <c r="B404" s="12"/>
      <c r="C404" s="12"/>
      <c r="D404" s="23" t="s">
        <v>554</v>
      </c>
      <c r="E404" s="13">
        <v>1</v>
      </c>
      <c r="F404" s="14">
        <f>G105+G110+G133+G140+G231+G304+G313+G336+G349+G372</f>
        <v>207577.88</v>
      </c>
      <c r="G404" s="14">
        <f>ROUND(E404*F404,2)</f>
        <v>207577.88</v>
      </c>
    </row>
    <row r="405" spans="1:7" x14ac:dyDescent="0.35">
      <c r="A405" s="15"/>
      <c r="B405" s="15"/>
      <c r="C405" s="15"/>
      <c r="D405" s="24"/>
      <c r="E405" s="15"/>
      <c r="F405" s="15"/>
      <c r="G405" s="15"/>
    </row>
    <row r="406" spans="1:7" x14ac:dyDescent="0.35">
      <c r="A406" s="5" t="s">
        <v>555</v>
      </c>
      <c r="B406" s="5" t="s">
        <v>10</v>
      </c>
      <c r="C406" s="5" t="s">
        <v>11</v>
      </c>
      <c r="D406" s="22" t="s">
        <v>556</v>
      </c>
      <c r="E406" s="6">
        <f>E411</f>
        <v>1</v>
      </c>
      <c r="F406" s="7">
        <f>F411</f>
        <v>1391.67</v>
      </c>
      <c r="G406" s="7">
        <f>G411</f>
        <v>1391.67</v>
      </c>
    </row>
    <row r="407" spans="1:7" x14ac:dyDescent="0.35">
      <c r="A407" s="8" t="s">
        <v>557</v>
      </c>
      <c r="B407" s="9" t="s">
        <v>14</v>
      </c>
      <c r="C407" s="9" t="s">
        <v>558</v>
      </c>
      <c r="D407" s="18" t="s">
        <v>559</v>
      </c>
      <c r="E407" s="10">
        <v>13.68</v>
      </c>
      <c r="F407" s="10">
        <v>65.73</v>
      </c>
      <c r="G407" s="11">
        <f>ROUND(E407*F407,2)</f>
        <v>899.19</v>
      </c>
    </row>
    <row r="408" spans="1:7" ht="21" x14ac:dyDescent="0.35">
      <c r="A408" s="12"/>
      <c r="B408" s="12"/>
      <c r="C408" s="12"/>
      <c r="D408" s="18" t="s">
        <v>560</v>
      </c>
      <c r="E408" s="12"/>
      <c r="F408" s="12"/>
      <c r="G408" s="12"/>
    </row>
    <row r="409" spans="1:7" x14ac:dyDescent="0.35">
      <c r="A409" s="8" t="s">
        <v>561</v>
      </c>
      <c r="B409" s="9" t="s">
        <v>14</v>
      </c>
      <c r="C409" s="9" t="s">
        <v>558</v>
      </c>
      <c r="D409" s="18" t="s">
        <v>562</v>
      </c>
      <c r="E409" s="10">
        <v>13.68</v>
      </c>
      <c r="F409" s="10">
        <v>36</v>
      </c>
      <c r="G409" s="11">
        <f>ROUND(E409*F409,2)</f>
        <v>492.48</v>
      </c>
    </row>
    <row r="410" spans="1:7" ht="31.5" x14ac:dyDescent="0.35">
      <c r="A410" s="12"/>
      <c r="B410" s="12"/>
      <c r="C410" s="12"/>
      <c r="D410" s="18" t="s">
        <v>563</v>
      </c>
      <c r="E410" s="12"/>
      <c r="F410" s="12"/>
      <c r="G410" s="12"/>
    </row>
    <row r="411" spans="1:7" x14ac:dyDescent="0.35">
      <c r="A411" s="12"/>
      <c r="B411" s="12"/>
      <c r="C411" s="12"/>
      <c r="D411" s="23" t="s">
        <v>564</v>
      </c>
      <c r="E411" s="13">
        <v>1</v>
      </c>
      <c r="F411" s="14">
        <f>G407+G409</f>
        <v>1391.67</v>
      </c>
      <c r="G411" s="14">
        <f>ROUND(E411*F411,2)</f>
        <v>1391.67</v>
      </c>
    </row>
    <row r="412" spans="1:7" x14ac:dyDescent="0.35">
      <c r="A412" s="15"/>
      <c r="B412" s="15"/>
      <c r="C412" s="15"/>
      <c r="D412" s="24"/>
      <c r="E412" s="15"/>
      <c r="F412" s="15"/>
      <c r="G412" s="15"/>
    </row>
    <row r="413" spans="1:7" x14ac:dyDescent="0.35">
      <c r="A413" s="5" t="s">
        <v>565</v>
      </c>
      <c r="B413" s="5" t="s">
        <v>10</v>
      </c>
      <c r="C413" s="5" t="s">
        <v>11</v>
      </c>
      <c r="D413" s="22" t="s">
        <v>566</v>
      </c>
      <c r="E413" s="6">
        <f>E416</f>
        <v>1</v>
      </c>
      <c r="F413" s="7">
        <f>F416</f>
        <v>770</v>
      </c>
      <c r="G413" s="7">
        <f>G416</f>
        <v>770</v>
      </c>
    </row>
    <row r="414" spans="1:7" x14ac:dyDescent="0.35">
      <c r="A414" s="8" t="s">
        <v>567</v>
      </c>
      <c r="B414" s="9" t="s">
        <v>14</v>
      </c>
      <c r="C414" s="9" t="s">
        <v>568</v>
      </c>
      <c r="D414" s="18" t="s">
        <v>569</v>
      </c>
      <c r="E414" s="10">
        <v>1</v>
      </c>
      <c r="F414" s="10">
        <v>770</v>
      </c>
      <c r="G414" s="11">
        <f>ROUND(E414*F414,2)</f>
        <v>770</v>
      </c>
    </row>
    <row r="415" spans="1:7" x14ac:dyDescent="0.35">
      <c r="A415" s="12"/>
      <c r="B415" s="12"/>
      <c r="C415" s="12"/>
      <c r="D415" s="18" t="s">
        <v>570</v>
      </c>
      <c r="E415" s="12"/>
      <c r="F415" s="12"/>
      <c r="G415" s="12"/>
    </row>
    <row r="416" spans="1:7" x14ac:dyDescent="0.35">
      <c r="A416" s="12"/>
      <c r="B416" s="12"/>
      <c r="C416" s="12"/>
      <c r="D416" s="23" t="s">
        <v>571</v>
      </c>
      <c r="E416" s="13">
        <v>1</v>
      </c>
      <c r="F416" s="14">
        <f>G414</f>
        <v>770</v>
      </c>
      <c r="G416" s="14">
        <f>ROUND(E416*F416,2)</f>
        <v>770</v>
      </c>
    </row>
    <row r="417" spans="1:7" x14ac:dyDescent="0.35">
      <c r="A417" s="15"/>
      <c r="B417" s="15"/>
      <c r="C417" s="15"/>
      <c r="D417" s="24"/>
      <c r="E417" s="15"/>
      <c r="F417" s="15"/>
      <c r="G417" s="15"/>
    </row>
    <row r="418" spans="1:7" x14ac:dyDescent="0.35">
      <c r="A418" s="12"/>
      <c r="B418" s="12"/>
      <c r="C418" s="12"/>
      <c r="D418" s="23" t="s">
        <v>572</v>
      </c>
      <c r="E418" s="13">
        <v>1</v>
      </c>
      <c r="F418" s="14">
        <f>G4+G19+G38+G49+G56+G75+G88+G97+G104+G406+G413</f>
        <v>251999.69</v>
      </c>
      <c r="G418" s="14">
        <f>ROUND(E418*F418,2)</f>
        <v>251999.69</v>
      </c>
    </row>
    <row r="419" spans="1:7" x14ac:dyDescent="0.35">
      <c r="A419" s="15"/>
      <c r="B419" s="15"/>
      <c r="C419" s="15"/>
      <c r="D419" s="24"/>
      <c r="E419" s="15"/>
      <c r="F419" s="15"/>
      <c r="G419" s="15"/>
    </row>
  </sheetData>
  <dataValidations count="1">
    <dataValidation type="list" allowBlank="1" showInputMessage="1" showErrorMessage="1" sqref="B4:B419" xr:uid="{8A568DD7-3FA3-434D-9735-36CE3E29E066}">
      <formula1>"Capítol,Partida,Mà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aafd4001dbc8bc3ee855a654793cb6c1">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61608c6294c3746754baf861fa574777"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95D834-9162-461F-B6AB-544E5204F7FA}"/>
</file>

<file path=customXml/itemProps2.xml><?xml version="1.0" encoding="utf-8"?>
<ds:datastoreItem xmlns:ds="http://schemas.openxmlformats.org/officeDocument/2006/customXml" ds:itemID="{544A9671-F651-4076-88E8-5E2E8E6926D9}"/>
</file>

<file path=customXml/itemProps3.xml><?xml version="1.0" encoding="utf-8"?>
<ds:datastoreItem xmlns:ds="http://schemas.openxmlformats.org/officeDocument/2006/customXml" ds:itemID="{D26274F4-D71E-4413-B415-65AB986A93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Quim Sajet</dc:creator>
  <cp:lastModifiedBy>Quim Sajet</cp:lastModifiedBy>
  <dcterms:created xsi:type="dcterms:W3CDTF">2024-10-30T12:50:40Z</dcterms:created>
  <dcterms:modified xsi:type="dcterms:W3CDTF">2024-10-30T12:51:45Z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