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ropbox\Igualada_PPT\02.- FASE II. Redacció PPT\LOT 1\Annexes Lot 1. Cap amb annexes\Ann. CAP 4. Recollida\"/>
    </mc:Choice>
  </mc:AlternateContent>
  <xr:revisionPtr revIDLastSave="0" documentId="13_ncr:1_{894BAA02-0F46-4A97-8502-0DC6E6FCF0E6}" xr6:coauthVersionLast="47" xr6:coauthVersionMax="47" xr10:uidLastSave="{00000000-0000-0000-0000-000000000000}"/>
  <bookViews>
    <workbookView xWindow="28680" yWindow="-120" windowWidth="29040" windowHeight="15720" xr2:uid="{459332D4-AB30-409A-93AD-D6E6494E0F9E}"/>
  </bookViews>
  <sheets>
    <sheet name="Dades només sedentar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2" i="1" l="1"/>
  <c r="AH42" i="1"/>
  <c r="AF42" i="1"/>
  <c r="AE42" i="1"/>
  <c r="AB42" i="1"/>
  <c r="Z42" i="1"/>
  <c r="Y42" i="1"/>
  <c r="W42" i="1"/>
  <c r="T42" i="1"/>
  <c r="AI41" i="1"/>
  <c r="AH41" i="1"/>
  <c r="AF41" i="1"/>
  <c r="AE41" i="1"/>
  <c r="AB41" i="1"/>
  <c r="Z41" i="1"/>
  <c r="Y41" i="1"/>
  <c r="W41" i="1"/>
  <c r="T41" i="1"/>
  <c r="AI40" i="1"/>
  <c r="AH40" i="1"/>
  <c r="AF40" i="1"/>
  <c r="AE40" i="1"/>
  <c r="AB40" i="1"/>
  <c r="Z40" i="1"/>
  <c r="Y40" i="1"/>
  <c r="W40" i="1"/>
  <c r="T40" i="1"/>
  <c r="AI39" i="1"/>
  <c r="AH39" i="1"/>
  <c r="AF39" i="1"/>
  <c r="AE39" i="1"/>
  <c r="AB39" i="1"/>
  <c r="Z39" i="1"/>
  <c r="Y39" i="1"/>
  <c r="W39" i="1"/>
  <c r="T39" i="1"/>
  <c r="AI38" i="1"/>
  <c r="AH38" i="1"/>
  <c r="AF38" i="1"/>
  <c r="AE38" i="1"/>
  <c r="AB38" i="1"/>
  <c r="Z38" i="1"/>
  <c r="Y38" i="1"/>
  <c r="W38" i="1"/>
  <c r="T38" i="1"/>
  <c r="AI37" i="1"/>
  <c r="AH37" i="1"/>
  <c r="AF37" i="1"/>
  <c r="AE37" i="1"/>
  <c r="AB37" i="1"/>
  <c r="Z37" i="1"/>
  <c r="Y37" i="1"/>
  <c r="W37" i="1"/>
  <c r="T37" i="1"/>
  <c r="AI36" i="1"/>
  <c r="AH36" i="1"/>
  <c r="AF36" i="1"/>
  <c r="AE36" i="1"/>
  <c r="AB36" i="1"/>
  <c r="Z36" i="1"/>
  <c r="Y36" i="1"/>
  <c r="W36" i="1"/>
  <c r="T36" i="1"/>
  <c r="AI35" i="1"/>
  <c r="AH35" i="1"/>
  <c r="AF35" i="1"/>
  <c r="AE35" i="1"/>
  <c r="AB35" i="1"/>
  <c r="Z35" i="1"/>
  <c r="Y35" i="1"/>
  <c r="W35" i="1"/>
  <c r="T35" i="1"/>
  <c r="AI34" i="1"/>
  <c r="AH34" i="1"/>
  <c r="AF34" i="1"/>
  <c r="AE34" i="1"/>
  <c r="AB34" i="1"/>
  <c r="Z34" i="1"/>
  <c r="Y34" i="1"/>
  <c r="W34" i="1"/>
  <c r="T34" i="1"/>
  <c r="AI33" i="1"/>
  <c r="AH33" i="1"/>
  <c r="AF33" i="1"/>
  <c r="AE33" i="1"/>
  <c r="AB33" i="1"/>
  <c r="Z33" i="1"/>
  <c r="Y33" i="1"/>
  <c r="W33" i="1"/>
  <c r="T33" i="1"/>
  <c r="AI32" i="1"/>
  <c r="AH32" i="1"/>
  <c r="AF32" i="1"/>
  <c r="AE32" i="1"/>
  <c r="AB32" i="1"/>
  <c r="Z32" i="1"/>
  <c r="Y32" i="1"/>
  <c r="W32" i="1"/>
  <c r="T32" i="1"/>
  <c r="AI31" i="1"/>
  <c r="AH31" i="1"/>
  <c r="AF31" i="1"/>
  <c r="AE31" i="1"/>
  <c r="AB31" i="1"/>
  <c r="Z31" i="1"/>
  <c r="Y31" i="1"/>
  <c r="W31" i="1"/>
  <c r="T31" i="1"/>
  <c r="AI30" i="1"/>
  <c r="AH30" i="1"/>
  <c r="AF30" i="1"/>
  <c r="AE30" i="1"/>
  <c r="AB30" i="1"/>
  <c r="Z30" i="1"/>
  <c r="Y30" i="1"/>
  <c r="W30" i="1"/>
  <c r="T30" i="1"/>
  <c r="AI29" i="1"/>
  <c r="AH29" i="1"/>
  <c r="AF29" i="1"/>
  <c r="AE29" i="1"/>
  <c r="AB29" i="1"/>
  <c r="Z29" i="1"/>
  <c r="Y29" i="1"/>
  <c r="W29" i="1"/>
  <c r="T29" i="1"/>
  <c r="AI28" i="1"/>
  <c r="AH28" i="1"/>
  <c r="AF28" i="1"/>
  <c r="AE28" i="1"/>
  <c r="AB28" i="1"/>
  <c r="Z28" i="1"/>
  <c r="Y28" i="1"/>
  <c r="W28" i="1"/>
  <c r="T28" i="1"/>
  <c r="AI27" i="1"/>
  <c r="AH27" i="1"/>
  <c r="AF27" i="1"/>
  <c r="AE27" i="1"/>
  <c r="AB27" i="1"/>
  <c r="Z27" i="1"/>
  <c r="Y27" i="1"/>
  <c r="W27" i="1"/>
  <c r="T27" i="1"/>
  <c r="AI26" i="1"/>
  <c r="AH26" i="1"/>
  <c r="AF26" i="1"/>
  <c r="AE26" i="1"/>
  <c r="AB26" i="1"/>
  <c r="Z26" i="1"/>
  <c r="Y26" i="1"/>
  <c r="W26" i="1"/>
  <c r="T26" i="1"/>
  <c r="AI25" i="1"/>
  <c r="AH25" i="1"/>
  <c r="AF25" i="1"/>
  <c r="AE25" i="1"/>
  <c r="AB25" i="1"/>
  <c r="Z25" i="1"/>
  <c r="Y25" i="1"/>
  <c r="W25" i="1"/>
  <c r="T25" i="1"/>
  <c r="AI24" i="1"/>
  <c r="AH24" i="1"/>
  <c r="AF24" i="1"/>
  <c r="AE24" i="1"/>
  <c r="AB24" i="1"/>
  <c r="Z24" i="1"/>
  <c r="Y24" i="1"/>
  <c r="W24" i="1"/>
  <c r="T24" i="1"/>
  <c r="AI23" i="1"/>
  <c r="AH23" i="1"/>
  <c r="AF23" i="1"/>
  <c r="AE23" i="1"/>
  <c r="AB23" i="1"/>
  <c r="Z23" i="1"/>
  <c r="Y23" i="1"/>
  <c r="W23" i="1"/>
  <c r="T23" i="1"/>
  <c r="AI22" i="1"/>
  <c r="AH22" i="1"/>
  <c r="AF22" i="1"/>
  <c r="AE22" i="1"/>
  <c r="AB22" i="1"/>
  <c r="Z22" i="1"/>
  <c r="Y22" i="1"/>
  <c r="W22" i="1"/>
  <c r="T22" i="1"/>
  <c r="AI21" i="1"/>
  <c r="AH21" i="1"/>
  <c r="AF21" i="1"/>
  <c r="AE21" i="1"/>
  <c r="AB21" i="1"/>
  <c r="Z21" i="1"/>
  <c r="Y21" i="1"/>
  <c r="W21" i="1"/>
  <c r="T21" i="1"/>
  <c r="AI20" i="1"/>
  <c r="AH20" i="1"/>
  <c r="AF20" i="1"/>
  <c r="AE20" i="1"/>
  <c r="AB20" i="1"/>
  <c r="Z20" i="1"/>
  <c r="Y20" i="1"/>
  <c r="W20" i="1"/>
  <c r="T20" i="1"/>
  <c r="AI19" i="1"/>
  <c r="AH19" i="1"/>
  <c r="AF19" i="1"/>
  <c r="AE19" i="1"/>
  <c r="AB19" i="1"/>
  <c r="Z19" i="1"/>
  <c r="Y19" i="1"/>
  <c r="W19" i="1"/>
  <c r="T19" i="1"/>
  <c r="AI18" i="1"/>
  <c r="AH18" i="1"/>
  <c r="AF18" i="1"/>
  <c r="AE18" i="1"/>
  <c r="AB18" i="1"/>
  <c r="Z18" i="1"/>
  <c r="Y18" i="1"/>
  <c r="W18" i="1"/>
  <c r="T18" i="1"/>
  <c r="AI17" i="1"/>
  <c r="AH17" i="1"/>
  <c r="AF17" i="1"/>
  <c r="AE17" i="1"/>
  <c r="AB17" i="1"/>
  <c r="Z17" i="1"/>
  <c r="Y17" i="1"/>
  <c r="W17" i="1"/>
  <c r="T17" i="1"/>
  <c r="AI16" i="1"/>
  <c r="AH16" i="1"/>
  <c r="AF16" i="1"/>
  <c r="AE16" i="1"/>
  <c r="AB16" i="1"/>
  <c r="Z16" i="1"/>
  <c r="Y16" i="1"/>
  <c r="W16" i="1"/>
  <c r="T16" i="1"/>
  <c r="AI15" i="1"/>
  <c r="AH15" i="1"/>
  <c r="AF15" i="1"/>
  <c r="AE15" i="1"/>
  <c r="AB15" i="1"/>
  <c r="Z15" i="1"/>
  <c r="Y15" i="1"/>
  <c r="W15" i="1"/>
  <c r="T15" i="1"/>
  <c r="AI14" i="1"/>
  <c r="AH14" i="1"/>
  <c r="AF14" i="1"/>
  <c r="AE14" i="1"/>
  <c r="AB14" i="1"/>
  <c r="Z14" i="1"/>
  <c r="Y14" i="1"/>
  <c r="W14" i="1"/>
  <c r="T14" i="1"/>
  <c r="AI13" i="1"/>
  <c r="AH13" i="1"/>
  <c r="AF13" i="1"/>
  <c r="AE13" i="1"/>
  <c r="AB13" i="1"/>
  <c r="Z13" i="1"/>
  <c r="Y13" i="1"/>
  <c r="W13" i="1"/>
  <c r="T13" i="1"/>
  <c r="AI12" i="1"/>
  <c r="AH12" i="1"/>
  <c r="AF12" i="1"/>
  <c r="AE12" i="1"/>
  <c r="AB12" i="1"/>
  <c r="Z12" i="1"/>
  <c r="Y12" i="1"/>
  <c r="W12" i="1"/>
  <c r="T12" i="1"/>
  <c r="AI11" i="1"/>
  <c r="AH11" i="1"/>
  <c r="AF11" i="1"/>
  <c r="AE11" i="1"/>
  <c r="AB11" i="1"/>
  <c r="Z11" i="1"/>
  <c r="Y11" i="1"/>
  <c r="W11" i="1"/>
  <c r="T11" i="1"/>
  <c r="AI10" i="1"/>
  <c r="AH10" i="1"/>
  <c r="AF10" i="1"/>
  <c r="AE10" i="1"/>
  <c r="AB10" i="1"/>
  <c r="Z10" i="1"/>
  <c r="Y10" i="1"/>
  <c r="W10" i="1"/>
  <c r="T10" i="1"/>
  <c r="AI9" i="1"/>
  <c r="AH9" i="1"/>
  <c r="AF9" i="1"/>
  <c r="AE9" i="1"/>
  <c r="AB9" i="1"/>
  <c r="Z9" i="1"/>
  <c r="Y9" i="1"/>
  <c r="W9" i="1"/>
  <c r="T9" i="1"/>
  <c r="AI8" i="1"/>
  <c r="AH8" i="1"/>
  <c r="AF8" i="1"/>
  <c r="AE8" i="1"/>
  <c r="AB8" i="1"/>
  <c r="Z8" i="1"/>
  <c r="Y8" i="1"/>
  <c r="W8" i="1"/>
  <c r="T8" i="1"/>
  <c r="AI7" i="1"/>
  <c r="AH7" i="1"/>
  <c r="AF7" i="1"/>
  <c r="AE7" i="1"/>
  <c r="AB7" i="1"/>
  <c r="Z7" i="1"/>
  <c r="Y7" i="1"/>
  <c r="W7" i="1"/>
  <c r="T7" i="1"/>
  <c r="AI6" i="1"/>
  <c r="AH6" i="1"/>
  <c r="AF6" i="1"/>
  <c r="AE6" i="1"/>
  <c r="AB6" i="1"/>
  <c r="Z6" i="1"/>
  <c r="Y6" i="1"/>
  <c r="W6" i="1"/>
  <c r="T6" i="1"/>
  <c r="AI5" i="1"/>
  <c r="AH5" i="1"/>
  <c r="AF5" i="1"/>
  <c r="AE5" i="1"/>
  <c r="AB5" i="1"/>
  <c r="Z5" i="1"/>
  <c r="Y5" i="1"/>
  <c r="W5" i="1"/>
  <c r="T5" i="1"/>
  <c r="AI4" i="1"/>
  <c r="AH4" i="1"/>
  <c r="AF4" i="1"/>
  <c r="AE4" i="1"/>
  <c r="AB4" i="1"/>
  <c r="Z4" i="1"/>
  <c r="Y4" i="1"/>
  <c r="W4" i="1"/>
  <c r="T4" i="1"/>
  <c r="AI3" i="1"/>
  <c r="AH3" i="1"/>
  <c r="AF3" i="1"/>
  <c r="AE3" i="1"/>
  <c r="AB3" i="1"/>
  <c r="Z3" i="1"/>
  <c r="Y3" i="1"/>
  <c r="W3" i="1"/>
  <c r="T3" i="1"/>
  <c r="AI2" i="1"/>
  <c r="AH2" i="1"/>
  <c r="AF2" i="1"/>
  <c r="AE2" i="1"/>
  <c r="AB2" i="1"/>
  <c r="Z2" i="1"/>
  <c r="Y2" i="1"/>
  <c r="W2" i="1"/>
  <c r="T2" i="1"/>
</calcChain>
</file>

<file path=xl/sharedStrings.xml><?xml version="1.0" encoding="utf-8"?>
<sst xmlns="http://schemas.openxmlformats.org/spreadsheetml/2006/main" count="654" uniqueCount="205">
  <si>
    <t>Marca de temps</t>
  </si>
  <si>
    <t>Informador</t>
  </si>
  <si>
    <t>Municipi</t>
  </si>
  <si>
    <t>Nom Establiment</t>
  </si>
  <si>
    <t>Tipus Establiment</t>
  </si>
  <si>
    <t>Es pot fer visita?</t>
  </si>
  <si>
    <t>Persona responsable i/o propietaria</t>
  </si>
  <si>
    <t>Direcció</t>
  </si>
  <si>
    <t>Telèfon</t>
  </si>
  <si>
    <t>Correu electrònic</t>
  </si>
  <si>
    <t>Nº de treballadors al establiment</t>
  </si>
  <si>
    <t>Quin era l'aforament de persones dins l'establiment abans del COVID?</t>
  </si>
  <si>
    <t xml:space="preserve"> Dies de Tancament</t>
  </si>
  <si>
    <t>Obriu els festius?</t>
  </si>
  <si>
    <t>Observacions</t>
  </si>
  <si>
    <t>Tipus de Residus</t>
  </si>
  <si>
    <t>Gestor Propi per alguna Fracció?</t>
  </si>
  <si>
    <t xml:space="preserve">Volum en litres  Generació Residus Setmanal </t>
  </si>
  <si>
    <t>Generació FORM (volum en litres)</t>
  </si>
  <si>
    <t>Generació FORM/recollida (volum en litres)</t>
  </si>
  <si>
    <t>Generació Paper (volum en litres)</t>
  </si>
  <si>
    <t>Generació Paper/recollida (volum en litres)</t>
  </si>
  <si>
    <t>Generació 1c-1L</t>
  </si>
  <si>
    <t>Caixes mitjanes      (1 caixa = 3l)</t>
  </si>
  <si>
    <t>Caixes mitjanes /recollida</t>
  </si>
  <si>
    <t>Generació Envasos (volum en litres)</t>
  </si>
  <si>
    <t>Generació Envasos/recollida (volum en litres)</t>
  </si>
  <si>
    <t>Generació  Vidre (volum en litres)</t>
  </si>
  <si>
    <t>Generació Rebuig (volum en litres)</t>
  </si>
  <si>
    <t>Generació Rebuig/Recollida (volum en litres)</t>
  </si>
  <si>
    <t>Generació Rebuig/Recollida (volum en litres) corregida</t>
  </si>
  <si>
    <t>Generació Tèxti Sanitari (volum en litres)</t>
  </si>
  <si>
    <t>Generació Tèxti Sanitari/Recollida (volum en litres)</t>
  </si>
  <si>
    <t>Generació Tèxti Sanitari/Recollida (volum en litres) corregida</t>
  </si>
  <si>
    <t>Disposen d'espai per a cubells grans?</t>
  </si>
  <si>
    <t>Sol·licitud Cubells i Bujols [FORM]</t>
  </si>
  <si>
    <t>Proposta cubells FORM</t>
  </si>
  <si>
    <t>Participaven en el porta a porta FORM</t>
  </si>
  <si>
    <t>Sol·licitud Cubells i Bujols [Envasos]</t>
  </si>
  <si>
    <t>Proposta Cubells i bulols [Envasos]</t>
  </si>
  <si>
    <t>Sol·licitud Cubells i Bujols [P/C]</t>
  </si>
  <si>
    <t>Proposta cubells [Paper/Cartró]</t>
  </si>
  <si>
    <t>Sol·licitud Cubells i Bujols [Vidre]</t>
  </si>
  <si>
    <t>Sol·licitud Cubells i Bujols [Rebuig]</t>
  </si>
  <si>
    <t>Proposta cubells i bujols [ rebuig]</t>
  </si>
  <si>
    <t>Participaven en el porta a porta REBUIG</t>
  </si>
  <si>
    <t>Proposta cubells i bujols [ Tèxtil Sanitari]</t>
  </si>
  <si>
    <t>Participaven en el porta a porta TEXTIL SANITARI</t>
  </si>
  <si>
    <t>Indica el nombre de bujols en cas de necessitar més d'un de la mateixa fracció</t>
  </si>
  <si>
    <t>TEXTIL SANITARI</t>
  </si>
  <si>
    <t>Categoria segons generació diària</t>
  </si>
  <si>
    <t>comentaris</t>
  </si>
  <si>
    <t>Columna2</t>
  </si>
  <si>
    <t>Ada Sasal</t>
  </si>
  <si>
    <t>Igualada</t>
  </si>
  <si>
    <t>Bar / Restaurant</t>
  </si>
  <si>
    <t>Sí</t>
  </si>
  <si>
    <t xml:space="preserve">Lorenza guerrero </t>
  </si>
  <si>
    <t>Mercat</t>
  </si>
  <si>
    <t>Lorensendis@hotmail.com</t>
  </si>
  <si>
    <t xml:space="preserve">120 aprox </t>
  </si>
  <si>
    <t>Diumenge</t>
  </si>
  <si>
    <t>No</t>
  </si>
  <si>
    <t>FORM, P/C, Envasos, Vidre, Rebuig</t>
  </si>
  <si>
    <t>VIDRE</t>
  </si>
  <si>
    <t>PUNTUAL</t>
  </si>
  <si>
    <t>Petit Productor</t>
  </si>
  <si>
    <t>Ok</t>
  </si>
  <si>
    <t>02-03</t>
  </si>
  <si>
    <t>Carnisseria / Xarcuteria</t>
  </si>
  <si>
    <t>Eva bordera</t>
  </si>
  <si>
    <t>Evabordera@hotmail.es</t>
  </si>
  <si>
    <t>Dilluns, Diumenge</t>
  </si>
  <si>
    <t>FORM, P/C, Envasos, Rebuig</t>
  </si>
  <si>
    <t>32-37</t>
  </si>
  <si>
    <t>Francesc</t>
  </si>
  <si>
    <t>Frasalascarricondo44@gmail.com</t>
  </si>
  <si>
    <t>Productor Mitja</t>
  </si>
  <si>
    <t>66-69-111-112</t>
  </si>
  <si>
    <t>Marta bordas</t>
  </si>
  <si>
    <t>Cansaladeriamarta@gmail.com</t>
  </si>
  <si>
    <t>Parada 82,83,84</t>
  </si>
  <si>
    <t xml:space="preserve">Mercè </t>
  </si>
  <si>
    <t>Polleriamarsuca@hotmail.com</t>
  </si>
  <si>
    <t>Parada 85-88</t>
  </si>
  <si>
    <t xml:space="preserve">Gloria </t>
  </si>
  <si>
    <t>Carnsduran@gmail.com</t>
  </si>
  <si>
    <t xml:space="preserve">7 exterior </t>
  </si>
  <si>
    <t>Dietètica / Herbolaris / Nutrició</t>
  </si>
  <si>
    <t>Merce</t>
  </si>
  <si>
    <t>Infodieteticalherbadiet.com</t>
  </si>
  <si>
    <t>P/C, Envasos</t>
  </si>
  <si>
    <t>Parada 89</t>
  </si>
  <si>
    <t xml:space="preserve">Montse </t>
  </si>
  <si>
    <t xml:space="preserve">Floristeries </t>
  </si>
  <si>
    <t>Monsemeng_mk@yahoo.es</t>
  </si>
  <si>
    <t xml:space="preserve">15 aprox </t>
  </si>
  <si>
    <t>FORM, ENV</t>
  </si>
  <si>
    <t>Si</t>
  </si>
  <si>
    <t xml:space="preserve">Reusen, fan compostatge, i retornen plàstics </t>
  </si>
  <si>
    <t>01 ext</t>
  </si>
  <si>
    <t xml:space="preserve">Anna vives </t>
  </si>
  <si>
    <t>Florsroset@florsroset.com</t>
  </si>
  <si>
    <t>Disposen de cubells</t>
  </si>
  <si>
    <t>6 ext</t>
  </si>
  <si>
    <t>Maria palau roig</t>
  </si>
  <si>
    <t>113 a116 i 155 a 156</t>
  </si>
  <si>
    <t>Forn / Pastisseria</t>
  </si>
  <si>
    <t>Pilar</t>
  </si>
  <si>
    <t>FORM, P/C, Rebuig</t>
  </si>
  <si>
    <t>FORM</t>
  </si>
  <si>
    <t>80-101</t>
  </si>
  <si>
    <t xml:space="preserve">Anna maria </t>
  </si>
  <si>
    <t>Ona Sociats</t>
  </si>
  <si>
    <t>Parada 21</t>
  </si>
  <si>
    <t>Fruita</t>
  </si>
  <si>
    <t xml:space="preserve">Jesus vidal </t>
  </si>
  <si>
    <t>Envasos</t>
  </si>
  <si>
    <t>CAP</t>
  </si>
  <si>
    <t>Organic per bestiar</t>
  </si>
  <si>
    <t>169 -170</t>
  </si>
  <si>
    <t>Fruiteria / Verduleria</t>
  </si>
  <si>
    <t>Montse</t>
  </si>
  <si>
    <t>Mdumenach24@hotmail.com</t>
  </si>
  <si>
    <t>FORM, P/C, Envasos</t>
  </si>
  <si>
    <t>175-178</t>
  </si>
  <si>
    <t xml:space="preserve">Jaume </t>
  </si>
  <si>
    <t>Fruitsjaume@gmail.com</t>
  </si>
  <si>
    <t>Gran Productor</t>
  </si>
  <si>
    <t>Caixes de plàstic en envasos unes 40, caixes fusta unes 30</t>
  </si>
  <si>
    <t>23 ext</t>
  </si>
  <si>
    <t>Pere badia</t>
  </si>
  <si>
    <t>Pep7badia@hotmail.com</t>
  </si>
  <si>
    <t>18-20</t>
  </si>
  <si>
    <t>38 a 40</t>
  </si>
  <si>
    <t>Carmen vall</t>
  </si>
  <si>
    <t>193-194</t>
  </si>
  <si>
    <t xml:space="preserve">Llegums </t>
  </si>
  <si>
    <t>Anna roca</t>
  </si>
  <si>
    <t>28 -39</t>
  </si>
  <si>
    <t xml:space="preserve">Ludoteca </t>
  </si>
  <si>
    <t>Maria</t>
  </si>
  <si>
    <t>Mariafice@hotmail.com</t>
  </si>
  <si>
    <t>06-07</t>
  </si>
  <si>
    <t xml:space="preserve">Menjar preparat </t>
  </si>
  <si>
    <t>Pepa</t>
  </si>
  <si>
    <t>68-69</t>
  </si>
  <si>
    <t>Yolanda</t>
  </si>
  <si>
    <t>08 a 13</t>
  </si>
  <si>
    <t>Peixateria</t>
  </si>
  <si>
    <t>Magda</t>
  </si>
  <si>
    <t>Xaloc@congelatsxaloc.com</t>
  </si>
  <si>
    <t>105-106</t>
  </si>
  <si>
    <t xml:space="preserve">Maria guillamon </t>
  </si>
  <si>
    <t>Bacallazapata@gamil.com</t>
  </si>
  <si>
    <t>129 a 132</t>
  </si>
  <si>
    <t>Francisco javier melero</t>
  </si>
  <si>
    <t>08</t>
  </si>
  <si>
    <t>Queviures</t>
  </si>
  <si>
    <t>Sílvia vives</t>
  </si>
  <si>
    <t>Vivessole@hotmail.com</t>
  </si>
  <si>
    <t>Zapata</t>
  </si>
  <si>
    <t>93-95</t>
  </si>
  <si>
    <t>Laura mabres</t>
  </si>
  <si>
    <t>11-13-15</t>
  </si>
  <si>
    <t>Roba i Complements</t>
  </si>
  <si>
    <t>Glamourmg@hotmail.com</t>
  </si>
  <si>
    <t xml:space="preserve">30 aprox </t>
  </si>
  <si>
    <t>Ds a Dg</t>
  </si>
  <si>
    <t>P/C, Envasos, Rebuig</t>
  </si>
  <si>
    <t>18-20 ext</t>
  </si>
  <si>
    <t>Anna maria tico</t>
  </si>
  <si>
    <t>cuervaigualada@gmail.com</t>
  </si>
  <si>
    <t>41-46</t>
  </si>
  <si>
    <t>Ramon jardi</t>
  </si>
  <si>
    <t xml:space="preserve">Mercat </t>
  </si>
  <si>
    <t>Rjardi@hotmail.com</t>
  </si>
  <si>
    <t>VIDRE, OLI</t>
  </si>
  <si>
    <t>77a 79 i 102 a104</t>
  </si>
  <si>
    <t xml:space="preserve">Sergio </t>
  </si>
  <si>
    <t>2 aprox</t>
  </si>
  <si>
    <t>124 a 126 i 143 a 145</t>
  </si>
  <si>
    <t xml:space="preserve">Montse  </t>
  </si>
  <si>
    <t>Esquix1961@hotmail.com</t>
  </si>
  <si>
    <t>153-154</t>
  </si>
  <si>
    <t>Joan</t>
  </si>
  <si>
    <t>185-188</t>
  </si>
  <si>
    <t>Marta hinojal</t>
  </si>
  <si>
    <t>Martah13@hotmail.com</t>
  </si>
  <si>
    <t>96 a 98</t>
  </si>
  <si>
    <t>Cati gallego</t>
  </si>
  <si>
    <t>Susi</t>
  </si>
  <si>
    <t>Susigris@hotmail.es</t>
  </si>
  <si>
    <t xml:space="preserve">25 caixes plàstics i 5 fusta </t>
  </si>
  <si>
    <t>04-05</t>
  </si>
  <si>
    <t xml:space="preserve">Làctics </t>
  </si>
  <si>
    <t>Clara cruz</t>
  </si>
  <si>
    <t>Claraccb94@gamil.com</t>
  </si>
  <si>
    <t>Parada 47-48</t>
  </si>
  <si>
    <t xml:space="preserve">Victor guerrero </t>
  </si>
  <si>
    <t>Debonapastaigualada@gmail.com</t>
  </si>
  <si>
    <t>14-15</t>
  </si>
  <si>
    <t xml:space="preserve">Mònica </t>
  </si>
  <si>
    <t>FORM, Envasos, Rebuig</t>
  </si>
  <si>
    <t xml:space="preserve">Montserrat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</si>
</sst>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/d/yyyy\ h:mm:ss"/>
  </numFmts>
  <fonts count="10" x14ac:knownFonts="1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1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BC8D03"/>
        <bgColor rgb="FFBC8D03"/>
      </patternFill>
    </fill>
    <fill>
      <patternFill patternType="solid">
        <fgColor theme="4" tint="-0.249977111117893"/>
        <bgColor rgb="FFE69138"/>
      </patternFill>
    </fill>
    <fill>
      <patternFill patternType="solid">
        <fgColor rgb="FF6FA8DC"/>
        <bgColor rgb="FF6FA8DC"/>
      </patternFill>
    </fill>
    <fill>
      <patternFill patternType="solid">
        <fgColor rgb="FFFFFF00"/>
        <bgColor rgb="FFE69138"/>
      </patternFill>
    </fill>
    <fill>
      <patternFill patternType="solid">
        <fgColor rgb="FF92D050"/>
        <bgColor rgb="FFE69138"/>
      </patternFill>
    </fill>
    <fill>
      <patternFill patternType="solid">
        <fgColor theme="2" tint="-0.249977111117893"/>
        <bgColor rgb="FFE69138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C05100"/>
        <bgColor rgb="FFC05100"/>
      </patternFill>
    </fill>
    <fill>
      <patternFill patternType="solid">
        <fgColor rgb="FF0C5ADB"/>
        <bgColor rgb="FF0C5ADB"/>
      </patternFill>
    </fill>
    <fill>
      <patternFill patternType="solid">
        <fgColor rgb="FF8DB5F8"/>
        <bgColor rgb="FF8DB5F8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3" fontId="3" fillId="8" borderId="0" xfId="1" applyFont="1" applyFill="1" applyBorder="1" applyAlignment="1">
      <alignment horizontal="center" wrapText="1"/>
    </xf>
    <xf numFmtId="0" fontId="3" fillId="9" borderId="0" xfId="0" applyFont="1" applyFill="1"/>
    <xf numFmtId="0" fontId="3" fillId="10" borderId="0" xfId="0" applyFont="1" applyFill="1"/>
    <xf numFmtId="164" fontId="3" fillId="0" borderId="0" xfId="0" applyNumberFormat="1" applyFont="1"/>
    <xf numFmtId="0" fontId="3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5" fillId="5" borderId="1" xfId="0" applyFont="1" applyFill="1" applyBorder="1"/>
    <xf numFmtId="43" fontId="7" fillId="4" borderId="1" xfId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43" fontId="6" fillId="6" borderId="1" xfId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43" fontId="6" fillId="8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43" fontId="5" fillId="11" borderId="1" xfId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5" fillId="12" borderId="1" xfId="0" applyFont="1" applyFill="1" applyBorder="1"/>
    <xf numFmtId="0" fontId="5" fillId="13" borderId="1" xfId="0" applyFont="1" applyFill="1" applyBorder="1"/>
    <xf numFmtId="43" fontId="5" fillId="13" borderId="1" xfId="1" applyFont="1" applyFill="1" applyBorder="1"/>
    <xf numFmtId="0" fontId="5" fillId="14" borderId="1" xfId="0" applyFont="1" applyFill="1" applyBorder="1" applyAlignment="1">
      <alignment horizontal="center"/>
    </xf>
    <xf numFmtId="43" fontId="5" fillId="14" borderId="1" xfId="1" applyFont="1" applyFill="1" applyBorder="1"/>
    <xf numFmtId="0" fontId="5" fillId="15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quotePrefix="1" applyFont="1" applyBorder="1"/>
    <xf numFmtId="0" fontId="9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garita\Dropbox\IGUALADA\MARGA%20rec%20comercial\Annex%20-%20Establiments%20comercials%20Igualada%20-%20Desembre%202021.xlsx" TargetMode="External"/><Relationship Id="rId1" Type="http://schemas.openxmlformats.org/officeDocument/2006/relationships/externalLinkPath" Target="/Users/Margarita/Dropbox/IGUALADA/MARGA%20rec%20comercial/Annex%20-%20Establiments%20comercials%20Igualada%20-%20Des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endari"/>
      <sheetName val="Dades GP (tots)"/>
      <sheetName val="Dades només sedentari"/>
      <sheetName val="Dades només no-sedentari"/>
    </sheetNames>
    <sheetDataSet>
      <sheetData sheetId="0">
        <row r="6">
          <cell r="C6">
            <v>6</v>
          </cell>
        </row>
        <row r="8">
          <cell r="C8">
            <v>2</v>
          </cell>
        </row>
        <row r="9">
          <cell r="C9">
            <v>7</v>
          </cell>
        </row>
      </sheetData>
      <sheetData sheetId="1">
        <row r="2">
          <cell r="X2">
            <v>0</v>
          </cell>
          <cell r="AC2"/>
          <cell r="AE2"/>
        </row>
        <row r="3">
          <cell r="X3">
            <v>9</v>
          </cell>
          <cell r="AC3">
            <v>30</v>
          </cell>
          <cell r="AE3"/>
        </row>
        <row r="4">
          <cell r="X4">
            <v>9</v>
          </cell>
          <cell r="AC4">
            <v>0</v>
          </cell>
          <cell r="AE4"/>
        </row>
        <row r="5">
          <cell r="X5">
            <v>0</v>
          </cell>
          <cell r="AC5"/>
          <cell r="AE5"/>
        </row>
        <row r="6">
          <cell r="X6">
            <v>90</v>
          </cell>
          <cell r="AC6">
            <v>20</v>
          </cell>
          <cell r="AE6"/>
        </row>
        <row r="7">
          <cell r="X7">
            <v>126</v>
          </cell>
          <cell r="AC7">
            <v>15</v>
          </cell>
          <cell r="AE7"/>
        </row>
        <row r="8">
          <cell r="X8">
            <v>15</v>
          </cell>
          <cell r="AC8">
            <v>90</v>
          </cell>
          <cell r="AE8"/>
        </row>
        <row r="9">
          <cell r="X9">
            <v>0</v>
          </cell>
          <cell r="AC9"/>
          <cell r="AE9"/>
        </row>
        <row r="10">
          <cell r="X10">
            <v>30</v>
          </cell>
          <cell r="AC10">
            <v>10</v>
          </cell>
          <cell r="AE10"/>
        </row>
        <row r="11">
          <cell r="X11">
            <v>0</v>
          </cell>
          <cell r="AC11"/>
          <cell r="AE11"/>
        </row>
        <row r="12">
          <cell r="X12">
            <v>0</v>
          </cell>
          <cell r="AC12"/>
          <cell r="AE12"/>
        </row>
        <row r="13">
          <cell r="X13">
            <v>60</v>
          </cell>
          <cell r="AC13">
            <v>120</v>
          </cell>
          <cell r="AE13"/>
        </row>
        <row r="14">
          <cell r="X14">
            <v>60</v>
          </cell>
          <cell r="AC14">
            <v>120</v>
          </cell>
          <cell r="AE14"/>
        </row>
        <row r="15">
          <cell r="X15">
            <v>0</v>
          </cell>
          <cell r="AC15"/>
          <cell r="AE15"/>
        </row>
        <row r="16">
          <cell r="X16">
            <v>6</v>
          </cell>
          <cell r="AC16">
            <v>10</v>
          </cell>
          <cell r="AE16"/>
        </row>
        <row r="17">
          <cell r="X17">
            <v>3</v>
          </cell>
          <cell r="AC17">
            <v>2</v>
          </cell>
          <cell r="AE17"/>
        </row>
        <row r="18">
          <cell r="X18">
            <v>6</v>
          </cell>
          <cell r="AC18">
            <v>90</v>
          </cell>
          <cell r="AE18"/>
        </row>
        <row r="19">
          <cell r="X19">
            <v>9</v>
          </cell>
          <cell r="AC19">
            <v>10</v>
          </cell>
          <cell r="AE19"/>
        </row>
        <row r="20">
          <cell r="X20">
            <v>36</v>
          </cell>
          <cell r="AC20">
            <v>30</v>
          </cell>
          <cell r="AE20"/>
        </row>
        <row r="21">
          <cell r="X21">
            <v>15</v>
          </cell>
          <cell r="AC21">
            <v>20</v>
          </cell>
          <cell r="AE21"/>
        </row>
        <row r="22">
          <cell r="X22">
            <v>45</v>
          </cell>
          <cell r="AC22">
            <v>3</v>
          </cell>
          <cell r="AE22"/>
        </row>
        <row r="23">
          <cell r="X23">
            <v>18</v>
          </cell>
          <cell r="AC23">
            <v>0</v>
          </cell>
          <cell r="AE23"/>
        </row>
        <row r="24">
          <cell r="X24">
            <v>36</v>
          </cell>
          <cell r="AC24">
            <v>3</v>
          </cell>
          <cell r="AE24"/>
        </row>
        <row r="25">
          <cell r="X25">
            <v>0</v>
          </cell>
          <cell r="AC25"/>
          <cell r="AE25"/>
        </row>
        <row r="26">
          <cell r="X26">
            <v>21</v>
          </cell>
          <cell r="AC26">
            <v>40</v>
          </cell>
          <cell r="AE26"/>
        </row>
        <row r="27">
          <cell r="X27">
            <v>9</v>
          </cell>
          <cell r="AC27">
            <v>14</v>
          </cell>
          <cell r="AE27"/>
        </row>
        <row r="28">
          <cell r="X28">
            <v>6</v>
          </cell>
          <cell r="AC28">
            <v>30</v>
          </cell>
          <cell r="AE28"/>
        </row>
        <row r="29">
          <cell r="X29">
            <v>30</v>
          </cell>
          <cell r="AC29">
            <v>30</v>
          </cell>
          <cell r="AE29"/>
        </row>
        <row r="30">
          <cell r="X30">
            <v>15</v>
          </cell>
          <cell r="AC30">
            <v>15</v>
          </cell>
          <cell r="AE30"/>
        </row>
        <row r="31">
          <cell r="X31">
            <v>3</v>
          </cell>
          <cell r="AC31">
            <v>6</v>
          </cell>
          <cell r="AE31"/>
        </row>
        <row r="32">
          <cell r="X32">
            <v>0</v>
          </cell>
          <cell r="AC32">
            <v>60</v>
          </cell>
          <cell r="AE32"/>
        </row>
        <row r="33">
          <cell r="X33">
            <v>15</v>
          </cell>
          <cell r="AC33">
            <v>30</v>
          </cell>
          <cell r="AE33"/>
        </row>
        <row r="34">
          <cell r="X34">
            <v>9</v>
          </cell>
          <cell r="AC34">
            <v>30</v>
          </cell>
          <cell r="AE34"/>
        </row>
        <row r="35">
          <cell r="X35">
            <v>0</v>
          </cell>
          <cell r="AC35"/>
          <cell r="AE35"/>
        </row>
        <row r="36">
          <cell r="X36">
            <v>6</v>
          </cell>
          <cell r="AC36">
            <v>5</v>
          </cell>
          <cell r="AE36"/>
        </row>
        <row r="37">
          <cell r="X37">
            <v>60</v>
          </cell>
          <cell r="AC37">
            <v>10</v>
          </cell>
          <cell r="AE37"/>
        </row>
        <row r="38">
          <cell r="X38">
            <v>24</v>
          </cell>
          <cell r="AC38">
            <v>90</v>
          </cell>
          <cell r="AE38"/>
        </row>
        <row r="39">
          <cell r="X39">
            <v>0</v>
          </cell>
          <cell r="AC39">
            <v>10</v>
          </cell>
          <cell r="AE39"/>
        </row>
        <row r="40">
          <cell r="X40">
            <v>0</v>
          </cell>
          <cell r="AC40">
            <v>40</v>
          </cell>
          <cell r="AE40"/>
        </row>
        <row r="41">
          <cell r="X41">
            <v>6</v>
          </cell>
          <cell r="AC41">
            <v>5</v>
          </cell>
          <cell r="AE41"/>
        </row>
        <row r="42">
          <cell r="X42">
            <v>300</v>
          </cell>
          <cell r="AC42">
            <v>120</v>
          </cell>
          <cell r="AE42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fodieteticalherbadi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9611-88C0-45FF-9A5E-5A0390CBDFEC}">
  <sheetPr>
    <pageSetUpPr fitToPage="1"/>
  </sheetPr>
  <dimension ref="A1:BB1000"/>
  <sheetViews>
    <sheetView tabSelected="1" topLeftCell="D1" zoomScale="70" zoomScaleNormal="70" workbookViewId="0">
      <selection activeCell="D1" sqref="D1:AE42"/>
    </sheetView>
  </sheetViews>
  <sheetFormatPr baseColWidth="10" defaultColWidth="12.5703125" defaultRowHeight="15" customHeight="1" x14ac:dyDescent="0.25"/>
  <cols>
    <col min="1" max="1" width="20.5703125" hidden="1" customWidth="1"/>
    <col min="2" max="2" width="13.42578125" hidden="1" customWidth="1"/>
    <col min="3" max="3" width="12.7109375" hidden="1" customWidth="1"/>
    <col min="4" max="4" width="20.140625" customWidth="1"/>
    <col min="5" max="5" width="32.28515625" customWidth="1"/>
    <col min="6" max="6" width="14" hidden="1" customWidth="1"/>
    <col min="7" max="7" width="15.5703125" hidden="1" customWidth="1"/>
    <col min="8" max="8" width="9.28515625" style="8" customWidth="1"/>
    <col min="9" max="9" width="6.7109375" hidden="1" customWidth="1"/>
    <col min="10" max="10" width="18.7109375" hidden="1" customWidth="1"/>
    <col min="11" max="11" width="6.7109375" hidden="1" customWidth="1"/>
    <col min="12" max="12" width="14.85546875" hidden="1" customWidth="1"/>
    <col min="13" max="13" width="19.28515625" customWidth="1"/>
    <col min="14" max="14" width="8" style="8" customWidth="1"/>
    <col min="15" max="15" width="6.7109375" hidden="1" customWidth="1"/>
    <col min="16" max="16" width="31.28515625" customWidth="1"/>
    <col min="17" max="17" width="15" style="8" customWidth="1"/>
    <col min="18" max="18" width="25" style="8" customWidth="1"/>
    <col min="19" max="19" width="17.28515625" style="8" customWidth="1"/>
    <col min="20" max="20" width="18.42578125" style="9" customWidth="1"/>
    <col min="21" max="21" width="16.85546875" hidden="1" customWidth="1"/>
    <col min="22" max="22" width="18.28515625" style="10" customWidth="1"/>
    <col min="23" max="23" width="13.42578125" hidden="1" customWidth="1"/>
    <col min="24" max="24" width="10.7109375" customWidth="1"/>
    <col min="25" max="25" width="16.28515625" style="11" customWidth="1"/>
    <col min="26" max="26" width="11.42578125" customWidth="1"/>
    <col min="27" max="27" width="14.85546875" style="8" customWidth="1"/>
    <col min="28" max="28" width="16.28515625" style="11" customWidth="1"/>
    <col min="29" max="29" width="13.42578125" style="8" customWidth="1"/>
    <col min="30" max="30" width="17.28515625" style="8" customWidth="1"/>
    <col min="31" max="31" width="16.28515625" style="8" customWidth="1"/>
    <col min="32" max="32" width="21.28515625" style="8" hidden="1" customWidth="1"/>
    <col min="33" max="54" width="6.7109375" hidden="1" customWidth="1"/>
    <col min="55" max="56" width="0" hidden="1" customWidth="1"/>
  </cols>
  <sheetData>
    <row r="1" spans="1:54" ht="40.5" customHeight="1" x14ac:dyDescent="0.25">
      <c r="A1" s="1" t="s">
        <v>0</v>
      </c>
      <c r="B1" s="2" t="s">
        <v>1</v>
      </c>
      <c r="C1" s="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4" t="s">
        <v>13</v>
      </c>
      <c r="O1" s="12" t="s">
        <v>14</v>
      </c>
      <c r="P1" s="12" t="s">
        <v>15</v>
      </c>
      <c r="Q1" s="14" t="s">
        <v>16</v>
      </c>
      <c r="R1" s="15" t="s">
        <v>17</v>
      </c>
      <c r="S1" s="16" t="s">
        <v>18</v>
      </c>
      <c r="T1" s="17" t="s">
        <v>19</v>
      </c>
      <c r="U1" s="18"/>
      <c r="V1" s="19" t="s">
        <v>20</v>
      </c>
      <c r="W1" s="20" t="s">
        <v>21</v>
      </c>
      <c r="X1" s="19" t="s">
        <v>22</v>
      </c>
      <c r="Y1" s="21" t="s">
        <v>23</v>
      </c>
      <c r="Z1" s="22" t="s">
        <v>24</v>
      </c>
      <c r="AA1" s="23" t="s">
        <v>25</v>
      </c>
      <c r="AB1" s="24" t="s">
        <v>26</v>
      </c>
      <c r="AC1" s="25" t="s">
        <v>27</v>
      </c>
      <c r="AD1" s="26" t="s">
        <v>28</v>
      </c>
      <c r="AE1" s="27" t="s">
        <v>29</v>
      </c>
      <c r="AF1" s="3" t="s">
        <v>30</v>
      </c>
      <c r="AG1" s="4" t="s">
        <v>31</v>
      </c>
      <c r="AH1" s="4" t="s">
        <v>32</v>
      </c>
      <c r="AI1" s="5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</row>
    <row r="2" spans="1:54" ht="15.75" customHeight="1" x14ac:dyDescent="0.25">
      <c r="A2" s="6">
        <v>44350.573668067125</v>
      </c>
      <c r="B2" s="2" t="s">
        <v>53</v>
      </c>
      <c r="C2" s="2" t="s">
        <v>54</v>
      </c>
      <c r="D2" s="28">
        <v>21</v>
      </c>
      <c r="E2" s="12" t="s">
        <v>55</v>
      </c>
      <c r="F2" s="12" t="s">
        <v>56</v>
      </c>
      <c r="G2" s="12" t="s">
        <v>57</v>
      </c>
      <c r="H2" s="13" t="s">
        <v>58</v>
      </c>
      <c r="I2" s="12">
        <v>679644449</v>
      </c>
      <c r="J2" s="12" t="s">
        <v>59</v>
      </c>
      <c r="K2" s="12" t="s">
        <v>60</v>
      </c>
      <c r="L2" s="12"/>
      <c r="M2" s="12" t="s">
        <v>61</v>
      </c>
      <c r="N2" s="13" t="s">
        <v>62</v>
      </c>
      <c r="O2" s="12"/>
      <c r="P2" s="12" t="s">
        <v>63</v>
      </c>
      <c r="Q2" s="13" t="s">
        <v>64</v>
      </c>
      <c r="R2" s="29">
        <v>105</v>
      </c>
      <c r="S2" s="30">
        <v>30</v>
      </c>
      <c r="T2" s="31">
        <f>S2/7</f>
        <v>4.2857142857142856</v>
      </c>
      <c r="U2" s="18"/>
      <c r="V2" s="32">
        <v>15</v>
      </c>
      <c r="W2" s="33">
        <f t="shared" ref="W2:W42" si="0">V2/6</f>
        <v>2.5</v>
      </c>
      <c r="X2" s="34">
        <v>10</v>
      </c>
      <c r="Y2" s="35">
        <f t="shared" ref="Y2:Y42" si="1">X2/6</f>
        <v>1.6666666666666667</v>
      </c>
      <c r="Z2" s="34">
        <f>'[1]Dades GP (tots)'!$X2/[1]Calendari!$C$6</f>
        <v>0</v>
      </c>
      <c r="AA2" s="36">
        <v>30</v>
      </c>
      <c r="AB2" s="37">
        <f t="shared" ref="AB2:AB42" si="2">AA2/3</f>
        <v>10</v>
      </c>
      <c r="AC2" s="38">
        <v>15</v>
      </c>
      <c r="AD2" s="39">
        <v>5</v>
      </c>
      <c r="AE2" s="39">
        <f t="shared" ref="AE2:AE42" si="3">AD2/2</f>
        <v>2.5</v>
      </c>
      <c r="AF2" s="7">
        <f>'[1]Dades GP (tots)'!$AC2/[1]Calendari!$C$8</f>
        <v>0</v>
      </c>
      <c r="AG2" s="4"/>
      <c r="AH2" s="4">
        <f>'[1]Dades GP (tots)'!$AE2/[1]Calendari!$C$9</f>
        <v>0</v>
      </c>
      <c r="AI2" s="5">
        <f>'[1]Dades GP (tots)'!$AE2/[1]Calendari!$C$9</f>
        <v>0</v>
      </c>
      <c r="AJ2" s="2" t="s">
        <v>62</v>
      </c>
      <c r="AK2" s="2"/>
      <c r="AL2" s="2">
        <v>90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 t="s">
        <v>65</v>
      </c>
      <c r="AZ2" s="2" t="s">
        <v>66</v>
      </c>
      <c r="BA2" s="2" t="s">
        <v>67</v>
      </c>
      <c r="BB2" s="2">
        <v>1</v>
      </c>
    </row>
    <row r="3" spans="1:54" ht="15.75" customHeight="1" x14ac:dyDescent="0.25">
      <c r="A3" s="6">
        <v>44350.433930706015</v>
      </c>
      <c r="B3" s="2" t="s">
        <v>53</v>
      </c>
      <c r="C3" s="2" t="s">
        <v>54</v>
      </c>
      <c r="D3" s="40" t="s">
        <v>68</v>
      </c>
      <c r="E3" s="12" t="s">
        <v>69</v>
      </c>
      <c r="F3" s="12" t="s">
        <v>56</v>
      </c>
      <c r="G3" s="12" t="s">
        <v>70</v>
      </c>
      <c r="H3" s="13" t="s">
        <v>58</v>
      </c>
      <c r="I3" s="12">
        <v>938035566</v>
      </c>
      <c r="J3" s="12" t="s">
        <v>71</v>
      </c>
      <c r="K3" s="12">
        <v>2</v>
      </c>
      <c r="L3" s="12"/>
      <c r="M3" s="12" t="s">
        <v>72</v>
      </c>
      <c r="N3" s="13" t="s">
        <v>62</v>
      </c>
      <c r="O3" s="12"/>
      <c r="P3" s="12" t="s">
        <v>73</v>
      </c>
      <c r="Q3" s="13" t="s">
        <v>62</v>
      </c>
      <c r="R3" s="29">
        <v>160</v>
      </c>
      <c r="S3" s="30">
        <v>240</v>
      </c>
      <c r="T3" s="31">
        <f t="shared" ref="T3:T42" si="4">S3/7</f>
        <v>34.285714285714285</v>
      </c>
      <c r="U3" s="18"/>
      <c r="V3" s="32">
        <v>10</v>
      </c>
      <c r="W3" s="33">
        <f t="shared" si="0"/>
        <v>1.6666666666666667</v>
      </c>
      <c r="X3" s="34">
        <v>20</v>
      </c>
      <c r="Y3" s="35">
        <f t="shared" si="1"/>
        <v>3.3333333333333335</v>
      </c>
      <c r="Z3" s="34">
        <f>'[1]Dades GP (tots)'!$X3/[1]Calendari!$C$6</f>
        <v>1.5</v>
      </c>
      <c r="AA3" s="36">
        <v>120</v>
      </c>
      <c r="AB3" s="37">
        <f t="shared" si="2"/>
        <v>40</v>
      </c>
      <c r="AC3" s="38">
        <v>0</v>
      </c>
      <c r="AD3" s="39">
        <v>10</v>
      </c>
      <c r="AE3" s="39">
        <f t="shared" si="3"/>
        <v>5</v>
      </c>
      <c r="AF3" s="7">
        <f>'[1]Dades GP (tots)'!$AC3/[1]Calendari!$C$8</f>
        <v>15</v>
      </c>
      <c r="AG3" s="4"/>
      <c r="AH3" s="4">
        <f>'[1]Dades GP (tots)'!$AE3/[1]Calendari!$C$9</f>
        <v>0</v>
      </c>
      <c r="AI3" s="5">
        <f>'[1]Dades GP (tots)'!$AE3/[1]Calendari!$C$9</f>
        <v>0</v>
      </c>
      <c r="AJ3" s="2" t="s">
        <v>62</v>
      </c>
      <c r="AK3" s="2"/>
      <c r="AL3" s="2">
        <v>90</v>
      </c>
      <c r="AM3" s="2"/>
      <c r="AN3" s="2"/>
      <c r="AO3" s="2">
        <v>40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 t="s">
        <v>66</v>
      </c>
      <c r="BA3" s="2" t="s">
        <v>67</v>
      </c>
      <c r="BB3" s="2">
        <v>1</v>
      </c>
    </row>
    <row r="4" spans="1:54" ht="15.75" customHeight="1" x14ac:dyDescent="0.25">
      <c r="A4" s="6">
        <v>44350.519902141205</v>
      </c>
      <c r="B4" s="2" t="s">
        <v>53</v>
      </c>
      <c r="C4" s="2" t="s">
        <v>54</v>
      </c>
      <c r="D4" s="12" t="s">
        <v>74</v>
      </c>
      <c r="E4" s="12" t="s">
        <v>69</v>
      </c>
      <c r="F4" s="12" t="s">
        <v>56</v>
      </c>
      <c r="G4" s="12" t="s">
        <v>75</v>
      </c>
      <c r="H4" s="13" t="s">
        <v>58</v>
      </c>
      <c r="I4" s="12">
        <v>938045604</v>
      </c>
      <c r="J4" s="12" t="s">
        <v>76</v>
      </c>
      <c r="K4" s="12">
        <v>5</v>
      </c>
      <c r="L4" s="12"/>
      <c r="M4" s="12" t="s">
        <v>72</v>
      </c>
      <c r="N4" s="13" t="s">
        <v>62</v>
      </c>
      <c r="O4" s="12"/>
      <c r="P4" s="12" t="s">
        <v>73</v>
      </c>
      <c r="Q4" s="13" t="s">
        <v>62</v>
      </c>
      <c r="R4" s="29">
        <v>370</v>
      </c>
      <c r="S4" s="30">
        <v>300</v>
      </c>
      <c r="T4" s="31">
        <f t="shared" si="4"/>
        <v>42.857142857142854</v>
      </c>
      <c r="U4" s="18"/>
      <c r="V4" s="32">
        <v>10</v>
      </c>
      <c r="W4" s="33">
        <f t="shared" si="0"/>
        <v>1.6666666666666667</v>
      </c>
      <c r="X4" s="34">
        <v>15</v>
      </c>
      <c r="Y4" s="35">
        <f t="shared" si="1"/>
        <v>2.5</v>
      </c>
      <c r="Z4" s="34">
        <f>'[1]Dades GP (tots)'!$X4/[1]Calendari!$C$6</f>
        <v>1.5</v>
      </c>
      <c r="AA4" s="36">
        <v>30</v>
      </c>
      <c r="AB4" s="37">
        <f t="shared" si="2"/>
        <v>10</v>
      </c>
      <c r="AC4" s="38">
        <v>0</v>
      </c>
      <c r="AD4" s="39">
        <v>30</v>
      </c>
      <c r="AE4" s="39">
        <f t="shared" si="3"/>
        <v>15</v>
      </c>
      <c r="AF4" s="7">
        <f>'[1]Dades GP (tots)'!$AC4/[1]Calendari!$C$8</f>
        <v>0</v>
      </c>
      <c r="AG4" s="4"/>
      <c r="AH4" s="4">
        <f>'[1]Dades GP (tots)'!$AE4/[1]Calendari!$C$9</f>
        <v>0</v>
      </c>
      <c r="AI4" s="5">
        <f>'[1]Dades GP (tots)'!$AE4/[1]Calendari!$C$9</f>
        <v>0</v>
      </c>
      <c r="AJ4" s="2" t="s">
        <v>62</v>
      </c>
      <c r="AK4" s="2"/>
      <c r="AL4" s="2">
        <v>90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 t="s">
        <v>77</v>
      </c>
      <c r="BA4" s="2" t="s">
        <v>67</v>
      </c>
      <c r="BB4" s="2">
        <v>1</v>
      </c>
    </row>
    <row r="5" spans="1:54" ht="15.75" customHeight="1" x14ac:dyDescent="0.25">
      <c r="A5" s="6">
        <v>44350.448880162032</v>
      </c>
      <c r="B5" s="2" t="s">
        <v>53</v>
      </c>
      <c r="C5" s="2" t="s">
        <v>54</v>
      </c>
      <c r="D5" s="12" t="s">
        <v>78</v>
      </c>
      <c r="E5" s="12" t="s">
        <v>69</v>
      </c>
      <c r="F5" s="12" t="s">
        <v>56</v>
      </c>
      <c r="G5" s="12" t="s">
        <v>79</v>
      </c>
      <c r="H5" s="13" t="s">
        <v>58</v>
      </c>
      <c r="I5" s="12">
        <v>938055041</v>
      </c>
      <c r="J5" s="12" t="s">
        <v>80</v>
      </c>
      <c r="K5" s="12">
        <v>4</v>
      </c>
      <c r="L5" s="12"/>
      <c r="M5" s="12" t="s">
        <v>72</v>
      </c>
      <c r="N5" s="13" t="s">
        <v>62</v>
      </c>
      <c r="O5" s="12"/>
      <c r="P5" s="12" t="s">
        <v>73</v>
      </c>
      <c r="Q5" s="13" t="s">
        <v>62</v>
      </c>
      <c r="R5" s="29">
        <v>460</v>
      </c>
      <c r="S5" s="30">
        <v>180</v>
      </c>
      <c r="T5" s="31">
        <f t="shared" si="4"/>
        <v>25.714285714285715</v>
      </c>
      <c r="U5" s="18"/>
      <c r="V5" s="32">
        <v>10</v>
      </c>
      <c r="W5" s="33">
        <f t="shared" si="0"/>
        <v>1.6666666666666667</v>
      </c>
      <c r="X5" s="34">
        <v>40</v>
      </c>
      <c r="Y5" s="35">
        <f t="shared" si="1"/>
        <v>6.666666666666667</v>
      </c>
      <c r="Z5" s="34">
        <f>'[1]Dades GP (tots)'!$X5/[1]Calendari!$C$6</f>
        <v>0</v>
      </c>
      <c r="AA5" s="36">
        <v>250</v>
      </c>
      <c r="AB5" s="37">
        <f t="shared" si="2"/>
        <v>83.333333333333329</v>
      </c>
      <c r="AC5" s="38">
        <v>0</v>
      </c>
      <c r="AD5" s="39">
        <v>20</v>
      </c>
      <c r="AE5" s="39">
        <f t="shared" si="3"/>
        <v>10</v>
      </c>
      <c r="AF5" s="7">
        <f>'[1]Dades GP (tots)'!$AC5/[1]Calendari!$C$8</f>
        <v>0</v>
      </c>
      <c r="AG5" s="4"/>
      <c r="AH5" s="4">
        <f>'[1]Dades GP (tots)'!$AE5/[1]Calendari!$C$9</f>
        <v>0</v>
      </c>
      <c r="AI5" s="5">
        <f>'[1]Dades GP (tots)'!$AE5/[1]Calendari!$C$9</f>
        <v>0</v>
      </c>
      <c r="AJ5" s="2" t="s">
        <v>62</v>
      </c>
      <c r="AK5" s="2"/>
      <c r="AL5" s="2">
        <v>90</v>
      </c>
      <c r="AM5" s="2"/>
      <c r="AN5" s="2"/>
      <c r="AO5" s="2">
        <v>90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 t="s">
        <v>77</v>
      </c>
      <c r="BA5" s="2" t="s">
        <v>67</v>
      </c>
      <c r="BB5" s="2">
        <v>1</v>
      </c>
    </row>
    <row r="6" spans="1:54" ht="15.75" customHeight="1" x14ac:dyDescent="0.25">
      <c r="A6" s="6">
        <v>44350.373715312497</v>
      </c>
      <c r="B6" s="2" t="s">
        <v>53</v>
      </c>
      <c r="C6" s="2" t="s">
        <v>54</v>
      </c>
      <c r="D6" s="12" t="s">
        <v>81</v>
      </c>
      <c r="E6" s="12" t="s">
        <v>69</v>
      </c>
      <c r="F6" s="12" t="s">
        <v>56</v>
      </c>
      <c r="G6" s="12" t="s">
        <v>82</v>
      </c>
      <c r="H6" s="13" t="s">
        <v>58</v>
      </c>
      <c r="I6" s="12">
        <v>938040475</v>
      </c>
      <c r="J6" s="12" t="s">
        <v>83</v>
      </c>
      <c r="K6" s="12">
        <v>3</v>
      </c>
      <c r="L6" s="12"/>
      <c r="M6" s="12" t="s">
        <v>72</v>
      </c>
      <c r="N6" s="13" t="s">
        <v>62</v>
      </c>
      <c r="O6" s="12"/>
      <c r="P6" s="12" t="s">
        <v>73</v>
      </c>
      <c r="Q6" s="13" t="s">
        <v>62</v>
      </c>
      <c r="R6" s="29">
        <v>225</v>
      </c>
      <c r="S6" s="30">
        <v>180</v>
      </c>
      <c r="T6" s="31">
        <f t="shared" si="4"/>
        <v>25.714285714285715</v>
      </c>
      <c r="U6" s="18"/>
      <c r="V6" s="32">
        <v>10</v>
      </c>
      <c r="W6" s="33">
        <f t="shared" si="0"/>
        <v>1.6666666666666667</v>
      </c>
      <c r="X6" s="34">
        <v>3</v>
      </c>
      <c r="Y6" s="35">
        <f t="shared" si="1"/>
        <v>0.5</v>
      </c>
      <c r="Z6" s="34">
        <f>'[1]Dades GP (tots)'!$X6/[1]Calendari!$C$6</f>
        <v>15</v>
      </c>
      <c r="AA6" s="36">
        <v>30</v>
      </c>
      <c r="AB6" s="37">
        <f t="shared" si="2"/>
        <v>10</v>
      </c>
      <c r="AC6" s="38">
        <v>0</v>
      </c>
      <c r="AD6" s="39">
        <v>5</v>
      </c>
      <c r="AE6" s="39">
        <f t="shared" si="3"/>
        <v>2.5</v>
      </c>
      <c r="AF6" s="7">
        <f>'[1]Dades GP (tots)'!$AC6/[1]Calendari!$C$8</f>
        <v>10</v>
      </c>
      <c r="AG6" s="4"/>
      <c r="AH6" s="4">
        <f>'[1]Dades GP (tots)'!$AE6/[1]Calendari!$C$9</f>
        <v>0</v>
      </c>
      <c r="AI6" s="5">
        <f>'[1]Dades GP (tots)'!$AE6/[1]Calendari!$C$9</f>
        <v>0</v>
      </c>
      <c r="AJ6" s="2" t="s">
        <v>62</v>
      </c>
      <c r="AK6" s="2"/>
      <c r="AL6" s="2">
        <v>90</v>
      </c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 t="s">
        <v>77</v>
      </c>
      <c r="BA6" s="2" t="s">
        <v>67</v>
      </c>
      <c r="BB6" s="2">
        <v>1</v>
      </c>
    </row>
    <row r="7" spans="1:54" ht="15.75" customHeight="1" x14ac:dyDescent="0.25">
      <c r="A7" s="6">
        <v>44350.369902662038</v>
      </c>
      <c r="B7" s="2" t="s">
        <v>53</v>
      </c>
      <c r="C7" s="2" t="s">
        <v>54</v>
      </c>
      <c r="D7" s="12" t="s">
        <v>84</v>
      </c>
      <c r="E7" s="12" t="s">
        <v>69</v>
      </c>
      <c r="F7" s="12" t="s">
        <v>56</v>
      </c>
      <c r="G7" s="12" t="s">
        <v>85</v>
      </c>
      <c r="H7" s="13" t="s">
        <v>58</v>
      </c>
      <c r="I7" s="12">
        <v>938037604</v>
      </c>
      <c r="J7" s="12" t="s">
        <v>86</v>
      </c>
      <c r="K7" s="12">
        <v>4</v>
      </c>
      <c r="L7" s="12"/>
      <c r="M7" s="12" t="s">
        <v>72</v>
      </c>
      <c r="N7" s="13"/>
      <c r="O7" s="12"/>
      <c r="P7" s="12" t="s">
        <v>73</v>
      </c>
      <c r="Q7" s="13" t="s">
        <v>62</v>
      </c>
      <c r="R7" s="29">
        <v>410</v>
      </c>
      <c r="S7" s="30">
        <v>300</v>
      </c>
      <c r="T7" s="31">
        <f t="shared" si="4"/>
        <v>42.857142857142854</v>
      </c>
      <c r="U7" s="18"/>
      <c r="V7" s="32">
        <v>10</v>
      </c>
      <c r="W7" s="33">
        <f t="shared" si="0"/>
        <v>1.6666666666666667</v>
      </c>
      <c r="X7" s="34">
        <v>1</v>
      </c>
      <c r="Y7" s="35">
        <f t="shared" si="1"/>
        <v>0.16666666666666666</v>
      </c>
      <c r="Z7" s="34">
        <f>'[1]Dades GP (tots)'!$X7/[1]Calendari!$C$6</f>
        <v>21</v>
      </c>
      <c r="AA7" s="36">
        <v>100</v>
      </c>
      <c r="AB7" s="37">
        <f t="shared" si="2"/>
        <v>33.333333333333336</v>
      </c>
      <c r="AC7" s="38">
        <v>0</v>
      </c>
      <c r="AD7" s="39">
        <v>5</v>
      </c>
      <c r="AE7" s="39">
        <f t="shared" si="3"/>
        <v>2.5</v>
      </c>
      <c r="AF7" s="7">
        <f>'[1]Dades GP (tots)'!$AC7/[1]Calendari!$C$8</f>
        <v>7.5</v>
      </c>
      <c r="AG7" s="4"/>
      <c r="AH7" s="4">
        <f>'[1]Dades GP (tots)'!$AE7/[1]Calendari!$C$9</f>
        <v>0</v>
      </c>
      <c r="AI7" s="5">
        <f>'[1]Dades GP (tots)'!$AE7/[1]Calendari!$C$9</f>
        <v>0</v>
      </c>
      <c r="AJ7" s="2" t="s">
        <v>62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77</v>
      </c>
      <c r="BA7" s="2" t="s">
        <v>67</v>
      </c>
      <c r="BB7" s="2">
        <v>1</v>
      </c>
    </row>
    <row r="8" spans="1:54" ht="15.75" customHeight="1" x14ac:dyDescent="0.25">
      <c r="A8" s="6">
        <v>44358.468977731478</v>
      </c>
      <c r="B8" s="2" t="s">
        <v>53</v>
      </c>
      <c r="C8" s="2" t="s">
        <v>54</v>
      </c>
      <c r="D8" s="12" t="s">
        <v>87</v>
      </c>
      <c r="E8" s="12" t="s">
        <v>88</v>
      </c>
      <c r="F8" s="12" t="s">
        <v>56</v>
      </c>
      <c r="G8" s="12" t="s">
        <v>89</v>
      </c>
      <c r="H8" s="13" t="s">
        <v>58</v>
      </c>
      <c r="I8" s="12">
        <v>938043300</v>
      </c>
      <c r="J8" s="41" t="s">
        <v>90</v>
      </c>
      <c r="K8" s="12">
        <v>1</v>
      </c>
      <c r="L8" s="12"/>
      <c r="M8" s="12" t="s">
        <v>72</v>
      </c>
      <c r="N8" s="13" t="s">
        <v>62</v>
      </c>
      <c r="O8" s="12"/>
      <c r="P8" s="12" t="s">
        <v>91</v>
      </c>
      <c r="Q8" s="13" t="s">
        <v>62</v>
      </c>
      <c r="R8" s="29">
        <v>55</v>
      </c>
      <c r="S8" s="30">
        <v>0</v>
      </c>
      <c r="T8" s="31">
        <f t="shared" si="4"/>
        <v>0</v>
      </c>
      <c r="U8" s="18"/>
      <c r="V8" s="32">
        <v>15</v>
      </c>
      <c r="W8" s="33">
        <f t="shared" si="0"/>
        <v>2.5</v>
      </c>
      <c r="X8" s="34">
        <v>5</v>
      </c>
      <c r="Y8" s="35">
        <f t="shared" si="1"/>
        <v>0.83333333333333337</v>
      </c>
      <c r="Z8" s="34">
        <f>'[1]Dades GP (tots)'!$X8/[1]Calendari!$C$6</f>
        <v>2.5</v>
      </c>
      <c r="AA8" s="36">
        <v>30</v>
      </c>
      <c r="AB8" s="37">
        <f t="shared" si="2"/>
        <v>10</v>
      </c>
      <c r="AC8" s="38">
        <v>0</v>
      </c>
      <c r="AD8" s="39">
        <v>10</v>
      </c>
      <c r="AE8" s="39">
        <f t="shared" si="3"/>
        <v>5</v>
      </c>
      <c r="AF8" s="7">
        <f>'[1]Dades GP (tots)'!$AC8/[1]Calendari!$C$8</f>
        <v>45</v>
      </c>
      <c r="AG8" s="4"/>
      <c r="AH8" s="4">
        <f>'[1]Dades GP (tots)'!$AE8/[1]Calendari!$C$9</f>
        <v>0</v>
      </c>
      <c r="AI8" s="5">
        <f>'[1]Dades GP (tots)'!$AE8/[1]Calendari!$C$9</f>
        <v>0</v>
      </c>
      <c r="AJ8" s="2" t="s">
        <v>62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 t="s">
        <v>66</v>
      </c>
      <c r="BA8" s="2" t="s">
        <v>67</v>
      </c>
      <c r="BB8" s="2">
        <v>1</v>
      </c>
    </row>
    <row r="9" spans="1:54" ht="15.75" customHeight="1" x14ac:dyDescent="0.25">
      <c r="A9" s="6">
        <v>44350.362905486109</v>
      </c>
      <c r="B9" s="2" t="s">
        <v>53</v>
      </c>
      <c r="C9" s="2" t="s">
        <v>54</v>
      </c>
      <c r="D9" s="12" t="s">
        <v>92</v>
      </c>
      <c r="E9" s="12" t="s">
        <v>88</v>
      </c>
      <c r="F9" s="12" t="s">
        <v>56</v>
      </c>
      <c r="G9" s="12" t="s">
        <v>93</v>
      </c>
      <c r="H9" s="13" t="s">
        <v>58</v>
      </c>
      <c r="I9" s="12">
        <v>699354136</v>
      </c>
      <c r="J9" s="12"/>
      <c r="K9" s="12">
        <v>1</v>
      </c>
      <c r="L9" s="12"/>
      <c r="M9" s="12" t="s">
        <v>72</v>
      </c>
      <c r="N9" s="13" t="s">
        <v>62</v>
      </c>
      <c r="O9" s="12"/>
      <c r="P9" s="12" t="s">
        <v>73</v>
      </c>
      <c r="Q9" s="13" t="s">
        <v>62</v>
      </c>
      <c r="R9" s="29">
        <v>25</v>
      </c>
      <c r="S9" s="30">
        <v>5</v>
      </c>
      <c r="T9" s="31">
        <f t="shared" si="4"/>
        <v>0.7142857142857143</v>
      </c>
      <c r="U9" s="18"/>
      <c r="V9" s="32">
        <v>10</v>
      </c>
      <c r="W9" s="33">
        <f t="shared" si="0"/>
        <v>1.6666666666666667</v>
      </c>
      <c r="X9" s="34">
        <v>1</v>
      </c>
      <c r="Y9" s="35">
        <f t="shared" si="1"/>
        <v>0.16666666666666666</v>
      </c>
      <c r="Z9" s="34">
        <f>'[1]Dades GP (tots)'!$X9/[1]Calendari!$C$6</f>
        <v>0</v>
      </c>
      <c r="AA9" s="36">
        <v>5</v>
      </c>
      <c r="AB9" s="37">
        <f t="shared" si="2"/>
        <v>1.6666666666666667</v>
      </c>
      <c r="AC9" s="38">
        <v>0</v>
      </c>
      <c r="AD9" s="39">
        <v>5</v>
      </c>
      <c r="AE9" s="39">
        <f t="shared" si="3"/>
        <v>2.5</v>
      </c>
      <c r="AF9" s="7">
        <f>'[1]Dades GP (tots)'!$AC9/[1]Calendari!$C$8</f>
        <v>0</v>
      </c>
      <c r="AG9" s="4"/>
      <c r="AH9" s="4">
        <f>'[1]Dades GP (tots)'!$AE9/[1]Calendari!$C$9</f>
        <v>0</v>
      </c>
      <c r="AI9" s="5">
        <f>'[1]Dades GP (tots)'!$AE9/[1]Calendari!$C$9</f>
        <v>0</v>
      </c>
      <c r="AJ9" s="2" t="s">
        <v>62</v>
      </c>
      <c r="AK9" s="2"/>
      <c r="AL9" s="2">
        <v>90</v>
      </c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 t="s">
        <v>66</v>
      </c>
      <c r="BA9" s="2" t="s">
        <v>67</v>
      </c>
      <c r="BB9" s="2">
        <v>1</v>
      </c>
    </row>
    <row r="10" spans="1:54" ht="15.75" customHeight="1" x14ac:dyDescent="0.25">
      <c r="A10" s="6">
        <v>44350.568033229167</v>
      </c>
      <c r="B10" s="2" t="s">
        <v>53</v>
      </c>
      <c r="C10" s="2" t="s">
        <v>54</v>
      </c>
      <c r="D10" s="28">
        <v>15</v>
      </c>
      <c r="E10" s="12" t="s">
        <v>94</v>
      </c>
      <c r="F10" s="12" t="s">
        <v>56</v>
      </c>
      <c r="G10" s="12" t="s">
        <v>93</v>
      </c>
      <c r="H10" s="13" t="s">
        <v>58</v>
      </c>
      <c r="I10" s="12">
        <v>667265705</v>
      </c>
      <c r="J10" s="12" t="s">
        <v>95</v>
      </c>
      <c r="K10" s="12">
        <v>1</v>
      </c>
      <c r="L10" s="12" t="s">
        <v>96</v>
      </c>
      <c r="M10" s="12"/>
      <c r="N10" s="13" t="s">
        <v>62</v>
      </c>
      <c r="O10" s="12"/>
      <c r="P10" s="12" t="s">
        <v>73</v>
      </c>
      <c r="Q10" s="13" t="s">
        <v>97</v>
      </c>
      <c r="R10" s="29">
        <v>15</v>
      </c>
      <c r="S10" s="30">
        <v>800</v>
      </c>
      <c r="T10" s="31">
        <f t="shared" si="4"/>
        <v>114.28571428571429</v>
      </c>
      <c r="U10" s="18"/>
      <c r="V10" s="32">
        <v>15</v>
      </c>
      <c r="W10" s="33">
        <f t="shared" si="0"/>
        <v>2.5</v>
      </c>
      <c r="X10" s="34">
        <v>0</v>
      </c>
      <c r="Y10" s="35">
        <f t="shared" si="1"/>
        <v>0</v>
      </c>
      <c r="Z10" s="34">
        <f>'[1]Dades GP (tots)'!$X10/[1]Calendari!$C$6</f>
        <v>5</v>
      </c>
      <c r="AA10" s="36">
        <v>0</v>
      </c>
      <c r="AB10" s="37">
        <f t="shared" si="2"/>
        <v>0</v>
      </c>
      <c r="AC10" s="38">
        <v>0</v>
      </c>
      <c r="AD10" s="39">
        <v>10</v>
      </c>
      <c r="AE10" s="39">
        <f t="shared" si="3"/>
        <v>5</v>
      </c>
      <c r="AF10" s="7">
        <f>'[1]Dades GP (tots)'!$AC10/[1]Calendari!$C$8</f>
        <v>5</v>
      </c>
      <c r="AG10" s="4"/>
      <c r="AH10" s="4">
        <f>'[1]Dades GP (tots)'!$AE10/[1]Calendari!$C$9</f>
        <v>0</v>
      </c>
      <c r="AI10" s="5">
        <f>'[1]Dades GP (tots)'!$AE10/[1]Calendari!$C$9</f>
        <v>0</v>
      </c>
      <c r="AJ10" s="2" t="s">
        <v>98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 t="s">
        <v>66</v>
      </c>
      <c r="BA10" s="2" t="s">
        <v>99</v>
      </c>
      <c r="BB10" s="2">
        <v>1</v>
      </c>
    </row>
    <row r="11" spans="1:54" ht="15.75" customHeight="1" x14ac:dyDescent="0.25">
      <c r="A11" s="6">
        <v>44358.465039849536</v>
      </c>
      <c r="B11" s="2" t="s">
        <v>53</v>
      </c>
      <c r="C11" s="2" t="s">
        <v>54</v>
      </c>
      <c r="D11" s="12" t="s">
        <v>100</v>
      </c>
      <c r="E11" s="12" t="s">
        <v>94</v>
      </c>
      <c r="F11" s="12" t="s">
        <v>56</v>
      </c>
      <c r="G11" s="12" t="s">
        <v>101</v>
      </c>
      <c r="H11" s="13" t="s">
        <v>58</v>
      </c>
      <c r="I11" s="12"/>
      <c r="J11" s="12" t="s">
        <v>102</v>
      </c>
      <c r="K11" s="12">
        <v>1</v>
      </c>
      <c r="L11" s="12"/>
      <c r="M11" s="12" t="s">
        <v>61</v>
      </c>
      <c r="N11" s="13" t="s">
        <v>62</v>
      </c>
      <c r="O11" s="12"/>
      <c r="P11" s="12" t="s">
        <v>73</v>
      </c>
      <c r="Q11" s="13" t="s">
        <v>62</v>
      </c>
      <c r="R11" s="29">
        <v>115</v>
      </c>
      <c r="S11" s="30">
        <v>60</v>
      </c>
      <c r="T11" s="31">
        <f t="shared" si="4"/>
        <v>8.5714285714285712</v>
      </c>
      <c r="U11" s="18"/>
      <c r="V11" s="32">
        <v>5</v>
      </c>
      <c r="W11" s="33">
        <f t="shared" si="0"/>
        <v>0.83333333333333337</v>
      </c>
      <c r="X11" s="34">
        <v>5</v>
      </c>
      <c r="Y11" s="35">
        <f t="shared" si="1"/>
        <v>0.83333333333333337</v>
      </c>
      <c r="Z11" s="34">
        <f>'[1]Dades GP (tots)'!$X11/[1]Calendari!$C$6</f>
        <v>0</v>
      </c>
      <c r="AA11" s="36">
        <v>40</v>
      </c>
      <c r="AB11" s="37">
        <f t="shared" si="2"/>
        <v>13.333333333333334</v>
      </c>
      <c r="AC11" s="38">
        <v>0</v>
      </c>
      <c r="AD11" s="39">
        <v>10</v>
      </c>
      <c r="AE11" s="39">
        <f t="shared" si="3"/>
        <v>5</v>
      </c>
      <c r="AF11" s="7">
        <f>'[1]Dades GP (tots)'!$AC11/[1]Calendari!$C$8</f>
        <v>0</v>
      </c>
      <c r="AG11" s="4"/>
      <c r="AH11" s="4">
        <f>'[1]Dades GP (tots)'!$AE11/[1]Calendari!$C$9</f>
        <v>0</v>
      </c>
      <c r="AI11" s="5">
        <f>'[1]Dades GP (tots)'!$AE11/[1]Calendari!$C$9</f>
        <v>0</v>
      </c>
      <c r="AJ11" s="2" t="s">
        <v>62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 t="s">
        <v>66</v>
      </c>
      <c r="BA11" s="2" t="s">
        <v>103</v>
      </c>
      <c r="BB11" s="2">
        <v>1</v>
      </c>
    </row>
    <row r="12" spans="1:54" ht="15.75" customHeight="1" x14ac:dyDescent="0.25">
      <c r="A12" s="6">
        <v>44356.559208379629</v>
      </c>
      <c r="B12" s="2" t="s">
        <v>53</v>
      </c>
      <c r="C12" s="2" t="s">
        <v>54</v>
      </c>
      <c r="D12" s="12" t="s">
        <v>104</v>
      </c>
      <c r="E12" s="12" t="s">
        <v>94</v>
      </c>
      <c r="F12" s="12" t="s">
        <v>56</v>
      </c>
      <c r="G12" s="12" t="s">
        <v>105</v>
      </c>
      <c r="H12" s="13" t="s">
        <v>58</v>
      </c>
      <c r="I12" s="12">
        <v>670054979</v>
      </c>
      <c r="J12" s="12"/>
      <c r="K12" s="12"/>
      <c r="L12" s="12"/>
      <c r="M12" s="12" t="s">
        <v>72</v>
      </c>
      <c r="N12" s="13" t="s">
        <v>62</v>
      </c>
      <c r="O12" s="12"/>
      <c r="P12" s="12" t="s">
        <v>73</v>
      </c>
      <c r="Q12" s="13" t="s">
        <v>62</v>
      </c>
      <c r="R12" s="29">
        <v>60</v>
      </c>
      <c r="S12" s="30">
        <v>25</v>
      </c>
      <c r="T12" s="31">
        <f t="shared" si="4"/>
        <v>3.5714285714285716</v>
      </c>
      <c r="U12" s="18"/>
      <c r="V12" s="32">
        <v>10</v>
      </c>
      <c r="W12" s="33">
        <f t="shared" si="0"/>
        <v>1.6666666666666667</v>
      </c>
      <c r="X12" s="34">
        <v>1</v>
      </c>
      <c r="Y12" s="35">
        <f t="shared" si="1"/>
        <v>0.16666666666666666</v>
      </c>
      <c r="Z12" s="34">
        <f>'[1]Dades GP (tots)'!$X12/[1]Calendari!$C$6</f>
        <v>0</v>
      </c>
      <c r="AA12" s="36">
        <v>20</v>
      </c>
      <c r="AB12" s="37">
        <f t="shared" si="2"/>
        <v>6.666666666666667</v>
      </c>
      <c r="AC12" s="38">
        <v>0</v>
      </c>
      <c r="AD12" s="39">
        <v>5</v>
      </c>
      <c r="AE12" s="39">
        <f t="shared" si="3"/>
        <v>2.5</v>
      </c>
      <c r="AF12" s="7">
        <f>'[1]Dades GP (tots)'!$AC12/[1]Calendari!$C$8</f>
        <v>0</v>
      </c>
      <c r="AG12" s="4"/>
      <c r="AH12" s="4">
        <f>'[1]Dades GP (tots)'!$AE12/[1]Calendari!$C$9</f>
        <v>0</v>
      </c>
      <c r="AI12" s="5">
        <f>'[1]Dades GP (tots)'!$AE12/[1]Calendari!$C$9</f>
        <v>0</v>
      </c>
      <c r="AJ12" s="2" t="s">
        <v>98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 t="s">
        <v>66</v>
      </c>
      <c r="BA12" s="2" t="s">
        <v>67</v>
      </c>
      <c r="BB12" s="2">
        <v>1</v>
      </c>
    </row>
    <row r="13" spans="1:54" ht="15.75" customHeight="1" x14ac:dyDescent="0.25">
      <c r="A13" s="6">
        <v>44350.438526805556</v>
      </c>
      <c r="B13" s="2" t="s">
        <v>53</v>
      </c>
      <c r="C13" s="2" t="s">
        <v>54</v>
      </c>
      <c r="D13" s="12" t="s">
        <v>106</v>
      </c>
      <c r="E13" s="12" t="s">
        <v>107</v>
      </c>
      <c r="F13" s="12" t="s">
        <v>56</v>
      </c>
      <c r="G13" s="12" t="s">
        <v>108</v>
      </c>
      <c r="H13" s="13" t="s">
        <v>58</v>
      </c>
      <c r="I13" s="12">
        <v>938036763</v>
      </c>
      <c r="J13" s="12"/>
      <c r="K13" s="12">
        <v>2</v>
      </c>
      <c r="L13" s="12"/>
      <c r="M13" s="12" t="s">
        <v>61</v>
      </c>
      <c r="N13" s="13" t="s">
        <v>62</v>
      </c>
      <c r="O13" s="12"/>
      <c r="P13" s="12" t="s">
        <v>109</v>
      </c>
      <c r="Q13" s="13" t="s">
        <v>110</v>
      </c>
      <c r="R13" s="29">
        <v>90</v>
      </c>
      <c r="S13" s="30">
        <v>70</v>
      </c>
      <c r="T13" s="31">
        <f t="shared" si="4"/>
        <v>10</v>
      </c>
      <c r="U13" s="18"/>
      <c r="V13" s="32">
        <v>10</v>
      </c>
      <c r="W13" s="33">
        <f t="shared" si="0"/>
        <v>1.6666666666666667</v>
      </c>
      <c r="X13" s="34">
        <v>4</v>
      </c>
      <c r="Y13" s="35">
        <f t="shared" si="1"/>
        <v>0.66666666666666663</v>
      </c>
      <c r="Z13" s="34">
        <f>'[1]Dades GP (tots)'!$X13/[1]Calendari!$C$6</f>
        <v>10</v>
      </c>
      <c r="AA13" s="36">
        <v>40</v>
      </c>
      <c r="AB13" s="37">
        <f t="shared" si="2"/>
        <v>13.333333333333334</v>
      </c>
      <c r="AC13" s="38">
        <v>0</v>
      </c>
      <c r="AD13" s="39">
        <v>40</v>
      </c>
      <c r="AE13" s="39">
        <f t="shared" si="3"/>
        <v>20</v>
      </c>
      <c r="AF13" s="7">
        <f>'[1]Dades GP (tots)'!$AC13/[1]Calendari!$C$8</f>
        <v>60</v>
      </c>
      <c r="AG13" s="4"/>
      <c r="AH13" s="4">
        <f>'[1]Dades GP (tots)'!$AE13/[1]Calendari!$C$9</f>
        <v>0</v>
      </c>
      <c r="AI13" s="5">
        <f>'[1]Dades GP (tots)'!$AE13/[1]Calendari!$C$9</f>
        <v>0</v>
      </c>
      <c r="AJ13" s="2" t="s">
        <v>62</v>
      </c>
      <c r="AK13" s="2"/>
      <c r="AL13" s="2">
        <v>90</v>
      </c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 t="s">
        <v>65</v>
      </c>
      <c r="AZ13" s="2" t="s">
        <v>66</v>
      </c>
      <c r="BA13" s="2" t="s">
        <v>67</v>
      </c>
      <c r="BB13" s="2">
        <v>1</v>
      </c>
    </row>
    <row r="14" spans="1:54" ht="15.75" customHeight="1" x14ac:dyDescent="0.25">
      <c r="A14" s="6">
        <v>44350.397975532411</v>
      </c>
      <c r="B14" s="2" t="s">
        <v>53</v>
      </c>
      <c r="C14" s="2" t="s">
        <v>54</v>
      </c>
      <c r="D14" s="12" t="s">
        <v>111</v>
      </c>
      <c r="E14" s="12" t="s">
        <v>107</v>
      </c>
      <c r="F14" s="12" t="s">
        <v>56</v>
      </c>
      <c r="G14" s="12" t="s">
        <v>112</v>
      </c>
      <c r="H14" s="13" t="s">
        <v>58</v>
      </c>
      <c r="I14" s="12">
        <v>938041016</v>
      </c>
      <c r="J14" s="12"/>
      <c r="K14" s="12">
        <v>2</v>
      </c>
      <c r="L14" s="12"/>
      <c r="M14" s="12" t="s">
        <v>61</v>
      </c>
      <c r="N14" s="13" t="s">
        <v>62</v>
      </c>
      <c r="O14" s="12"/>
      <c r="P14" s="12" t="s">
        <v>73</v>
      </c>
      <c r="Q14" s="13" t="s">
        <v>62</v>
      </c>
      <c r="R14" s="29">
        <v>55</v>
      </c>
      <c r="S14" s="30">
        <v>70</v>
      </c>
      <c r="T14" s="31">
        <f t="shared" si="4"/>
        <v>10</v>
      </c>
      <c r="U14" s="18"/>
      <c r="V14" s="32">
        <v>10</v>
      </c>
      <c r="W14" s="33">
        <f t="shared" si="0"/>
        <v>1.6666666666666667</v>
      </c>
      <c r="X14" s="34">
        <v>70</v>
      </c>
      <c r="Y14" s="35">
        <f t="shared" si="1"/>
        <v>11.666666666666666</v>
      </c>
      <c r="Z14" s="34">
        <f>'[1]Dades GP (tots)'!$X14/[1]Calendari!$C$6</f>
        <v>10</v>
      </c>
      <c r="AA14" s="36">
        <v>30</v>
      </c>
      <c r="AB14" s="37">
        <f t="shared" si="2"/>
        <v>10</v>
      </c>
      <c r="AC14" s="38">
        <v>0</v>
      </c>
      <c r="AD14" s="39">
        <v>5</v>
      </c>
      <c r="AE14" s="39">
        <f t="shared" si="3"/>
        <v>2.5</v>
      </c>
      <c r="AF14" s="7">
        <f>'[1]Dades GP (tots)'!$AC14/[1]Calendari!$C$8</f>
        <v>60</v>
      </c>
      <c r="AG14" s="4"/>
      <c r="AH14" s="4">
        <f>'[1]Dades GP (tots)'!$AE14/[1]Calendari!$C$9</f>
        <v>0</v>
      </c>
      <c r="AI14" s="5">
        <f>'[1]Dades GP (tots)'!$AE14/[1]Calendari!$C$9</f>
        <v>0</v>
      </c>
      <c r="AJ14" s="2" t="s">
        <v>62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 t="s">
        <v>65</v>
      </c>
      <c r="AZ14" s="2" t="s">
        <v>66</v>
      </c>
      <c r="BA14" s="2" t="s">
        <v>67</v>
      </c>
      <c r="BB14" s="2">
        <v>1</v>
      </c>
    </row>
    <row r="15" spans="1:54" ht="15.75" customHeight="1" x14ac:dyDescent="0.25">
      <c r="A15" s="6">
        <v>44356.388089166663</v>
      </c>
      <c r="B15" s="2" t="s">
        <v>113</v>
      </c>
      <c r="C15" s="2" t="s">
        <v>54</v>
      </c>
      <c r="D15" s="12" t="s">
        <v>114</v>
      </c>
      <c r="E15" s="12" t="s">
        <v>115</v>
      </c>
      <c r="F15" s="12" t="s">
        <v>56</v>
      </c>
      <c r="G15" s="12" t="s">
        <v>116</v>
      </c>
      <c r="H15" s="13" t="s">
        <v>58</v>
      </c>
      <c r="I15" s="12">
        <v>660001493</v>
      </c>
      <c r="J15" s="12"/>
      <c r="K15" s="12">
        <v>2</v>
      </c>
      <c r="L15" s="12"/>
      <c r="M15" s="12"/>
      <c r="N15" s="13" t="s">
        <v>62</v>
      </c>
      <c r="O15" s="12"/>
      <c r="P15" s="12" t="s">
        <v>117</v>
      </c>
      <c r="Q15" s="13" t="s">
        <v>62</v>
      </c>
      <c r="R15" s="29">
        <v>40</v>
      </c>
      <c r="S15" s="30">
        <v>500</v>
      </c>
      <c r="T15" s="31">
        <f t="shared" si="4"/>
        <v>71.428571428571431</v>
      </c>
      <c r="U15" s="18"/>
      <c r="V15" s="32">
        <v>0</v>
      </c>
      <c r="W15" s="33">
        <f t="shared" si="0"/>
        <v>0</v>
      </c>
      <c r="X15" s="34">
        <v>1</v>
      </c>
      <c r="Y15" s="35">
        <f t="shared" si="1"/>
        <v>0.16666666666666666</v>
      </c>
      <c r="Z15" s="34">
        <f>'[1]Dades GP (tots)'!$X15/[1]Calendari!$C$6</f>
        <v>0</v>
      </c>
      <c r="AA15" s="36">
        <v>40</v>
      </c>
      <c r="AB15" s="37">
        <f t="shared" si="2"/>
        <v>13.333333333333334</v>
      </c>
      <c r="AC15" s="38">
        <v>0</v>
      </c>
      <c r="AD15" s="39">
        <v>5</v>
      </c>
      <c r="AE15" s="39">
        <f t="shared" si="3"/>
        <v>2.5</v>
      </c>
      <c r="AF15" s="7">
        <f>'[1]Dades GP (tots)'!$AC15/[1]Calendari!$C$8</f>
        <v>0</v>
      </c>
      <c r="AG15" s="4"/>
      <c r="AH15" s="4">
        <f>'[1]Dades GP (tots)'!$AE15/[1]Calendari!$C$9</f>
        <v>0</v>
      </c>
      <c r="AI15" s="5">
        <f>'[1]Dades GP (tots)'!$AE15/[1]Calendari!$C$9</f>
        <v>0</v>
      </c>
      <c r="AJ15" s="2" t="s">
        <v>98</v>
      </c>
      <c r="AK15" s="2" t="s">
        <v>118</v>
      </c>
      <c r="AL15" s="2">
        <v>120</v>
      </c>
      <c r="AM15" s="2"/>
      <c r="AN15" s="2"/>
      <c r="AO15" s="2"/>
      <c r="AP15" s="2" t="s">
        <v>118</v>
      </c>
      <c r="AQ15" s="2"/>
      <c r="AR15" s="2" t="s">
        <v>118</v>
      </c>
      <c r="AS15" s="2" t="s">
        <v>118</v>
      </c>
      <c r="AT15" s="2"/>
      <c r="AU15" s="2"/>
      <c r="AV15" s="2"/>
      <c r="AW15" s="2"/>
      <c r="AX15" s="2"/>
      <c r="AY15" s="2"/>
      <c r="AZ15" s="2" t="s">
        <v>66</v>
      </c>
      <c r="BA15" s="2" t="s">
        <v>119</v>
      </c>
      <c r="BB15" s="2">
        <v>1</v>
      </c>
    </row>
    <row r="16" spans="1:54" ht="15.75" customHeight="1" x14ac:dyDescent="0.25">
      <c r="A16" s="6">
        <v>44350.393917916663</v>
      </c>
      <c r="B16" s="2" t="s">
        <v>53</v>
      </c>
      <c r="C16" s="2" t="s">
        <v>54</v>
      </c>
      <c r="D16" s="12" t="s">
        <v>120</v>
      </c>
      <c r="E16" s="12" t="s">
        <v>121</v>
      </c>
      <c r="F16" s="12" t="s">
        <v>56</v>
      </c>
      <c r="G16" s="12" t="s">
        <v>122</v>
      </c>
      <c r="H16" s="13" t="s">
        <v>58</v>
      </c>
      <c r="I16" s="12">
        <v>686738420</v>
      </c>
      <c r="J16" s="12" t="s">
        <v>123</v>
      </c>
      <c r="K16" s="12">
        <v>1</v>
      </c>
      <c r="L16" s="12"/>
      <c r="M16" s="12" t="s">
        <v>61</v>
      </c>
      <c r="N16" s="13" t="s">
        <v>62</v>
      </c>
      <c r="O16" s="12"/>
      <c r="P16" s="12" t="s">
        <v>124</v>
      </c>
      <c r="Q16" s="13" t="s">
        <v>62</v>
      </c>
      <c r="R16" s="29">
        <v>175</v>
      </c>
      <c r="S16" s="30">
        <v>150</v>
      </c>
      <c r="T16" s="31">
        <f t="shared" si="4"/>
        <v>21.428571428571427</v>
      </c>
      <c r="U16" s="18"/>
      <c r="V16" s="32">
        <v>10</v>
      </c>
      <c r="W16" s="33">
        <f t="shared" si="0"/>
        <v>1.6666666666666667</v>
      </c>
      <c r="X16" s="34">
        <v>25</v>
      </c>
      <c r="Y16" s="35">
        <f t="shared" si="1"/>
        <v>4.166666666666667</v>
      </c>
      <c r="Z16" s="34">
        <f>'[1]Dades GP (tots)'!$X16/[1]Calendari!$C$6</f>
        <v>1</v>
      </c>
      <c r="AA16" s="36">
        <v>10</v>
      </c>
      <c r="AB16" s="37">
        <f t="shared" si="2"/>
        <v>3.3333333333333335</v>
      </c>
      <c r="AC16" s="38">
        <v>0</v>
      </c>
      <c r="AD16" s="39">
        <v>5</v>
      </c>
      <c r="AE16" s="39">
        <f t="shared" si="3"/>
        <v>2.5</v>
      </c>
      <c r="AF16" s="7">
        <f>'[1]Dades GP (tots)'!$AC16/[1]Calendari!$C$8</f>
        <v>5</v>
      </c>
      <c r="AG16" s="4"/>
      <c r="AH16" s="4">
        <f>'[1]Dades GP (tots)'!$AE16/[1]Calendari!$C$9</f>
        <v>0</v>
      </c>
      <c r="AI16" s="5">
        <f>'[1]Dades GP (tots)'!$AE16/[1]Calendari!$C$9</f>
        <v>0</v>
      </c>
      <c r="AJ16" s="2" t="s">
        <v>62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 t="s">
        <v>66</v>
      </c>
      <c r="BA16" s="2" t="s">
        <v>67</v>
      </c>
      <c r="BB16" s="2">
        <v>1</v>
      </c>
    </row>
    <row r="17" spans="1:54" ht="15.75" customHeight="1" x14ac:dyDescent="0.25">
      <c r="A17" s="6">
        <v>44356.527696342593</v>
      </c>
      <c r="B17" s="2" t="s">
        <v>53</v>
      </c>
      <c r="C17" s="2" t="s">
        <v>54</v>
      </c>
      <c r="D17" s="12" t="s">
        <v>125</v>
      </c>
      <c r="E17" s="12" t="s">
        <v>121</v>
      </c>
      <c r="F17" s="12" t="s">
        <v>56</v>
      </c>
      <c r="G17" s="12" t="s">
        <v>126</v>
      </c>
      <c r="H17" s="13" t="s">
        <v>58</v>
      </c>
      <c r="I17" s="12">
        <v>650115790</v>
      </c>
      <c r="J17" s="12" t="s">
        <v>127</v>
      </c>
      <c r="K17" s="12">
        <v>4</v>
      </c>
      <c r="L17" s="12"/>
      <c r="M17" s="12"/>
      <c r="N17" s="13" t="s">
        <v>62</v>
      </c>
      <c r="O17" s="12"/>
      <c r="P17" s="12" t="s">
        <v>73</v>
      </c>
      <c r="Q17" s="13" t="s">
        <v>62</v>
      </c>
      <c r="R17" s="29">
        <v>620</v>
      </c>
      <c r="S17" s="30">
        <v>200</v>
      </c>
      <c r="T17" s="31">
        <f t="shared" si="4"/>
        <v>28.571428571428573</v>
      </c>
      <c r="U17" s="18"/>
      <c r="V17" s="32">
        <v>10</v>
      </c>
      <c r="W17" s="33">
        <f t="shared" si="0"/>
        <v>1.6666666666666667</v>
      </c>
      <c r="X17" s="34">
        <v>40</v>
      </c>
      <c r="Y17" s="35">
        <f t="shared" si="1"/>
        <v>6.666666666666667</v>
      </c>
      <c r="Z17" s="34">
        <f>'[1]Dades GP (tots)'!$X17/[1]Calendari!$C$6</f>
        <v>0.5</v>
      </c>
      <c r="AA17" s="36">
        <v>400</v>
      </c>
      <c r="AB17" s="37">
        <f t="shared" si="2"/>
        <v>133.33333333333334</v>
      </c>
      <c r="AC17" s="38">
        <v>0</v>
      </c>
      <c r="AD17" s="39">
        <v>10</v>
      </c>
      <c r="AE17" s="39">
        <f t="shared" si="3"/>
        <v>5</v>
      </c>
      <c r="AF17" s="7">
        <f>'[1]Dades GP (tots)'!$AC17/[1]Calendari!$C$8</f>
        <v>1</v>
      </c>
      <c r="AG17" s="4"/>
      <c r="AH17" s="4">
        <f>'[1]Dades GP (tots)'!$AE17/[1]Calendari!$C$9</f>
        <v>0</v>
      </c>
      <c r="AI17" s="5">
        <f>'[1]Dades GP (tots)'!$AE17/[1]Calendari!$C$9</f>
        <v>0</v>
      </c>
      <c r="AJ17" s="2" t="s">
        <v>62</v>
      </c>
      <c r="AK17" s="2"/>
      <c r="AL17" s="2">
        <v>40</v>
      </c>
      <c r="AM17" s="2"/>
      <c r="AN17" s="2"/>
      <c r="AO17" s="2">
        <v>240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 t="s">
        <v>128</v>
      </c>
      <c r="BA17" s="2" t="s">
        <v>129</v>
      </c>
      <c r="BB17" s="2">
        <v>1</v>
      </c>
    </row>
    <row r="18" spans="1:54" ht="15.75" customHeight="1" x14ac:dyDescent="0.25">
      <c r="A18" s="6">
        <v>44356.551119143522</v>
      </c>
      <c r="B18" s="2" t="s">
        <v>53</v>
      </c>
      <c r="C18" s="2" t="s">
        <v>54</v>
      </c>
      <c r="D18" s="12" t="s">
        <v>130</v>
      </c>
      <c r="E18" s="12" t="s">
        <v>121</v>
      </c>
      <c r="F18" s="12" t="s">
        <v>56</v>
      </c>
      <c r="G18" s="12" t="s">
        <v>131</v>
      </c>
      <c r="H18" s="13" t="s">
        <v>58</v>
      </c>
      <c r="I18" s="12">
        <v>626114057</v>
      </c>
      <c r="J18" s="12" t="s">
        <v>132</v>
      </c>
      <c r="K18" s="12">
        <v>2</v>
      </c>
      <c r="L18" s="12"/>
      <c r="M18" s="12" t="s">
        <v>72</v>
      </c>
      <c r="N18" s="13" t="s">
        <v>62</v>
      </c>
      <c r="O18" s="12"/>
      <c r="P18" s="12" t="s">
        <v>73</v>
      </c>
      <c r="Q18" s="13" t="s">
        <v>62</v>
      </c>
      <c r="R18" s="29">
        <v>275</v>
      </c>
      <c r="S18" s="30">
        <v>225</v>
      </c>
      <c r="T18" s="31">
        <f t="shared" si="4"/>
        <v>32.142857142857146</v>
      </c>
      <c r="U18" s="18"/>
      <c r="V18" s="32">
        <v>10</v>
      </c>
      <c r="W18" s="33">
        <f t="shared" si="0"/>
        <v>1.6666666666666667</v>
      </c>
      <c r="X18" s="34">
        <v>25</v>
      </c>
      <c r="Y18" s="35">
        <f t="shared" si="1"/>
        <v>4.166666666666667</v>
      </c>
      <c r="Z18" s="34">
        <f>'[1]Dades GP (tots)'!$X18/[1]Calendari!$C$6</f>
        <v>1</v>
      </c>
      <c r="AA18" s="36">
        <v>30</v>
      </c>
      <c r="AB18" s="37">
        <f t="shared" si="2"/>
        <v>10</v>
      </c>
      <c r="AC18" s="38">
        <v>0</v>
      </c>
      <c r="AD18" s="39">
        <v>10</v>
      </c>
      <c r="AE18" s="39">
        <f t="shared" si="3"/>
        <v>5</v>
      </c>
      <c r="AF18" s="7">
        <f>'[1]Dades GP (tots)'!$AC18/[1]Calendari!$C$8</f>
        <v>45</v>
      </c>
      <c r="AG18" s="4"/>
      <c r="AH18" s="4">
        <f>'[1]Dades GP (tots)'!$AE18/[1]Calendari!$C$9</f>
        <v>0</v>
      </c>
      <c r="AI18" s="5">
        <f>'[1]Dades GP (tots)'!$AE18/[1]Calendari!$C$9</f>
        <v>0</v>
      </c>
      <c r="AJ18" s="2" t="s">
        <v>98</v>
      </c>
      <c r="AK18" s="2"/>
      <c r="AL18" s="2">
        <v>40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66</v>
      </c>
      <c r="BA18" s="2" t="s">
        <v>133</v>
      </c>
      <c r="BB18" s="2">
        <v>1</v>
      </c>
    </row>
    <row r="19" spans="1:54" ht="15.75" customHeight="1" x14ac:dyDescent="0.25">
      <c r="A19" s="6">
        <v>44350.51464616898</v>
      </c>
      <c r="B19" s="2" t="s">
        <v>53</v>
      </c>
      <c r="C19" s="2" t="s">
        <v>54</v>
      </c>
      <c r="D19" s="12" t="s">
        <v>134</v>
      </c>
      <c r="E19" s="12" t="s">
        <v>121</v>
      </c>
      <c r="F19" s="12" t="s">
        <v>56</v>
      </c>
      <c r="G19" s="12" t="s">
        <v>135</v>
      </c>
      <c r="H19" s="13" t="s">
        <v>58</v>
      </c>
      <c r="I19" s="12">
        <v>627377338</v>
      </c>
      <c r="J19" s="12"/>
      <c r="K19" s="12">
        <v>1</v>
      </c>
      <c r="L19" s="12"/>
      <c r="M19" s="12" t="s">
        <v>61</v>
      </c>
      <c r="N19" s="13" t="s">
        <v>62</v>
      </c>
      <c r="O19" s="12"/>
      <c r="P19" s="12" t="s">
        <v>73</v>
      </c>
      <c r="Q19" s="13" t="s">
        <v>62</v>
      </c>
      <c r="R19" s="29">
        <v>125</v>
      </c>
      <c r="S19" s="30">
        <v>70</v>
      </c>
      <c r="T19" s="31">
        <f t="shared" si="4"/>
        <v>10</v>
      </c>
      <c r="U19" s="18"/>
      <c r="V19" s="32">
        <v>15</v>
      </c>
      <c r="W19" s="33">
        <f t="shared" si="0"/>
        <v>2.5</v>
      </c>
      <c r="X19" s="34">
        <v>10</v>
      </c>
      <c r="Y19" s="35">
        <f t="shared" si="1"/>
        <v>1.6666666666666667</v>
      </c>
      <c r="Z19" s="34">
        <f>'[1]Dades GP (tots)'!$X19/[1]Calendari!$C$6</f>
        <v>1.5</v>
      </c>
      <c r="AA19" s="36">
        <v>30</v>
      </c>
      <c r="AB19" s="37">
        <f t="shared" si="2"/>
        <v>10</v>
      </c>
      <c r="AC19" s="38">
        <v>0</v>
      </c>
      <c r="AD19" s="39">
        <v>10</v>
      </c>
      <c r="AE19" s="39">
        <f t="shared" si="3"/>
        <v>5</v>
      </c>
      <c r="AF19" s="7">
        <f>'[1]Dades GP (tots)'!$AC19/[1]Calendari!$C$8</f>
        <v>5</v>
      </c>
      <c r="AG19" s="4"/>
      <c r="AH19" s="4">
        <f>'[1]Dades GP (tots)'!$AE19/[1]Calendari!$C$9</f>
        <v>0</v>
      </c>
      <c r="AI19" s="5">
        <f>'[1]Dades GP (tots)'!$AE19/[1]Calendari!$C$9</f>
        <v>0</v>
      </c>
      <c r="AJ19" s="2" t="s">
        <v>62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 t="s">
        <v>66</v>
      </c>
      <c r="BA19" s="2" t="s">
        <v>67</v>
      </c>
      <c r="BB19" s="2">
        <v>1</v>
      </c>
    </row>
    <row r="20" spans="1:54" ht="20.25" customHeight="1" x14ac:dyDescent="0.25">
      <c r="A20" s="6">
        <v>44350.482225752319</v>
      </c>
      <c r="B20" s="2" t="s">
        <v>53</v>
      </c>
      <c r="C20" s="2" t="s">
        <v>54</v>
      </c>
      <c r="D20" s="12" t="s">
        <v>136</v>
      </c>
      <c r="E20" s="12" t="s">
        <v>137</v>
      </c>
      <c r="F20" s="12" t="s">
        <v>56</v>
      </c>
      <c r="G20" s="12" t="s">
        <v>138</v>
      </c>
      <c r="H20" s="13" t="s">
        <v>58</v>
      </c>
      <c r="I20" s="12">
        <v>938055827</v>
      </c>
      <c r="J20" s="12"/>
      <c r="K20" s="12">
        <v>1</v>
      </c>
      <c r="L20" s="12"/>
      <c r="M20" s="12" t="s">
        <v>61</v>
      </c>
      <c r="N20" s="13" t="s">
        <v>62</v>
      </c>
      <c r="O20" s="12"/>
      <c r="P20" s="12" t="s">
        <v>73</v>
      </c>
      <c r="Q20" s="13" t="s">
        <v>62</v>
      </c>
      <c r="R20" s="29">
        <v>40</v>
      </c>
      <c r="S20" s="30">
        <v>10</v>
      </c>
      <c r="T20" s="31">
        <f t="shared" si="4"/>
        <v>1.4285714285714286</v>
      </c>
      <c r="U20" s="18"/>
      <c r="V20" s="32">
        <v>10</v>
      </c>
      <c r="W20" s="33">
        <f t="shared" si="0"/>
        <v>1.6666666666666667</v>
      </c>
      <c r="X20" s="34">
        <v>3</v>
      </c>
      <c r="Y20" s="35">
        <f t="shared" si="1"/>
        <v>0.5</v>
      </c>
      <c r="Z20" s="34">
        <f>'[1]Dades GP (tots)'!$X20/[1]Calendari!$C$6</f>
        <v>6</v>
      </c>
      <c r="AA20" s="36">
        <v>15</v>
      </c>
      <c r="AB20" s="37">
        <f t="shared" si="2"/>
        <v>5</v>
      </c>
      <c r="AC20" s="38">
        <v>0</v>
      </c>
      <c r="AD20" s="39">
        <v>5</v>
      </c>
      <c r="AE20" s="39">
        <f t="shared" si="3"/>
        <v>2.5</v>
      </c>
      <c r="AF20" s="7">
        <f>'[1]Dades GP (tots)'!$AC20/[1]Calendari!$C$8</f>
        <v>15</v>
      </c>
      <c r="AG20" s="4"/>
      <c r="AH20" s="4">
        <f>'[1]Dades GP (tots)'!$AE20/[1]Calendari!$C$9</f>
        <v>0</v>
      </c>
      <c r="AI20" s="5">
        <f>'[1]Dades GP (tots)'!$AE20/[1]Calendari!$C$9</f>
        <v>0</v>
      </c>
      <c r="AJ20" s="2" t="s">
        <v>62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 t="s">
        <v>66</v>
      </c>
      <c r="BA20" s="2" t="s">
        <v>67</v>
      </c>
      <c r="BB20" s="2">
        <v>1</v>
      </c>
    </row>
    <row r="21" spans="1:54" ht="15.75" customHeight="1" x14ac:dyDescent="0.25">
      <c r="A21" s="6">
        <v>44359.4231091088</v>
      </c>
      <c r="B21" s="2" t="s">
        <v>53</v>
      </c>
      <c r="C21" s="2" t="s">
        <v>54</v>
      </c>
      <c r="D21" s="12" t="s">
        <v>139</v>
      </c>
      <c r="E21" s="12" t="s">
        <v>140</v>
      </c>
      <c r="F21" s="12" t="s">
        <v>56</v>
      </c>
      <c r="G21" s="12" t="s">
        <v>141</v>
      </c>
      <c r="H21" s="13" t="s">
        <v>58</v>
      </c>
      <c r="I21" s="12">
        <v>680358228</v>
      </c>
      <c r="J21" s="12" t="s">
        <v>142</v>
      </c>
      <c r="K21" s="12">
        <v>2</v>
      </c>
      <c r="L21" s="12"/>
      <c r="M21" s="12"/>
      <c r="N21" s="13" t="s">
        <v>62</v>
      </c>
      <c r="O21" s="12"/>
      <c r="P21" s="12" t="s">
        <v>91</v>
      </c>
      <c r="Q21" s="13" t="s">
        <v>62</v>
      </c>
      <c r="R21" s="29">
        <v>45</v>
      </c>
      <c r="S21" s="30">
        <v>0</v>
      </c>
      <c r="T21" s="31">
        <f t="shared" si="4"/>
        <v>0</v>
      </c>
      <c r="U21" s="18"/>
      <c r="V21" s="32">
        <v>15</v>
      </c>
      <c r="W21" s="33">
        <f t="shared" si="0"/>
        <v>2.5</v>
      </c>
      <c r="X21" s="34">
        <v>0</v>
      </c>
      <c r="Y21" s="35">
        <f t="shared" si="1"/>
        <v>0</v>
      </c>
      <c r="Z21" s="34">
        <f>'[1]Dades GP (tots)'!$X21/[1]Calendari!$C$6</f>
        <v>2.5</v>
      </c>
      <c r="AA21" s="36">
        <v>15</v>
      </c>
      <c r="AB21" s="37">
        <f t="shared" si="2"/>
        <v>5</v>
      </c>
      <c r="AC21" s="38">
        <v>0</v>
      </c>
      <c r="AD21" s="39">
        <v>15</v>
      </c>
      <c r="AE21" s="39">
        <f t="shared" si="3"/>
        <v>7.5</v>
      </c>
      <c r="AF21" s="7">
        <f>'[1]Dades GP (tots)'!$AC21/[1]Calendari!$C$8</f>
        <v>10</v>
      </c>
      <c r="AG21" s="4"/>
      <c r="AH21" s="4">
        <f>'[1]Dades GP (tots)'!$AE21/[1]Calendari!$C$9</f>
        <v>0</v>
      </c>
      <c r="AI21" s="5">
        <f>'[1]Dades GP (tots)'!$AE21/[1]Calendari!$C$9</f>
        <v>0</v>
      </c>
      <c r="AJ21" s="2" t="s">
        <v>62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 t="s">
        <v>66</v>
      </c>
      <c r="BA21" s="2" t="s">
        <v>67</v>
      </c>
      <c r="BB21" s="2">
        <v>1</v>
      </c>
    </row>
    <row r="22" spans="1:54" ht="15.75" customHeight="1" x14ac:dyDescent="0.25">
      <c r="A22" s="6">
        <v>44350.456089756946</v>
      </c>
      <c r="B22" s="2" t="s">
        <v>53</v>
      </c>
      <c r="C22" s="2" t="s">
        <v>54</v>
      </c>
      <c r="D22" s="40" t="s">
        <v>143</v>
      </c>
      <c r="E22" s="12" t="s">
        <v>144</v>
      </c>
      <c r="F22" s="12" t="s">
        <v>56</v>
      </c>
      <c r="G22" s="12" t="s">
        <v>145</v>
      </c>
      <c r="H22" s="13" t="s">
        <v>58</v>
      </c>
      <c r="I22" s="12">
        <v>938046140</v>
      </c>
      <c r="J22" s="12"/>
      <c r="K22" s="12">
        <v>1</v>
      </c>
      <c r="L22" s="12"/>
      <c r="M22" s="12" t="s">
        <v>61</v>
      </c>
      <c r="N22" s="13" t="s">
        <v>62</v>
      </c>
      <c r="O22" s="12"/>
      <c r="P22" s="12" t="s">
        <v>73</v>
      </c>
      <c r="Q22" s="13" t="s">
        <v>110</v>
      </c>
      <c r="R22" s="29">
        <v>60</v>
      </c>
      <c r="S22" s="30">
        <v>0</v>
      </c>
      <c r="T22" s="31">
        <f t="shared" si="4"/>
        <v>0</v>
      </c>
      <c r="U22" s="18"/>
      <c r="V22" s="32">
        <v>10</v>
      </c>
      <c r="W22" s="33">
        <f t="shared" si="0"/>
        <v>1.6666666666666667</v>
      </c>
      <c r="X22" s="34">
        <v>0</v>
      </c>
      <c r="Y22" s="35">
        <f t="shared" si="1"/>
        <v>0</v>
      </c>
      <c r="Z22" s="34">
        <f>'[1]Dades GP (tots)'!$X22/[1]Calendari!$C$6</f>
        <v>7.5</v>
      </c>
      <c r="AA22" s="36">
        <v>30</v>
      </c>
      <c r="AB22" s="37">
        <f t="shared" si="2"/>
        <v>10</v>
      </c>
      <c r="AC22" s="38">
        <v>0</v>
      </c>
      <c r="AD22" s="39">
        <v>20</v>
      </c>
      <c r="AE22" s="39">
        <f t="shared" si="3"/>
        <v>10</v>
      </c>
      <c r="AF22" s="7">
        <f>'[1]Dades GP (tots)'!$AC22/[1]Calendari!$C$8</f>
        <v>1.5</v>
      </c>
      <c r="AG22" s="4"/>
      <c r="AH22" s="4">
        <f>'[1]Dades GP (tots)'!$AE22/[1]Calendari!$C$9</f>
        <v>0</v>
      </c>
      <c r="AI22" s="5">
        <f>'[1]Dades GP (tots)'!$AE22/[1]Calendari!$C$9</f>
        <v>0</v>
      </c>
      <c r="AJ22" s="2" t="s">
        <v>62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 t="s">
        <v>66</v>
      </c>
      <c r="BA22" s="2" t="s">
        <v>67</v>
      </c>
      <c r="BB22" s="2">
        <v>1</v>
      </c>
    </row>
    <row r="23" spans="1:54" ht="15.75" customHeight="1" x14ac:dyDescent="0.25">
      <c r="A23" s="6">
        <v>44350.419750706016</v>
      </c>
      <c r="B23" s="2" t="s">
        <v>53</v>
      </c>
      <c r="C23" s="2" t="s">
        <v>54</v>
      </c>
      <c r="D23" s="12" t="s">
        <v>146</v>
      </c>
      <c r="E23" s="12" t="s">
        <v>144</v>
      </c>
      <c r="F23" s="12" t="s">
        <v>56</v>
      </c>
      <c r="G23" s="12" t="s">
        <v>147</v>
      </c>
      <c r="H23" s="13" t="s">
        <v>58</v>
      </c>
      <c r="I23" s="12">
        <v>938043787</v>
      </c>
      <c r="J23" s="12"/>
      <c r="K23" s="12">
        <v>2</v>
      </c>
      <c r="L23" s="12"/>
      <c r="M23" s="12" t="s">
        <v>72</v>
      </c>
      <c r="N23" s="13" t="s">
        <v>62</v>
      </c>
      <c r="O23" s="12"/>
      <c r="P23" s="12" t="s">
        <v>73</v>
      </c>
      <c r="Q23" s="13" t="s">
        <v>62</v>
      </c>
      <c r="R23" s="29">
        <v>190</v>
      </c>
      <c r="S23" s="30">
        <v>100</v>
      </c>
      <c r="T23" s="31">
        <f t="shared" si="4"/>
        <v>14.285714285714286</v>
      </c>
      <c r="U23" s="18"/>
      <c r="V23" s="32">
        <v>10</v>
      </c>
      <c r="W23" s="33">
        <f t="shared" si="0"/>
        <v>1.6666666666666667</v>
      </c>
      <c r="X23" s="34">
        <v>30</v>
      </c>
      <c r="Y23" s="35">
        <f t="shared" si="1"/>
        <v>5</v>
      </c>
      <c r="Z23" s="34">
        <f>'[1]Dades GP (tots)'!$X23/[1]Calendari!$C$6</f>
        <v>3</v>
      </c>
      <c r="AA23" s="36">
        <v>40</v>
      </c>
      <c r="AB23" s="37">
        <f t="shared" si="2"/>
        <v>13.333333333333334</v>
      </c>
      <c r="AC23" s="38">
        <v>0</v>
      </c>
      <c r="AD23" s="39">
        <v>10</v>
      </c>
      <c r="AE23" s="39">
        <f t="shared" si="3"/>
        <v>5</v>
      </c>
      <c r="AF23" s="7">
        <f>'[1]Dades GP (tots)'!$AC23/[1]Calendari!$C$8</f>
        <v>0</v>
      </c>
      <c r="AG23" s="4"/>
      <c r="AH23" s="4">
        <f>'[1]Dades GP (tots)'!$AE23/[1]Calendari!$C$9</f>
        <v>0</v>
      </c>
      <c r="AI23" s="5">
        <f>'[1]Dades GP (tots)'!$AE23/[1]Calendari!$C$9</f>
        <v>0</v>
      </c>
      <c r="AJ23" s="2" t="s">
        <v>62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 t="s">
        <v>66</v>
      </c>
      <c r="BA23" s="2" t="s">
        <v>67</v>
      </c>
      <c r="BB23" s="2">
        <v>1</v>
      </c>
    </row>
    <row r="24" spans="1:54" ht="15.75" customHeight="1" x14ac:dyDescent="0.25">
      <c r="A24" s="6">
        <v>44350.470866886579</v>
      </c>
      <c r="B24" s="2" t="s">
        <v>53</v>
      </c>
      <c r="C24" s="2" t="s">
        <v>54</v>
      </c>
      <c r="D24" s="12" t="s">
        <v>148</v>
      </c>
      <c r="E24" s="12" t="s">
        <v>149</v>
      </c>
      <c r="F24" s="12" t="s">
        <v>56</v>
      </c>
      <c r="G24" s="12" t="s">
        <v>150</v>
      </c>
      <c r="H24" s="13" t="s">
        <v>58</v>
      </c>
      <c r="I24" s="12">
        <v>938037960</v>
      </c>
      <c r="J24" s="12" t="s">
        <v>151</v>
      </c>
      <c r="K24" s="12">
        <v>7</v>
      </c>
      <c r="L24" s="12"/>
      <c r="M24" s="12" t="s">
        <v>72</v>
      </c>
      <c r="N24" s="13" t="s">
        <v>62</v>
      </c>
      <c r="O24" s="12"/>
      <c r="P24" s="12" t="s">
        <v>73</v>
      </c>
      <c r="Q24" s="13" t="s">
        <v>62</v>
      </c>
      <c r="R24" s="29">
        <v>845</v>
      </c>
      <c r="S24" s="30">
        <v>400</v>
      </c>
      <c r="T24" s="31">
        <f t="shared" si="4"/>
        <v>57.142857142857146</v>
      </c>
      <c r="U24" s="18"/>
      <c r="V24" s="32">
        <v>15</v>
      </c>
      <c r="W24" s="33">
        <f t="shared" si="0"/>
        <v>2.5</v>
      </c>
      <c r="X24" s="34">
        <v>200</v>
      </c>
      <c r="Y24" s="35">
        <f t="shared" si="1"/>
        <v>33.333333333333336</v>
      </c>
      <c r="Z24" s="34">
        <f>'[1]Dades GP (tots)'!$X24/[1]Calendari!$C$6</f>
        <v>6</v>
      </c>
      <c r="AA24" s="36">
        <v>400</v>
      </c>
      <c r="AB24" s="37">
        <f t="shared" si="2"/>
        <v>133.33333333333334</v>
      </c>
      <c r="AC24" s="38">
        <v>0</v>
      </c>
      <c r="AD24" s="39">
        <v>30</v>
      </c>
      <c r="AE24" s="39">
        <f t="shared" si="3"/>
        <v>15</v>
      </c>
      <c r="AF24" s="7">
        <f>'[1]Dades GP (tots)'!$AC24/[1]Calendari!$C$8</f>
        <v>1.5</v>
      </c>
      <c r="AG24" s="4"/>
      <c r="AH24" s="4">
        <f>'[1]Dades GP (tots)'!$AE24/[1]Calendari!$C$9</f>
        <v>0</v>
      </c>
      <c r="AI24" s="5">
        <f>'[1]Dades GP (tots)'!$AE24/[1]Calendari!$C$9</f>
        <v>0</v>
      </c>
      <c r="AJ24" s="2" t="s">
        <v>62</v>
      </c>
      <c r="AK24" s="2"/>
      <c r="AL24" s="2">
        <v>90</v>
      </c>
      <c r="AM24" s="2"/>
      <c r="AN24" s="2"/>
      <c r="AO24" s="2">
        <v>240</v>
      </c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 t="s">
        <v>128</v>
      </c>
      <c r="BA24" s="2" t="s">
        <v>67</v>
      </c>
      <c r="BB24" s="2">
        <v>1</v>
      </c>
    </row>
    <row r="25" spans="1:54" ht="15.75" customHeight="1" x14ac:dyDescent="0.25">
      <c r="A25" s="6">
        <v>44350.403935775466</v>
      </c>
      <c r="B25" s="2" t="s">
        <v>53</v>
      </c>
      <c r="C25" s="2" t="s">
        <v>54</v>
      </c>
      <c r="D25" s="12" t="s">
        <v>152</v>
      </c>
      <c r="E25" s="12" t="s">
        <v>149</v>
      </c>
      <c r="F25" s="12" t="s">
        <v>56</v>
      </c>
      <c r="G25" s="12" t="s">
        <v>153</v>
      </c>
      <c r="H25" s="13" t="s">
        <v>58</v>
      </c>
      <c r="I25" s="12">
        <v>628239253</v>
      </c>
      <c r="J25" s="12" t="s">
        <v>154</v>
      </c>
      <c r="K25" s="12">
        <v>1</v>
      </c>
      <c r="L25" s="12"/>
      <c r="M25" s="12" t="s">
        <v>72</v>
      </c>
      <c r="N25" s="13" t="s">
        <v>62</v>
      </c>
      <c r="O25" s="12"/>
      <c r="P25" s="12" t="s">
        <v>73</v>
      </c>
      <c r="Q25" s="13" t="s">
        <v>62</v>
      </c>
      <c r="R25" s="29">
        <v>165</v>
      </c>
      <c r="S25" s="30">
        <v>60</v>
      </c>
      <c r="T25" s="31">
        <f t="shared" si="4"/>
        <v>8.5714285714285712</v>
      </c>
      <c r="U25" s="18"/>
      <c r="V25" s="32">
        <v>10</v>
      </c>
      <c r="W25" s="33">
        <f t="shared" si="0"/>
        <v>1.6666666666666667</v>
      </c>
      <c r="X25" s="34">
        <v>2</v>
      </c>
      <c r="Y25" s="35">
        <f t="shared" si="1"/>
        <v>0.33333333333333331</v>
      </c>
      <c r="Z25" s="34">
        <f>'[1]Dades GP (tots)'!$X25/[1]Calendari!$C$6</f>
        <v>0</v>
      </c>
      <c r="AA25" s="36">
        <v>90</v>
      </c>
      <c r="AB25" s="37">
        <f t="shared" si="2"/>
        <v>30</v>
      </c>
      <c r="AC25" s="38">
        <v>0</v>
      </c>
      <c r="AD25" s="39">
        <v>5</v>
      </c>
      <c r="AE25" s="39">
        <f t="shared" si="3"/>
        <v>2.5</v>
      </c>
      <c r="AF25" s="7">
        <f>'[1]Dades GP (tots)'!$AC25/[1]Calendari!$C$8</f>
        <v>0</v>
      </c>
      <c r="AG25" s="4"/>
      <c r="AH25" s="4">
        <f>'[1]Dades GP (tots)'!$AE25/[1]Calendari!$C$9</f>
        <v>0</v>
      </c>
      <c r="AI25" s="5">
        <f>'[1]Dades GP (tots)'!$AE25/[1]Calendari!$C$9</f>
        <v>0</v>
      </c>
      <c r="AJ25" s="2" t="s">
        <v>62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 t="s">
        <v>66</v>
      </c>
      <c r="BA25" s="2" t="s">
        <v>67</v>
      </c>
      <c r="BB25" s="2">
        <v>1</v>
      </c>
    </row>
    <row r="26" spans="1:54" ht="15.75" customHeight="1" x14ac:dyDescent="0.25">
      <c r="A26" s="6">
        <v>44350.50491773148</v>
      </c>
      <c r="B26" s="2" t="s">
        <v>53</v>
      </c>
      <c r="C26" s="2" t="s">
        <v>54</v>
      </c>
      <c r="D26" s="12" t="s">
        <v>155</v>
      </c>
      <c r="E26" s="12" t="s">
        <v>149</v>
      </c>
      <c r="F26" s="12" t="s">
        <v>56</v>
      </c>
      <c r="G26" s="12" t="s">
        <v>156</v>
      </c>
      <c r="H26" s="13" t="s">
        <v>58</v>
      </c>
      <c r="I26" s="12">
        <v>931737649</v>
      </c>
      <c r="J26" s="12"/>
      <c r="K26" s="12">
        <v>4</v>
      </c>
      <c r="L26" s="12"/>
      <c r="M26" s="12" t="s">
        <v>72</v>
      </c>
      <c r="N26" s="13" t="s">
        <v>62</v>
      </c>
      <c r="O26" s="12"/>
      <c r="P26" s="12" t="s">
        <v>73</v>
      </c>
      <c r="Q26" s="13" t="s">
        <v>62</v>
      </c>
      <c r="R26" s="29">
        <v>680</v>
      </c>
      <c r="S26" s="30">
        <v>610</v>
      </c>
      <c r="T26" s="31">
        <f t="shared" si="4"/>
        <v>87.142857142857139</v>
      </c>
      <c r="U26" s="18"/>
      <c r="V26" s="32">
        <v>15</v>
      </c>
      <c r="W26" s="33">
        <f t="shared" si="0"/>
        <v>2.5</v>
      </c>
      <c r="X26" s="34">
        <v>15</v>
      </c>
      <c r="Y26" s="35">
        <f t="shared" si="1"/>
        <v>2.5</v>
      </c>
      <c r="Z26" s="34">
        <f>'[1]Dades GP (tots)'!$X26/[1]Calendari!$C$6</f>
        <v>3.5</v>
      </c>
      <c r="AA26" s="36">
        <v>50</v>
      </c>
      <c r="AB26" s="37">
        <f t="shared" si="2"/>
        <v>16.666666666666668</v>
      </c>
      <c r="AC26" s="38">
        <v>0</v>
      </c>
      <c r="AD26" s="39">
        <v>5</v>
      </c>
      <c r="AE26" s="39">
        <f t="shared" si="3"/>
        <v>2.5</v>
      </c>
      <c r="AF26" s="7">
        <f>'[1]Dades GP (tots)'!$AC26/[1]Calendari!$C$8</f>
        <v>20</v>
      </c>
      <c r="AG26" s="4"/>
      <c r="AH26" s="4">
        <f>'[1]Dades GP (tots)'!$AE26/[1]Calendari!$C$9</f>
        <v>0</v>
      </c>
      <c r="AI26" s="5">
        <f>'[1]Dades GP (tots)'!$AE26/[1]Calendari!$C$9</f>
        <v>0</v>
      </c>
      <c r="AJ26" s="2" t="s">
        <v>62</v>
      </c>
      <c r="AK26" s="2"/>
      <c r="AL26" s="2">
        <v>120</v>
      </c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 t="s">
        <v>128</v>
      </c>
      <c r="BA26" s="2" t="s">
        <v>67</v>
      </c>
      <c r="BB26" s="2">
        <v>1</v>
      </c>
    </row>
    <row r="27" spans="1:54" ht="15.75" customHeight="1" x14ac:dyDescent="0.25">
      <c r="A27" s="6">
        <v>44350.558039768519</v>
      </c>
      <c r="B27" s="2" t="s">
        <v>53</v>
      </c>
      <c r="C27" s="2" t="s">
        <v>54</v>
      </c>
      <c r="D27" s="40" t="s">
        <v>157</v>
      </c>
      <c r="E27" s="12" t="s">
        <v>158</v>
      </c>
      <c r="F27" s="12" t="s">
        <v>56</v>
      </c>
      <c r="G27" s="12" t="s">
        <v>159</v>
      </c>
      <c r="H27" s="13" t="s">
        <v>58</v>
      </c>
      <c r="I27" s="12">
        <v>938036961</v>
      </c>
      <c r="J27" s="12"/>
      <c r="K27" s="12" t="s">
        <v>160</v>
      </c>
      <c r="L27" s="12"/>
      <c r="M27" s="12" t="s">
        <v>61</v>
      </c>
      <c r="N27" s="13" t="s">
        <v>62</v>
      </c>
      <c r="O27" s="12"/>
      <c r="P27" s="12" t="s">
        <v>73</v>
      </c>
      <c r="Q27" s="13" t="s">
        <v>62</v>
      </c>
      <c r="R27" s="29">
        <v>135</v>
      </c>
      <c r="S27" s="30">
        <v>50</v>
      </c>
      <c r="T27" s="31">
        <f t="shared" si="4"/>
        <v>7.1428571428571432</v>
      </c>
      <c r="U27" s="18"/>
      <c r="V27" s="32">
        <v>15</v>
      </c>
      <c r="W27" s="33">
        <f t="shared" si="0"/>
        <v>2.5</v>
      </c>
      <c r="X27" s="34">
        <v>5</v>
      </c>
      <c r="Y27" s="35">
        <f t="shared" si="1"/>
        <v>0.83333333333333337</v>
      </c>
      <c r="Z27" s="34">
        <f>'[1]Dades GP (tots)'!$X27/[1]Calendari!$C$6</f>
        <v>1.5</v>
      </c>
      <c r="AA27" s="36">
        <v>60</v>
      </c>
      <c r="AB27" s="37">
        <f t="shared" si="2"/>
        <v>20</v>
      </c>
      <c r="AC27" s="38">
        <v>0</v>
      </c>
      <c r="AD27" s="39">
        <v>10</v>
      </c>
      <c r="AE27" s="39">
        <f t="shared" si="3"/>
        <v>5</v>
      </c>
      <c r="AF27" s="7">
        <f>'[1]Dades GP (tots)'!$AC27/[1]Calendari!$C$8</f>
        <v>7</v>
      </c>
      <c r="AG27" s="4"/>
      <c r="AH27" s="4">
        <f>'[1]Dades GP (tots)'!$AE27/[1]Calendari!$C$9</f>
        <v>0</v>
      </c>
      <c r="AI27" s="5">
        <f>'[1]Dades GP (tots)'!$AE27/[1]Calendari!$C$9</f>
        <v>0</v>
      </c>
      <c r="AJ27" s="2" t="s">
        <v>62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 t="s">
        <v>66</v>
      </c>
      <c r="BA27" s="2" t="s">
        <v>67</v>
      </c>
      <c r="BB27" s="2">
        <v>1</v>
      </c>
    </row>
    <row r="28" spans="1:54" ht="15.75" customHeight="1" x14ac:dyDescent="0.25">
      <c r="A28" s="6">
        <v>44350.536929837966</v>
      </c>
      <c r="B28" s="2" t="s">
        <v>53</v>
      </c>
      <c r="C28" s="2" t="s">
        <v>54</v>
      </c>
      <c r="D28" s="12" t="s">
        <v>155</v>
      </c>
      <c r="E28" s="12" t="s">
        <v>158</v>
      </c>
      <c r="F28" s="12" t="s">
        <v>56</v>
      </c>
      <c r="G28" s="12" t="s">
        <v>161</v>
      </c>
      <c r="H28" s="13" t="s">
        <v>58</v>
      </c>
      <c r="I28" s="12">
        <v>667672573</v>
      </c>
      <c r="J28" s="12"/>
      <c r="K28" s="12">
        <v>3</v>
      </c>
      <c r="L28" s="12"/>
      <c r="M28" s="12" t="s">
        <v>72</v>
      </c>
      <c r="N28" s="13" t="s">
        <v>62</v>
      </c>
      <c r="O28" s="12"/>
      <c r="P28" s="12" t="s">
        <v>73</v>
      </c>
      <c r="Q28" s="13" t="s">
        <v>62</v>
      </c>
      <c r="R28" s="29">
        <v>175</v>
      </c>
      <c r="S28" s="30">
        <v>30</v>
      </c>
      <c r="T28" s="31">
        <f t="shared" si="4"/>
        <v>4.2857142857142856</v>
      </c>
      <c r="U28" s="18"/>
      <c r="V28" s="32">
        <v>15</v>
      </c>
      <c r="W28" s="33">
        <f t="shared" si="0"/>
        <v>2.5</v>
      </c>
      <c r="X28" s="34">
        <v>20</v>
      </c>
      <c r="Y28" s="35">
        <f t="shared" si="1"/>
        <v>3.3333333333333335</v>
      </c>
      <c r="Z28" s="34">
        <f>'[1]Dades GP (tots)'!$X28/[1]Calendari!$C$6</f>
        <v>1</v>
      </c>
      <c r="AA28" s="36">
        <v>120</v>
      </c>
      <c r="AB28" s="37">
        <f t="shared" si="2"/>
        <v>40</v>
      </c>
      <c r="AC28" s="38">
        <v>0</v>
      </c>
      <c r="AD28" s="39">
        <v>10</v>
      </c>
      <c r="AE28" s="39">
        <f t="shared" si="3"/>
        <v>5</v>
      </c>
      <c r="AF28" s="7">
        <f>'[1]Dades GP (tots)'!$AC28/[1]Calendari!$C$8</f>
        <v>15</v>
      </c>
      <c r="AG28" s="4"/>
      <c r="AH28" s="4">
        <f>'[1]Dades GP (tots)'!$AE28/[1]Calendari!$C$9</f>
        <v>0</v>
      </c>
      <c r="AI28" s="5">
        <f>'[1]Dades GP (tots)'!$AE28/[1]Calendari!$C$9</f>
        <v>0</v>
      </c>
      <c r="AJ28" s="2" t="s">
        <v>62</v>
      </c>
      <c r="AK28" s="2"/>
      <c r="AL28" s="2"/>
      <c r="AM28" s="2"/>
      <c r="AN28" s="2"/>
      <c r="AO28" s="2">
        <v>40</v>
      </c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 t="s">
        <v>66</v>
      </c>
      <c r="BA28" s="2" t="s">
        <v>67</v>
      </c>
      <c r="BB28" s="2">
        <v>1</v>
      </c>
    </row>
    <row r="29" spans="1:54" ht="15.75" customHeight="1" x14ac:dyDescent="0.25">
      <c r="A29" s="6">
        <v>44356.531882453703</v>
      </c>
      <c r="B29" s="2" t="s">
        <v>53</v>
      </c>
      <c r="C29" s="2" t="s">
        <v>54</v>
      </c>
      <c r="D29" s="12" t="s">
        <v>162</v>
      </c>
      <c r="E29" s="12" t="s">
        <v>158</v>
      </c>
      <c r="F29" s="12" t="s">
        <v>56</v>
      </c>
      <c r="G29" s="12" t="s">
        <v>163</v>
      </c>
      <c r="H29" s="13" t="s">
        <v>58</v>
      </c>
      <c r="I29" s="12">
        <v>931887125</v>
      </c>
      <c r="J29" s="12"/>
      <c r="K29" s="12">
        <v>1</v>
      </c>
      <c r="L29" s="12"/>
      <c r="M29" s="12" t="s">
        <v>72</v>
      </c>
      <c r="N29" s="13" t="s">
        <v>62</v>
      </c>
      <c r="O29" s="12"/>
      <c r="P29" s="12" t="s">
        <v>73</v>
      </c>
      <c r="Q29" s="13" t="s">
        <v>110</v>
      </c>
      <c r="R29" s="29">
        <v>45</v>
      </c>
      <c r="S29" s="30">
        <v>0</v>
      </c>
      <c r="T29" s="31">
        <f t="shared" si="4"/>
        <v>0</v>
      </c>
      <c r="U29" s="18"/>
      <c r="V29" s="32">
        <v>10</v>
      </c>
      <c r="W29" s="33">
        <f t="shared" si="0"/>
        <v>1.6666666666666667</v>
      </c>
      <c r="X29" s="34">
        <v>60</v>
      </c>
      <c r="Y29" s="35">
        <f t="shared" si="1"/>
        <v>10</v>
      </c>
      <c r="Z29" s="34">
        <f>'[1]Dades GP (tots)'!$X29/[1]Calendari!$C$6</f>
        <v>5</v>
      </c>
      <c r="AA29" s="36">
        <v>25</v>
      </c>
      <c r="AB29" s="37">
        <f t="shared" si="2"/>
        <v>8.3333333333333339</v>
      </c>
      <c r="AC29" s="38">
        <v>0</v>
      </c>
      <c r="AD29" s="39">
        <v>10</v>
      </c>
      <c r="AE29" s="39">
        <f t="shared" si="3"/>
        <v>5</v>
      </c>
      <c r="AF29" s="7">
        <f>'[1]Dades GP (tots)'!$AC29/[1]Calendari!$C$8</f>
        <v>15</v>
      </c>
      <c r="AG29" s="4"/>
      <c r="AH29" s="4">
        <f>'[1]Dades GP (tots)'!$AE29/[1]Calendari!$C$9</f>
        <v>0</v>
      </c>
      <c r="AI29" s="5">
        <f>'[1]Dades GP (tots)'!$AE29/[1]Calendari!$C$9</f>
        <v>0</v>
      </c>
      <c r="AJ29" s="2" t="s">
        <v>62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 t="s">
        <v>66</v>
      </c>
      <c r="BA29" s="2" t="s">
        <v>67</v>
      </c>
      <c r="BB29" s="2">
        <v>1</v>
      </c>
    </row>
    <row r="30" spans="1:54" ht="15.75" customHeight="1" x14ac:dyDescent="0.25">
      <c r="A30" s="6">
        <v>44350.562189942131</v>
      </c>
      <c r="B30" s="2" t="s">
        <v>53</v>
      </c>
      <c r="C30" s="2" t="s">
        <v>54</v>
      </c>
      <c r="D30" s="12" t="s">
        <v>164</v>
      </c>
      <c r="E30" s="12" t="s">
        <v>165</v>
      </c>
      <c r="F30" s="12" t="s">
        <v>56</v>
      </c>
      <c r="G30" s="12" t="s">
        <v>150</v>
      </c>
      <c r="H30" s="13" t="s">
        <v>58</v>
      </c>
      <c r="I30" s="12">
        <v>938037704</v>
      </c>
      <c r="J30" s="12" t="s">
        <v>166</v>
      </c>
      <c r="K30" s="12">
        <v>1</v>
      </c>
      <c r="L30" s="12" t="s">
        <v>167</v>
      </c>
      <c r="M30" s="12" t="s">
        <v>168</v>
      </c>
      <c r="N30" s="13"/>
      <c r="O30" s="12"/>
      <c r="P30" s="12" t="s">
        <v>169</v>
      </c>
      <c r="Q30" s="13" t="s">
        <v>62</v>
      </c>
      <c r="R30" s="29">
        <v>65</v>
      </c>
      <c r="S30" s="30">
        <v>0</v>
      </c>
      <c r="T30" s="31">
        <f t="shared" si="4"/>
        <v>0</v>
      </c>
      <c r="U30" s="18"/>
      <c r="V30" s="32">
        <v>15</v>
      </c>
      <c r="W30" s="33">
        <f t="shared" si="0"/>
        <v>2.5</v>
      </c>
      <c r="X30" s="34">
        <v>5</v>
      </c>
      <c r="Y30" s="35">
        <f t="shared" si="1"/>
        <v>0.83333333333333337</v>
      </c>
      <c r="Z30" s="34">
        <f>'[1]Dades GP (tots)'!$X30/[1]Calendari!$C$6</f>
        <v>2.5</v>
      </c>
      <c r="AA30" s="36">
        <v>40</v>
      </c>
      <c r="AB30" s="37">
        <f t="shared" si="2"/>
        <v>13.333333333333334</v>
      </c>
      <c r="AC30" s="38">
        <v>0</v>
      </c>
      <c r="AD30" s="39">
        <v>10</v>
      </c>
      <c r="AE30" s="39">
        <f t="shared" si="3"/>
        <v>5</v>
      </c>
      <c r="AF30" s="7">
        <f>'[1]Dades GP (tots)'!$AC30/[1]Calendari!$C$8</f>
        <v>7.5</v>
      </c>
      <c r="AG30" s="4"/>
      <c r="AH30" s="4">
        <f>'[1]Dades GP (tots)'!$AE30/[1]Calendari!$C$9</f>
        <v>0</v>
      </c>
      <c r="AI30" s="5">
        <f>'[1]Dades GP (tots)'!$AE30/[1]Calendari!$C$9</f>
        <v>0</v>
      </c>
      <c r="AJ30" s="2" t="s">
        <v>98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 t="s">
        <v>66</v>
      </c>
      <c r="BA30" s="2" t="s">
        <v>67</v>
      </c>
      <c r="BB30" s="2">
        <v>1</v>
      </c>
    </row>
    <row r="31" spans="1:54" ht="15.75" customHeight="1" x14ac:dyDescent="0.25">
      <c r="A31" s="6">
        <v>44356.554290069442</v>
      </c>
      <c r="B31" s="2" t="s">
        <v>53</v>
      </c>
      <c r="C31" s="2" t="s">
        <v>54</v>
      </c>
      <c r="D31" s="12" t="s">
        <v>170</v>
      </c>
      <c r="E31" s="12" t="s">
        <v>165</v>
      </c>
      <c r="F31" s="12" t="s">
        <v>56</v>
      </c>
      <c r="G31" s="12" t="s">
        <v>171</v>
      </c>
      <c r="H31" s="13" t="s">
        <v>58</v>
      </c>
      <c r="I31" s="12">
        <v>938036615</v>
      </c>
      <c r="J31" s="12" t="s">
        <v>172</v>
      </c>
      <c r="K31" s="12">
        <v>2</v>
      </c>
      <c r="L31" s="12"/>
      <c r="M31" s="12" t="s">
        <v>72</v>
      </c>
      <c r="N31" s="13" t="s">
        <v>62</v>
      </c>
      <c r="O31" s="12"/>
      <c r="P31" s="12" t="s">
        <v>169</v>
      </c>
      <c r="Q31" s="13" t="s">
        <v>62</v>
      </c>
      <c r="R31" s="29">
        <v>45</v>
      </c>
      <c r="S31" s="30">
        <v>0</v>
      </c>
      <c r="T31" s="31">
        <f t="shared" si="4"/>
        <v>0</v>
      </c>
      <c r="U31" s="18"/>
      <c r="V31" s="32">
        <v>10</v>
      </c>
      <c r="W31" s="33">
        <f t="shared" si="0"/>
        <v>1.6666666666666667</v>
      </c>
      <c r="X31" s="34">
        <v>3</v>
      </c>
      <c r="Y31" s="35">
        <f t="shared" si="1"/>
        <v>0.5</v>
      </c>
      <c r="Z31" s="34">
        <f>'[1]Dades GP (tots)'!$X31/[1]Calendari!$C$6</f>
        <v>0.5</v>
      </c>
      <c r="AA31" s="36">
        <v>30</v>
      </c>
      <c r="AB31" s="37">
        <f t="shared" si="2"/>
        <v>10</v>
      </c>
      <c r="AC31" s="38">
        <v>0</v>
      </c>
      <c r="AD31" s="39">
        <v>5</v>
      </c>
      <c r="AE31" s="39">
        <f t="shared" si="3"/>
        <v>2.5</v>
      </c>
      <c r="AF31" s="7">
        <f>'[1]Dades GP (tots)'!$AC31/[1]Calendari!$C$8</f>
        <v>3</v>
      </c>
      <c r="AG31" s="4"/>
      <c r="AH31" s="4">
        <f>'[1]Dades GP (tots)'!$AE31/[1]Calendari!$C$9</f>
        <v>0</v>
      </c>
      <c r="AI31" s="5">
        <f>'[1]Dades GP (tots)'!$AE31/[1]Calendari!$C$9</f>
        <v>0</v>
      </c>
      <c r="AJ31" s="2" t="s">
        <v>98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 t="s">
        <v>66</v>
      </c>
      <c r="BA31" s="2" t="s">
        <v>67</v>
      </c>
      <c r="BB31" s="2">
        <v>1</v>
      </c>
    </row>
    <row r="32" spans="1:54" ht="15.75" customHeight="1" x14ac:dyDescent="0.25">
      <c r="A32" s="6">
        <v>44350.528629374996</v>
      </c>
      <c r="B32" s="2" t="s">
        <v>53</v>
      </c>
      <c r="C32" s="2" t="s">
        <v>54</v>
      </c>
      <c r="D32" s="12" t="s">
        <v>173</v>
      </c>
      <c r="E32" s="12" t="s">
        <v>55</v>
      </c>
      <c r="F32" s="12" t="s">
        <v>56</v>
      </c>
      <c r="G32" s="12" t="s">
        <v>174</v>
      </c>
      <c r="H32" s="13" t="s">
        <v>175</v>
      </c>
      <c r="I32" s="12">
        <v>938037762</v>
      </c>
      <c r="J32" s="12" t="s">
        <v>176</v>
      </c>
      <c r="K32" s="12">
        <v>3</v>
      </c>
      <c r="L32" s="12"/>
      <c r="M32" s="12" t="s">
        <v>61</v>
      </c>
      <c r="N32" s="13" t="s">
        <v>62</v>
      </c>
      <c r="O32" s="12"/>
      <c r="P32" s="12" t="s">
        <v>63</v>
      </c>
      <c r="Q32" s="13" t="s">
        <v>177</v>
      </c>
      <c r="R32" s="29">
        <v>225</v>
      </c>
      <c r="S32" s="30">
        <v>75</v>
      </c>
      <c r="T32" s="31">
        <f t="shared" si="4"/>
        <v>10.714285714285714</v>
      </c>
      <c r="U32" s="18"/>
      <c r="V32" s="32">
        <v>15</v>
      </c>
      <c r="W32" s="33">
        <f t="shared" si="0"/>
        <v>2.5</v>
      </c>
      <c r="X32" s="34">
        <v>20</v>
      </c>
      <c r="Y32" s="35">
        <f t="shared" si="1"/>
        <v>3.3333333333333335</v>
      </c>
      <c r="Z32" s="34">
        <f>'[1]Dades GP (tots)'!$X32/[1]Calendari!$C$6</f>
        <v>0</v>
      </c>
      <c r="AA32" s="36">
        <v>60</v>
      </c>
      <c r="AB32" s="37">
        <f t="shared" si="2"/>
        <v>20</v>
      </c>
      <c r="AC32" s="38">
        <v>40</v>
      </c>
      <c r="AD32" s="39">
        <v>25</v>
      </c>
      <c r="AE32" s="39">
        <f t="shared" si="3"/>
        <v>12.5</v>
      </c>
      <c r="AF32" s="7">
        <f>'[1]Dades GP (tots)'!$AC32/[1]Calendari!$C$8</f>
        <v>30</v>
      </c>
      <c r="AG32" s="4"/>
      <c r="AH32" s="4">
        <f>'[1]Dades GP (tots)'!$AE32/[1]Calendari!$C$9</f>
        <v>0</v>
      </c>
      <c r="AI32" s="5">
        <f>'[1]Dades GP (tots)'!$AE32/[1]Calendari!$C$9</f>
        <v>0</v>
      </c>
      <c r="AJ32" s="2" t="s">
        <v>62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 t="s">
        <v>65</v>
      </c>
      <c r="AZ32" s="2" t="s">
        <v>66</v>
      </c>
      <c r="BA32" s="2" t="s">
        <v>67</v>
      </c>
      <c r="BB32" s="2">
        <v>1</v>
      </c>
    </row>
    <row r="33" spans="1:54" ht="15.75" customHeight="1" x14ac:dyDescent="0.25">
      <c r="A33" s="6">
        <v>44350.381576458334</v>
      </c>
      <c r="B33" s="2" t="s">
        <v>53</v>
      </c>
      <c r="C33" s="2" t="s">
        <v>54</v>
      </c>
      <c r="D33" s="12" t="s">
        <v>178</v>
      </c>
      <c r="E33" s="12" t="s">
        <v>55</v>
      </c>
      <c r="F33" s="12" t="s">
        <v>56</v>
      </c>
      <c r="G33" s="12" t="s">
        <v>179</v>
      </c>
      <c r="H33" s="13" t="s">
        <v>175</v>
      </c>
      <c r="I33" s="12">
        <v>622833510</v>
      </c>
      <c r="J33" s="12"/>
      <c r="K33" s="12" t="s">
        <v>180</v>
      </c>
      <c r="L33" s="12"/>
      <c r="M33" s="12" t="s">
        <v>72</v>
      </c>
      <c r="N33" s="13" t="s">
        <v>62</v>
      </c>
      <c r="O33" s="12"/>
      <c r="P33" s="12" t="s">
        <v>63</v>
      </c>
      <c r="Q33" s="13" t="s">
        <v>62</v>
      </c>
      <c r="R33" s="29">
        <v>115</v>
      </c>
      <c r="S33" s="30">
        <v>50</v>
      </c>
      <c r="T33" s="31">
        <f t="shared" si="4"/>
        <v>7.1428571428571432</v>
      </c>
      <c r="U33" s="18"/>
      <c r="V33" s="32">
        <v>15</v>
      </c>
      <c r="W33" s="33">
        <f t="shared" si="0"/>
        <v>2.5</v>
      </c>
      <c r="X33" s="34">
        <v>2</v>
      </c>
      <c r="Y33" s="35">
        <f t="shared" si="1"/>
        <v>0.33333333333333331</v>
      </c>
      <c r="Z33" s="34">
        <f>'[1]Dades GP (tots)'!$X33/[1]Calendari!$C$6</f>
        <v>2.5</v>
      </c>
      <c r="AA33" s="36">
        <v>30</v>
      </c>
      <c r="AB33" s="37">
        <f t="shared" si="2"/>
        <v>10</v>
      </c>
      <c r="AC33" s="38">
        <v>15</v>
      </c>
      <c r="AD33" s="39">
        <v>5</v>
      </c>
      <c r="AE33" s="39">
        <f t="shared" si="3"/>
        <v>2.5</v>
      </c>
      <c r="AF33" s="7">
        <f>'[1]Dades GP (tots)'!$AC33/[1]Calendari!$C$8</f>
        <v>15</v>
      </c>
      <c r="AG33" s="4"/>
      <c r="AH33" s="4">
        <f>'[1]Dades GP (tots)'!$AE33/[1]Calendari!$C$9</f>
        <v>0</v>
      </c>
      <c r="AI33" s="5">
        <f>'[1]Dades GP (tots)'!$AE33/[1]Calendari!$C$9</f>
        <v>0</v>
      </c>
      <c r="AJ33" s="2" t="s">
        <v>62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 t="s">
        <v>65</v>
      </c>
      <c r="AZ33" s="2" t="s">
        <v>66</v>
      </c>
      <c r="BA33" s="2" t="s">
        <v>67</v>
      </c>
      <c r="BB33" s="2">
        <v>1</v>
      </c>
    </row>
    <row r="34" spans="1:54" ht="15.75" customHeight="1" x14ac:dyDescent="0.25">
      <c r="A34" s="6">
        <v>44350.390116145834</v>
      </c>
      <c r="B34" s="2" t="s">
        <v>53</v>
      </c>
      <c r="C34" s="2" t="s">
        <v>54</v>
      </c>
      <c r="D34" s="12" t="s">
        <v>181</v>
      </c>
      <c r="E34" s="12" t="s">
        <v>69</v>
      </c>
      <c r="F34" s="12" t="s">
        <v>56</v>
      </c>
      <c r="G34" s="12" t="s">
        <v>182</v>
      </c>
      <c r="H34" s="13" t="s">
        <v>175</v>
      </c>
      <c r="I34" s="12">
        <v>938035906</v>
      </c>
      <c r="J34" s="12" t="s">
        <v>183</v>
      </c>
      <c r="K34" s="12">
        <v>6</v>
      </c>
      <c r="L34" s="12"/>
      <c r="M34" s="12" t="s">
        <v>61</v>
      </c>
      <c r="N34" s="13" t="s">
        <v>62</v>
      </c>
      <c r="O34" s="12"/>
      <c r="P34" s="12" t="s">
        <v>73</v>
      </c>
      <c r="Q34" s="13" t="s">
        <v>62</v>
      </c>
      <c r="R34" s="29">
        <v>145</v>
      </c>
      <c r="S34" s="30">
        <v>200</v>
      </c>
      <c r="T34" s="31">
        <f t="shared" si="4"/>
        <v>28.571428571428573</v>
      </c>
      <c r="U34" s="18"/>
      <c r="V34" s="32">
        <v>10</v>
      </c>
      <c r="W34" s="33">
        <f t="shared" si="0"/>
        <v>1.6666666666666667</v>
      </c>
      <c r="X34" s="34">
        <v>20</v>
      </c>
      <c r="Y34" s="35">
        <f t="shared" si="1"/>
        <v>3.3333333333333335</v>
      </c>
      <c r="Z34" s="34">
        <f>'[1]Dades GP (tots)'!$X34/[1]Calendari!$C$6</f>
        <v>1.5</v>
      </c>
      <c r="AA34" s="36">
        <v>60</v>
      </c>
      <c r="AB34" s="37">
        <f t="shared" si="2"/>
        <v>20</v>
      </c>
      <c r="AC34" s="38">
        <v>0</v>
      </c>
      <c r="AD34" s="39">
        <v>5</v>
      </c>
      <c r="AE34" s="39">
        <f t="shared" si="3"/>
        <v>2.5</v>
      </c>
      <c r="AF34" s="7">
        <f>'[1]Dades GP (tots)'!$AC34/[1]Calendari!$C$8</f>
        <v>15</v>
      </c>
      <c r="AG34" s="4"/>
      <c r="AH34" s="4">
        <f>'[1]Dades GP (tots)'!$AE34/[1]Calendari!$C$9</f>
        <v>0</v>
      </c>
      <c r="AI34" s="5">
        <f>'[1]Dades GP (tots)'!$AE34/[1]Calendari!$C$9</f>
        <v>0</v>
      </c>
      <c r="AJ34" s="2" t="s">
        <v>62</v>
      </c>
      <c r="AK34" s="2"/>
      <c r="AL34" s="2">
        <v>40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 t="s">
        <v>66</v>
      </c>
      <c r="BA34" s="2" t="s">
        <v>67</v>
      </c>
      <c r="BB34" s="2">
        <v>1</v>
      </c>
    </row>
    <row r="35" spans="1:54" ht="15.75" customHeight="1" x14ac:dyDescent="0.25">
      <c r="A35" s="6">
        <v>44350.542834259264</v>
      </c>
      <c r="B35" s="2" t="s">
        <v>53</v>
      </c>
      <c r="C35" s="2" t="s">
        <v>54</v>
      </c>
      <c r="D35" s="12" t="s">
        <v>184</v>
      </c>
      <c r="E35" s="12" t="s">
        <v>69</v>
      </c>
      <c r="F35" s="12" t="s">
        <v>56</v>
      </c>
      <c r="G35" s="12" t="s">
        <v>185</v>
      </c>
      <c r="H35" s="13" t="s">
        <v>175</v>
      </c>
      <c r="I35" s="12">
        <v>938032978</v>
      </c>
      <c r="J35" s="12"/>
      <c r="K35" s="12">
        <v>2</v>
      </c>
      <c r="L35" s="12"/>
      <c r="M35" s="12" t="s">
        <v>61</v>
      </c>
      <c r="N35" s="13" t="s">
        <v>62</v>
      </c>
      <c r="O35" s="12"/>
      <c r="P35" s="12" t="s">
        <v>73</v>
      </c>
      <c r="Q35" s="13" t="s">
        <v>62</v>
      </c>
      <c r="R35" s="29">
        <v>105</v>
      </c>
      <c r="S35" s="30">
        <v>240</v>
      </c>
      <c r="T35" s="31">
        <f t="shared" si="4"/>
        <v>34.285714285714285</v>
      </c>
      <c r="U35" s="18"/>
      <c r="V35" s="32">
        <v>15</v>
      </c>
      <c r="W35" s="33">
        <f t="shared" si="0"/>
        <v>2.5</v>
      </c>
      <c r="X35" s="34">
        <v>8</v>
      </c>
      <c r="Y35" s="35">
        <f t="shared" si="1"/>
        <v>1.3333333333333333</v>
      </c>
      <c r="Z35" s="34">
        <f>'[1]Dades GP (tots)'!$X35/[1]Calendari!$C$6</f>
        <v>0</v>
      </c>
      <c r="AA35" s="36">
        <v>30</v>
      </c>
      <c r="AB35" s="37">
        <f t="shared" si="2"/>
        <v>10</v>
      </c>
      <c r="AC35" s="38">
        <v>0</v>
      </c>
      <c r="AD35" s="39">
        <v>10</v>
      </c>
      <c r="AE35" s="39">
        <f t="shared" si="3"/>
        <v>5</v>
      </c>
      <c r="AF35" s="7">
        <f>'[1]Dades GP (tots)'!$AC35/[1]Calendari!$C$8</f>
        <v>0</v>
      </c>
      <c r="AG35" s="4"/>
      <c r="AH35" s="4">
        <f>'[1]Dades GP (tots)'!$AE35/[1]Calendari!$C$9</f>
        <v>0</v>
      </c>
      <c r="AI35" s="5">
        <f>'[1]Dades GP (tots)'!$AE35/[1]Calendari!$C$9</f>
        <v>0</v>
      </c>
      <c r="AJ35" s="2" t="s">
        <v>62</v>
      </c>
      <c r="AK35" s="2"/>
      <c r="AL35" s="2">
        <v>40</v>
      </c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 t="s">
        <v>66</v>
      </c>
      <c r="BA35" s="2" t="s">
        <v>67</v>
      </c>
      <c r="BB35" s="2">
        <v>1</v>
      </c>
    </row>
    <row r="36" spans="1:54" ht="15.75" customHeight="1" x14ac:dyDescent="0.25">
      <c r="A36" s="6">
        <v>44350.487989050926</v>
      </c>
      <c r="B36" s="2" t="s">
        <v>53</v>
      </c>
      <c r="C36" s="2" t="s">
        <v>54</v>
      </c>
      <c r="D36" s="12" t="s">
        <v>186</v>
      </c>
      <c r="E36" s="12" t="s">
        <v>69</v>
      </c>
      <c r="F36" s="12" t="s">
        <v>56</v>
      </c>
      <c r="G36" s="12" t="s">
        <v>187</v>
      </c>
      <c r="H36" s="13" t="s">
        <v>175</v>
      </c>
      <c r="I36" s="12">
        <v>938046400</v>
      </c>
      <c r="J36" s="12" t="s">
        <v>188</v>
      </c>
      <c r="K36" s="12">
        <v>4</v>
      </c>
      <c r="L36" s="12"/>
      <c r="M36" s="12" t="s">
        <v>72</v>
      </c>
      <c r="N36" s="13" t="s">
        <v>62</v>
      </c>
      <c r="O36" s="12"/>
      <c r="P36" s="12" t="s">
        <v>73</v>
      </c>
      <c r="Q36" s="13" t="s">
        <v>62</v>
      </c>
      <c r="R36" s="29">
        <v>330</v>
      </c>
      <c r="S36" s="30">
        <v>240</v>
      </c>
      <c r="T36" s="31">
        <f t="shared" si="4"/>
        <v>34.285714285714285</v>
      </c>
      <c r="U36" s="18"/>
      <c r="V36" s="32">
        <v>15</v>
      </c>
      <c r="W36" s="33">
        <f t="shared" si="0"/>
        <v>2.5</v>
      </c>
      <c r="X36" s="34">
        <v>25</v>
      </c>
      <c r="Y36" s="35">
        <f t="shared" si="1"/>
        <v>4.166666666666667</v>
      </c>
      <c r="Z36" s="34">
        <f>'[1]Dades GP (tots)'!$X36/[1]Calendari!$C$6</f>
        <v>1</v>
      </c>
      <c r="AA36" s="36">
        <v>180</v>
      </c>
      <c r="AB36" s="37">
        <f t="shared" si="2"/>
        <v>60</v>
      </c>
      <c r="AC36" s="38">
        <v>0</v>
      </c>
      <c r="AD36" s="39">
        <v>15</v>
      </c>
      <c r="AE36" s="39">
        <f t="shared" si="3"/>
        <v>7.5</v>
      </c>
      <c r="AF36" s="7">
        <f>'[1]Dades GP (tots)'!$AC36/[1]Calendari!$C$8</f>
        <v>2.5</v>
      </c>
      <c r="AG36" s="4"/>
      <c r="AH36" s="4">
        <f>'[1]Dades GP (tots)'!$AE36/[1]Calendari!$C$9</f>
        <v>0</v>
      </c>
      <c r="AI36" s="5">
        <f>'[1]Dades GP (tots)'!$AE36/[1]Calendari!$C$9</f>
        <v>0</v>
      </c>
      <c r="AJ36" s="2" t="s">
        <v>62</v>
      </c>
      <c r="AK36" s="2"/>
      <c r="AL36" s="2">
        <v>40</v>
      </c>
      <c r="AM36" s="2"/>
      <c r="AN36" s="2"/>
      <c r="AO36" s="2">
        <v>90</v>
      </c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 t="s">
        <v>77</v>
      </c>
      <c r="BA36" s="2" t="s">
        <v>67</v>
      </c>
      <c r="BB36" s="2">
        <v>1</v>
      </c>
    </row>
    <row r="37" spans="1:54" ht="15.75" customHeight="1" x14ac:dyDescent="0.25">
      <c r="A37" s="6">
        <v>44350.532628854169</v>
      </c>
      <c r="B37" s="2" t="s">
        <v>53</v>
      </c>
      <c r="C37" s="2" t="s">
        <v>54</v>
      </c>
      <c r="D37" s="12" t="s">
        <v>189</v>
      </c>
      <c r="E37" s="12" t="s">
        <v>69</v>
      </c>
      <c r="F37" s="12" t="s">
        <v>56</v>
      </c>
      <c r="G37" s="12" t="s">
        <v>190</v>
      </c>
      <c r="H37" s="13" t="s">
        <v>175</v>
      </c>
      <c r="I37" s="12">
        <v>626516841</v>
      </c>
      <c r="J37" s="12"/>
      <c r="K37" s="12">
        <v>1</v>
      </c>
      <c r="L37" s="12"/>
      <c r="M37" s="12" t="s">
        <v>72</v>
      </c>
      <c r="N37" s="13" t="s">
        <v>62</v>
      </c>
      <c r="O37" s="12"/>
      <c r="P37" s="12" t="s">
        <v>73</v>
      </c>
      <c r="Q37" s="13" t="s">
        <v>62</v>
      </c>
      <c r="R37" s="29">
        <v>195</v>
      </c>
      <c r="S37" s="30">
        <v>150</v>
      </c>
      <c r="T37" s="31">
        <f t="shared" si="4"/>
        <v>21.428571428571427</v>
      </c>
      <c r="U37" s="18"/>
      <c r="V37" s="32">
        <v>15</v>
      </c>
      <c r="W37" s="33">
        <f t="shared" si="0"/>
        <v>2.5</v>
      </c>
      <c r="X37" s="34">
        <v>0</v>
      </c>
      <c r="Y37" s="35">
        <f t="shared" si="1"/>
        <v>0</v>
      </c>
      <c r="Z37" s="34">
        <f>'[1]Dades GP (tots)'!$X37/[1]Calendari!$C$6</f>
        <v>10</v>
      </c>
      <c r="AA37" s="36">
        <v>30</v>
      </c>
      <c r="AB37" s="37">
        <f t="shared" si="2"/>
        <v>10</v>
      </c>
      <c r="AC37" s="38">
        <v>0</v>
      </c>
      <c r="AD37" s="39">
        <v>10</v>
      </c>
      <c r="AE37" s="39">
        <f t="shared" si="3"/>
        <v>5</v>
      </c>
      <c r="AF37" s="7">
        <f>'[1]Dades GP (tots)'!$AC37/[1]Calendari!$C$8</f>
        <v>5</v>
      </c>
      <c r="AG37" s="4"/>
      <c r="AH37" s="4">
        <f>'[1]Dades GP (tots)'!$AE37/[1]Calendari!$C$9</f>
        <v>0</v>
      </c>
      <c r="AI37" s="5">
        <f>'[1]Dades GP (tots)'!$AE37/[1]Calendari!$C$9</f>
        <v>0</v>
      </c>
      <c r="AJ37" s="2" t="s">
        <v>62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 t="s">
        <v>66</v>
      </c>
      <c r="BA37" s="2" t="s">
        <v>67</v>
      </c>
      <c r="BB37" s="2">
        <v>1</v>
      </c>
    </row>
    <row r="38" spans="1:54" ht="15.75" customHeight="1" x14ac:dyDescent="0.25">
      <c r="A38" s="6">
        <v>44350.40997335648</v>
      </c>
      <c r="B38" s="2" t="s">
        <v>53</v>
      </c>
      <c r="C38" s="2" t="s">
        <v>54</v>
      </c>
      <c r="D38" s="12">
        <v>65</v>
      </c>
      <c r="E38" s="12" t="s">
        <v>121</v>
      </c>
      <c r="F38" s="12" t="s">
        <v>56</v>
      </c>
      <c r="G38" s="12" t="s">
        <v>191</v>
      </c>
      <c r="H38" s="13" t="s">
        <v>175</v>
      </c>
      <c r="I38" s="12">
        <v>619578570</v>
      </c>
      <c r="J38" s="12" t="s">
        <v>192</v>
      </c>
      <c r="K38" s="12">
        <v>1</v>
      </c>
      <c r="L38" s="12"/>
      <c r="M38" s="12" t="s">
        <v>72</v>
      </c>
      <c r="N38" s="13" t="s">
        <v>62</v>
      </c>
      <c r="O38" s="12"/>
      <c r="P38" s="12" t="s">
        <v>73</v>
      </c>
      <c r="Q38" s="13" t="s">
        <v>62</v>
      </c>
      <c r="R38" s="29">
        <v>55</v>
      </c>
      <c r="S38" s="30">
        <v>500</v>
      </c>
      <c r="T38" s="31">
        <f t="shared" si="4"/>
        <v>71.428571428571431</v>
      </c>
      <c r="U38" s="18"/>
      <c r="V38" s="32">
        <v>10</v>
      </c>
      <c r="W38" s="33">
        <f t="shared" si="0"/>
        <v>1.6666666666666667</v>
      </c>
      <c r="X38" s="34">
        <v>5</v>
      </c>
      <c r="Y38" s="35">
        <f t="shared" si="1"/>
        <v>0.83333333333333337</v>
      </c>
      <c r="Z38" s="34">
        <f>'[1]Dades GP (tots)'!$X38/[1]Calendari!$C$6</f>
        <v>4</v>
      </c>
      <c r="AA38" s="36">
        <v>20</v>
      </c>
      <c r="AB38" s="37">
        <f t="shared" si="2"/>
        <v>6.666666666666667</v>
      </c>
      <c r="AC38" s="38">
        <v>0</v>
      </c>
      <c r="AD38" s="39">
        <v>5</v>
      </c>
      <c r="AE38" s="39">
        <f t="shared" si="3"/>
        <v>2.5</v>
      </c>
      <c r="AF38" s="7">
        <f>'[1]Dades GP (tots)'!$AC38/[1]Calendari!$C$8</f>
        <v>45</v>
      </c>
      <c r="AG38" s="4"/>
      <c r="AH38" s="4">
        <f>'[1]Dades GP (tots)'!$AE38/[1]Calendari!$C$9</f>
        <v>0</v>
      </c>
      <c r="AI38" s="5">
        <f>'[1]Dades GP (tots)'!$AE38/[1]Calendari!$C$9</f>
        <v>0</v>
      </c>
      <c r="AJ38" s="2" t="s">
        <v>62</v>
      </c>
      <c r="AK38" s="2"/>
      <c r="AL38" s="2">
        <v>120</v>
      </c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 t="s">
        <v>66</v>
      </c>
      <c r="BA38" s="2" t="s">
        <v>193</v>
      </c>
      <c r="BB38" s="2">
        <v>1</v>
      </c>
    </row>
    <row r="39" spans="1:54" ht="15.75" customHeight="1" x14ac:dyDescent="0.25">
      <c r="A39" s="6">
        <v>44350.452833946758</v>
      </c>
      <c r="B39" s="2" t="s">
        <v>53</v>
      </c>
      <c r="C39" s="2" t="s">
        <v>54</v>
      </c>
      <c r="D39" s="40" t="s">
        <v>194</v>
      </c>
      <c r="E39" s="12" t="s">
        <v>195</v>
      </c>
      <c r="F39" s="12" t="s">
        <v>56</v>
      </c>
      <c r="G39" s="12" t="s">
        <v>196</v>
      </c>
      <c r="H39" s="13" t="s">
        <v>175</v>
      </c>
      <c r="I39" s="12">
        <v>616559348</v>
      </c>
      <c r="J39" s="12" t="s">
        <v>197</v>
      </c>
      <c r="K39" s="12">
        <v>1</v>
      </c>
      <c r="L39" s="12"/>
      <c r="M39" s="12" t="s">
        <v>72</v>
      </c>
      <c r="N39" s="13" t="s">
        <v>62</v>
      </c>
      <c r="O39" s="12"/>
      <c r="P39" s="12" t="s">
        <v>73</v>
      </c>
      <c r="Q39" s="13" t="s">
        <v>62</v>
      </c>
      <c r="R39" s="29">
        <v>65</v>
      </c>
      <c r="S39" s="30">
        <v>30</v>
      </c>
      <c r="T39" s="31">
        <f t="shared" si="4"/>
        <v>4.2857142857142856</v>
      </c>
      <c r="U39" s="18"/>
      <c r="V39" s="32">
        <v>10</v>
      </c>
      <c r="W39" s="33">
        <f t="shared" si="0"/>
        <v>1.6666666666666667</v>
      </c>
      <c r="X39" s="34">
        <v>20</v>
      </c>
      <c r="Y39" s="35">
        <f t="shared" si="1"/>
        <v>3.3333333333333335</v>
      </c>
      <c r="Z39" s="34">
        <f>'[1]Dades GP (tots)'!$X39/[1]Calendari!$C$6</f>
        <v>0</v>
      </c>
      <c r="AA39" s="36">
        <v>15</v>
      </c>
      <c r="AB39" s="37">
        <f t="shared" si="2"/>
        <v>5</v>
      </c>
      <c r="AC39" s="38">
        <v>0</v>
      </c>
      <c r="AD39" s="39">
        <v>10</v>
      </c>
      <c r="AE39" s="39">
        <f t="shared" si="3"/>
        <v>5</v>
      </c>
      <c r="AF39" s="7">
        <f>'[1]Dades GP (tots)'!$AC39/[1]Calendari!$C$8</f>
        <v>5</v>
      </c>
      <c r="AG39" s="4"/>
      <c r="AH39" s="4">
        <f>'[1]Dades GP (tots)'!$AE39/[1]Calendari!$C$9</f>
        <v>0</v>
      </c>
      <c r="AI39" s="5">
        <f>'[1]Dades GP (tots)'!$AE39/[1]Calendari!$C$9</f>
        <v>0</v>
      </c>
      <c r="AJ39" s="2" t="s">
        <v>62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 t="s">
        <v>66</v>
      </c>
      <c r="BA39" s="2" t="s">
        <v>67</v>
      </c>
      <c r="BB39" s="2">
        <v>1</v>
      </c>
    </row>
    <row r="40" spans="1:54" ht="15.75" customHeight="1" x14ac:dyDescent="0.25">
      <c r="A40" s="6">
        <v>44350.357910949075</v>
      </c>
      <c r="B40" s="2" t="s">
        <v>53</v>
      </c>
      <c r="C40" s="2" t="s">
        <v>54</v>
      </c>
      <c r="D40" s="12" t="s">
        <v>198</v>
      </c>
      <c r="E40" s="12" t="s">
        <v>144</v>
      </c>
      <c r="F40" s="12" t="s">
        <v>56</v>
      </c>
      <c r="G40" s="12" t="s">
        <v>199</v>
      </c>
      <c r="H40" s="13" t="s">
        <v>175</v>
      </c>
      <c r="I40" s="12">
        <v>629311693</v>
      </c>
      <c r="J40" s="12" t="s">
        <v>200</v>
      </c>
      <c r="K40" s="12">
        <v>1</v>
      </c>
      <c r="L40" s="12"/>
      <c r="M40" s="12" t="s">
        <v>72</v>
      </c>
      <c r="N40" s="13" t="s">
        <v>62</v>
      </c>
      <c r="O40" s="12"/>
      <c r="P40" s="12" t="s">
        <v>91</v>
      </c>
      <c r="Q40" s="13" t="s">
        <v>62</v>
      </c>
      <c r="R40" s="29">
        <v>45</v>
      </c>
      <c r="S40" s="30">
        <v>0</v>
      </c>
      <c r="T40" s="31">
        <f t="shared" si="4"/>
        <v>0</v>
      </c>
      <c r="U40" s="18"/>
      <c r="V40" s="32">
        <v>10</v>
      </c>
      <c r="W40" s="33">
        <f t="shared" si="0"/>
        <v>1.6666666666666667</v>
      </c>
      <c r="X40" s="34">
        <v>35</v>
      </c>
      <c r="Y40" s="35">
        <f t="shared" si="1"/>
        <v>5.833333333333333</v>
      </c>
      <c r="Z40" s="34">
        <f>'[1]Dades GP (tots)'!$X40/[1]Calendari!$C$6</f>
        <v>0</v>
      </c>
      <c r="AA40" s="36">
        <v>15</v>
      </c>
      <c r="AB40" s="37">
        <f t="shared" si="2"/>
        <v>5</v>
      </c>
      <c r="AC40" s="38">
        <v>0</v>
      </c>
      <c r="AD40" s="39">
        <v>15</v>
      </c>
      <c r="AE40" s="39">
        <f t="shared" si="3"/>
        <v>7.5</v>
      </c>
      <c r="AF40" s="7">
        <f>'[1]Dades GP (tots)'!$AC40/[1]Calendari!$C$8</f>
        <v>20</v>
      </c>
      <c r="AG40" s="4"/>
      <c r="AH40" s="4">
        <f>'[1]Dades GP (tots)'!$AE40/[1]Calendari!$C$9</f>
        <v>0</v>
      </c>
      <c r="AI40" s="5">
        <f>'[1]Dades GP (tots)'!$AE40/[1]Calendari!$C$9</f>
        <v>0</v>
      </c>
      <c r="AJ40" s="2" t="s">
        <v>62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 t="s">
        <v>66</v>
      </c>
      <c r="BA40" s="2" t="s">
        <v>67</v>
      </c>
      <c r="BB40" s="2">
        <v>1</v>
      </c>
    </row>
    <row r="41" spans="1:54" ht="15.75" customHeight="1" x14ac:dyDescent="0.25">
      <c r="A41" s="6">
        <v>44350.477657384261</v>
      </c>
      <c r="B41" s="2" t="s">
        <v>53</v>
      </c>
      <c r="C41" s="2" t="s">
        <v>54</v>
      </c>
      <c r="D41" s="12" t="s">
        <v>201</v>
      </c>
      <c r="E41" s="12" t="s">
        <v>149</v>
      </c>
      <c r="F41" s="12" t="s">
        <v>56</v>
      </c>
      <c r="G41" s="12" t="s">
        <v>202</v>
      </c>
      <c r="H41" s="13" t="s">
        <v>175</v>
      </c>
      <c r="I41" s="12">
        <v>938055260</v>
      </c>
      <c r="J41" s="12"/>
      <c r="K41" s="12">
        <v>2</v>
      </c>
      <c r="L41" s="12"/>
      <c r="M41" s="12" t="s">
        <v>72</v>
      </c>
      <c r="N41" s="13" t="s">
        <v>62</v>
      </c>
      <c r="O41" s="12"/>
      <c r="P41" s="12" t="s">
        <v>203</v>
      </c>
      <c r="Q41" s="13" t="s">
        <v>62</v>
      </c>
      <c r="R41" s="29">
        <v>425</v>
      </c>
      <c r="S41" s="30">
        <v>240</v>
      </c>
      <c r="T41" s="31">
        <f t="shared" si="4"/>
        <v>34.285714285714285</v>
      </c>
      <c r="U41" s="18"/>
      <c r="V41" s="32">
        <v>10</v>
      </c>
      <c r="W41" s="33">
        <f t="shared" si="0"/>
        <v>1.6666666666666667</v>
      </c>
      <c r="X41" s="34">
        <v>0</v>
      </c>
      <c r="Y41" s="35">
        <f t="shared" si="1"/>
        <v>0</v>
      </c>
      <c r="Z41" s="34">
        <f>'[1]Dades GP (tots)'!$X41/[1]Calendari!$C$6</f>
        <v>1</v>
      </c>
      <c r="AA41" s="36">
        <v>150</v>
      </c>
      <c r="AB41" s="37">
        <f t="shared" si="2"/>
        <v>50</v>
      </c>
      <c r="AC41" s="38">
        <v>0</v>
      </c>
      <c r="AD41" s="39">
        <v>15</v>
      </c>
      <c r="AE41" s="39">
        <f t="shared" si="3"/>
        <v>7.5</v>
      </c>
      <c r="AF41" s="7">
        <f>'[1]Dades GP (tots)'!$AC41/[1]Calendari!$C$8</f>
        <v>2.5</v>
      </c>
      <c r="AG41" s="4"/>
      <c r="AH41" s="4">
        <f>'[1]Dades GP (tots)'!$AE41/[1]Calendari!$C$9</f>
        <v>0</v>
      </c>
      <c r="AI41" s="5">
        <f>'[1]Dades GP (tots)'!$AE41/[1]Calendari!$C$9</f>
        <v>0</v>
      </c>
      <c r="AJ41" s="2" t="s">
        <v>62</v>
      </c>
      <c r="AK41" s="2"/>
      <c r="AL41" s="2">
        <v>40</v>
      </c>
      <c r="AM41" s="2"/>
      <c r="AN41" s="2"/>
      <c r="AO41" s="2">
        <v>40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 t="s">
        <v>66</v>
      </c>
      <c r="BA41" s="2" t="s">
        <v>67</v>
      </c>
      <c r="BB41" s="2">
        <v>1</v>
      </c>
    </row>
    <row r="42" spans="1:54" ht="15.75" customHeight="1" x14ac:dyDescent="0.25">
      <c r="A42" s="6">
        <v>44350.493712962962</v>
      </c>
      <c r="B42" s="2" t="s">
        <v>53</v>
      </c>
      <c r="C42" s="2" t="s">
        <v>54</v>
      </c>
      <c r="D42" s="28">
        <v>31</v>
      </c>
      <c r="E42" s="12" t="s">
        <v>158</v>
      </c>
      <c r="F42" s="12" t="s">
        <v>56</v>
      </c>
      <c r="G42" s="12" t="s">
        <v>204</v>
      </c>
      <c r="H42" s="13" t="s">
        <v>175</v>
      </c>
      <c r="I42" s="12">
        <v>650786290</v>
      </c>
      <c r="J42" s="12"/>
      <c r="K42" s="12">
        <v>1</v>
      </c>
      <c r="L42" s="12"/>
      <c r="M42" s="12" t="s">
        <v>72</v>
      </c>
      <c r="N42" s="13" t="s">
        <v>62</v>
      </c>
      <c r="O42" s="12"/>
      <c r="P42" s="12" t="s">
        <v>110</v>
      </c>
      <c r="Q42" s="13" t="s">
        <v>62</v>
      </c>
      <c r="R42" s="29">
        <v>25</v>
      </c>
      <c r="S42" s="30">
        <v>0</v>
      </c>
      <c r="T42" s="31">
        <f t="shared" si="4"/>
        <v>0</v>
      </c>
      <c r="U42" s="18"/>
      <c r="V42" s="32">
        <v>30</v>
      </c>
      <c r="W42" s="33">
        <f t="shared" si="0"/>
        <v>5</v>
      </c>
      <c r="X42" s="34">
        <v>8</v>
      </c>
      <c r="Y42" s="35">
        <f t="shared" si="1"/>
        <v>1.3333333333333333</v>
      </c>
      <c r="Z42" s="34">
        <f>'[1]Dades GP (tots)'!$X42/[1]Calendari!$C$6</f>
        <v>50</v>
      </c>
      <c r="AA42" s="36">
        <v>40</v>
      </c>
      <c r="AB42" s="37">
        <f t="shared" si="2"/>
        <v>13.333333333333334</v>
      </c>
      <c r="AC42" s="38">
        <v>0</v>
      </c>
      <c r="AD42" s="39">
        <v>100</v>
      </c>
      <c r="AE42" s="39">
        <f t="shared" si="3"/>
        <v>50</v>
      </c>
      <c r="AF42" s="7">
        <f>'[1]Dades GP (tots)'!$AC42/[1]Calendari!$C$8</f>
        <v>60</v>
      </c>
      <c r="AG42" s="4"/>
      <c r="AH42" s="4">
        <f>'[1]Dades GP (tots)'!$AE42/[1]Calendari!$C$9</f>
        <v>0</v>
      </c>
      <c r="AI42" s="5">
        <f>'[1]Dades GP (tots)'!$AE42/[1]Calendari!$C$9</f>
        <v>0</v>
      </c>
      <c r="AJ42" s="2" t="s">
        <v>62</v>
      </c>
      <c r="AK42" s="2"/>
      <c r="AL42" s="2"/>
      <c r="AM42" s="2"/>
      <c r="AN42" s="2"/>
      <c r="AO42" s="2"/>
      <c r="AP42" s="2"/>
      <c r="AQ42" s="2"/>
      <c r="AR42" s="2"/>
      <c r="AS42" s="2"/>
      <c r="AT42" s="2">
        <v>40</v>
      </c>
      <c r="AU42" s="2"/>
      <c r="AV42" s="2"/>
      <c r="AW42" s="2"/>
      <c r="AX42" s="2"/>
      <c r="AY42" s="2"/>
      <c r="AZ42" s="2" t="s">
        <v>66</v>
      </c>
      <c r="BA42" s="2" t="s">
        <v>67</v>
      </c>
      <c r="BB42" s="2">
        <v>1</v>
      </c>
    </row>
    <row r="43" spans="1:54" ht="12.75" customHeight="1" x14ac:dyDescent="0.25"/>
    <row r="44" spans="1:54" ht="12.75" customHeight="1" x14ac:dyDescent="0.25"/>
    <row r="45" spans="1:54" ht="12.75" customHeight="1" x14ac:dyDescent="0.25"/>
    <row r="46" spans="1:54" ht="12.75" customHeight="1" x14ac:dyDescent="0.25"/>
    <row r="47" spans="1:54" ht="12.75" customHeight="1" x14ac:dyDescent="0.25"/>
    <row r="48" spans="1:54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hyperlinks>
    <hyperlink ref="J8" r:id="rId1" xr:uid="{1D6527D7-6A2B-418F-BFA5-8A546C67ABDA}"/>
  </hyperlinks>
  <printOptions horizontalCentered="1" verticalCentered="1"/>
  <pageMargins left="0.70866141732283472" right="0.70866141732283472" top="0.74803149606299213" bottom="0.74803149606299213" header="0" footer="0"/>
  <pageSetup scale="4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Dades només sedentari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m.garcia@presde.com</dc:creator>
  <cp:lastModifiedBy>Eduard Oliete</cp:lastModifiedBy>
  <cp:lastPrinted>2024-10-23T14:34:49Z</cp:lastPrinted>
  <dcterms:created xsi:type="dcterms:W3CDTF">2024-06-26T15:03:49Z</dcterms:created>
  <dcterms:modified xsi:type="dcterms:W3CDTF">2024-10-23T14:34:51Z</dcterms:modified>
</cp:coreProperties>
</file>