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RACTACIÓ\TÈCNICA LAURA ARES\LICITACIONS 2024\295-2024 Mat. Veterinari i proves diagnòstiques\"/>
    </mc:Choice>
  </mc:AlternateContent>
  <xr:revisionPtr revIDLastSave="0" documentId="13_ncr:1_{B4B15D29-CA99-4F64-90B9-26204A05B84F}" xr6:coauthVersionLast="47" xr6:coauthVersionMax="47" xr10:uidLastSave="{00000000-0000-0000-0000-000000000000}"/>
  <bookViews>
    <workbookView xWindow="-120" yWindow="-120" windowWidth="29040" windowHeight="15840" xr2:uid="{C8EFC9C0-79D2-4651-B8F7-FA085A8D283F}"/>
  </bookViews>
  <sheets>
    <sheet name="INSTRUCCIONS OF. ECONÒMICA" sheetId="11" r:id="rId1"/>
    <sheet name="Lot 1" sheetId="2" r:id="rId2"/>
    <sheet name="Lot 2" sheetId="3" r:id="rId3"/>
    <sheet name="Lot 3" sheetId="4" r:id="rId4"/>
    <sheet name="Lot 4" sheetId="5" r:id="rId5"/>
    <sheet name="Lot 5" sheetId="6" r:id="rId6"/>
    <sheet name="Lot 6" sheetId="7" r:id="rId7"/>
    <sheet name="Lot 7" sheetId="8" r:id="rId8"/>
    <sheet name="Lot 8" sheetId="9" r:id="rId9"/>
    <sheet name="Lot 9 " sheetId="10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7" l="1"/>
  <c r="H12" i="7"/>
  <c r="G55" i="4"/>
  <c r="H55" i="4"/>
  <c r="H54" i="4"/>
  <c r="F201" i="2"/>
  <c r="H200" i="2"/>
  <c r="G199" i="2"/>
  <c r="H199" i="2" s="1"/>
  <c r="G20" i="5"/>
  <c r="H20" i="5"/>
  <c r="H19" i="5"/>
  <c r="H14" i="6"/>
  <c r="F13" i="7"/>
  <c r="G48" i="4"/>
  <c r="H48" i="4" s="1"/>
  <c r="G50" i="4"/>
  <c r="G8" i="9"/>
  <c r="H8" i="9" s="1"/>
  <c r="F15" i="6"/>
  <c r="G9" i="3"/>
  <c r="H9" i="3" s="1"/>
  <c r="G8" i="10"/>
  <c r="G8" i="2"/>
  <c r="H8" i="2" s="1"/>
  <c r="G12" i="10"/>
  <c r="H12" i="10" s="1"/>
  <c r="G11" i="10"/>
  <c r="H11" i="10" s="1"/>
  <c r="G9" i="10"/>
  <c r="H9" i="10" s="1"/>
  <c r="G10" i="10"/>
  <c r="H10" i="10" s="1"/>
  <c r="E13" i="10"/>
  <c r="D13" i="10"/>
  <c r="F13" i="10"/>
  <c r="F9" i="9"/>
  <c r="E8" i="9"/>
  <c r="E9" i="9" s="1"/>
  <c r="D9" i="9"/>
  <c r="G9" i="8"/>
  <c r="H9" i="8" s="1"/>
  <c r="G10" i="8"/>
  <c r="H10" i="8" s="1"/>
  <c r="G11" i="8"/>
  <c r="H11" i="8" s="1"/>
  <c r="G12" i="8"/>
  <c r="H12" i="8" s="1"/>
  <c r="G8" i="8"/>
  <c r="H8" i="8" s="1"/>
  <c r="F13" i="8"/>
  <c r="D9" i="8"/>
  <c r="E9" i="8" s="1"/>
  <c r="D10" i="8"/>
  <c r="E10" i="8" s="1"/>
  <c r="D11" i="8"/>
  <c r="E11" i="8" s="1"/>
  <c r="D12" i="8"/>
  <c r="E12" i="8" s="1"/>
  <c r="D8" i="8"/>
  <c r="E8" i="8" s="1"/>
  <c r="E201" i="2"/>
  <c r="E17" i="3"/>
  <c r="F17" i="3"/>
  <c r="D17" i="3"/>
  <c r="G9" i="7"/>
  <c r="H9" i="7" s="1"/>
  <c r="G10" i="7"/>
  <c r="H10" i="7" s="1"/>
  <c r="G11" i="7"/>
  <c r="H11" i="7" s="1"/>
  <c r="G8" i="7"/>
  <c r="H8" i="7" s="1"/>
  <c r="D9" i="7"/>
  <c r="D10" i="7"/>
  <c r="E10" i="7" s="1"/>
  <c r="D11" i="7"/>
  <c r="E11" i="7" s="1"/>
  <c r="E12" i="7"/>
  <c r="D8" i="7"/>
  <c r="E8" i="7" s="1"/>
  <c r="G9" i="6"/>
  <c r="H9" i="6" s="1"/>
  <c r="G10" i="6"/>
  <c r="H10" i="6" s="1"/>
  <c r="G11" i="6"/>
  <c r="H11" i="6" s="1"/>
  <c r="G12" i="6"/>
  <c r="H12" i="6" s="1"/>
  <c r="G13" i="6"/>
  <c r="H13" i="6" s="1"/>
  <c r="G8" i="6"/>
  <c r="H8" i="6" s="1"/>
  <c r="E9" i="6"/>
  <c r="E10" i="6"/>
  <c r="E11" i="6"/>
  <c r="E12" i="6"/>
  <c r="E13" i="6"/>
  <c r="E14" i="6"/>
  <c r="E8" i="6"/>
  <c r="F20" i="5"/>
  <c r="E20" i="5"/>
  <c r="G9" i="5"/>
  <c r="H9" i="5" s="1"/>
  <c r="G10" i="5"/>
  <c r="H10" i="5" s="1"/>
  <c r="G11" i="5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8" i="5"/>
  <c r="H8" i="5" s="1"/>
  <c r="H11" i="5"/>
  <c r="E9" i="5"/>
  <c r="E10" i="5"/>
  <c r="E11" i="5"/>
  <c r="E12" i="5"/>
  <c r="E13" i="5"/>
  <c r="E14" i="5"/>
  <c r="E15" i="5"/>
  <c r="E16" i="5"/>
  <c r="E17" i="5"/>
  <c r="E18" i="5"/>
  <c r="E19" i="5"/>
  <c r="E8" i="5"/>
  <c r="D55" i="4"/>
  <c r="E55" i="4"/>
  <c r="F55" i="4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9" i="4"/>
  <c r="H49" i="4" s="1"/>
  <c r="H50" i="4"/>
  <c r="G51" i="4"/>
  <c r="H51" i="4" s="1"/>
  <c r="G52" i="4"/>
  <c r="H52" i="4" s="1"/>
  <c r="G53" i="4"/>
  <c r="H53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7" i="4"/>
  <c r="H7" i="4" s="1"/>
  <c r="G10" i="3"/>
  <c r="H10" i="3" s="1"/>
  <c r="G11" i="3"/>
  <c r="H11" i="3" s="1"/>
  <c r="G12" i="3"/>
  <c r="H12" i="3" s="1"/>
  <c r="G13" i="3"/>
  <c r="H13" i="3" s="1"/>
  <c r="G14" i="3"/>
  <c r="H14" i="3" s="1"/>
  <c r="G15" i="3"/>
  <c r="H15" i="3" s="1"/>
  <c r="H16" i="3"/>
  <c r="G8" i="3"/>
  <c r="H8" i="3" s="1"/>
  <c r="D201" i="2"/>
  <c r="G9" i="2"/>
  <c r="H9" i="2" s="1"/>
  <c r="G10" i="2"/>
  <c r="H10" i="2" s="1"/>
  <c r="G11" i="2"/>
  <c r="H11" i="2" s="1"/>
  <c r="G12" i="2"/>
  <c r="H12" i="2" s="1"/>
  <c r="G13" i="2"/>
  <c r="H13" i="2" s="1"/>
  <c r="G14" i="2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 s="1"/>
  <c r="G107" i="2"/>
  <c r="H107" i="2" s="1"/>
  <c r="G108" i="2"/>
  <c r="H108" i="2" s="1"/>
  <c r="G109" i="2"/>
  <c r="H109" i="2" s="1"/>
  <c r="G110" i="2"/>
  <c r="H110" i="2" s="1"/>
  <c r="G111" i="2"/>
  <c r="H111" i="2" s="1"/>
  <c r="G112" i="2"/>
  <c r="H112" i="2" s="1"/>
  <c r="G113" i="2"/>
  <c r="H113" i="2" s="1"/>
  <c r="G114" i="2"/>
  <c r="H114" i="2" s="1"/>
  <c r="G115" i="2"/>
  <c r="H115" i="2" s="1"/>
  <c r="G116" i="2"/>
  <c r="H116" i="2" s="1"/>
  <c r="G117" i="2"/>
  <c r="H117" i="2" s="1"/>
  <c r="G118" i="2"/>
  <c r="H118" i="2" s="1"/>
  <c r="G119" i="2"/>
  <c r="H119" i="2" s="1"/>
  <c r="G120" i="2"/>
  <c r="H120" i="2" s="1"/>
  <c r="G121" i="2"/>
  <c r="H121" i="2" s="1"/>
  <c r="G122" i="2"/>
  <c r="H122" i="2" s="1"/>
  <c r="G123" i="2"/>
  <c r="H123" i="2" s="1"/>
  <c r="G124" i="2"/>
  <c r="H124" i="2" s="1"/>
  <c r="G125" i="2"/>
  <c r="H125" i="2" s="1"/>
  <c r="G126" i="2"/>
  <c r="H126" i="2" s="1"/>
  <c r="G127" i="2"/>
  <c r="H127" i="2" s="1"/>
  <c r="G128" i="2"/>
  <c r="H128" i="2" s="1"/>
  <c r="G129" i="2"/>
  <c r="H129" i="2" s="1"/>
  <c r="G130" i="2"/>
  <c r="H130" i="2" s="1"/>
  <c r="G131" i="2"/>
  <c r="H131" i="2" s="1"/>
  <c r="G132" i="2"/>
  <c r="H132" i="2" s="1"/>
  <c r="G133" i="2"/>
  <c r="H133" i="2" s="1"/>
  <c r="G134" i="2"/>
  <c r="H134" i="2" s="1"/>
  <c r="G135" i="2"/>
  <c r="H135" i="2" s="1"/>
  <c r="G136" i="2"/>
  <c r="H136" i="2" s="1"/>
  <c r="G137" i="2"/>
  <c r="H137" i="2" s="1"/>
  <c r="G138" i="2"/>
  <c r="H138" i="2" s="1"/>
  <c r="G139" i="2"/>
  <c r="H139" i="2" s="1"/>
  <c r="G140" i="2"/>
  <c r="H140" i="2" s="1"/>
  <c r="G141" i="2"/>
  <c r="H141" i="2" s="1"/>
  <c r="G142" i="2"/>
  <c r="H142" i="2" s="1"/>
  <c r="G143" i="2"/>
  <c r="H143" i="2" s="1"/>
  <c r="G144" i="2"/>
  <c r="H144" i="2" s="1"/>
  <c r="G145" i="2"/>
  <c r="H145" i="2" s="1"/>
  <c r="G146" i="2"/>
  <c r="H146" i="2" s="1"/>
  <c r="G147" i="2"/>
  <c r="H147" i="2" s="1"/>
  <c r="G148" i="2"/>
  <c r="H148" i="2" s="1"/>
  <c r="G149" i="2"/>
  <c r="H149" i="2" s="1"/>
  <c r="G150" i="2"/>
  <c r="H150" i="2" s="1"/>
  <c r="G151" i="2"/>
  <c r="H151" i="2" s="1"/>
  <c r="G152" i="2"/>
  <c r="H152" i="2" s="1"/>
  <c r="G153" i="2"/>
  <c r="H153" i="2" s="1"/>
  <c r="G154" i="2"/>
  <c r="H154" i="2" s="1"/>
  <c r="G155" i="2"/>
  <c r="H155" i="2" s="1"/>
  <c r="G156" i="2"/>
  <c r="H156" i="2" s="1"/>
  <c r="G157" i="2"/>
  <c r="H157" i="2" s="1"/>
  <c r="G158" i="2"/>
  <c r="H158" i="2" s="1"/>
  <c r="G159" i="2"/>
  <c r="H159" i="2" s="1"/>
  <c r="G160" i="2"/>
  <c r="H160" i="2" s="1"/>
  <c r="G161" i="2"/>
  <c r="H161" i="2" s="1"/>
  <c r="G162" i="2"/>
  <c r="H162" i="2" s="1"/>
  <c r="G163" i="2"/>
  <c r="H163" i="2" s="1"/>
  <c r="G164" i="2"/>
  <c r="H164" i="2" s="1"/>
  <c r="G165" i="2"/>
  <c r="H165" i="2" s="1"/>
  <c r="G166" i="2"/>
  <c r="H166" i="2" s="1"/>
  <c r="G167" i="2"/>
  <c r="H167" i="2" s="1"/>
  <c r="G168" i="2"/>
  <c r="H168" i="2" s="1"/>
  <c r="G169" i="2"/>
  <c r="H169" i="2" s="1"/>
  <c r="G170" i="2"/>
  <c r="H170" i="2" s="1"/>
  <c r="G171" i="2"/>
  <c r="H171" i="2" s="1"/>
  <c r="G172" i="2"/>
  <c r="H172" i="2" s="1"/>
  <c r="G173" i="2"/>
  <c r="H173" i="2" s="1"/>
  <c r="G174" i="2"/>
  <c r="H174" i="2" s="1"/>
  <c r="G175" i="2"/>
  <c r="H175" i="2" s="1"/>
  <c r="G176" i="2"/>
  <c r="H176" i="2" s="1"/>
  <c r="G177" i="2"/>
  <c r="H177" i="2" s="1"/>
  <c r="G178" i="2"/>
  <c r="H178" i="2" s="1"/>
  <c r="G179" i="2"/>
  <c r="H179" i="2" s="1"/>
  <c r="G180" i="2"/>
  <c r="H180" i="2" s="1"/>
  <c r="G181" i="2"/>
  <c r="H181" i="2" s="1"/>
  <c r="G182" i="2"/>
  <c r="H182" i="2" s="1"/>
  <c r="G183" i="2"/>
  <c r="H183" i="2" s="1"/>
  <c r="G184" i="2"/>
  <c r="H184" i="2" s="1"/>
  <c r="G185" i="2"/>
  <c r="H185" i="2" s="1"/>
  <c r="G186" i="2"/>
  <c r="H186" i="2" s="1"/>
  <c r="G187" i="2"/>
  <c r="H187" i="2" s="1"/>
  <c r="G188" i="2"/>
  <c r="H188" i="2" s="1"/>
  <c r="G189" i="2"/>
  <c r="H189" i="2" s="1"/>
  <c r="G190" i="2"/>
  <c r="H190" i="2" s="1"/>
  <c r="G191" i="2"/>
  <c r="H191" i="2" s="1"/>
  <c r="G192" i="2"/>
  <c r="H192" i="2" s="1"/>
  <c r="G193" i="2"/>
  <c r="H193" i="2" s="1"/>
  <c r="G194" i="2"/>
  <c r="H194" i="2" s="1"/>
  <c r="G195" i="2"/>
  <c r="H195" i="2" s="1"/>
  <c r="G196" i="2"/>
  <c r="H196" i="2" s="1"/>
  <c r="G197" i="2"/>
  <c r="H197" i="2" s="1"/>
  <c r="G198" i="2"/>
  <c r="H198" i="2" s="1"/>
  <c r="G201" i="2" l="1"/>
  <c r="G13" i="7"/>
  <c r="D13" i="7"/>
  <c r="H15" i="6"/>
  <c r="E13" i="8"/>
  <c r="H13" i="8"/>
  <c r="G17" i="3"/>
  <c r="G15" i="6"/>
  <c r="G13" i="8"/>
  <c r="D13" i="8"/>
  <c r="E9" i="7"/>
  <c r="E13" i="7" s="1"/>
  <c r="G9" i="9"/>
  <c r="H17" i="3"/>
  <c r="H14" i="2"/>
  <c r="H201" i="2" s="1"/>
  <c r="G13" i="10"/>
  <c r="H8" i="10"/>
  <c r="H13" i="10" s="1"/>
  <c r="H9" i="9"/>
</calcChain>
</file>

<file path=xl/sharedStrings.xml><?xml version="1.0" encoding="utf-8"?>
<sst xmlns="http://schemas.openxmlformats.org/spreadsheetml/2006/main" count="394" uniqueCount="329">
  <si>
    <t>TOTAL</t>
  </si>
  <si>
    <t>PRODUCTES VETERINARIS (*)</t>
  </si>
  <si>
    <t>UNITATS aprox</t>
  </si>
  <si>
    <t>PREU MÀXIM UNITARI</t>
  </si>
  <si>
    <t>CORTAUÑAS PERRO BASIC- CARE 8cm</t>
  </si>
  <si>
    <t>PROPLAN CANINE- FORTIFLORA 30x1gr</t>
  </si>
  <si>
    <t>PROPLAN FELINE- FORTIFLORA 30x1gr</t>
  </si>
  <si>
    <t>ESPECULO 4mm OTOSCOPIO- VET WELCH ALLYN</t>
  </si>
  <si>
    <t>ESPECULO 5mm OTOSCOPIO- VET WELCH ALLYN</t>
  </si>
  <si>
    <t>ESPECULO 7mm OTOSCOPIO- VET WELCH ALLYN</t>
  </si>
  <si>
    <t>POSICIONADOR- P/ULTRASONIDO 80x25x10cm</t>
  </si>
  <si>
    <t>HOJA BISTURI ESTERIL- N.22 100un</t>
  </si>
  <si>
    <t>URANOCHIP NANO 10un</t>
  </si>
  <si>
    <t>URANOCHIP PETITE 10un</t>
  </si>
  <si>
    <t>ESPARADRAPO DURAPORE- SEDA 5cmx9,1m 6un</t>
  </si>
  <si>
    <t>VENDA COHESIVA VETRAP- AZUL 5cmx4,5m</t>
  </si>
  <si>
    <t>VETBOND 3ml</t>
  </si>
  <si>
    <t>AGUJA STERICAN AZUL 23G- 0,6x25mm 100un</t>
  </si>
  <si>
    <t>AGUJA STERICAN NARANJA-25G 0,5x16mm100un</t>
  </si>
  <si>
    <t>AGUJA STERICAN VERDE- 21G 0,8x25mm 100un</t>
  </si>
  <si>
    <t>CATETER VASOFIX/VASOVET- AZUL 22G 50un</t>
  </si>
  <si>
    <t>GUANTES VASCO OP- CIRUGIA N.6,5 40un</t>
  </si>
  <si>
    <t>GUANTES VASCO OP- SENSITIVE N.6,5 40un</t>
  </si>
  <si>
    <t>HOJA BISTURI ACERO-CARBONO EST N.10 100u</t>
  </si>
  <si>
    <t>JERINGA INJEKT 2CUERPOS- S/A 2ml 100un</t>
  </si>
  <si>
    <t>JERINGA INSULINA S/AG- 100U.I 1ml 100uni</t>
  </si>
  <si>
    <t>VENDA ASKINA HAFT -COHESIVA AZUL 6cmx20m</t>
  </si>
  <si>
    <t>AGUJA HIPODERMICA AZUL-23G 25x0,6mm 100u</t>
  </si>
  <si>
    <t>AGUJA MICROLANCE VERDE 21G- 25x08 100un</t>
  </si>
  <si>
    <t>JERINGA HIP DISCARDIT 2-PIEZAS 2ml 100un</t>
  </si>
  <si>
    <t>EURIMEX FLEX VENDA-COHES VERDE 4,5x5cm</t>
  </si>
  <si>
    <t>DRENAJE PENROSE EST- 1/2'' 45cm 19mm</t>
  </si>
  <si>
    <t>DRENAJE PENROSE EST- 1/4'' 45cm 9,5mm</t>
  </si>
  <si>
    <t>BASTONCILLOS ALGODÓN- OIDOS 200un</t>
  </si>
  <si>
    <t>EQUIPO GOTERO P/BOMBA- INFUSION BAXTER</t>
  </si>
  <si>
    <t>GASA COMPRESA N/E 20x20cm- 18h 2500un</t>
  </si>
  <si>
    <t>GASA COMPRESA N/E- 20x40cm 18h 1250un</t>
  </si>
  <si>
    <t>GRAPADORA VISISTAT- ESTÉRIL 35grapas</t>
  </si>
  <si>
    <t>HISOPO MADERA N/EST- 15cm 300un</t>
  </si>
  <si>
    <t>PROLONGADOR EQUIPO-GOTERO LUER LOCK 30cm</t>
  </si>
  <si>
    <t>PROLONGADOR EQUIPO-GOTERO LUER LOCK100cm</t>
  </si>
  <si>
    <t>JERINGA VACUNA C/A 2ml- 1un</t>
  </si>
  <si>
    <t>MICROCHIP INYECTABLE 10un</t>
  </si>
  <si>
    <t>MICROCHIP INYECTABLE- MINI 10un</t>
  </si>
  <si>
    <t>ALCOHOL 96º 1lt</t>
  </si>
  <si>
    <t>DRENAJE PENROSE EST- 3/8'' 45cm 13mm</t>
  </si>
  <si>
    <t>PORTAOBJETOS 26x76- B/MATE C/PULIDO 50un</t>
  </si>
  <si>
    <t>VENDA ALMOHADILLADA- 5cmx2,7m</t>
  </si>
  <si>
    <t>VENDA COHESIVA AZUL- 7,5cmx4,5m 15un</t>
  </si>
  <si>
    <t>CERTUM CDP PARVOVIRUS- CANINO 10test</t>
  </si>
  <si>
    <t>AGUJA DESECH NARANJA- 25G 0,5x16mm 100un</t>
  </si>
  <si>
    <t>CATETER VENOCAN PLUS- AMAR 24G 50un</t>
  </si>
  <si>
    <t>COLLAR ISABELINO CLASIC- OPACO 25cm 10un</t>
  </si>
  <si>
    <t>FERULA ALUMINIO- BUSTERC/GOMA 1,5x50cm</t>
  </si>
  <si>
    <t>FERULA ALUMINIO- BUSTERC/GOMA 2x50cm</t>
  </si>
  <si>
    <t>FERULA ALUMINIO- BUSTERC/GOMA 3x85cm</t>
  </si>
  <si>
    <t>FERULA PLASTICO- C/ESPUMA 3x20cm</t>
  </si>
  <si>
    <t>FERULA PLASTICO- C/ESPUMA 4x30cm</t>
  </si>
  <si>
    <t>FERULA PLASTICO- C/ESPUMA 5x40cm</t>
  </si>
  <si>
    <t>JERINGA DESECHABLE- 3CUERPOS 2ml 100un</t>
  </si>
  <si>
    <t>PAÑO BUSTER POLIETILENO- 45x60cm</t>
  </si>
  <si>
    <t>SONDA URETRAL GATO- BUSTER C/F 1,0X130mm</t>
  </si>
  <si>
    <t>VENDA COHESIVA FUNFLEX- CARE 5cmx4,5m</t>
  </si>
  <si>
    <t>VENDA VETPLAST KRUUSE- 5cmx4,5m</t>
  </si>
  <si>
    <t>VENDA VETPLAST KRUUSE- 7,5 cmx4,5m</t>
  </si>
  <si>
    <t>DESINCLOR CLORHEXIDINA- S/JABON 500ml</t>
  </si>
  <si>
    <t>COLLAR ISABELINO APLUS- 10cm 10un</t>
  </si>
  <si>
    <t>COLLAR ISABELINO APLUS- 12,5cm 10un</t>
  </si>
  <si>
    <t>COLLAR ISABELINO APLUS- 15cm 10un</t>
  </si>
  <si>
    <t>COLLAR ISABELINO APLUS- 20cm 10un</t>
  </si>
  <si>
    <t>COLLAR ISABELINO APLUS- 25cm 10un</t>
  </si>
  <si>
    <t>COLLAR ISABELINO APLUS- 30cm 10un</t>
  </si>
  <si>
    <t>COLLAR ISABELINO APLUS- 7,5cm 10un</t>
  </si>
  <si>
    <t>GRAPADORA QUIRURGICA- GRAPAS GRANDES</t>
  </si>
  <si>
    <t>GUANTES OR STAND LATEX-EST S/P T.6,5 50p</t>
  </si>
  <si>
    <t>PAÑO CAMPO BILAMINADO- 45x50cm</t>
  </si>
  <si>
    <t>PAÑO CAMPO BILAMINADO- 45x75cm</t>
  </si>
  <si>
    <t>PAÑO CAMPO BILAMINADO- 75x90cm</t>
  </si>
  <si>
    <t>TUBO ALIMENTACION- SILICONA 14Fr x 38cm</t>
  </si>
  <si>
    <t>GASA COMP 20x20 PLEG-N/E 9x10 17H 2500un</t>
  </si>
  <si>
    <t>URANOTEST ECONOMY PACK FeLV-FIV 30test</t>
  </si>
  <si>
    <t>URANOTEST ECONOMY PACK-LEISHMANIA 30test</t>
  </si>
  <si>
    <t>URANOTEST GIARDIA 10test</t>
  </si>
  <si>
    <t>URANOTEST PANLEUCOPENIA- FELINA 10test</t>
  </si>
  <si>
    <t>URANOTEST PANLEUCOPENIA- FELINA 5test</t>
  </si>
  <si>
    <t>URANOTEST PARVO-CORONA 10test</t>
  </si>
  <si>
    <t>SPEED PARVO FILTER CAP 5 -TEST</t>
  </si>
  <si>
    <t>DESINFECTANTE STABIMED- FRESH 1000ml</t>
  </si>
  <si>
    <t>DESINFECTANTE STABIMED- FRESH 5000ml</t>
  </si>
  <si>
    <t>ALCOHOL 96º 8x1lt</t>
  </si>
  <si>
    <t>INSTRUNET ENZIMATICO EZ -T 1lt</t>
  </si>
  <si>
    <t>INSTRUNET ENZIMATICO- GPL 1lt</t>
  </si>
  <si>
    <t>LACTATO RINGER BRAUN- VET 10x500ml</t>
  </si>
  <si>
    <t>PROPOFOL LIPURO 1%- BRAUN VET 50ml</t>
  </si>
  <si>
    <t>BAYCOX AVES 25mg/ml 1lt</t>
  </si>
  <si>
    <t>BAYTRIL 5% 100ml injectable</t>
  </si>
  <si>
    <t>GLUCANTIME 5x5ml</t>
  </si>
  <si>
    <t>PUREVAX RCP LIOF 10x1ds- 10x0,5ml injectable</t>
  </si>
  <si>
    <t>EFFINOL SPRAY 500ml</t>
  </si>
  <si>
    <t>MELOXIDYL 5mg/ml 10ml injectable</t>
  </si>
  <si>
    <t>MELOXIDYL GATO 15ml</t>
  </si>
  <si>
    <t>MELOXIDYL GATO oral 5ml</t>
  </si>
  <si>
    <t>MELOXIDYL PERRO 100ml</t>
  </si>
  <si>
    <t>HYPOCLORINE SKIN CARE- 500ml</t>
  </si>
  <si>
    <t>BUPREDINE 0,3mg/ml 10ml- sol injectable</t>
  </si>
  <si>
    <t>CANITROID 400  250cp</t>
  </si>
  <si>
    <t>CLINDABACTIN 440mg 10cp</t>
  </si>
  <si>
    <t>EUTHASOL 400 mg/ml 250- ml sol injectable</t>
  </si>
  <si>
    <t>FUNGICONAZOL 200mg 10cp</t>
  </si>
  <si>
    <t>FUNGICONAZOL 400mg 10cp</t>
  </si>
  <si>
    <t>LAXATRACT 667 mg/ml 50ml</t>
  </si>
  <si>
    <t>LUBRITHAL 10gr</t>
  </si>
  <si>
    <t>MELOXIDOLOR 5mg/ml 20ml</t>
  </si>
  <si>
    <t>METROBACTIN 250mg 100cp</t>
  </si>
  <si>
    <t>PREDNICORTONE 20mg 30cp</t>
  </si>
  <si>
    <t>PREDNICORTONE 5mg 30cp</t>
  </si>
  <si>
    <t>PREVOMAX 10MG/ML 20ML INY</t>
  </si>
  <si>
    <t>SEDADEX 0,5%MG/ML 1x10ml</t>
  </si>
  <si>
    <t>MELOXIDOLOR 20mg/ml 100ml</t>
  </si>
  <si>
    <t>VITAMINA K1 10mg/ml- 6x5ml injectable</t>
  </si>
  <si>
    <t>BUPRECARE 0,3mg/ml 10ml- sol injectable</t>
  </si>
  <si>
    <t>DOXYCARE 200mg 100cp</t>
  </si>
  <si>
    <t>DOXYCARE 40mg 100cp</t>
  </si>
  <si>
    <t>ISOFLO 250ml</t>
  </si>
  <si>
    <t>METROCARE 250mg 100cp</t>
  </si>
  <si>
    <t>PRAZITEL 104cp</t>
  </si>
  <si>
    <t>SOLIPHEN 60mg 60cp</t>
  </si>
  <si>
    <t>ATOPICA GATO 100mg/ml- 5ml</t>
  </si>
  <si>
    <t>VERAFLOX ORAL SUSP 15ml</t>
  </si>
  <si>
    <t>CHANHOLD 30mg PERRO S- 3pip</t>
  </si>
  <si>
    <t>DEXMOPET 0,5mg/ml 10ml- injectable</t>
  </si>
  <si>
    <t>DEYANIL RETARD 10ml</t>
  </si>
  <si>
    <t>ENTEROFILUS 12x10ml</t>
  </si>
  <si>
    <t>EPATO 1500mg 32cp</t>
  </si>
  <si>
    <t>EUPENCLAV 50mg 10cp</t>
  </si>
  <si>
    <t>EUPENCLAV 50mg 10x10cp</t>
  </si>
  <si>
    <t>ISOFLURIN 250 ml</t>
  </si>
  <si>
    <t>LACTOFIN 15ml sol oral</t>
  </si>
  <si>
    <t>POPANDOG 200cp</t>
  </si>
  <si>
    <t>PREDNISOLONA 10ml</t>
  </si>
  <si>
    <t>PROPANCAT 24cps</t>
  </si>
  <si>
    <t>REVERSE 10ml</t>
  </si>
  <si>
    <t>RHEUMOCAM 1mg 100cp</t>
  </si>
  <si>
    <t>RHEUMOCAM 2,5mg 100cp</t>
  </si>
  <si>
    <t>RHEUMOCAM GATO 10ml</t>
  </si>
  <si>
    <t>SEMELCEF 1000mg 6cp</t>
  </si>
  <si>
    <t>SEMELCEF 200mg 100cp</t>
  </si>
  <si>
    <t>STOMODINE 30ml</t>
  </si>
  <si>
    <t>TRIDERM 30ml</t>
  </si>
  <si>
    <t>CLAVUCILL 40mg/10mg 100cp</t>
  </si>
  <si>
    <t>OMNIFLORA PASTA 30ml</t>
  </si>
  <si>
    <t>ISOFLUTEK 250ml</t>
  </si>
  <si>
    <t>KETAMIDOR 100mg/ml 50ml- sol injectable</t>
  </si>
  <si>
    <t>MITEX 20ml</t>
  </si>
  <si>
    <t>PESTIGON GATO 24pip</t>
  </si>
  <si>
    <t>CEFA CURE 1000mg 10x5cp</t>
  </si>
  <si>
    <t>NOBIVAC DP PLUS PUPPY- 5x1ds</t>
  </si>
  <si>
    <t>OPTIMMUNE 3,5gr</t>
  </si>
  <si>
    <t>PANACUR 250mg 10cp</t>
  </si>
  <si>
    <t>PANACUR 500mg 10cp</t>
  </si>
  <si>
    <t>PANACUR 2,5% 1lt</t>
  </si>
  <si>
    <t>VETINMUNE 120cp</t>
  </si>
  <si>
    <t>ARTIVET COMPLEX 30x10cp</t>
  </si>
  <si>
    <t>CONDROCARE BLISTER- 30x8cp</t>
  </si>
  <si>
    <t>BENZATARD 100ml</t>
  </si>
  <si>
    <t>CORTEXONAVET 100ml</t>
  </si>
  <si>
    <t>RECONCILE 32mg 30cp</t>
  </si>
  <si>
    <t>RECONCILE 64mg 30cp</t>
  </si>
  <si>
    <t>CLINDASEPTIN 150 100caps</t>
  </si>
  <si>
    <t>IPAKITINE 300gr</t>
  </si>
  <si>
    <t>CANIGEN 7 DHPPiL 10- dosis</t>
  </si>
  <si>
    <t>CANIGEN CACHORRO 2b 10- dosis</t>
  </si>
  <si>
    <t>CLEARIUM 31,2mg/ml- CHAMPU P/PERRO 200ml</t>
  </si>
  <si>
    <t>CONTRALAC 0,5mg  16cp</t>
  </si>
  <si>
    <t>CONTRALAC 2mg 16cp</t>
  </si>
  <si>
    <t>EASOTIC GOTAS OTICAS 10ml</t>
  </si>
  <si>
    <t>EFFIPRO SPRAY 500ml</t>
  </si>
  <si>
    <t>FELIGEN CRP 10 dosis-</t>
  </si>
  <si>
    <t>INFLACAM MASTICABLE 1mg- 100cp</t>
  </si>
  <si>
    <t>INFLACAM MASTICABLE- 2,5mg 100cp</t>
  </si>
  <si>
    <t>INFLACAM ORAL GATO- 0,5mg/ml 3ml</t>
  </si>
  <si>
    <t>ITRAFUNGOL 10mg/ml 52ml</t>
  </si>
  <si>
    <t>MILPRO GATOS 48cp</t>
  </si>
  <si>
    <t>NUTRI-PLUS GEL 120gr</t>
  </si>
  <si>
    <t>PARVIGEN  10 dosis</t>
  </si>
  <si>
    <t>RABIGEN-L 10 dosis</t>
  </si>
  <si>
    <t>VIRBAMINTHE 10ml</t>
  </si>
  <si>
    <t>VIRBAMINTHE 25ML</t>
  </si>
  <si>
    <t>ZOLETIL 100 5ml susp injectable</t>
  </si>
  <si>
    <t>ZOLETIL 50 5ml susp injectable</t>
  </si>
  <si>
    <t>DEPO-MODERIN 5ml</t>
  </si>
  <si>
    <t>STRONGHOLD PLUS GATO 30/5mg 2,5-5kg 6pip</t>
  </si>
  <si>
    <t>VERSIFEL CVR 25 dosis</t>
  </si>
  <si>
    <t>CLAMOXYL LA 100ml</t>
  </si>
  <si>
    <t>CLAMOXYL LA 250ml</t>
  </si>
  <si>
    <t>SYNULOX RTU 100ml injectable</t>
  </si>
  <si>
    <t>Catàleg d'altres medicaments o productes veterinaris (**)</t>
  </si>
  <si>
    <t>(**)Disposar d’un catàleg d’altres productes veterinaris no previstos que puguin ser necessaris per tal d’oferir l’atenció veterinària necessària segons legislació vigent dels animals del CAAD.</t>
  </si>
  <si>
    <t>TOTAL OFERT IVA INCLÒS</t>
  </si>
  <si>
    <t>(*) Es relaciona tot un seguit de marques de productes veterinaris a subministrar, essent igualment vàlids els seus equivalents.</t>
  </si>
  <si>
    <t>TOTAL IVA EXCLÒS</t>
  </si>
  <si>
    <t>TOTAL IVA INCLÒS (21%)</t>
  </si>
  <si>
    <t xml:space="preserve">TOTAL OFERT IVA EXCLÒS </t>
  </si>
  <si>
    <t>EQUIPAMENT VETERINARI (*)</t>
  </si>
  <si>
    <t xml:space="preserve">LECTOR MICROCHIP DE MANO </t>
  </si>
  <si>
    <t>CUCHILLA Nº40 CORTE 0.25MM 919-01 OSTER</t>
  </si>
  <si>
    <t>AESCULAP CUCHILLA FAVORITA 700 1 20MM (NDR)</t>
  </si>
  <si>
    <t>PORTAGUJAS MAYO-HEGAR TC 16CM</t>
  </si>
  <si>
    <t xml:space="preserve">TIJERA METZENBAUM CURVA 200MM </t>
  </si>
  <si>
    <t xml:space="preserve">TIJERA SPENCER RECTA 12,5CM </t>
  </si>
  <si>
    <t>TIJERA CURVA FILO/FILO ECONOMICA 11,5CM</t>
  </si>
  <si>
    <t>ESQUILADORA A6 SLIM 3 VELOCIDADES HUELLAS OSTER</t>
  </si>
  <si>
    <t>Catàleg d'altres equipaments veterinaris (**)</t>
  </si>
  <si>
    <t>LOT 1: SUBMINISTRAMENT DE PRODUCTES VETERINARIS</t>
  </si>
  <si>
    <t>LOT 2: SUBMINISTRAMENT D'EQUIPAMENT VETERINARI</t>
  </si>
  <si>
    <t>LOT 3: SERVEI D’ANÀLISIS CLÍNICS I  LABORATORIALS VETERINARIS</t>
  </si>
  <si>
    <t>SEROLOGIA LEISHMÀNIA + PROTEINOGRAMA I PROTS. TOTALS</t>
  </si>
  <si>
    <t>SEROLOGIA ERLICHIA + PROTEINOGRAMA + PROTS. TOTALS</t>
  </si>
  <si>
    <t>AST/GOT (prova individual)</t>
  </si>
  <si>
    <t>ALT/GPT (prova individual)</t>
  </si>
  <si>
    <t>ALP/Fosfatasa alcalina (prova individual)</t>
  </si>
  <si>
    <t>Albumina (prova individual)</t>
  </si>
  <si>
    <t>GGT (prova individual)</t>
  </si>
  <si>
    <t>SEROLOGIA LEISHMÀNIA COMPLEMENTANT UN PANELL</t>
  </si>
  <si>
    <t>SEROLOGIA CALICIVIRUS FELÍ + PROTEINOGRAMA + PROTEÏNES TOTALS</t>
  </si>
  <si>
    <t>SEROLOGIA CORONAVIRUS FELÍ + PROTEINOGRAMA + PROTS. TOTALS</t>
  </si>
  <si>
    <t>BIOPSIA</t>
  </si>
  <si>
    <t>T4 TOTAL (COMPLEMENTANT A UN PANELL)</t>
  </si>
  <si>
    <t>SEROLOGIA ANAPLASMA (COMPLEMENTANT A UN PANELL)</t>
  </si>
  <si>
    <t>SEROLOGIA DIROFILARIA</t>
  </si>
  <si>
    <t>SEROLOGIA Rickettsia COMPLEMENTANT A UN PANELL</t>
  </si>
  <si>
    <t>Creatinina (prova individual)</t>
  </si>
  <si>
    <t>Urea (prova individual)</t>
  </si>
  <si>
    <t>Fósforo (prova individual)</t>
  </si>
  <si>
    <t>SEROLOGIA Leucemia felina  + PROTEINOGRAMA + PROTS. TOTALS</t>
  </si>
  <si>
    <t>SEROLOGIA Ehrlichia (AFEGIT A UN PANELL)</t>
  </si>
  <si>
    <t>CULTIU ÒTIC</t>
  </si>
  <si>
    <t>ANTIBIOGRAMA</t>
  </si>
  <si>
    <t>SEROLOGIA LEISHMÀNIA + ERLICHIA (AFEGIT A UN PANELL O PACK)</t>
  </si>
  <si>
    <t>HEMOGRAMA</t>
  </si>
  <si>
    <t>ANÀLISI CÀLCUL RENAL</t>
  </si>
  <si>
    <t>PANELL O PACK COMPLERT</t>
  </si>
  <si>
    <t>PROTEINOGRAMA (QUE INCLOGUI PROTEÏNES TOTALS)</t>
  </si>
  <si>
    <t>T4 Total + TSH (prova individual)</t>
  </si>
  <si>
    <t>SEROLOGIA Leishmania+Babesia+Ehrlichia+Rickettsia (afegit a un perfil o pack)</t>
  </si>
  <si>
    <t>SEROLOGIA Ehrlichia + Leishmania (complementant a un panel)</t>
  </si>
  <si>
    <t>SEROLOGIA Toxoplasma (PROBA INDIVIDUAL + PROTEINOGRAMA + PROTS. TOTALS)</t>
  </si>
  <si>
    <t>DETERMINACIÓ DE FENOBRABITAL EN SANG</t>
  </si>
  <si>
    <t>T4 LLIURE (prova individual)</t>
  </si>
  <si>
    <t>TSH (prova individual)</t>
  </si>
  <si>
    <t>Calci (prova individual)</t>
  </si>
  <si>
    <t>Glucosa (prova individual)</t>
  </si>
  <si>
    <t>PROTEÏNES TOTALS (prova individual)</t>
  </si>
  <si>
    <t>Clor (prova individual)</t>
  </si>
  <si>
    <t>Sodi (prova individual)</t>
  </si>
  <si>
    <t>Potassi (prova individual)</t>
  </si>
  <si>
    <t>SDMA (prova individual)</t>
  </si>
  <si>
    <t>PANELL CONVULSIONS</t>
  </si>
  <si>
    <t>SEROLOGIA FELV + FIV + PROTEINOGRAMA + PROTS. TOTALS</t>
  </si>
  <si>
    <t>T4 total + TSH (complementant a un panell)</t>
  </si>
  <si>
    <t>SEROLOGIA Herpesvirus felí IgM + PROTEINOGRAMA + PROTS. TOTALS</t>
  </si>
  <si>
    <t xml:space="preserve">*Analítica complerta inclou com a mínim: Hemograma + Proteïnograma + Ionograma + àcids biliars, albúmina, ALT/GPT, amilasa, AST/GOT, bilirubina total, calci, colesterol, colinesterasa, CK, creatinina, ALP/fosfatasa alcalina, fòsfor, fructosamina, GGT, globulines totals, glucosa, ferro, LDH, lipasa, magnesi, proteïna total, triglicèrids, urea, rati A:G </t>
  </si>
  <si>
    <t xml:space="preserve">Hemograma, proteïnograma, albúmina, ALT/GPT, AST/GOT, ALP/fosfatasa alcalina, bilirubina total, calci, colesterol, creatinina, fructosamina, globulines, glucosa, proteïnes totals, rati albúmina/globulines, urea i els ions clor, sodi i potassi. </t>
  </si>
  <si>
    <t>Hemograma, proteïnograma, creatinina, fòsfor, proteïnes totals i urea.</t>
  </si>
  <si>
    <t xml:space="preserve">**Panell rutinari CAAD inclou com a mínim: </t>
  </si>
  <si>
    <t xml:space="preserve">***Panell renal bàsic inclou com a mínim: </t>
  </si>
  <si>
    <t>****Disposar d’un catàleg d’altres analítiques veterinàries no previstes que puguin ser necessàries per tal d’oferir l’atenció veterinària necessària segons legislació vigent dels animals del CAAD.</t>
  </si>
  <si>
    <t>PANELL RENAL***</t>
  </si>
  <si>
    <t>PANELL RUTINARI BÀSIC**</t>
  </si>
  <si>
    <t>Catàleg d'altres analítiques veterinàries (****)</t>
  </si>
  <si>
    <t>ANÀLISIS VETERINÀRIES*</t>
  </si>
  <si>
    <t>LOT 4: SUBMINISTRAMENT DE PRODUCTES FARMACÈUTICS</t>
  </si>
  <si>
    <t>ALOPURINOL NORMON 300 MG 500 COMPRIMIDOS</t>
  </si>
  <si>
    <t>BRITAPEN SUSPENSIÓ</t>
  </si>
  <si>
    <t>SEPTRIN FORTE 50 COMP</t>
  </si>
  <si>
    <t>OFTACILOX COLIRIO 5 ML</t>
  </si>
  <si>
    <t>TOBRADEX SUSP. OFTAL. 5 ML</t>
  </si>
  <si>
    <t>VOLTAREN COLIRIO 5 ML</t>
  </si>
  <si>
    <t>COLIRCUSI TROPICAMIDA</t>
  </si>
  <si>
    <t>VIBRACINA SUSPENSIÓN</t>
  </si>
  <si>
    <t>TOBREX UNGÜENT</t>
  </si>
  <si>
    <t>FURACIN PDA 100 GR</t>
  </si>
  <si>
    <t xml:space="preserve">MORFINA CLORURO MORFICO BRAUN 1% </t>
  </si>
  <si>
    <t>Catàleg d'altres medicaments o productes farmacèutics (**)</t>
  </si>
  <si>
    <t>(*) Es relaciona tot un seguit de marques de medicaments a subministrar, essent igualment vàlids els seus equivalents.</t>
  </si>
  <si>
    <t>(**)Disposar d’un catàleg d’altres productes farmacèutics no previstos que puguin ser necessaris per tal d’oferir l’atenció veterinària necessària segons legislació vigent dels animals del CAAD.</t>
  </si>
  <si>
    <t>TOTAL IVA INCLÒS (4%)</t>
  </si>
  <si>
    <t>LOT 5: SUBMINISTRAMENT DE PRODUCTES FARMACÈUTICS DE FORMULACIÓ MAGISTRAL</t>
  </si>
  <si>
    <t>MILTEFOSINA 20 MG</t>
  </si>
  <si>
    <t>MILTEFOSINA 40 MG</t>
  </si>
  <si>
    <t>MILTEFOSINA 60 MG</t>
  </si>
  <si>
    <t>MILTEFOSINA 90 MG</t>
  </si>
  <si>
    <t>L-LISINA HCl 400 MG</t>
  </si>
  <si>
    <t>IVERMECTINA FINS 272 micrograms</t>
  </si>
  <si>
    <t>(*)Disposar d’un catàleg d’altres productes farmacèutics de formulació magistral no previstos que puguin ser necessaris per tal d’oferir l’atenció veterinària necessària segons legislació vigent dels animals del CAAD.</t>
  </si>
  <si>
    <t>P. FARMACÈUTICS F. MAGISTRAL</t>
  </si>
  <si>
    <t>SUTURES QUIRÚRGIQUES</t>
  </si>
  <si>
    <t>POLIGLECAPRONA VIOLETA 2/0 0,70 TC-16 caixa de 36 unitats</t>
  </si>
  <si>
    <t>POLIGLECAPRONA VIOLETA 0 0,70 TC-16 caixa de 36 unitats</t>
  </si>
  <si>
    <t>POLIGLECAPRONA VIOLETA 1 0,90 PTC-24 caixa de 36 unitats</t>
  </si>
  <si>
    <t>POLIGLECAPRONA VIOLETA 3/0 0,70 TC-16 caixa de 36 unitats</t>
  </si>
  <si>
    <t>Catàleg d'altres sutures quirúrgiques (*)</t>
  </si>
  <si>
    <t>TOTAL IVA INCLÒS (10%)</t>
  </si>
  <si>
    <t>LOT 6: SUTURES QUIRÚRGIQUES</t>
  </si>
  <si>
    <t>LOT 7: SUBMINISTRAMENT DE GASOS MEDICINALS</t>
  </si>
  <si>
    <t>Ampolla d’oxigen medicinal gas 4,3 m3                     *  (4% IVA)</t>
  </si>
  <si>
    <t>ADR per ampolla (transport mercaderies perilloses)</t>
  </si>
  <si>
    <t>Traçabilitat Medicinal</t>
  </si>
  <si>
    <t>Ports de les ampolles</t>
  </si>
  <si>
    <t>Contracte anual d’ampolles</t>
  </si>
  <si>
    <t>TOTAL IVA INCLÒS (4% - 21%)</t>
  </si>
  <si>
    <t>Cartilla Sanitària</t>
  </si>
  <si>
    <t xml:space="preserve"> CARTILLA SANITÀRIA</t>
  </si>
  <si>
    <t>Recollida i transport de residus                       *10% IVA</t>
  </si>
  <si>
    <t>Contenidors homologats residus del grup III 10 L</t>
  </si>
  <si>
    <t>Contenidors homologats residus del grup III 30 L</t>
  </si>
  <si>
    <t>Contenidors homologats residus del grup III 60 L</t>
  </si>
  <si>
    <t> Documentació oficial requerida</t>
  </si>
  <si>
    <t> 123,96 €</t>
  </si>
  <si>
    <t>LOT 9: SERVEI DE LA GESTIÓ DE RESIDUS SANITARIS</t>
  </si>
  <si>
    <t>GESTIÓ RESIDUS SANITARIS</t>
  </si>
  <si>
    <t>TOTAL IVA INCLÒS (10% - 21%)</t>
  </si>
  <si>
    <t>OFERTA PREU UNITARI</t>
  </si>
  <si>
    <t>Intruccions per emplenar l'oferta econòmica</t>
  </si>
  <si>
    <t xml:space="preserve">3. Una vegada omplert el document, caldrà convertir-lo en document PDF i signar-lo digitalment per a la seva presentació. </t>
  </si>
  <si>
    <t>1. Omplir la pestanya del present document NOMÉS respecte el/s lot/s al/s que es liciti. Eliminar la resta de pestanyes.</t>
  </si>
  <si>
    <t xml:space="preserve">4. Adjuntar al sobe digital corresponent el document PDF resultant, degudament signat pel representant legal de l'empresa. </t>
  </si>
  <si>
    <t>2. Omplir NOMÉS COLUMNA "OFERTA PREU UNITARI", degudament marcada en verd (la resta del document està formulat per a reompliment automàtic).</t>
  </si>
  <si>
    <t>LOT 8: SUBMINISTRAMENT DE CARTILLES SANITÀRIES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</si>
</sst>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/>
    <xf numFmtId="8" fontId="9" fillId="4" borderId="1" xfId="0" applyNumberFormat="1" applyFont="1" applyFill="1" applyBorder="1" applyAlignment="1">
      <alignment horizontal="right" vertical="center"/>
    </xf>
    <xf numFmtId="0" fontId="4" fillId="0" borderId="0" xfId="0" applyFont="1"/>
    <xf numFmtId="0" fontId="7" fillId="0" borderId="0" xfId="0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44" fontId="6" fillId="2" borderId="4" xfId="1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4" fontId="6" fillId="2" borderId="1" xfId="1" applyFont="1" applyFill="1" applyBorder="1" applyAlignment="1" applyProtection="1">
      <alignment horizontal="center" vertical="center" wrapText="1"/>
      <protection locked="0"/>
    </xf>
    <xf numFmtId="8" fontId="9" fillId="0" borderId="3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8" fontId="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8" fontId="5" fillId="3" borderId="1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8" fontId="9" fillId="0" borderId="3" xfId="0" applyNumberFormat="1" applyFont="1" applyBorder="1" applyAlignment="1">
      <alignment horizontal="right" vertical="center"/>
    </xf>
    <xf numFmtId="44" fontId="9" fillId="0" borderId="3" xfId="0" applyNumberFormat="1" applyFont="1" applyBorder="1" applyAlignment="1">
      <alignment horizontal="right" vertical="center"/>
    </xf>
    <xf numFmtId="44" fontId="5" fillId="0" borderId="1" xfId="1" applyFont="1" applyBorder="1" applyAlignment="1" applyProtection="1">
      <alignment horizontal="right" vertical="center"/>
    </xf>
    <xf numFmtId="44" fontId="3" fillId="0" borderId="1" xfId="1" applyFont="1" applyBorder="1" applyAlignment="1" applyProtection="1">
      <alignment horizontal="right"/>
    </xf>
    <xf numFmtId="0" fontId="5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8" fontId="9" fillId="0" borderId="1" xfId="0" applyNumberFormat="1" applyFont="1" applyBorder="1" applyAlignment="1">
      <alignment horizontal="right" vertical="center"/>
    </xf>
    <xf numFmtId="44" fontId="0" fillId="0" borderId="1" xfId="1" applyFont="1" applyBorder="1" applyAlignment="1" applyProtection="1">
      <alignment horizontal="right"/>
    </xf>
    <xf numFmtId="44" fontId="0" fillId="0" borderId="1" xfId="0" applyNumberFormat="1" applyBorder="1" applyAlignment="1">
      <alignment horizontal="right"/>
    </xf>
    <xf numFmtId="8" fontId="9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right" vertical="center" wrapText="1"/>
    </xf>
    <xf numFmtId="6" fontId="5" fillId="5" borderId="1" xfId="0" applyNumberFormat="1" applyFont="1" applyFill="1" applyBorder="1" applyAlignment="1">
      <alignment horizontal="right" vertical="center" wrapText="1"/>
    </xf>
    <xf numFmtId="8" fontId="5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justify" vertical="center" wrapText="1"/>
    </xf>
    <xf numFmtId="8" fontId="5" fillId="0" borderId="1" xfId="0" applyNumberFormat="1" applyFont="1" applyBorder="1" applyAlignment="1">
      <alignment horizontal="justify" vertical="center"/>
    </xf>
    <xf numFmtId="44" fontId="0" fillId="0" borderId="1" xfId="0" applyNumberFormat="1" applyBorder="1"/>
    <xf numFmtId="8" fontId="5" fillId="4" borderId="1" xfId="0" applyNumberFormat="1" applyFont="1" applyFill="1" applyBorder="1" applyAlignment="1" applyProtection="1">
      <alignment horizontal="right" vertical="center"/>
      <protection locked="0"/>
    </xf>
    <xf numFmtId="8" fontId="9" fillId="4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justify" vertical="center"/>
    </xf>
    <xf numFmtId="8" fontId="5" fillId="5" borderId="1" xfId="0" applyNumberFormat="1" applyFont="1" applyFill="1" applyBorder="1" applyAlignment="1">
      <alignment horizontal="right" vertical="center"/>
    </xf>
    <xf numFmtId="8" fontId="3" fillId="0" borderId="1" xfId="0" applyNumberFormat="1" applyFont="1" applyBorder="1" applyAlignment="1">
      <alignment horizontal="right"/>
    </xf>
    <xf numFmtId="44" fontId="3" fillId="0" borderId="1" xfId="0" applyNumberFormat="1" applyFont="1" applyBorder="1" applyAlignment="1">
      <alignment horizontal="right"/>
    </xf>
    <xf numFmtId="8" fontId="7" fillId="0" borderId="1" xfId="0" applyNumberFormat="1" applyFont="1" applyBorder="1" applyAlignment="1">
      <alignment horizontal="right" vertical="center"/>
    </xf>
    <xf numFmtId="44" fontId="7" fillId="0" borderId="1" xfId="0" applyNumberFormat="1" applyFont="1" applyBorder="1" applyAlignment="1">
      <alignment horizontal="right" vertical="center"/>
    </xf>
    <xf numFmtId="8" fontId="5" fillId="5" borderId="1" xfId="0" applyNumberFormat="1" applyFont="1" applyFill="1" applyBorder="1" applyAlignment="1">
      <alignment horizontal="justify" vertical="center"/>
    </xf>
    <xf numFmtId="0" fontId="5" fillId="5" borderId="1" xfId="0" applyFont="1" applyFill="1" applyBorder="1" applyAlignment="1">
      <alignment horizontal="justify"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/>
    </xf>
    <xf numFmtId="8" fontId="9" fillId="0" borderId="1" xfId="0" applyNumberFormat="1" applyFont="1" applyBorder="1" applyAlignment="1">
      <alignment horizontal="justify" vertical="center"/>
    </xf>
    <xf numFmtId="44" fontId="9" fillId="4" borderId="1" xfId="1" applyFont="1" applyFill="1" applyBorder="1" applyAlignment="1" applyProtection="1">
      <alignment horizontal="right" vertical="center"/>
    </xf>
    <xf numFmtId="6" fontId="5" fillId="5" borderId="1" xfId="0" applyNumberFormat="1" applyFont="1" applyFill="1" applyBorder="1" applyAlignment="1">
      <alignment horizontal="right" vertical="center"/>
    </xf>
    <xf numFmtId="8" fontId="9" fillId="4" borderId="1" xfId="0" applyNumberFormat="1" applyFont="1" applyFill="1" applyBorder="1" applyAlignment="1" applyProtection="1">
      <alignment horizontal="justify" vertical="center"/>
      <protection locked="0"/>
    </xf>
    <xf numFmtId="0" fontId="5" fillId="0" borderId="1" xfId="0" applyFont="1" applyBorder="1" applyAlignment="1">
      <alignment horizontal="left" vertical="center"/>
    </xf>
    <xf numFmtId="8" fontId="8" fillId="0" borderId="1" xfId="0" applyNumberFormat="1" applyFont="1" applyBorder="1" applyAlignment="1">
      <alignment horizontal="right" vertical="center"/>
    </xf>
    <xf numFmtId="44" fontId="9" fillId="0" borderId="1" xfId="0" applyNumberFormat="1" applyFont="1" applyBorder="1" applyAlignment="1">
      <alignment horizontal="right" vertical="center"/>
    </xf>
    <xf numFmtId="44" fontId="3" fillId="4" borderId="1" xfId="1" applyFont="1" applyFill="1" applyBorder="1" applyProtection="1">
      <protection locked="0"/>
    </xf>
    <xf numFmtId="44" fontId="3" fillId="0" borderId="1" xfId="1" applyFont="1" applyBorder="1"/>
    <xf numFmtId="44" fontId="5" fillId="4" borderId="1" xfId="1" applyFont="1" applyFill="1" applyBorder="1" applyAlignment="1" applyProtection="1">
      <alignment horizontal="right" vertical="center"/>
      <protection locked="0"/>
    </xf>
    <xf numFmtId="44" fontId="9" fillId="4" borderId="1" xfId="1" applyFont="1" applyFill="1" applyBorder="1" applyAlignment="1" applyProtection="1">
      <alignment horizontal="right" vertical="center"/>
      <protection locked="0"/>
    </xf>
    <xf numFmtId="0" fontId="0" fillId="6" borderId="0" xfId="0" applyFill="1"/>
    <xf numFmtId="8" fontId="5" fillId="6" borderId="1" xfId="0" applyNumberFormat="1" applyFont="1" applyFill="1" applyBorder="1" applyAlignment="1" applyProtection="1">
      <alignment horizontal="right" vertical="center"/>
      <protection locked="0"/>
    </xf>
    <xf numFmtId="44" fontId="3" fillId="4" borderId="1" xfId="1" applyFont="1" applyFill="1" applyBorder="1" applyAlignment="1" applyProtection="1">
      <alignment horizontal="right" vertical="center" wrapText="1"/>
      <protection locked="0"/>
    </xf>
    <xf numFmtId="44" fontId="3" fillId="6" borderId="1" xfId="1" applyFont="1" applyFill="1" applyBorder="1" applyAlignment="1" applyProtection="1">
      <alignment horizontal="right" vertical="center" wrapText="1"/>
      <protection locked="0"/>
    </xf>
    <xf numFmtId="44" fontId="0" fillId="4" borderId="1" xfId="1" applyFont="1" applyFill="1" applyBorder="1" applyAlignment="1" applyProtection="1">
      <alignment horizontal="right"/>
      <protection locked="0"/>
    </xf>
    <xf numFmtId="44" fontId="0" fillId="6" borderId="1" xfId="1" applyFont="1" applyFill="1" applyBorder="1" applyAlignment="1" applyProtection="1">
      <alignment horizontal="right"/>
      <protection locked="0"/>
    </xf>
    <xf numFmtId="0" fontId="0" fillId="6" borderId="1" xfId="0" applyFill="1" applyBorder="1"/>
    <xf numFmtId="44" fontId="0" fillId="4" borderId="1" xfId="1" applyFont="1" applyFill="1" applyBorder="1"/>
    <xf numFmtId="44" fontId="0" fillId="4" borderId="1" xfId="1" applyFont="1" applyFill="1" applyBorder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158115</xdr:colOff>
      <xdr:row>3</xdr:row>
      <xdr:rowOff>26035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0F52845-85AC-07DA-ED1D-2E737C73B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1986915" cy="5975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0</xdr:col>
      <xdr:colOff>1996440</xdr:colOff>
      <xdr:row>3</xdr:row>
      <xdr:rowOff>92710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BD6D6D55-7BE5-5400-F60D-C0D2362B5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66675"/>
          <a:ext cx="1986915" cy="5975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0</xdr:col>
      <xdr:colOff>2044065</xdr:colOff>
      <xdr:row>3</xdr:row>
      <xdr:rowOff>64135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F9AD80D8-CA25-33B8-7247-4E9BA1CC5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1986915" cy="5975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1986915</xdr:colOff>
      <xdr:row>4</xdr:row>
      <xdr:rowOff>6985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27A6CBE6-04EB-D0EA-2EE4-703C9014F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986915" cy="5975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0</xdr:col>
      <xdr:colOff>1986915</xdr:colOff>
      <xdr:row>3</xdr:row>
      <xdr:rowOff>111760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032064B4-F4E2-6217-3DA2-8143A99DA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986915" cy="5975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0</xdr:col>
      <xdr:colOff>2005965</xdr:colOff>
      <xdr:row>3</xdr:row>
      <xdr:rowOff>92710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067BFAAA-7F31-45F5-FD22-09F814DCF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6675"/>
          <a:ext cx="1986915" cy="5975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1986915</xdr:colOff>
      <xdr:row>3</xdr:row>
      <xdr:rowOff>130810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E7F1CD03-0800-1F22-76D5-51172F143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1986915" cy="5975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0</xdr:col>
      <xdr:colOff>1996440</xdr:colOff>
      <xdr:row>3</xdr:row>
      <xdr:rowOff>92710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246F3A0C-9301-E827-DD6C-58DB79DC9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66675"/>
          <a:ext cx="1986915" cy="5975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76200</xdr:rowOff>
    </xdr:from>
    <xdr:to>
      <xdr:col>0</xdr:col>
      <xdr:colOff>2005965</xdr:colOff>
      <xdr:row>3</xdr:row>
      <xdr:rowOff>102235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0A5BDD72-F139-4AEE-0DBC-F9ACB5847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6200"/>
          <a:ext cx="1986915" cy="5975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15240</xdr:colOff>
      <xdr:row>3</xdr:row>
      <xdr:rowOff>102235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782DFEF3-9697-8D4C-D897-075222A45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6200"/>
          <a:ext cx="1986915" cy="597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9011-3202-4B1F-BC06-3CFB1D7274CE}">
  <sheetPr>
    <pageSetUpPr fitToPage="1"/>
  </sheetPr>
  <dimension ref="B5:B13"/>
  <sheetViews>
    <sheetView showGridLines="0" tabSelected="1" workbookViewId="0">
      <selection activeCell="S16" sqref="S16"/>
    </sheetView>
  </sheetViews>
  <sheetFormatPr defaultColWidth="9.140625" defaultRowHeight="15" x14ac:dyDescent="0.25"/>
  <sheetData>
    <row r="5" spans="2:2" ht="18.75" x14ac:dyDescent="0.3">
      <c r="B5" s="17" t="s">
        <v>323</v>
      </c>
    </row>
    <row r="7" spans="2:2" x14ac:dyDescent="0.25">
      <c r="B7" t="s">
        <v>325</v>
      </c>
    </row>
    <row r="9" spans="2:2" x14ac:dyDescent="0.25">
      <c r="B9" t="s">
        <v>327</v>
      </c>
    </row>
    <row r="11" spans="2:2" x14ac:dyDescent="0.25">
      <c r="B11" t="s">
        <v>324</v>
      </c>
    </row>
    <row r="13" spans="2:2" x14ac:dyDescent="0.25">
      <c r="B13" t="s">
        <v>326</v>
      </c>
    </row>
  </sheetData>
  <pageMargins left="0.25" right="0.25" top="0.75" bottom="0.75" header="0.3" footer="0.3"/>
  <pageSetup paperSize="9" fitToHeight="0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44EE2-85C0-4F85-88E8-3463E9E33E4E}">
  <dimension ref="A5:H13"/>
  <sheetViews>
    <sheetView showGridLines="0" workbookViewId="0">
      <selection activeCell="J22" sqref="J22"/>
    </sheetView>
  </sheetViews>
  <sheetFormatPr defaultColWidth="9.140625" defaultRowHeight="15" x14ac:dyDescent="0.25"/>
  <cols>
    <col min="1" max="1" width="34.28515625" customWidth="1"/>
    <col min="2" max="2" width="12.85546875" customWidth="1"/>
    <col min="3" max="3" width="13.5703125" customWidth="1"/>
    <col min="4" max="4" width="15.140625" customWidth="1"/>
    <col min="5" max="5" width="14.140625" customWidth="1"/>
    <col min="6" max="6" width="14" customWidth="1"/>
    <col min="7" max="8" width="16.42578125" customWidth="1"/>
  </cols>
  <sheetData>
    <row r="5" spans="1:8" x14ac:dyDescent="0.25">
      <c r="A5" s="12" t="s">
        <v>319</v>
      </c>
    </row>
    <row r="7" spans="1:8" ht="45" x14ac:dyDescent="0.25">
      <c r="A7" s="14" t="s">
        <v>320</v>
      </c>
      <c r="B7" s="15" t="s">
        <v>2</v>
      </c>
      <c r="C7" s="15" t="s">
        <v>3</v>
      </c>
      <c r="D7" s="15" t="s">
        <v>200</v>
      </c>
      <c r="E7" s="15" t="s">
        <v>321</v>
      </c>
      <c r="F7" s="15" t="s">
        <v>322</v>
      </c>
      <c r="G7" s="16" t="s">
        <v>202</v>
      </c>
      <c r="H7" s="15" t="s">
        <v>198</v>
      </c>
    </row>
    <row r="8" spans="1:8" ht="28.5" x14ac:dyDescent="0.25">
      <c r="A8" s="57" t="s">
        <v>313</v>
      </c>
      <c r="B8" s="49">
        <v>2</v>
      </c>
      <c r="C8" s="58">
        <v>90</v>
      </c>
      <c r="D8" s="29">
        <v>180</v>
      </c>
      <c r="E8" s="36">
        <v>198</v>
      </c>
      <c r="F8" s="76">
        <v>0</v>
      </c>
      <c r="G8" s="59">
        <f>B8*F8</f>
        <v>0</v>
      </c>
      <c r="H8" s="59">
        <f>G8*1.1</f>
        <v>0</v>
      </c>
    </row>
    <row r="9" spans="1:8" ht="28.5" x14ac:dyDescent="0.25">
      <c r="A9" s="57" t="s">
        <v>314</v>
      </c>
      <c r="B9" s="49">
        <v>4</v>
      </c>
      <c r="C9" s="58">
        <v>10</v>
      </c>
      <c r="D9" s="29">
        <v>40</v>
      </c>
      <c r="E9" s="36">
        <v>48.4</v>
      </c>
      <c r="F9" s="76">
        <v>0</v>
      </c>
      <c r="G9" s="59">
        <f t="shared" ref="G9:G10" si="0">B9*F9</f>
        <v>0</v>
      </c>
      <c r="H9" s="59">
        <f>G9*1.21</f>
        <v>0</v>
      </c>
    </row>
    <row r="10" spans="1:8" ht="28.5" x14ac:dyDescent="0.25">
      <c r="A10" s="57" t="s">
        <v>315</v>
      </c>
      <c r="B10" s="49">
        <v>0</v>
      </c>
      <c r="C10" s="58">
        <v>25</v>
      </c>
      <c r="D10" s="29">
        <v>0</v>
      </c>
      <c r="E10" s="36">
        <v>0</v>
      </c>
      <c r="F10" s="76">
        <v>0</v>
      </c>
      <c r="G10" s="59">
        <f t="shared" si="0"/>
        <v>0</v>
      </c>
      <c r="H10" s="59">
        <f>G10*1.21</f>
        <v>0</v>
      </c>
    </row>
    <row r="11" spans="1:8" ht="28.5" x14ac:dyDescent="0.25">
      <c r="A11" s="57" t="s">
        <v>316</v>
      </c>
      <c r="B11" s="49">
        <v>4</v>
      </c>
      <c r="C11" s="58">
        <v>30</v>
      </c>
      <c r="D11" s="29">
        <v>120</v>
      </c>
      <c r="E11" s="36">
        <v>145.19999999999999</v>
      </c>
      <c r="F11" s="76">
        <v>0</v>
      </c>
      <c r="G11" s="59">
        <f>B11*F11</f>
        <v>0</v>
      </c>
      <c r="H11" s="59">
        <f>G11*1.21</f>
        <v>0</v>
      </c>
    </row>
    <row r="12" spans="1:8" x14ac:dyDescent="0.25">
      <c r="A12" s="57" t="s">
        <v>317</v>
      </c>
      <c r="B12" s="49">
        <v>1</v>
      </c>
      <c r="C12" s="58" t="s">
        <v>318</v>
      </c>
      <c r="D12" s="29">
        <v>123.96</v>
      </c>
      <c r="E12" s="36">
        <v>150</v>
      </c>
      <c r="F12" s="76">
        <v>0</v>
      </c>
      <c r="G12" s="59">
        <f>B12*F12</f>
        <v>0</v>
      </c>
      <c r="H12" s="59">
        <f>G12*1.21</f>
        <v>0</v>
      </c>
    </row>
    <row r="13" spans="1:8" ht="15.75" x14ac:dyDescent="0.25">
      <c r="A13" s="41" t="s">
        <v>0</v>
      </c>
      <c r="B13" s="43"/>
      <c r="C13" s="43"/>
      <c r="D13" s="44">
        <f>SUM(D8:D12)</f>
        <v>463.96</v>
      </c>
      <c r="E13" s="73">
        <f>SUM(E8:E12)</f>
        <v>541.6</v>
      </c>
      <c r="F13" s="77">
        <f t="shared" ref="F13:H13" si="1">SUM(F8:F12)</f>
        <v>0</v>
      </c>
      <c r="G13" s="44">
        <f t="shared" si="1"/>
        <v>0</v>
      </c>
      <c r="H13" s="44">
        <f t="shared" si="1"/>
        <v>0</v>
      </c>
    </row>
  </sheetData>
  <sheetProtection algorithmName="SHA-512" hashValue="lecveNadevOwBWcJgCDxcGQfktseV4XRCo5n6TgLiqVj3L3zR/hTBTaIIVEiBWPCvOHt5NImx4V0zpRZa1litQ==" saltValue="89bxZyD+NpMCRtLRFNv+f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5A0E-3554-41E9-B588-50E9711E895B}">
  <dimension ref="A5:I206"/>
  <sheetViews>
    <sheetView showGridLines="0" topLeftCell="A163" workbookViewId="0">
      <selection activeCell="F201" activeCellId="5" sqref="A7:E201 G7:H199 H200 H201 G201 F201"/>
    </sheetView>
  </sheetViews>
  <sheetFormatPr defaultColWidth="9.140625" defaultRowHeight="15" x14ac:dyDescent="0.25"/>
  <cols>
    <col min="1" max="1" width="59.5703125" style="18" customWidth="1"/>
    <col min="2" max="2" width="15" style="18" bestFit="1" customWidth="1"/>
    <col min="3" max="6" width="13.5703125" style="18" customWidth="1"/>
    <col min="7" max="7" width="13.5703125" style="19" customWidth="1"/>
    <col min="8" max="8" width="14.7109375" style="18" customWidth="1"/>
    <col min="9" max="16384" width="9.140625" style="18"/>
  </cols>
  <sheetData>
    <row r="5" spans="1:9" x14ac:dyDescent="0.25">
      <c r="A5" s="20" t="s">
        <v>213</v>
      </c>
      <c r="B5" s="20"/>
      <c r="C5" s="20"/>
      <c r="D5" s="20"/>
    </row>
    <row r="6" spans="1:9" ht="15" customHeight="1" x14ac:dyDescent="0.25">
      <c r="A6" s="21"/>
      <c r="B6" s="21"/>
      <c r="C6" s="21"/>
      <c r="D6" s="21"/>
      <c r="E6" s="21"/>
      <c r="F6" s="21"/>
    </row>
    <row r="7" spans="1:9" ht="50.25" customHeight="1" x14ac:dyDescent="0.25">
      <c r="A7" s="22" t="s">
        <v>1</v>
      </c>
      <c r="B7" s="22" t="s">
        <v>2</v>
      </c>
      <c r="C7" s="22" t="s">
        <v>3</v>
      </c>
      <c r="D7" s="22" t="s">
        <v>200</v>
      </c>
      <c r="E7" s="22" t="s">
        <v>201</v>
      </c>
      <c r="F7" s="22" t="s">
        <v>322</v>
      </c>
      <c r="G7" s="23" t="s">
        <v>202</v>
      </c>
      <c r="H7" s="22" t="s">
        <v>198</v>
      </c>
      <c r="I7" s="21"/>
    </row>
    <row r="8" spans="1:9" ht="14.25" customHeight="1" x14ac:dyDescent="0.25">
      <c r="A8" s="26" t="s">
        <v>4</v>
      </c>
      <c r="B8" s="27">
        <v>2</v>
      </c>
      <c r="C8" s="28">
        <v>3.74</v>
      </c>
      <c r="D8" s="29">
        <v>7.49</v>
      </c>
      <c r="E8" s="29">
        <v>8.24</v>
      </c>
      <c r="F8" s="80">
        <v>0</v>
      </c>
      <c r="G8" s="36">
        <f>F8*B8</f>
        <v>0</v>
      </c>
      <c r="H8" s="29">
        <f>G8*1.21</f>
        <v>0</v>
      </c>
      <c r="I8" s="21"/>
    </row>
    <row r="9" spans="1:9" ht="14.25" customHeight="1" x14ac:dyDescent="0.25">
      <c r="A9" s="26" t="s">
        <v>5</v>
      </c>
      <c r="B9" s="27">
        <v>1</v>
      </c>
      <c r="C9" s="28">
        <v>25.96</v>
      </c>
      <c r="D9" s="29">
        <v>25.96</v>
      </c>
      <c r="E9" s="29">
        <v>28.55</v>
      </c>
      <c r="F9" s="80">
        <v>0</v>
      </c>
      <c r="G9" s="36">
        <f t="shared" ref="G9:G72" si="0">F9*B9</f>
        <v>0</v>
      </c>
      <c r="H9" s="29">
        <f t="shared" ref="H9:H72" si="1">G9*1.21</f>
        <v>0</v>
      </c>
      <c r="I9" s="21"/>
    </row>
    <row r="10" spans="1:9" ht="14.25" customHeight="1" x14ac:dyDescent="0.25">
      <c r="A10" s="26" t="s">
        <v>6</v>
      </c>
      <c r="B10" s="27">
        <v>16</v>
      </c>
      <c r="C10" s="28">
        <v>23.59</v>
      </c>
      <c r="D10" s="29">
        <v>377.4</v>
      </c>
      <c r="E10" s="29">
        <v>415.14</v>
      </c>
      <c r="F10" s="80">
        <v>0</v>
      </c>
      <c r="G10" s="36">
        <f t="shared" si="0"/>
        <v>0</v>
      </c>
      <c r="H10" s="29">
        <f t="shared" si="1"/>
        <v>0</v>
      </c>
      <c r="I10" s="21"/>
    </row>
    <row r="11" spans="1:9" ht="14.25" customHeight="1" x14ac:dyDescent="0.25">
      <c r="A11" s="26" t="s">
        <v>7</v>
      </c>
      <c r="B11" s="27">
        <v>1</v>
      </c>
      <c r="C11" s="28">
        <v>8.24</v>
      </c>
      <c r="D11" s="29">
        <v>8.24</v>
      </c>
      <c r="E11" s="29">
        <v>9.07</v>
      </c>
      <c r="F11" s="80">
        <v>0</v>
      </c>
      <c r="G11" s="36">
        <f t="shared" si="0"/>
        <v>0</v>
      </c>
      <c r="H11" s="29">
        <f t="shared" si="1"/>
        <v>0</v>
      </c>
      <c r="I11" s="21"/>
    </row>
    <row r="12" spans="1:9" ht="14.25" customHeight="1" x14ac:dyDescent="0.25">
      <c r="A12" s="26" t="s">
        <v>8</v>
      </c>
      <c r="B12" s="27">
        <v>1</v>
      </c>
      <c r="C12" s="28">
        <v>8.24</v>
      </c>
      <c r="D12" s="29">
        <v>8.24</v>
      </c>
      <c r="E12" s="29">
        <v>9.07</v>
      </c>
      <c r="F12" s="80">
        <v>0</v>
      </c>
      <c r="G12" s="36">
        <f t="shared" si="0"/>
        <v>0</v>
      </c>
      <c r="H12" s="29">
        <f t="shared" si="1"/>
        <v>0</v>
      </c>
      <c r="I12" s="21"/>
    </row>
    <row r="13" spans="1:9" ht="14.25" customHeight="1" x14ac:dyDescent="0.25">
      <c r="A13" s="26" t="s">
        <v>9</v>
      </c>
      <c r="B13" s="27">
        <v>1</v>
      </c>
      <c r="C13" s="28">
        <v>8.24</v>
      </c>
      <c r="D13" s="29">
        <v>8.24</v>
      </c>
      <c r="E13" s="29">
        <v>9.07</v>
      </c>
      <c r="F13" s="80">
        <v>0</v>
      </c>
      <c r="G13" s="36">
        <f t="shared" si="0"/>
        <v>0</v>
      </c>
      <c r="H13" s="29">
        <f t="shared" si="1"/>
        <v>0</v>
      </c>
      <c r="I13" s="21"/>
    </row>
    <row r="14" spans="1:9" ht="14.25" customHeight="1" x14ac:dyDescent="0.25">
      <c r="A14" s="26" t="s">
        <v>10</v>
      </c>
      <c r="B14" s="27">
        <v>1</v>
      </c>
      <c r="C14" s="28">
        <v>131.04</v>
      </c>
      <c r="D14" s="29">
        <v>131.04</v>
      </c>
      <c r="E14" s="29">
        <v>144.13999999999999</v>
      </c>
      <c r="F14" s="80">
        <v>0</v>
      </c>
      <c r="G14" s="36">
        <f t="shared" si="0"/>
        <v>0</v>
      </c>
      <c r="H14" s="29">
        <f t="shared" si="1"/>
        <v>0</v>
      </c>
      <c r="I14" s="21"/>
    </row>
    <row r="15" spans="1:9" ht="14.25" customHeight="1" x14ac:dyDescent="0.25">
      <c r="A15" s="26" t="s">
        <v>11</v>
      </c>
      <c r="B15" s="27">
        <v>3</v>
      </c>
      <c r="C15" s="28">
        <v>17.29</v>
      </c>
      <c r="D15" s="29">
        <v>51.88</v>
      </c>
      <c r="E15" s="29">
        <v>57.06</v>
      </c>
      <c r="F15" s="80">
        <v>0</v>
      </c>
      <c r="G15" s="36">
        <f t="shared" si="0"/>
        <v>0</v>
      </c>
      <c r="H15" s="29">
        <f t="shared" si="1"/>
        <v>0</v>
      </c>
      <c r="I15" s="21"/>
    </row>
    <row r="16" spans="1:9" ht="14.25" customHeight="1" x14ac:dyDescent="0.25">
      <c r="A16" s="26" t="s">
        <v>12</v>
      </c>
      <c r="B16" s="27">
        <v>6</v>
      </c>
      <c r="C16" s="28">
        <v>38.56</v>
      </c>
      <c r="D16" s="29">
        <v>231.34</v>
      </c>
      <c r="E16" s="29">
        <v>254.47</v>
      </c>
      <c r="F16" s="80">
        <v>0</v>
      </c>
      <c r="G16" s="36">
        <f t="shared" si="0"/>
        <v>0</v>
      </c>
      <c r="H16" s="29">
        <f t="shared" si="1"/>
        <v>0</v>
      </c>
      <c r="I16" s="21"/>
    </row>
    <row r="17" spans="1:9" ht="14.25" customHeight="1" x14ac:dyDescent="0.25">
      <c r="A17" s="26" t="s">
        <v>13</v>
      </c>
      <c r="B17" s="27">
        <v>25</v>
      </c>
      <c r="C17" s="28">
        <v>36.07</v>
      </c>
      <c r="D17" s="29">
        <v>901.8</v>
      </c>
      <c r="E17" s="29">
        <v>991.98</v>
      </c>
      <c r="F17" s="80">
        <v>0</v>
      </c>
      <c r="G17" s="36">
        <f t="shared" si="0"/>
        <v>0</v>
      </c>
      <c r="H17" s="29">
        <f t="shared" si="1"/>
        <v>0</v>
      </c>
      <c r="I17" s="21"/>
    </row>
    <row r="18" spans="1:9" ht="14.25" customHeight="1" x14ac:dyDescent="0.25">
      <c r="A18" s="26" t="s">
        <v>14</v>
      </c>
      <c r="B18" s="27">
        <v>4</v>
      </c>
      <c r="C18" s="28">
        <v>26.19</v>
      </c>
      <c r="D18" s="29">
        <v>104.75</v>
      </c>
      <c r="E18" s="29">
        <v>115.22</v>
      </c>
      <c r="F18" s="80">
        <v>0</v>
      </c>
      <c r="G18" s="36">
        <f t="shared" si="0"/>
        <v>0</v>
      </c>
      <c r="H18" s="29">
        <f t="shared" si="1"/>
        <v>0</v>
      </c>
      <c r="I18" s="21"/>
    </row>
    <row r="19" spans="1:9" ht="14.25" customHeight="1" x14ac:dyDescent="0.25">
      <c r="A19" s="26" t="s">
        <v>15</v>
      </c>
      <c r="B19" s="27">
        <v>3</v>
      </c>
      <c r="C19" s="28">
        <v>3.24</v>
      </c>
      <c r="D19" s="29">
        <v>9.7200000000000006</v>
      </c>
      <c r="E19" s="29">
        <v>10.69</v>
      </c>
      <c r="F19" s="80">
        <v>0</v>
      </c>
      <c r="G19" s="36">
        <f t="shared" si="0"/>
        <v>0</v>
      </c>
      <c r="H19" s="29">
        <f t="shared" si="1"/>
        <v>0</v>
      </c>
      <c r="I19" s="21"/>
    </row>
    <row r="20" spans="1:9" ht="14.25" customHeight="1" x14ac:dyDescent="0.25">
      <c r="A20" s="26" t="s">
        <v>16</v>
      </c>
      <c r="B20" s="27">
        <v>4</v>
      </c>
      <c r="C20" s="28">
        <v>20.48</v>
      </c>
      <c r="D20" s="29">
        <v>81.900000000000006</v>
      </c>
      <c r="E20" s="29">
        <v>90.09</v>
      </c>
      <c r="F20" s="80">
        <v>0</v>
      </c>
      <c r="G20" s="36">
        <f t="shared" si="0"/>
        <v>0</v>
      </c>
      <c r="H20" s="29">
        <f t="shared" si="1"/>
        <v>0</v>
      </c>
      <c r="I20" s="21"/>
    </row>
    <row r="21" spans="1:9" ht="14.25" customHeight="1" x14ac:dyDescent="0.25">
      <c r="A21" s="26" t="s">
        <v>17</v>
      </c>
      <c r="B21" s="30">
        <v>22</v>
      </c>
      <c r="C21" s="28">
        <v>3.32</v>
      </c>
      <c r="D21" s="29">
        <v>72.930000000000007</v>
      </c>
      <c r="E21" s="29">
        <v>80.22</v>
      </c>
      <c r="F21" s="80">
        <v>0</v>
      </c>
      <c r="G21" s="36">
        <f t="shared" si="0"/>
        <v>0</v>
      </c>
      <c r="H21" s="29">
        <f t="shared" si="1"/>
        <v>0</v>
      </c>
      <c r="I21" s="21"/>
    </row>
    <row r="22" spans="1:9" ht="14.25" customHeight="1" x14ac:dyDescent="0.25">
      <c r="A22" s="26" t="s">
        <v>18</v>
      </c>
      <c r="B22" s="30">
        <v>27</v>
      </c>
      <c r="C22" s="28">
        <v>3.32</v>
      </c>
      <c r="D22" s="29">
        <v>89.51</v>
      </c>
      <c r="E22" s="29">
        <v>98.46</v>
      </c>
      <c r="F22" s="80">
        <v>0</v>
      </c>
      <c r="G22" s="36">
        <f t="shared" si="0"/>
        <v>0</v>
      </c>
      <c r="H22" s="29">
        <f t="shared" si="1"/>
        <v>0</v>
      </c>
      <c r="I22" s="21"/>
    </row>
    <row r="23" spans="1:9" ht="14.25" customHeight="1" x14ac:dyDescent="0.25">
      <c r="A23" s="26" t="s">
        <v>19</v>
      </c>
      <c r="B23" s="30">
        <v>20</v>
      </c>
      <c r="C23" s="28">
        <v>3.32</v>
      </c>
      <c r="D23" s="29">
        <v>66.3</v>
      </c>
      <c r="E23" s="29">
        <v>72.930000000000007</v>
      </c>
      <c r="F23" s="80">
        <v>0</v>
      </c>
      <c r="G23" s="36">
        <f t="shared" si="0"/>
        <v>0</v>
      </c>
      <c r="H23" s="29">
        <f t="shared" si="1"/>
        <v>0</v>
      </c>
      <c r="I23" s="21"/>
    </row>
    <row r="24" spans="1:9" ht="14.25" customHeight="1" x14ac:dyDescent="0.25">
      <c r="A24" s="26" t="s">
        <v>20</v>
      </c>
      <c r="B24" s="30">
        <v>3</v>
      </c>
      <c r="C24" s="28">
        <v>51.25</v>
      </c>
      <c r="D24" s="29">
        <v>153.76</v>
      </c>
      <c r="E24" s="29">
        <v>169.13</v>
      </c>
      <c r="F24" s="80">
        <v>0</v>
      </c>
      <c r="G24" s="36">
        <f t="shared" si="0"/>
        <v>0</v>
      </c>
      <c r="H24" s="29">
        <f t="shared" si="1"/>
        <v>0</v>
      </c>
      <c r="I24" s="21"/>
    </row>
    <row r="25" spans="1:9" ht="14.25" customHeight="1" x14ac:dyDescent="0.25">
      <c r="A25" s="26" t="s">
        <v>21</v>
      </c>
      <c r="B25" s="30">
        <v>3</v>
      </c>
      <c r="C25" s="28">
        <v>45.63</v>
      </c>
      <c r="D25" s="29">
        <v>136.9</v>
      </c>
      <c r="E25" s="29">
        <v>150.59</v>
      </c>
      <c r="F25" s="80">
        <v>0</v>
      </c>
      <c r="G25" s="36">
        <f t="shared" si="0"/>
        <v>0</v>
      </c>
      <c r="H25" s="29">
        <f t="shared" si="1"/>
        <v>0</v>
      </c>
      <c r="I25" s="21"/>
    </row>
    <row r="26" spans="1:9" ht="14.25" customHeight="1" x14ac:dyDescent="0.25">
      <c r="A26" s="26" t="s">
        <v>22</v>
      </c>
      <c r="B26" s="30">
        <v>6</v>
      </c>
      <c r="C26" s="28">
        <v>37.53</v>
      </c>
      <c r="D26" s="29">
        <v>225.18</v>
      </c>
      <c r="E26" s="29">
        <v>247.7</v>
      </c>
      <c r="F26" s="80">
        <v>0</v>
      </c>
      <c r="G26" s="36">
        <f t="shared" si="0"/>
        <v>0</v>
      </c>
      <c r="H26" s="29">
        <f t="shared" si="1"/>
        <v>0</v>
      </c>
      <c r="I26" s="21"/>
    </row>
    <row r="27" spans="1:9" ht="14.25" customHeight="1" x14ac:dyDescent="0.25">
      <c r="A27" s="26" t="s">
        <v>23</v>
      </c>
      <c r="B27" s="30">
        <v>4</v>
      </c>
      <c r="C27" s="28">
        <v>18.72</v>
      </c>
      <c r="D27" s="29">
        <v>74.88</v>
      </c>
      <c r="E27" s="29">
        <v>82.37</v>
      </c>
      <c r="F27" s="80">
        <v>0</v>
      </c>
      <c r="G27" s="36">
        <f t="shared" si="0"/>
        <v>0</v>
      </c>
      <c r="H27" s="29">
        <f t="shared" si="1"/>
        <v>0</v>
      </c>
      <c r="I27" s="21"/>
    </row>
    <row r="28" spans="1:9" ht="14.25" customHeight="1" x14ac:dyDescent="0.25">
      <c r="A28" s="26" t="s">
        <v>24</v>
      </c>
      <c r="B28" s="30">
        <v>6</v>
      </c>
      <c r="C28" s="28">
        <v>4.13</v>
      </c>
      <c r="D28" s="29">
        <v>24.77</v>
      </c>
      <c r="E28" s="29">
        <v>27.24</v>
      </c>
      <c r="F28" s="80">
        <v>0</v>
      </c>
      <c r="G28" s="36">
        <f t="shared" si="0"/>
        <v>0</v>
      </c>
      <c r="H28" s="29">
        <f t="shared" si="1"/>
        <v>0</v>
      </c>
      <c r="I28" s="21"/>
    </row>
    <row r="29" spans="1:9" ht="14.25" customHeight="1" x14ac:dyDescent="0.25">
      <c r="A29" s="26" t="s">
        <v>25</v>
      </c>
      <c r="B29" s="30">
        <v>42</v>
      </c>
      <c r="C29" s="28">
        <v>10.87</v>
      </c>
      <c r="D29" s="29">
        <v>456.74</v>
      </c>
      <c r="E29" s="29">
        <v>502.42</v>
      </c>
      <c r="F29" s="80">
        <v>0</v>
      </c>
      <c r="G29" s="36">
        <f t="shared" si="0"/>
        <v>0</v>
      </c>
      <c r="H29" s="29">
        <f t="shared" si="1"/>
        <v>0</v>
      </c>
      <c r="I29" s="21"/>
    </row>
    <row r="30" spans="1:9" ht="14.25" customHeight="1" x14ac:dyDescent="0.25">
      <c r="A30" s="26" t="s">
        <v>26</v>
      </c>
      <c r="B30" s="30">
        <v>3</v>
      </c>
      <c r="C30" s="28">
        <v>9.8000000000000007</v>
      </c>
      <c r="D30" s="29">
        <v>29.39</v>
      </c>
      <c r="E30" s="29">
        <v>32.33</v>
      </c>
      <c r="F30" s="80">
        <v>0</v>
      </c>
      <c r="G30" s="36">
        <f t="shared" si="0"/>
        <v>0</v>
      </c>
      <c r="H30" s="29">
        <f t="shared" si="1"/>
        <v>0</v>
      </c>
      <c r="I30" s="21"/>
    </row>
    <row r="31" spans="1:9" ht="14.25" customHeight="1" x14ac:dyDescent="0.25">
      <c r="A31" s="26" t="s">
        <v>27</v>
      </c>
      <c r="B31" s="30">
        <v>6</v>
      </c>
      <c r="C31" s="28">
        <v>3.44</v>
      </c>
      <c r="D31" s="29">
        <v>20.65</v>
      </c>
      <c r="E31" s="29">
        <v>22.72</v>
      </c>
      <c r="F31" s="80">
        <v>0</v>
      </c>
      <c r="G31" s="36">
        <f t="shared" si="0"/>
        <v>0</v>
      </c>
      <c r="H31" s="29">
        <f t="shared" si="1"/>
        <v>0</v>
      </c>
      <c r="I31" s="21"/>
    </row>
    <row r="32" spans="1:9" ht="14.25" customHeight="1" x14ac:dyDescent="0.25">
      <c r="A32" s="26" t="s">
        <v>28</v>
      </c>
      <c r="B32" s="30">
        <v>5</v>
      </c>
      <c r="C32" s="28">
        <v>4.1399999999999997</v>
      </c>
      <c r="D32" s="29">
        <v>20.68</v>
      </c>
      <c r="E32" s="29">
        <v>22.74</v>
      </c>
      <c r="F32" s="80">
        <v>0</v>
      </c>
      <c r="G32" s="36">
        <f t="shared" si="0"/>
        <v>0</v>
      </c>
      <c r="H32" s="29">
        <f t="shared" si="1"/>
        <v>0</v>
      </c>
      <c r="I32" s="21"/>
    </row>
    <row r="33" spans="1:9" ht="14.25" customHeight="1" x14ac:dyDescent="0.25">
      <c r="A33" s="26" t="s">
        <v>29</v>
      </c>
      <c r="B33" s="30">
        <v>4</v>
      </c>
      <c r="C33" s="28">
        <v>4.75</v>
      </c>
      <c r="D33" s="29">
        <v>19.010000000000002</v>
      </c>
      <c r="E33" s="29">
        <v>20.91</v>
      </c>
      <c r="F33" s="80">
        <v>0</v>
      </c>
      <c r="G33" s="36">
        <f t="shared" si="0"/>
        <v>0</v>
      </c>
      <c r="H33" s="29">
        <f t="shared" si="1"/>
        <v>0</v>
      </c>
      <c r="I33" s="21"/>
    </row>
    <row r="34" spans="1:9" ht="14.25" customHeight="1" x14ac:dyDescent="0.25">
      <c r="A34" s="26" t="s">
        <v>30</v>
      </c>
      <c r="B34" s="30">
        <v>3</v>
      </c>
      <c r="C34" s="28">
        <v>2.42</v>
      </c>
      <c r="D34" s="29">
        <v>7.26</v>
      </c>
      <c r="E34" s="29">
        <v>7.99</v>
      </c>
      <c r="F34" s="80">
        <v>0</v>
      </c>
      <c r="G34" s="36">
        <f t="shared" si="0"/>
        <v>0</v>
      </c>
      <c r="H34" s="29">
        <f t="shared" si="1"/>
        <v>0</v>
      </c>
      <c r="I34" s="21"/>
    </row>
    <row r="35" spans="1:9" ht="14.25" customHeight="1" x14ac:dyDescent="0.25">
      <c r="A35" s="26" t="s">
        <v>31</v>
      </c>
      <c r="B35" s="30">
        <v>4</v>
      </c>
      <c r="C35" s="28">
        <v>2.2000000000000002</v>
      </c>
      <c r="D35" s="29">
        <v>8.81</v>
      </c>
      <c r="E35" s="29">
        <v>9.69</v>
      </c>
      <c r="F35" s="80">
        <v>0</v>
      </c>
      <c r="G35" s="36">
        <f t="shared" si="0"/>
        <v>0</v>
      </c>
      <c r="H35" s="29">
        <f t="shared" si="1"/>
        <v>0</v>
      </c>
      <c r="I35" s="21"/>
    </row>
    <row r="36" spans="1:9" ht="14.25" customHeight="1" x14ac:dyDescent="0.25">
      <c r="A36" s="26" t="s">
        <v>32</v>
      </c>
      <c r="B36" s="27">
        <v>3</v>
      </c>
      <c r="C36" s="28">
        <v>2.2000000000000002</v>
      </c>
      <c r="D36" s="29">
        <v>6.61</v>
      </c>
      <c r="E36" s="29">
        <v>7.27</v>
      </c>
      <c r="F36" s="80">
        <v>0</v>
      </c>
      <c r="G36" s="36">
        <f t="shared" si="0"/>
        <v>0</v>
      </c>
      <c r="H36" s="29">
        <f t="shared" si="1"/>
        <v>0</v>
      </c>
      <c r="I36" s="21"/>
    </row>
    <row r="37" spans="1:9" ht="14.25" customHeight="1" x14ac:dyDescent="0.25">
      <c r="A37" s="26" t="s">
        <v>33</v>
      </c>
      <c r="B37" s="30">
        <v>6</v>
      </c>
      <c r="C37" s="28">
        <v>1.28</v>
      </c>
      <c r="D37" s="29">
        <v>7.68</v>
      </c>
      <c r="E37" s="29">
        <v>8.4499999999999993</v>
      </c>
      <c r="F37" s="80">
        <v>0</v>
      </c>
      <c r="G37" s="36">
        <f t="shared" si="0"/>
        <v>0</v>
      </c>
      <c r="H37" s="29">
        <f t="shared" si="1"/>
        <v>0</v>
      </c>
      <c r="I37" s="21"/>
    </row>
    <row r="38" spans="1:9" ht="14.25" customHeight="1" x14ac:dyDescent="0.25">
      <c r="A38" s="26" t="s">
        <v>34</v>
      </c>
      <c r="B38" s="30">
        <v>10</v>
      </c>
      <c r="C38" s="28">
        <v>1.24</v>
      </c>
      <c r="D38" s="29">
        <v>12.42</v>
      </c>
      <c r="E38" s="29">
        <v>13.66</v>
      </c>
      <c r="F38" s="80">
        <v>0</v>
      </c>
      <c r="G38" s="36">
        <f t="shared" si="0"/>
        <v>0</v>
      </c>
      <c r="H38" s="29">
        <f t="shared" si="1"/>
        <v>0</v>
      </c>
      <c r="I38" s="21"/>
    </row>
    <row r="39" spans="1:9" ht="14.25" customHeight="1" x14ac:dyDescent="0.25">
      <c r="A39" s="26" t="s">
        <v>35</v>
      </c>
      <c r="B39" s="30">
        <v>8</v>
      </c>
      <c r="C39" s="28">
        <v>45.35</v>
      </c>
      <c r="D39" s="29">
        <v>362.76</v>
      </c>
      <c r="E39" s="29">
        <v>399.04</v>
      </c>
      <c r="F39" s="80">
        <v>0</v>
      </c>
      <c r="G39" s="36">
        <f t="shared" si="0"/>
        <v>0</v>
      </c>
      <c r="H39" s="29">
        <f t="shared" si="1"/>
        <v>0</v>
      </c>
      <c r="I39" s="21"/>
    </row>
    <row r="40" spans="1:9" ht="14.25" customHeight="1" x14ac:dyDescent="0.25">
      <c r="A40" s="26" t="s">
        <v>36</v>
      </c>
      <c r="B40" s="30">
        <v>2</v>
      </c>
      <c r="C40" s="28">
        <v>45.88</v>
      </c>
      <c r="D40" s="29">
        <v>91.75</v>
      </c>
      <c r="E40" s="29">
        <v>100.93</v>
      </c>
      <c r="F40" s="80">
        <v>0</v>
      </c>
      <c r="G40" s="36">
        <f t="shared" si="0"/>
        <v>0</v>
      </c>
      <c r="H40" s="29">
        <f t="shared" si="1"/>
        <v>0</v>
      </c>
      <c r="I40" s="21"/>
    </row>
    <row r="41" spans="1:9" ht="14.25" customHeight="1" x14ac:dyDescent="0.25">
      <c r="A41" s="26" t="s">
        <v>37</v>
      </c>
      <c r="B41" s="30">
        <v>4</v>
      </c>
      <c r="C41" s="28">
        <v>9</v>
      </c>
      <c r="D41" s="29">
        <v>36</v>
      </c>
      <c r="E41" s="29">
        <v>39.6</v>
      </c>
      <c r="F41" s="80">
        <v>0</v>
      </c>
      <c r="G41" s="36">
        <f t="shared" si="0"/>
        <v>0</v>
      </c>
      <c r="H41" s="29">
        <f t="shared" si="1"/>
        <v>0</v>
      </c>
      <c r="I41" s="21"/>
    </row>
    <row r="42" spans="1:9" ht="14.25" customHeight="1" x14ac:dyDescent="0.25">
      <c r="A42" s="26" t="s">
        <v>38</v>
      </c>
      <c r="B42" s="30">
        <v>3</v>
      </c>
      <c r="C42" s="28">
        <v>8.5299999999999994</v>
      </c>
      <c r="D42" s="29">
        <v>25.6</v>
      </c>
      <c r="E42" s="29">
        <v>28.16</v>
      </c>
      <c r="F42" s="80">
        <v>0</v>
      </c>
      <c r="G42" s="36">
        <f t="shared" si="0"/>
        <v>0</v>
      </c>
      <c r="H42" s="29">
        <f t="shared" si="1"/>
        <v>0</v>
      </c>
      <c r="I42" s="21"/>
    </row>
    <row r="43" spans="1:9" ht="14.25" customHeight="1" x14ac:dyDescent="0.25">
      <c r="A43" s="26" t="s">
        <v>39</v>
      </c>
      <c r="B43" s="30">
        <v>3</v>
      </c>
      <c r="C43" s="28">
        <v>0.38</v>
      </c>
      <c r="D43" s="29">
        <v>1.1299999999999999</v>
      </c>
      <c r="E43" s="29">
        <v>1.24</v>
      </c>
      <c r="F43" s="80">
        <v>0</v>
      </c>
      <c r="G43" s="36">
        <f t="shared" si="0"/>
        <v>0</v>
      </c>
      <c r="H43" s="29">
        <f t="shared" si="1"/>
        <v>0</v>
      </c>
      <c r="I43" s="21"/>
    </row>
    <row r="44" spans="1:9" ht="14.25" customHeight="1" x14ac:dyDescent="0.25">
      <c r="A44" s="26" t="s">
        <v>40</v>
      </c>
      <c r="B44" s="30">
        <v>3</v>
      </c>
      <c r="C44" s="28">
        <v>0.55000000000000004</v>
      </c>
      <c r="D44" s="29">
        <v>1.66</v>
      </c>
      <c r="E44" s="29">
        <v>1.82</v>
      </c>
      <c r="F44" s="80">
        <v>0</v>
      </c>
      <c r="G44" s="36">
        <f t="shared" si="0"/>
        <v>0</v>
      </c>
      <c r="H44" s="29">
        <f t="shared" si="1"/>
        <v>0</v>
      </c>
      <c r="I44" s="21"/>
    </row>
    <row r="45" spans="1:9" ht="14.25" customHeight="1" x14ac:dyDescent="0.25">
      <c r="A45" s="26" t="s">
        <v>41</v>
      </c>
      <c r="B45" s="27">
        <v>1270</v>
      </c>
      <c r="C45" s="28">
        <v>0</v>
      </c>
      <c r="D45" s="29">
        <v>0</v>
      </c>
      <c r="E45" s="29">
        <v>0</v>
      </c>
      <c r="F45" s="80">
        <v>0</v>
      </c>
      <c r="G45" s="36">
        <f t="shared" si="0"/>
        <v>0</v>
      </c>
      <c r="H45" s="29">
        <f t="shared" si="1"/>
        <v>0</v>
      </c>
      <c r="I45" s="21"/>
    </row>
    <row r="46" spans="1:9" ht="14.25" customHeight="1" x14ac:dyDescent="0.25">
      <c r="A46" s="26" t="s">
        <v>42</v>
      </c>
      <c r="B46" s="27">
        <v>65</v>
      </c>
      <c r="C46" s="28">
        <v>48.83</v>
      </c>
      <c r="D46" s="29">
        <v>3173.82</v>
      </c>
      <c r="E46" s="29">
        <v>3491.2</v>
      </c>
      <c r="F46" s="80">
        <v>0</v>
      </c>
      <c r="G46" s="36">
        <f t="shared" si="0"/>
        <v>0</v>
      </c>
      <c r="H46" s="29">
        <f t="shared" si="1"/>
        <v>0</v>
      </c>
      <c r="I46" s="21"/>
    </row>
    <row r="47" spans="1:9" ht="14.25" customHeight="1" x14ac:dyDescent="0.25">
      <c r="A47" s="26" t="s">
        <v>43</v>
      </c>
      <c r="B47" s="27">
        <v>10</v>
      </c>
      <c r="C47" s="28">
        <v>41.3</v>
      </c>
      <c r="D47" s="29">
        <v>413</v>
      </c>
      <c r="E47" s="29">
        <v>454.3</v>
      </c>
      <c r="F47" s="80">
        <v>0</v>
      </c>
      <c r="G47" s="36">
        <f t="shared" si="0"/>
        <v>0</v>
      </c>
      <c r="H47" s="29">
        <f t="shared" si="1"/>
        <v>0</v>
      </c>
      <c r="I47" s="21"/>
    </row>
    <row r="48" spans="1:9" ht="14.25" customHeight="1" x14ac:dyDescent="0.25">
      <c r="A48" s="26" t="s">
        <v>44</v>
      </c>
      <c r="B48" s="30">
        <v>8</v>
      </c>
      <c r="C48" s="28">
        <v>3.1</v>
      </c>
      <c r="D48" s="29">
        <v>24.77</v>
      </c>
      <c r="E48" s="29">
        <v>27.24</v>
      </c>
      <c r="F48" s="80">
        <v>0</v>
      </c>
      <c r="G48" s="36">
        <f t="shared" si="0"/>
        <v>0</v>
      </c>
      <c r="H48" s="29">
        <f t="shared" si="1"/>
        <v>0</v>
      </c>
      <c r="I48" s="21"/>
    </row>
    <row r="49" spans="1:9" ht="14.25" customHeight="1" x14ac:dyDescent="0.25">
      <c r="A49" s="26" t="s">
        <v>45</v>
      </c>
      <c r="B49" s="30">
        <v>7</v>
      </c>
      <c r="C49" s="28">
        <v>1.8</v>
      </c>
      <c r="D49" s="29">
        <v>12.6</v>
      </c>
      <c r="E49" s="29">
        <v>13.86</v>
      </c>
      <c r="F49" s="80">
        <v>0</v>
      </c>
      <c r="G49" s="36">
        <f t="shared" si="0"/>
        <v>0</v>
      </c>
      <c r="H49" s="29">
        <f t="shared" si="1"/>
        <v>0</v>
      </c>
      <c r="I49" s="21"/>
    </row>
    <row r="50" spans="1:9" ht="14.25" customHeight="1" x14ac:dyDescent="0.25">
      <c r="A50" s="26" t="s">
        <v>46</v>
      </c>
      <c r="B50" s="30">
        <v>3</v>
      </c>
      <c r="C50" s="28">
        <v>5.53</v>
      </c>
      <c r="D50" s="29">
        <v>16.579999999999998</v>
      </c>
      <c r="E50" s="29">
        <v>18.239999999999998</v>
      </c>
      <c r="F50" s="80">
        <v>0</v>
      </c>
      <c r="G50" s="36">
        <f t="shared" si="0"/>
        <v>0</v>
      </c>
      <c r="H50" s="29">
        <f t="shared" si="1"/>
        <v>0</v>
      </c>
      <c r="I50" s="21"/>
    </row>
    <row r="51" spans="1:9" ht="14.25" customHeight="1" x14ac:dyDescent="0.25">
      <c r="A51" s="26" t="s">
        <v>47</v>
      </c>
      <c r="B51" s="30">
        <v>5</v>
      </c>
      <c r="C51" s="28">
        <v>0.24</v>
      </c>
      <c r="D51" s="29">
        <v>1.19</v>
      </c>
      <c r="E51" s="29">
        <v>1.31</v>
      </c>
      <c r="F51" s="80">
        <v>0</v>
      </c>
      <c r="G51" s="36">
        <f t="shared" si="0"/>
        <v>0</v>
      </c>
      <c r="H51" s="29">
        <f t="shared" si="1"/>
        <v>0</v>
      </c>
      <c r="I51" s="21"/>
    </row>
    <row r="52" spans="1:9" ht="14.25" customHeight="1" x14ac:dyDescent="0.25">
      <c r="A52" s="26" t="s">
        <v>48</v>
      </c>
      <c r="B52" s="30">
        <v>1</v>
      </c>
      <c r="C52" s="28">
        <v>22.76</v>
      </c>
      <c r="D52" s="29">
        <v>22.76</v>
      </c>
      <c r="E52" s="29">
        <v>25.04</v>
      </c>
      <c r="F52" s="80">
        <v>0</v>
      </c>
      <c r="G52" s="36">
        <f t="shared" si="0"/>
        <v>0</v>
      </c>
      <c r="H52" s="29">
        <f t="shared" si="1"/>
        <v>0</v>
      </c>
      <c r="I52" s="21"/>
    </row>
    <row r="53" spans="1:9" ht="14.25" customHeight="1" x14ac:dyDescent="0.25">
      <c r="A53" s="26" t="s">
        <v>49</v>
      </c>
      <c r="B53" s="27">
        <v>1</v>
      </c>
      <c r="C53" s="28">
        <v>88.31</v>
      </c>
      <c r="D53" s="29">
        <v>88.31</v>
      </c>
      <c r="E53" s="29">
        <v>97.14</v>
      </c>
      <c r="F53" s="80">
        <v>0</v>
      </c>
      <c r="G53" s="36">
        <f t="shared" si="0"/>
        <v>0</v>
      </c>
      <c r="H53" s="29">
        <f t="shared" si="1"/>
        <v>0</v>
      </c>
      <c r="I53" s="21"/>
    </row>
    <row r="54" spans="1:9" ht="14.25" customHeight="1" x14ac:dyDescent="0.25">
      <c r="A54" s="26" t="s">
        <v>50</v>
      </c>
      <c r="B54" s="30">
        <v>3</v>
      </c>
      <c r="C54" s="28">
        <v>3.25</v>
      </c>
      <c r="D54" s="29">
        <v>9.76</v>
      </c>
      <c r="E54" s="29">
        <v>10.74</v>
      </c>
      <c r="F54" s="80">
        <v>0</v>
      </c>
      <c r="G54" s="36">
        <f t="shared" si="0"/>
        <v>0</v>
      </c>
      <c r="H54" s="29">
        <f t="shared" si="1"/>
        <v>0</v>
      </c>
      <c r="I54" s="21"/>
    </row>
    <row r="55" spans="1:9" ht="14.25" customHeight="1" x14ac:dyDescent="0.25">
      <c r="A55" s="26" t="s">
        <v>51</v>
      </c>
      <c r="B55" s="30">
        <v>1</v>
      </c>
      <c r="C55" s="28">
        <v>58.32</v>
      </c>
      <c r="D55" s="29">
        <v>58.32</v>
      </c>
      <c r="E55" s="29">
        <v>64.150000000000006</v>
      </c>
      <c r="F55" s="80">
        <v>0</v>
      </c>
      <c r="G55" s="36">
        <f t="shared" si="0"/>
        <v>0</v>
      </c>
      <c r="H55" s="29">
        <f t="shared" si="1"/>
        <v>0</v>
      </c>
      <c r="I55" s="21"/>
    </row>
    <row r="56" spans="1:9" ht="14.25" customHeight="1" x14ac:dyDescent="0.25">
      <c r="A56" s="26" t="s">
        <v>52</v>
      </c>
      <c r="B56" s="30">
        <v>1</v>
      </c>
      <c r="C56" s="28">
        <v>41.78</v>
      </c>
      <c r="D56" s="29">
        <v>41.78</v>
      </c>
      <c r="E56" s="29">
        <v>45.96</v>
      </c>
      <c r="F56" s="80">
        <v>0</v>
      </c>
      <c r="G56" s="36">
        <f t="shared" si="0"/>
        <v>0</v>
      </c>
      <c r="H56" s="29">
        <f t="shared" si="1"/>
        <v>0</v>
      </c>
      <c r="I56" s="21"/>
    </row>
    <row r="57" spans="1:9" ht="14.25" customHeight="1" x14ac:dyDescent="0.25">
      <c r="A57" s="26" t="s">
        <v>53</v>
      </c>
      <c r="B57" s="30">
        <v>2</v>
      </c>
      <c r="C57" s="28">
        <v>10.16</v>
      </c>
      <c r="D57" s="29">
        <v>20.329999999999998</v>
      </c>
      <c r="E57" s="29">
        <v>22.36</v>
      </c>
      <c r="F57" s="80">
        <v>0</v>
      </c>
      <c r="G57" s="36">
        <f t="shared" si="0"/>
        <v>0</v>
      </c>
      <c r="H57" s="29">
        <f t="shared" si="1"/>
        <v>0</v>
      </c>
      <c r="I57" s="21"/>
    </row>
    <row r="58" spans="1:9" ht="14.25" customHeight="1" x14ac:dyDescent="0.25">
      <c r="A58" s="26" t="s">
        <v>54</v>
      </c>
      <c r="B58" s="30">
        <v>2</v>
      </c>
      <c r="C58" s="28">
        <v>10.210000000000001</v>
      </c>
      <c r="D58" s="29">
        <v>20.41</v>
      </c>
      <c r="E58" s="29">
        <v>22.45</v>
      </c>
      <c r="F58" s="80">
        <v>0</v>
      </c>
      <c r="G58" s="36">
        <f t="shared" si="0"/>
        <v>0</v>
      </c>
      <c r="H58" s="29">
        <f t="shared" si="1"/>
        <v>0</v>
      </c>
      <c r="I58" s="21"/>
    </row>
    <row r="59" spans="1:9" ht="14.25" customHeight="1" x14ac:dyDescent="0.25">
      <c r="A59" s="26" t="s">
        <v>55</v>
      </c>
      <c r="B59" s="30">
        <v>2</v>
      </c>
      <c r="C59" s="28">
        <v>19.82</v>
      </c>
      <c r="D59" s="29">
        <v>39.64</v>
      </c>
      <c r="E59" s="29">
        <v>43.6</v>
      </c>
      <c r="F59" s="80">
        <v>0</v>
      </c>
      <c r="G59" s="36">
        <f t="shared" si="0"/>
        <v>0</v>
      </c>
      <c r="H59" s="29">
        <f t="shared" si="1"/>
        <v>0</v>
      </c>
      <c r="I59" s="21"/>
    </row>
    <row r="60" spans="1:9" ht="14.25" customHeight="1" x14ac:dyDescent="0.25">
      <c r="A60" s="26" t="s">
        <v>56</v>
      </c>
      <c r="B60" s="30">
        <v>2</v>
      </c>
      <c r="C60" s="28">
        <v>6.36</v>
      </c>
      <c r="D60" s="29">
        <v>12.72</v>
      </c>
      <c r="E60" s="29">
        <v>13.99</v>
      </c>
      <c r="F60" s="80">
        <v>0</v>
      </c>
      <c r="G60" s="36">
        <f t="shared" si="0"/>
        <v>0</v>
      </c>
      <c r="H60" s="29">
        <f t="shared" si="1"/>
        <v>0</v>
      </c>
      <c r="I60" s="21"/>
    </row>
    <row r="61" spans="1:9" ht="14.25" customHeight="1" x14ac:dyDescent="0.25">
      <c r="A61" s="26" t="s">
        <v>57</v>
      </c>
      <c r="B61" s="30">
        <v>2</v>
      </c>
      <c r="C61" s="28">
        <v>8.33</v>
      </c>
      <c r="D61" s="29">
        <v>16.66</v>
      </c>
      <c r="E61" s="29">
        <v>18.32</v>
      </c>
      <c r="F61" s="80">
        <v>0</v>
      </c>
      <c r="G61" s="36">
        <f t="shared" si="0"/>
        <v>0</v>
      </c>
      <c r="H61" s="29">
        <f t="shared" si="1"/>
        <v>0</v>
      </c>
      <c r="I61" s="21"/>
    </row>
    <row r="62" spans="1:9" ht="14.25" customHeight="1" x14ac:dyDescent="0.25">
      <c r="A62" s="26" t="s">
        <v>58</v>
      </c>
      <c r="B62" s="30">
        <v>2</v>
      </c>
      <c r="C62" s="28">
        <v>10.25</v>
      </c>
      <c r="D62" s="29">
        <v>20.5</v>
      </c>
      <c r="E62" s="29">
        <v>22.55</v>
      </c>
      <c r="F62" s="80">
        <v>0</v>
      </c>
      <c r="G62" s="36">
        <f t="shared" si="0"/>
        <v>0</v>
      </c>
      <c r="H62" s="29">
        <f t="shared" si="1"/>
        <v>0</v>
      </c>
      <c r="I62" s="21"/>
    </row>
    <row r="63" spans="1:9" ht="14.25" customHeight="1" x14ac:dyDescent="0.25">
      <c r="A63" s="26" t="s">
        <v>59</v>
      </c>
      <c r="B63" s="30">
        <v>4</v>
      </c>
      <c r="C63" s="28">
        <v>5.79</v>
      </c>
      <c r="D63" s="29">
        <v>23.16</v>
      </c>
      <c r="E63" s="29">
        <v>25.48</v>
      </c>
      <c r="F63" s="80">
        <v>0</v>
      </c>
      <c r="G63" s="36">
        <f t="shared" si="0"/>
        <v>0</v>
      </c>
      <c r="H63" s="29">
        <f t="shared" si="1"/>
        <v>0</v>
      </c>
      <c r="I63" s="21"/>
    </row>
    <row r="64" spans="1:9" ht="14.25" customHeight="1" x14ac:dyDescent="0.25">
      <c r="A64" s="26" t="s">
        <v>60</v>
      </c>
      <c r="B64" s="30">
        <v>250</v>
      </c>
      <c r="C64" s="28">
        <v>0.68</v>
      </c>
      <c r="D64" s="29">
        <v>169.65</v>
      </c>
      <c r="E64" s="29">
        <v>186.62</v>
      </c>
      <c r="F64" s="80">
        <v>0</v>
      </c>
      <c r="G64" s="36">
        <f t="shared" si="0"/>
        <v>0</v>
      </c>
      <c r="H64" s="29">
        <f t="shared" si="1"/>
        <v>0</v>
      </c>
      <c r="I64" s="21"/>
    </row>
    <row r="65" spans="1:9" ht="14.25" customHeight="1" x14ac:dyDescent="0.25">
      <c r="A65" s="26" t="s">
        <v>61</v>
      </c>
      <c r="B65" s="30">
        <v>3</v>
      </c>
      <c r="C65" s="28">
        <v>3.22</v>
      </c>
      <c r="D65" s="29">
        <v>9.67</v>
      </c>
      <c r="E65" s="29">
        <v>10.64</v>
      </c>
      <c r="F65" s="80">
        <v>0</v>
      </c>
      <c r="G65" s="36">
        <f t="shared" si="0"/>
        <v>0</v>
      </c>
      <c r="H65" s="29">
        <f t="shared" si="1"/>
        <v>0</v>
      </c>
      <c r="I65" s="21"/>
    </row>
    <row r="66" spans="1:9" ht="14.25" customHeight="1" x14ac:dyDescent="0.25">
      <c r="A66" s="26" t="s">
        <v>62</v>
      </c>
      <c r="B66" s="30">
        <v>1</v>
      </c>
      <c r="C66" s="28">
        <v>1.5</v>
      </c>
      <c r="D66" s="29">
        <v>1.5</v>
      </c>
      <c r="E66" s="29">
        <v>1.65</v>
      </c>
      <c r="F66" s="80">
        <v>0</v>
      </c>
      <c r="G66" s="36">
        <f t="shared" si="0"/>
        <v>0</v>
      </c>
      <c r="H66" s="29">
        <f t="shared" si="1"/>
        <v>0</v>
      </c>
      <c r="I66" s="21"/>
    </row>
    <row r="67" spans="1:9" ht="14.25" customHeight="1" x14ac:dyDescent="0.25">
      <c r="A67" s="26" t="s">
        <v>63</v>
      </c>
      <c r="B67" s="30">
        <v>1</v>
      </c>
      <c r="C67" s="28">
        <v>8.6999999999999993</v>
      </c>
      <c r="D67" s="29">
        <v>8.6999999999999993</v>
      </c>
      <c r="E67" s="29">
        <v>9.57</v>
      </c>
      <c r="F67" s="80">
        <v>0</v>
      </c>
      <c r="G67" s="36">
        <f t="shared" si="0"/>
        <v>0</v>
      </c>
      <c r="H67" s="29">
        <f t="shared" si="1"/>
        <v>0</v>
      </c>
      <c r="I67" s="21"/>
    </row>
    <row r="68" spans="1:9" ht="14.25" customHeight="1" x14ac:dyDescent="0.25">
      <c r="A68" s="26" t="s">
        <v>64</v>
      </c>
      <c r="B68" s="30">
        <v>1</v>
      </c>
      <c r="C68" s="28">
        <v>10.75</v>
      </c>
      <c r="D68" s="29">
        <v>10.75</v>
      </c>
      <c r="E68" s="29">
        <v>11.83</v>
      </c>
      <c r="F68" s="80">
        <v>0</v>
      </c>
      <c r="G68" s="36">
        <f t="shared" si="0"/>
        <v>0</v>
      </c>
      <c r="H68" s="29">
        <f t="shared" si="1"/>
        <v>0</v>
      </c>
      <c r="I68" s="21"/>
    </row>
    <row r="69" spans="1:9" ht="14.25" customHeight="1" x14ac:dyDescent="0.25">
      <c r="A69" s="26" t="s">
        <v>65</v>
      </c>
      <c r="B69" s="27">
        <v>7</v>
      </c>
      <c r="C69" s="28">
        <v>5.17</v>
      </c>
      <c r="D69" s="29">
        <v>36.17</v>
      </c>
      <c r="E69" s="29">
        <v>39.78</v>
      </c>
      <c r="F69" s="80">
        <v>0</v>
      </c>
      <c r="G69" s="36">
        <f t="shared" si="0"/>
        <v>0</v>
      </c>
      <c r="H69" s="29">
        <f t="shared" si="1"/>
        <v>0</v>
      </c>
      <c r="I69" s="21"/>
    </row>
    <row r="70" spans="1:9" ht="14.25" customHeight="1" x14ac:dyDescent="0.25">
      <c r="A70" s="26" t="s">
        <v>66</v>
      </c>
      <c r="B70" s="30">
        <v>3</v>
      </c>
      <c r="C70" s="28">
        <v>9.82</v>
      </c>
      <c r="D70" s="29">
        <v>29.46</v>
      </c>
      <c r="E70" s="29">
        <v>32.409999999999997</v>
      </c>
      <c r="F70" s="80">
        <v>0</v>
      </c>
      <c r="G70" s="36">
        <f t="shared" si="0"/>
        <v>0</v>
      </c>
      <c r="H70" s="29">
        <f t="shared" si="1"/>
        <v>0</v>
      </c>
      <c r="I70" s="21"/>
    </row>
    <row r="71" spans="1:9" ht="14.25" customHeight="1" x14ac:dyDescent="0.25">
      <c r="A71" s="26" t="s">
        <v>67</v>
      </c>
      <c r="B71" s="30">
        <v>3</v>
      </c>
      <c r="C71" s="28">
        <v>12.09</v>
      </c>
      <c r="D71" s="29">
        <v>36.26</v>
      </c>
      <c r="E71" s="29">
        <v>39.89</v>
      </c>
      <c r="F71" s="80">
        <v>0</v>
      </c>
      <c r="G71" s="36">
        <f t="shared" si="0"/>
        <v>0</v>
      </c>
      <c r="H71" s="29">
        <f t="shared" si="1"/>
        <v>0</v>
      </c>
      <c r="I71" s="21"/>
    </row>
    <row r="72" spans="1:9" ht="14.25" customHeight="1" x14ac:dyDescent="0.25">
      <c r="A72" s="26" t="s">
        <v>68</v>
      </c>
      <c r="B72" s="30">
        <v>3</v>
      </c>
      <c r="C72" s="28">
        <v>16.059999999999999</v>
      </c>
      <c r="D72" s="29">
        <v>48.19</v>
      </c>
      <c r="E72" s="29">
        <v>53.01</v>
      </c>
      <c r="F72" s="80">
        <v>0</v>
      </c>
      <c r="G72" s="36">
        <f t="shared" si="0"/>
        <v>0</v>
      </c>
      <c r="H72" s="29">
        <f t="shared" si="1"/>
        <v>0</v>
      </c>
      <c r="I72" s="21"/>
    </row>
    <row r="73" spans="1:9" ht="14.25" customHeight="1" x14ac:dyDescent="0.25">
      <c r="A73" s="26" t="s">
        <v>69</v>
      </c>
      <c r="B73" s="30">
        <v>3</v>
      </c>
      <c r="C73" s="28">
        <v>20.04</v>
      </c>
      <c r="D73" s="29">
        <v>60.12</v>
      </c>
      <c r="E73" s="29">
        <v>66.13</v>
      </c>
      <c r="F73" s="80">
        <v>0</v>
      </c>
      <c r="G73" s="36">
        <f t="shared" ref="G73:G136" si="2">F73*B73</f>
        <v>0</v>
      </c>
      <c r="H73" s="29">
        <f t="shared" ref="H73:H136" si="3">G73*1.21</f>
        <v>0</v>
      </c>
      <c r="I73" s="21"/>
    </row>
    <row r="74" spans="1:9" ht="14.25" customHeight="1" x14ac:dyDescent="0.25">
      <c r="A74" s="26" t="s">
        <v>70</v>
      </c>
      <c r="B74" s="30">
        <v>5</v>
      </c>
      <c r="C74" s="28">
        <v>29.93</v>
      </c>
      <c r="D74" s="29">
        <v>149.63</v>
      </c>
      <c r="E74" s="29">
        <v>164.59</v>
      </c>
      <c r="F74" s="80">
        <v>0</v>
      </c>
      <c r="G74" s="36">
        <f t="shared" si="2"/>
        <v>0</v>
      </c>
      <c r="H74" s="29">
        <f t="shared" si="3"/>
        <v>0</v>
      </c>
      <c r="I74" s="21"/>
    </row>
    <row r="75" spans="1:9" ht="14.25" customHeight="1" x14ac:dyDescent="0.25">
      <c r="A75" s="26" t="s">
        <v>71</v>
      </c>
      <c r="B75" s="30">
        <v>1</v>
      </c>
      <c r="C75" s="28">
        <v>36.92</v>
      </c>
      <c r="D75" s="29">
        <v>36.92</v>
      </c>
      <c r="E75" s="29">
        <v>40.619999999999997</v>
      </c>
      <c r="F75" s="80">
        <v>0</v>
      </c>
      <c r="G75" s="36">
        <f t="shared" si="2"/>
        <v>0</v>
      </c>
      <c r="H75" s="29">
        <f t="shared" si="3"/>
        <v>0</v>
      </c>
      <c r="I75" s="21"/>
    </row>
    <row r="76" spans="1:9" ht="14.25" customHeight="1" x14ac:dyDescent="0.25">
      <c r="A76" s="26" t="s">
        <v>72</v>
      </c>
      <c r="B76" s="30">
        <v>3</v>
      </c>
      <c r="C76" s="28">
        <v>8.42</v>
      </c>
      <c r="D76" s="29">
        <v>25.25</v>
      </c>
      <c r="E76" s="29">
        <v>27.77</v>
      </c>
      <c r="F76" s="80">
        <v>0</v>
      </c>
      <c r="G76" s="36">
        <f t="shared" si="2"/>
        <v>0</v>
      </c>
      <c r="H76" s="29">
        <f t="shared" si="3"/>
        <v>0</v>
      </c>
      <c r="I76" s="21"/>
    </row>
    <row r="77" spans="1:9" ht="14.25" customHeight="1" x14ac:dyDescent="0.25">
      <c r="A77" s="26" t="s">
        <v>73</v>
      </c>
      <c r="B77" s="30">
        <v>5</v>
      </c>
      <c r="C77" s="28">
        <v>4.8600000000000003</v>
      </c>
      <c r="D77" s="29">
        <v>24.3</v>
      </c>
      <c r="E77" s="29">
        <v>26.73</v>
      </c>
      <c r="F77" s="80">
        <v>0</v>
      </c>
      <c r="G77" s="36">
        <f t="shared" si="2"/>
        <v>0</v>
      </c>
      <c r="H77" s="29">
        <f t="shared" si="3"/>
        <v>0</v>
      </c>
      <c r="I77" s="21"/>
    </row>
    <row r="78" spans="1:9" ht="14.25" customHeight="1" x14ac:dyDescent="0.25">
      <c r="A78" s="26" t="s">
        <v>74</v>
      </c>
      <c r="B78" s="30">
        <v>5</v>
      </c>
      <c r="C78" s="28">
        <v>18.89</v>
      </c>
      <c r="D78" s="29">
        <v>94.45</v>
      </c>
      <c r="E78" s="29">
        <v>103.9</v>
      </c>
      <c r="F78" s="80">
        <v>0</v>
      </c>
      <c r="G78" s="36">
        <f t="shared" si="2"/>
        <v>0</v>
      </c>
      <c r="H78" s="29">
        <f t="shared" si="3"/>
        <v>0</v>
      </c>
      <c r="I78" s="21"/>
    </row>
    <row r="79" spans="1:9" ht="14.25" customHeight="1" x14ac:dyDescent="0.25">
      <c r="A79" s="26" t="s">
        <v>75</v>
      </c>
      <c r="B79" s="30">
        <v>500</v>
      </c>
      <c r="C79" s="28">
        <v>0.3</v>
      </c>
      <c r="D79" s="29">
        <v>150</v>
      </c>
      <c r="E79" s="29">
        <v>165</v>
      </c>
      <c r="F79" s="80">
        <v>0</v>
      </c>
      <c r="G79" s="36">
        <f t="shared" si="2"/>
        <v>0</v>
      </c>
      <c r="H79" s="29">
        <f t="shared" si="3"/>
        <v>0</v>
      </c>
      <c r="I79" s="21"/>
    </row>
    <row r="80" spans="1:9" ht="14.25" customHeight="1" x14ac:dyDescent="0.25">
      <c r="A80" s="26" t="s">
        <v>76</v>
      </c>
      <c r="B80" s="30">
        <v>100</v>
      </c>
      <c r="C80" s="28">
        <v>0.38</v>
      </c>
      <c r="D80" s="29">
        <v>37.799999999999997</v>
      </c>
      <c r="E80" s="29">
        <v>41.58</v>
      </c>
      <c r="F80" s="80">
        <v>0</v>
      </c>
      <c r="G80" s="36">
        <f t="shared" si="2"/>
        <v>0</v>
      </c>
      <c r="H80" s="29">
        <f t="shared" si="3"/>
        <v>0</v>
      </c>
      <c r="I80" s="21"/>
    </row>
    <row r="81" spans="1:9" ht="14.25" customHeight="1" x14ac:dyDescent="0.25">
      <c r="A81" s="26" t="s">
        <v>77</v>
      </c>
      <c r="B81" s="30">
        <v>350</v>
      </c>
      <c r="C81" s="28">
        <v>0.75</v>
      </c>
      <c r="D81" s="29">
        <v>263.24</v>
      </c>
      <c r="E81" s="29">
        <v>289.57</v>
      </c>
      <c r="F81" s="80">
        <v>0</v>
      </c>
      <c r="G81" s="36">
        <f t="shared" si="2"/>
        <v>0</v>
      </c>
      <c r="H81" s="29">
        <f t="shared" si="3"/>
        <v>0</v>
      </c>
      <c r="I81" s="21"/>
    </row>
    <row r="82" spans="1:9" ht="14.25" customHeight="1" x14ac:dyDescent="0.25">
      <c r="A82" s="26" t="s">
        <v>78</v>
      </c>
      <c r="B82" s="27">
        <v>2</v>
      </c>
      <c r="C82" s="28">
        <v>25.86</v>
      </c>
      <c r="D82" s="29">
        <v>51.72</v>
      </c>
      <c r="E82" s="29">
        <v>56.89</v>
      </c>
      <c r="F82" s="80">
        <v>0</v>
      </c>
      <c r="G82" s="36">
        <f t="shared" si="2"/>
        <v>0</v>
      </c>
      <c r="H82" s="29">
        <f t="shared" si="3"/>
        <v>0</v>
      </c>
      <c r="I82" s="21"/>
    </row>
    <row r="83" spans="1:9" ht="14.25" customHeight="1" x14ac:dyDescent="0.25">
      <c r="A83" s="26" t="s">
        <v>79</v>
      </c>
      <c r="B83" s="27">
        <v>1</v>
      </c>
      <c r="C83" s="28">
        <v>46.74</v>
      </c>
      <c r="D83" s="29">
        <v>46.74</v>
      </c>
      <c r="E83" s="29">
        <v>51.41</v>
      </c>
      <c r="F83" s="80">
        <v>0</v>
      </c>
      <c r="G83" s="36">
        <f t="shared" si="2"/>
        <v>0</v>
      </c>
      <c r="H83" s="29">
        <f t="shared" si="3"/>
        <v>0</v>
      </c>
      <c r="I83" s="21"/>
    </row>
    <row r="84" spans="1:9" ht="14.25" customHeight="1" x14ac:dyDescent="0.25">
      <c r="A84" s="26" t="s">
        <v>80</v>
      </c>
      <c r="B84" s="30">
        <v>14</v>
      </c>
      <c r="C84" s="28">
        <v>316.02999999999997</v>
      </c>
      <c r="D84" s="29">
        <v>4424.42</v>
      </c>
      <c r="E84" s="29">
        <v>4866.8599999999997</v>
      </c>
      <c r="F84" s="80">
        <v>0</v>
      </c>
      <c r="G84" s="36">
        <f t="shared" si="2"/>
        <v>0</v>
      </c>
      <c r="H84" s="29">
        <f t="shared" si="3"/>
        <v>0</v>
      </c>
      <c r="I84" s="21"/>
    </row>
    <row r="85" spans="1:9" ht="14.25" customHeight="1" x14ac:dyDescent="0.25">
      <c r="A85" s="26" t="s">
        <v>81</v>
      </c>
      <c r="B85" s="30">
        <v>15</v>
      </c>
      <c r="C85" s="28">
        <v>189.62</v>
      </c>
      <c r="D85" s="29">
        <v>2844.27</v>
      </c>
      <c r="E85" s="29">
        <v>3128.7</v>
      </c>
      <c r="F85" s="80">
        <v>0</v>
      </c>
      <c r="G85" s="36">
        <f t="shared" si="2"/>
        <v>0</v>
      </c>
      <c r="H85" s="29">
        <f t="shared" si="3"/>
        <v>0</v>
      </c>
      <c r="I85" s="21"/>
    </row>
    <row r="86" spans="1:9" ht="14.25" customHeight="1" x14ac:dyDescent="0.25">
      <c r="A86" s="26" t="s">
        <v>82</v>
      </c>
      <c r="B86" s="30">
        <v>1</v>
      </c>
      <c r="C86" s="28">
        <v>99.35</v>
      </c>
      <c r="D86" s="29">
        <v>99.35</v>
      </c>
      <c r="E86" s="29">
        <v>109.28</v>
      </c>
      <c r="F86" s="80">
        <v>0</v>
      </c>
      <c r="G86" s="36">
        <f t="shared" si="2"/>
        <v>0</v>
      </c>
      <c r="H86" s="29">
        <f t="shared" si="3"/>
        <v>0</v>
      </c>
      <c r="I86" s="21"/>
    </row>
    <row r="87" spans="1:9" ht="14.25" customHeight="1" x14ac:dyDescent="0.25">
      <c r="A87" s="26" t="s">
        <v>83</v>
      </c>
      <c r="B87" s="30">
        <v>1</v>
      </c>
      <c r="C87" s="28">
        <v>115.57</v>
      </c>
      <c r="D87" s="29">
        <v>115.57</v>
      </c>
      <c r="E87" s="29">
        <v>127.13</v>
      </c>
      <c r="F87" s="80">
        <v>0</v>
      </c>
      <c r="G87" s="36">
        <f t="shared" si="2"/>
        <v>0</v>
      </c>
      <c r="H87" s="29">
        <f t="shared" si="3"/>
        <v>0</v>
      </c>
      <c r="I87" s="21"/>
    </row>
    <row r="88" spans="1:9" ht="14.25" customHeight="1" x14ac:dyDescent="0.25">
      <c r="A88" s="26" t="s">
        <v>84</v>
      </c>
      <c r="B88" s="30">
        <v>3</v>
      </c>
      <c r="C88" s="28">
        <v>76.91</v>
      </c>
      <c r="D88" s="29">
        <v>230.74</v>
      </c>
      <c r="E88" s="29">
        <v>253.81</v>
      </c>
      <c r="F88" s="80">
        <v>0</v>
      </c>
      <c r="G88" s="36">
        <f t="shared" si="2"/>
        <v>0</v>
      </c>
      <c r="H88" s="29">
        <f t="shared" si="3"/>
        <v>0</v>
      </c>
      <c r="I88" s="21"/>
    </row>
    <row r="89" spans="1:9" ht="14.25" customHeight="1" x14ac:dyDescent="0.25">
      <c r="A89" s="26" t="s">
        <v>85</v>
      </c>
      <c r="B89" s="30">
        <v>3</v>
      </c>
      <c r="C89" s="28">
        <v>147.06</v>
      </c>
      <c r="D89" s="29">
        <v>441.19</v>
      </c>
      <c r="E89" s="29">
        <v>485.31</v>
      </c>
      <c r="F89" s="80">
        <v>0</v>
      </c>
      <c r="G89" s="36">
        <f t="shared" si="2"/>
        <v>0</v>
      </c>
      <c r="H89" s="29">
        <f t="shared" si="3"/>
        <v>0</v>
      </c>
      <c r="I89" s="21"/>
    </row>
    <row r="90" spans="1:9" ht="14.25" customHeight="1" x14ac:dyDescent="0.25">
      <c r="A90" s="26" t="s">
        <v>86</v>
      </c>
      <c r="B90" s="27">
        <v>3</v>
      </c>
      <c r="C90" s="28">
        <v>73.400000000000006</v>
      </c>
      <c r="D90" s="29">
        <v>220.19</v>
      </c>
      <c r="E90" s="29">
        <v>242.21</v>
      </c>
      <c r="F90" s="80">
        <v>0</v>
      </c>
      <c r="G90" s="36">
        <f t="shared" si="2"/>
        <v>0</v>
      </c>
      <c r="H90" s="29">
        <f t="shared" si="3"/>
        <v>0</v>
      </c>
      <c r="I90" s="21"/>
    </row>
    <row r="91" spans="1:9" ht="14.25" customHeight="1" x14ac:dyDescent="0.25">
      <c r="A91" s="26" t="s">
        <v>87</v>
      </c>
      <c r="B91" s="27">
        <v>3</v>
      </c>
      <c r="C91" s="28">
        <v>30.11</v>
      </c>
      <c r="D91" s="29">
        <v>90.32</v>
      </c>
      <c r="E91" s="29">
        <v>99.36</v>
      </c>
      <c r="F91" s="80">
        <v>0</v>
      </c>
      <c r="G91" s="36">
        <f t="shared" si="2"/>
        <v>0</v>
      </c>
      <c r="H91" s="29">
        <f t="shared" si="3"/>
        <v>0</v>
      </c>
      <c r="I91" s="21"/>
    </row>
    <row r="92" spans="1:9" ht="14.25" customHeight="1" x14ac:dyDescent="0.25">
      <c r="A92" s="26" t="s">
        <v>88</v>
      </c>
      <c r="B92" s="27">
        <v>1</v>
      </c>
      <c r="C92" s="28">
        <v>91.97</v>
      </c>
      <c r="D92" s="29">
        <v>91.97</v>
      </c>
      <c r="E92" s="29">
        <v>101.16</v>
      </c>
      <c r="F92" s="80">
        <v>0</v>
      </c>
      <c r="G92" s="36">
        <f t="shared" si="2"/>
        <v>0</v>
      </c>
      <c r="H92" s="29">
        <f t="shared" si="3"/>
        <v>0</v>
      </c>
      <c r="I92" s="21"/>
    </row>
    <row r="93" spans="1:9" ht="14.25" customHeight="1" x14ac:dyDescent="0.25">
      <c r="A93" s="26" t="s">
        <v>89</v>
      </c>
      <c r="B93" s="27">
        <v>2</v>
      </c>
      <c r="C93" s="28">
        <v>31.39</v>
      </c>
      <c r="D93" s="29">
        <v>62.78</v>
      </c>
      <c r="E93" s="29">
        <v>69.06</v>
      </c>
      <c r="F93" s="80">
        <v>0</v>
      </c>
      <c r="G93" s="36">
        <f t="shared" si="2"/>
        <v>0</v>
      </c>
      <c r="H93" s="29">
        <f t="shared" si="3"/>
        <v>0</v>
      </c>
      <c r="I93" s="21"/>
    </row>
    <row r="94" spans="1:9" ht="14.25" customHeight="1" x14ac:dyDescent="0.25">
      <c r="A94" s="26" t="s">
        <v>90</v>
      </c>
      <c r="B94" s="27">
        <v>3</v>
      </c>
      <c r="C94" s="28">
        <v>28.88</v>
      </c>
      <c r="D94" s="29">
        <v>86.65</v>
      </c>
      <c r="E94" s="29">
        <v>95.32</v>
      </c>
      <c r="F94" s="80">
        <v>0</v>
      </c>
      <c r="G94" s="36">
        <f t="shared" si="2"/>
        <v>0</v>
      </c>
      <c r="H94" s="29">
        <f t="shared" si="3"/>
        <v>0</v>
      </c>
      <c r="I94" s="21"/>
    </row>
    <row r="95" spans="1:9" ht="14.25" customHeight="1" x14ac:dyDescent="0.25">
      <c r="A95" s="26" t="s">
        <v>91</v>
      </c>
      <c r="B95" s="27">
        <v>1</v>
      </c>
      <c r="C95" s="28">
        <v>24</v>
      </c>
      <c r="D95" s="29">
        <v>24</v>
      </c>
      <c r="E95" s="29">
        <v>26.4</v>
      </c>
      <c r="F95" s="80">
        <v>0</v>
      </c>
      <c r="G95" s="36">
        <f t="shared" si="2"/>
        <v>0</v>
      </c>
      <c r="H95" s="29">
        <f t="shared" si="3"/>
        <v>0</v>
      </c>
      <c r="I95" s="21"/>
    </row>
    <row r="96" spans="1:9" ht="14.25" customHeight="1" x14ac:dyDescent="0.25">
      <c r="A96" s="26" t="s">
        <v>92</v>
      </c>
      <c r="B96" s="27">
        <v>2</v>
      </c>
      <c r="C96" s="28">
        <v>30.59</v>
      </c>
      <c r="D96" s="29">
        <v>61.18</v>
      </c>
      <c r="E96" s="29">
        <v>67.290000000000006</v>
      </c>
      <c r="F96" s="80">
        <v>0</v>
      </c>
      <c r="G96" s="36">
        <f t="shared" si="2"/>
        <v>0</v>
      </c>
      <c r="H96" s="29">
        <f t="shared" si="3"/>
        <v>0</v>
      </c>
      <c r="I96" s="21"/>
    </row>
    <row r="97" spans="1:9" ht="14.25" customHeight="1" x14ac:dyDescent="0.25">
      <c r="A97" s="26" t="s">
        <v>93</v>
      </c>
      <c r="B97" s="27">
        <v>9</v>
      </c>
      <c r="C97" s="28">
        <v>16.61</v>
      </c>
      <c r="D97" s="29">
        <v>149.47</v>
      </c>
      <c r="E97" s="29">
        <v>164.42</v>
      </c>
      <c r="F97" s="80">
        <v>0</v>
      </c>
      <c r="G97" s="36">
        <f t="shared" si="2"/>
        <v>0</v>
      </c>
      <c r="H97" s="29">
        <f t="shared" si="3"/>
        <v>0</v>
      </c>
      <c r="I97" s="21"/>
    </row>
    <row r="98" spans="1:9" ht="14.25" customHeight="1" x14ac:dyDescent="0.25">
      <c r="A98" s="26" t="s">
        <v>94</v>
      </c>
      <c r="B98" s="27">
        <v>2</v>
      </c>
      <c r="C98" s="28">
        <v>102.1</v>
      </c>
      <c r="D98" s="29">
        <v>204.19</v>
      </c>
      <c r="E98" s="29">
        <v>224.61</v>
      </c>
      <c r="F98" s="80">
        <v>0</v>
      </c>
      <c r="G98" s="36">
        <f t="shared" si="2"/>
        <v>0</v>
      </c>
      <c r="H98" s="29">
        <f t="shared" si="3"/>
        <v>0</v>
      </c>
      <c r="I98" s="21"/>
    </row>
    <row r="99" spans="1:9" ht="14.25" customHeight="1" x14ac:dyDescent="0.25">
      <c r="A99" s="26" t="s">
        <v>95</v>
      </c>
      <c r="B99" s="27">
        <v>2</v>
      </c>
      <c r="C99" s="28">
        <v>37.200000000000003</v>
      </c>
      <c r="D99" s="29">
        <v>74.400000000000006</v>
      </c>
      <c r="E99" s="29">
        <v>81.84</v>
      </c>
      <c r="F99" s="80">
        <v>0</v>
      </c>
      <c r="G99" s="36">
        <f t="shared" si="2"/>
        <v>0</v>
      </c>
      <c r="H99" s="29">
        <f t="shared" si="3"/>
        <v>0</v>
      </c>
      <c r="I99" s="21"/>
    </row>
    <row r="100" spans="1:9" ht="14.25" customHeight="1" x14ac:dyDescent="0.25">
      <c r="A100" s="26" t="s">
        <v>96</v>
      </c>
      <c r="B100" s="27">
        <v>230</v>
      </c>
      <c r="C100" s="28">
        <v>13.57</v>
      </c>
      <c r="D100" s="29">
        <v>3121.99</v>
      </c>
      <c r="E100" s="29">
        <v>3434.19</v>
      </c>
      <c r="F100" s="80">
        <v>0</v>
      </c>
      <c r="G100" s="36">
        <f t="shared" si="2"/>
        <v>0</v>
      </c>
      <c r="H100" s="29">
        <f t="shared" si="3"/>
        <v>0</v>
      </c>
      <c r="I100" s="21"/>
    </row>
    <row r="101" spans="1:9" ht="14.25" customHeight="1" x14ac:dyDescent="0.25">
      <c r="A101" s="26" t="s">
        <v>97</v>
      </c>
      <c r="B101" s="27">
        <v>8</v>
      </c>
      <c r="C101" s="28">
        <v>54.67</v>
      </c>
      <c r="D101" s="29">
        <v>437.35</v>
      </c>
      <c r="E101" s="29">
        <v>481.09</v>
      </c>
      <c r="F101" s="80">
        <v>0</v>
      </c>
      <c r="G101" s="36">
        <f t="shared" si="2"/>
        <v>0</v>
      </c>
      <c r="H101" s="29">
        <f t="shared" si="3"/>
        <v>0</v>
      </c>
      <c r="I101" s="21"/>
    </row>
    <row r="102" spans="1:9" ht="14.25" customHeight="1" x14ac:dyDescent="0.25">
      <c r="A102" s="26" t="s">
        <v>98</v>
      </c>
      <c r="B102" s="27">
        <v>5</v>
      </c>
      <c r="C102" s="28">
        <v>27.3</v>
      </c>
      <c r="D102" s="29">
        <v>136.5</v>
      </c>
      <c r="E102" s="29">
        <v>150.15</v>
      </c>
      <c r="F102" s="80">
        <v>0</v>
      </c>
      <c r="G102" s="36">
        <f t="shared" si="2"/>
        <v>0</v>
      </c>
      <c r="H102" s="29">
        <f t="shared" si="3"/>
        <v>0</v>
      </c>
      <c r="I102" s="21"/>
    </row>
    <row r="103" spans="1:9" ht="14.25" customHeight="1" x14ac:dyDescent="0.25">
      <c r="A103" s="26" t="s">
        <v>99</v>
      </c>
      <c r="B103" s="30">
        <v>5</v>
      </c>
      <c r="C103" s="28">
        <v>24.25</v>
      </c>
      <c r="D103" s="29">
        <v>121.24</v>
      </c>
      <c r="E103" s="29">
        <v>133.36000000000001</v>
      </c>
      <c r="F103" s="80">
        <v>0</v>
      </c>
      <c r="G103" s="36">
        <f t="shared" si="2"/>
        <v>0</v>
      </c>
      <c r="H103" s="29">
        <f t="shared" si="3"/>
        <v>0</v>
      </c>
      <c r="I103" s="21"/>
    </row>
    <row r="104" spans="1:9" ht="14.25" customHeight="1" x14ac:dyDescent="0.25">
      <c r="A104" s="26" t="s">
        <v>100</v>
      </c>
      <c r="B104" s="30">
        <v>13</v>
      </c>
      <c r="C104" s="28">
        <v>15.65</v>
      </c>
      <c r="D104" s="29">
        <v>203.41</v>
      </c>
      <c r="E104" s="29">
        <v>223.75</v>
      </c>
      <c r="F104" s="80">
        <v>0</v>
      </c>
      <c r="G104" s="36">
        <f t="shared" si="2"/>
        <v>0</v>
      </c>
      <c r="H104" s="29">
        <f t="shared" si="3"/>
        <v>0</v>
      </c>
      <c r="I104" s="21"/>
    </row>
    <row r="105" spans="1:9" ht="14.25" customHeight="1" x14ac:dyDescent="0.25">
      <c r="A105" s="26" t="s">
        <v>101</v>
      </c>
      <c r="B105" s="30">
        <v>7</v>
      </c>
      <c r="C105" s="28">
        <v>6.95</v>
      </c>
      <c r="D105" s="29">
        <v>48.67</v>
      </c>
      <c r="E105" s="29">
        <v>53.54</v>
      </c>
      <c r="F105" s="80">
        <v>0</v>
      </c>
      <c r="G105" s="36">
        <f t="shared" si="2"/>
        <v>0</v>
      </c>
      <c r="H105" s="29">
        <f t="shared" si="3"/>
        <v>0</v>
      </c>
      <c r="I105" s="21"/>
    </row>
    <row r="106" spans="1:9" ht="14.25" customHeight="1" x14ac:dyDescent="0.25">
      <c r="A106" s="26" t="s">
        <v>102</v>
      </c>
      <c r="B106" s="30">
        <v>4</v>
      </c>
      <c r="C106" s="28">
        <v>39.94</v>
      </c>
      <c r="D106" s="29">
        <v>159.74</v>
      </c>
      <c r="E106" s="29">
        <v>175.72</v>
      </c>
      <c r="F106" s="80">
        <v>0</v>
      </c>
      <c r="G106" s="36">
        <f t="shared" si="2"/>
        <v>0</v>
      </c>
      <c r="H106" s="29">
        <f t="shared" si="3"/>
        <v>0</v>
      </c>
      <c r="I106" s="21"/>
    </row>
    <row r="107" spans="1:9" ht="14.25" customHeight="1" x14ac:dyDescent="0.25">
      <c r="A107" s="26" t="s">
        <v>103</v>
      </c>
      <c r="B107" s="27">
        <v>3</v>
      </c>
      <c r="C107" s="28">
        <v>44.41</v>
      </c>
      <c r="D107" s="29">
        <v>133.24</v>
      </c>
      <c r="E107" s="29">
        <v>146.56</v>
      </c>
      <c r="F107" s="80">
        <v>0</v>
      </c>
      <c r="G107" s="36">
        <f t="shared" si="2"/>
        <v>0</v>
      </c>
      <c r="H107" s="29">
        <f t="shared" si="3"/>
        <v>0</v>
      </c>
      <c r="I107" s="21"/>
    </row>
    <row r="108" spans="1:9" ht="14.25" customHeight="1" x14ac:dyDescent="0.25">
      <c r="A108" s="26" t="s">
        <v>104</v>
      </c>
      <c r="B108" s="30">
        <v>5</v>
      </c>
      <c r="C108" s="28">
        <v>10.44</v>
      </c>
      <c r="D108" s="29">
        <v>52.19</v>
      </c>
      <c r="E108" s="29">
        <v>57.41</v>
      </c>
      <c r="F108" s="80">
        <v>0</v>
      </c>
      <c r="G108" s="36">
        <f t="shared" si="2"/>
        <v>0</v>
      </c>
      <c r="H108" s="29">
        <f t="shared" si="3"/>
        <v>0</v>
      </c>
      <c r="I108" s="21"/>
    </row>
    <row r="109" spans="1:9" ht="14.25" customHeight="1" x14ac:dyDescent="0.25">
      <c r="A109" s="26" t="s">
        <v>105</v>
      </c>
      <c r="B109" s="30">
        <v>3</v>
      </c>
      <c r="C109" s="28">
        <v>53.77</v>
      </c>
      <c r="D109" s="29">
        <v>161.32</v>
      </c>
      <c r="E109" s="29">
        <v>177.45</v>
      </c>
      <c r="F109" s="80">
        <v>0</v>
      </c>
      <c r="G109" s="36">
        <f t="shared" si="2"/>
        <v>0</v>
      </c>
      <c r="H109" s="29">
        <f t="shared" si="3"/>
        <v>0</v>
      </c>
      <c r="I109" s="21"/>
    </row>
    <row r="110" spans="1:9" ht="14.25" customHeight="1" x14ac:dyDescent="0.25">
      <c r="A110" s="26" t="s">
        <v>106</v>
      </c>
      <c r="B110" s="30">
        <v>3</v>
      </c>
      <c r="C110" s="28">
        <v>21.59</v>
      </c>
      <c r="D110" s="29">
        <v>64.760000000000005</v>
      </c>
      <c r="E110" s="29">
        <v>71.239999999999995</v>
      </c>
      <c r="F110" s="80">
        <v>0</v>
      </c>
      <c r="G110" s="36">
        <f t="shared" si="2"/>
        <v>0</v>
      </c>
      <c r="H110" s="29">
        <f t="shared" si="3"/>
        <v>0</v>
      </c>
      <c r="I110" s="21"/>
    </row>
    <row r="111" spans="1:9" ht="14.25" customHeight="1" x14ac:dyDescent="0.25">
      <c r="A111" s="26" t="s">
        <v>107</v>
      </c>
      <c r="B111" s="30">
        <v>3</v>
      </c>
      <c r="C111" s="28">
        <v>97</v>
      </c>
      <c r="D111" s="29">
        <v>291.01</v>
      </c>
      <c r="E111" s="29">
        <v>320.11</v>
      </c>
      <c r="F111" s="80">
        <v>0</v>
      </c>
      <c r="G111" s="36">
        <f t="shared" si="2"/>
        <v>0</v>
      </c>
      <c r="H111" s="29">
        <f t="shared" si="3"/>
        <v>0</v>
      </c>
      <c r="I111" s="21"/>
    </row>
    <row r="112" spans="1:9" ht="14.25" customHeight="1" x14ac:dyDescent="0.25">
      <c r="A112" s="26" t="s">
        <v>108</v>
      </c>
      <c r="B112" s="30">
        <v>1</v>
      </c>
      <c r="C112" s="28">
        <v>17.68</v>
      </c>
      <c r="D112" s="29">
        <v>17.68</v>
      </c>
      <c r="E112" s="29">
        <v>19.440000000000001</v>
      </c>
      <c r="F112" s="80">
        <v>0</v>
      </c>
      <c r="G112" s="36">
        <f t="shared" si="2"/>
        <v>0</v>
      </c>
      <c r="H112" s="29">
        <f t="shared" si="3"/>
        <v>0</v>
      </c>
      <c r="I112" s="21"/>
    </row>
    <row r="113" spans="1:9" ht="14.25" customHeight="1" x14ac:dyDescent="0.25">
      <c r="A113" s="26" t="s">
        <v>109</v>
      </c>
      <c r="B113" s="30">
        <v>3</v>
      </c>
      <c r="C113" s="28">
        <v>21.52</v>
      </c>
      <c r="D113" s="29">
        <v>64.56</v>
      </c>
      <c r="E113" s="29">
        <v>71.02</v>
      </c>
      <c r="F113" s="80">
        <v>0</v>
      </c>
      <c r="G113" s="36">
        <f t="shared" si="2"/>
        <v>0</v>
      </c>
      <c r="H113" s="29">
        <f t="shared" si="3"/>
        <v>0</v>
      </c>
      <c r="I113" s="21"/>
    </row>
    <row r="114" spans="1:9" ht="14.25" customHeight="1" x14ac:dyDescent="0.25">
      <c r="A114" s="26" t="s">
        <v>110</v>
      </c>
      <c r="B114" s="30">
        <v>6</v>
      </c>
      <c r="C114" s="28">
        <v>7.45</v>
      </c>
      <c r="D114" s="29">
        <v>44.71</v>
      </c>
      <c r="E114" s="29">
        <v>49.18</v>
      </c>
      <c r="F114" s="80">
        <v>0</v>
      </c>
      <c r="G114" s="36">
        <f t="shared" si="2"/>
        <v>0</v>
      </c>
      <c r="H114" s="29">
        <f t="shared" si="3"/>
        <v>0</v>
      </c>
      <c r="I114" s="21"/>
    </row>
    <row r="115" spans="1:9" ht="14.25" customHeight="1" x14ac:dyDescent="0.25">
      <c r="A115" s="26" t="s">
        <v>111</v>
      </c>
      <c r="B115" s="30">
        <v>8</v>
      </c>
      <c r="C115" s="28">
        <v>9.82</v>
      </c>
      <c r="D115" s="29">
        <v>78.56</v>
      </c>
      <c r="E115" s="29">
        <v>86.42</v>
      </c>
      <c r="F115" s="80">
        <v>0</v>
      </c>
      <c r="G115" s="36">
        <f t="shared" si="2"/>
        <v>0</v>
      </c>
      <c r="H115" s="29">
        <f t="shared" si="3"/>
        <v>0</v>
      </c>
      <c r="I115" s="21"/>
    </row>
    <row r="116" spans="1:9" ht="14.25" customHeight="1" x14ac:dyDescent="0.25">
      <c r="A116" s="26" t="s">
        <v>112</v>
      </c>
      <c r="B116" s="30">
        <v>7</v>
      </c>
      <c r="C116" s="28">
        <v>32.54</v>
      </c>
      <c r="D116" s="29">
        <v>227.76</v>
      </c>
      <c r="E116" s="29">
        <v>250.54</v>
      </c>
      <c r="F116" s="80">
        <v>0</v>
      </c>
      <c r="G116" s="36">
        <f t="shared" si="2"/>
        <v>0</v>
      </c>
      <c r="H116" s="29">
        <f t="shared" si="3"/>
        <v>0</v>
      </c>
      <c r="I116" s="21"/>
    </row>
    <row r="117" spans="1:9" ht="14.25" customHeight="1" x14ac:dyDescent="0.25">
      <c r="A117" s="26" t="s">
        <v>113</v>
      </c>
      <c r="B117" s="30">
        <v>5</v>
      </c>
      <c r="C117" s="28">
        <v>47.4</v>
      </c>
      <c r="D117" s="29">
        <v>237.01</v>
      </c>
      <c r="E117" s="29">
        <v>260.70999999999998</v>
      </c>
      <c r="F117" s="80">
        <v>0</v>
      </c>
      <c r="G117" s="36">
        <f t="shared" si="2"/>
        <v>0</v>
      </c>
      <c r="H117" s="29">
        <f t="shared" si="3"/>
        <v>0</v>
      </c>
      <c r="I117" s="21"/>
    </row>
    <row r="118" spans="1:9" ht="14.25" customHeight="1" x14ac:dyDescent="0.25">
      <c r="A118" s="26" t="s">
        <v>114</v>
      </c>
      <c r="B118" s="30">
        <v>12</v>
      </c>
      <c r="C118" s="28">
        <v>15.19</v>
      </c>
      <c r="D118" s="29">
        <v>182.3</v>
      </c>
      <c r="E118" s="29">
        <v>200.53</v>
      </c>
      <c r="F118" s="80">
        <v>0</v>
      </c>
      <c r="G118" s="36">
        <f t="shared" si="2"/>
        <v>0</v>
      </c>
      <c r="H118" s="29">
        <f t="shared" si="3"/>
        <v>0</v>
      </c>
      <c r="I118" s="21"/>
    </row>
    <row r="119" spans="1:9" ht="14.25" customHeight="1" x14ac:dyDescent="0.25">
      <c r="A119" s="26" t="s">
        <v>115</v>
      </c>
      <c r="B119" s="30">
        <v>3</v>
      </c>
      <c r="C119" s="28">
        <v>4.62</v>
      </c>
      <c r="D119" s="29">
        <v>13.85</v>
      </c>
      <c r="E119" s="29">
        <v>15.23</v>
      </c>
      <c r="F119" s="80">
        <v>0</v>
      </c>
      <c r="G119" s="36">
        <f t="shared" si="2"/>
        <v>0</v>
      </c>
      <c r="H119" s="29">
        <f t="shared" si="3"/>
        <v>0</v>
      </c>
      <c r="I119" s="21"/>
    </row>
    <row r="120" spans="1:9" ht="14.25" customHeight="1" x14ac:dyDescent="0.25">
      <c r="A120" s="26" t="s">
        <v>116</v>
      </c>
      <c r="B120" s="30">
        <v>3</v>
      </c>
      <c r="C120" s="28">
        <v>70.33</v>
      </c>
      <c r="D120" s="29">
        <v>210.98</v>
      </c>
      <c r="E120" s="29">
        <v>232.08</v>
      </c>
      <c r="F120" s="80">
        <v>0</v>
      </c>
      <c r="G120" s="36">
        <f t="shared" si="2"/>
        <v>0</v>
      </c>
      <c r="H120" s="29">
        <f t="shared" si="3"/>
        <v>0</v>
      </c>
      <c r="I120" s="21"/>
    </row>
    <row r="121" spans="1:9" ht="14.25" customHeight="1" x14ac:dyDescent="0.25">
      <c r="A121" s="26" t="s">
        <v>117</v>
      </c>
      <c r="B121" s="30">
        <v>19</v>
      </c>
      <c r="C121" s="28">
        <v>36.28</v>
      </c>
      <c r="D121" s="29">
        <v>689.39</v>
      </c>
      <c r="E121" s="29">
        <v>758.33</v>
      </c>
      <c r="F121" s="80">
        <v>0</v>
      </c>
      <c r="G121" s="36">
        <f t="shared" si="2"/>
        <v>0</v>
      </c>
      <c r="H121" s="29">
        <f t="shared" si="3"/>
        <v>0</v>
      </c>
      <c r="I121" s="21"/>
    </row>
    <row r="122" spans="1:9" ht="14.25" customHeight="1" x14ac:dyDescent="0.25">
      <c r="A122" s="26" t="s">
        <v>118</v>
      </c>
      <c r="B122" s="27">
        <v>5</v>
      </c>
      <c r="C122" s="28">
        <v>15.28</v>
      </c>
      <c r="D122" s="29">
        <v>76.38</v>
      </c>
      <c r="E122" s="29">
        <v>84.02</v>
      </c>
      <c r="F122" s="80">
        <v>0</v>
      </c>
      <c r="G122" s="36">
        <f t="shared" si="2"/>
        <v>0</v>
      </c>
      <c r="H122" s="29">
        <f t="shared" si="3"/>
        <v>0</v>
      </c>
      <c r="I122" s="21"/>
    </row>
    <row r="123" spans="1:9" ht="14.25" customHeight="1" x14ac:dyDescent="0.25">
      <c r="A123" s="26" t="s">
        <v>119</v>
      </c>
      <c r="B123" s="27">
        <v>3</v>
      </c>
      <c r="C123" s="28">
        <v>75.709999999999994</v>
      </c>
      <c r="D123" s="29">
        <v>227.12</v>
      </c>
      <c r="E123" s="29">
        <v>249.84</v>
      </c>
      <c r="F123" s="80">
        <v>0</v>
      </c>
      <c r="G123" s="36">
        <f t="shared" si="2"/>
        <v>0</v>
      </c>
      <c r="H123" s="29">
        <f t="shared" si="3"/>
        <v>0</v>
      </c>
      <c r="I123" s="21"/>
    </row>
    <row r="124" spans="1:9" ht="14.25" customHeight="1" x14ac:dyDescent="0.25">
      <c r="A124" s="26" t="s">
        <v>120</v>
      </c>
      <c r="B124" s="30">
        <v>12</v>
      </c>
      <c r="C124" s="28">
        <v>18.850000000000001</v>
      </c>
      <c r="D124" s="29">
        <v>226.2</v>
      </c>
      <c r="E124" s="29">
        <v>248.82</v>
      </c>
      <c r="F124" s="80">
        <v>0</v>
      </c>
      <c r="G124" s="36">
        <f t="shared" si="2"/>
        <v>0</v>
      </c>
      <c r="H124" s="29">
        <f t="shared" si="3"/>
        <v>0</v>
      </c>
      <c r="I124" s="21"/>
    </row>
    <row r="125" spans="1:9" ht="14.25" customHeight="1" x14ac:dyDescent="0.25">
      <c r="A125" s="26" t="s">
        <v>121</v>
      </c>
      <c r="B125" s="30">
        <v>8</v>
      </c>
      <c r="C125" s="28">
        <v>154.07</v>
      </c>
      <c r="D125" s="29">
        <v>1232.56</v>
      </c>
      <c r="E125" s="29">
        <v>1355.81</v>
      </c>
      <c r="F125" s="80">
        <v>0</v>
      </c>
      <c r="G125" s="36">
        <f t="shared" si="2"/>
        <v>0</v>
      </c>
      <c r="H125" s="29">
        <f t="shared" si="3"/>
        <v>0</v>
      </c>
      <c r="I125" s="21"/>
    </row>
    <row r="126" spans="1:9" ht="14.25" customHeight="1" x14ac:dyDescent="0.25">
      <c r="A126" s="26" t="s">
        <v>122</v>
      </c>
      <c r="B126" s="30">
        <v>3</v>
      </c>
      <c r="C126" s="28">
        <v>55.54</v>
      </c>
      <c r="D126" s="29">
        <v>166.61</v>
      </c>
      <c r="E126" s="29">
        <v>183.27</v>
      </c>
      <c r="F126" s="80">
        <v>0</v>
      </c>
      <c r="G126" s="36">
        <f t="shared" si="2"/>
        <v>0</v>
      </c>
      <c r="H126" s="29">
        <f t="shared" si="3"/>
        <v>0</v>
      </c>
      <c r="I126" s="21"/>
    </row>
    <row r="127" spans="1:9" ht="14.25" customHeight="1" x14ac:dyDescent="0.25">
      <c r="A127" s="26" t="s">
        <v>123</v>
      </c>
      <c r="B127" s="30">
        <v>2</v>
      </c>
      <c r="C127" s="28">
        <v>54.62</v>
      </c>
      <c r="D127" s="29">
        <v>109.25</v>
      </c>
      <c r="E127" s="29">
        <v>120.17</v>
      </c>
      <c r="F127" s="80">
        <v>0</v>
      </c>
      <c r="G127" s="36">
        <f t="shared" si="2"/>
        <v>0</v>
      </c>
      <c r="H127" s="29">
        <f t="shared" si="3"/>
        <v>0</v>
      </c>
      <c r="I127" s="21"/>
    </row>
    <row r="128" spans="1:9" ht="14.25" customHeight="1" x14ac:dyDescent="0.25">
      <c r="A128" s="26" t="s">
        <v>124</v>
      </c>
      <c r="B128" s="30">
        <v>4</v>
      </c>
      <c r="C128" s="28">
        <v>54.14</v>
      </c>
      <c r="D128" s="29">
        <v>216.54</v>
      </c>
      <c r="E128" s="29">
        <v>238.19</v>
      </c>
      <c r="F128" s="80">
        <v>0</v>
      </c>
      <c r="G128" s="36">
        <f t="shared" si="2"/>
        <v>0</v>
      </c>
      <c r="H128" s="29">
        <f t="shared" si="3"/>
        <v>0</v>
      </c>
      <c r="I128" s="21"/>
    </row>
    <row r="129" spans="1:9" ht="14.25" customHeight="1" x14ac:dyDescent="0.25">
      <c r="A129" s="26" t="s">
        <v>125</v>
      </c>
      <c r="B129" s="30">
        <v>6</v>
      </c>
      <c r="C129" s="28">
        <v>136.19</v>
      </c>
      <c r="D129" s="29">
        <v>817.13</v>
      </c>
      <c r="E129" s="29">
        <v>898.84</v>
      </c>
      <c r="F129" s="80">
        <v>0</v>
      </c>
      <c r="G129" s="36">
        <f t="shared" si="2"/>
        <v>0</v>
      </c>
      <c r="H129" s="29">
        <f t="shared" si="3"/>
        <v>0</v>
      </c>
      <c r="I129" s="21"/>
    </row>
    <row r="130" spans="1:9" ht="14.25" customHeight="1" x14ac:dyDescent="0.25">
      <c r="A130" s="26" t="s">
        <v>126</v>
      </c>
      <c r="B130" s="30">
        <v>25</v>
      </c>
      <c r="C130" s="28">
        <v>17.989999999999998</v>
      </c>
      <c r="D130" s="29">
        <v>449.69</v>
      </c>
      <c r="E130" s="29">
        <v>494.66</v>
      </c>
      <c r="F130" s="80">
        <v>0</v>
      </c>
      <c r="G130" s="36">
        <f t="shared" si="2"/>
        <v>0</v>
      </c>
      <c r="H130" s="29">
        <f t="shared" si="3"/>
        <v>0</v>
      </c>
      <c r="I130" s="21"/>
    </row>
    <row r="131" spans="1:9" ht="14.25" customHeight="1" x14ac:dyDescent="0.25">
      <c r="A131" s="26" t="s">
        <v>127</v>
      </c>
      <c r="B131" s="27">
        <v>8</v>
      </c>
      <c r="C131" s="28">
        <v>34.81</v>
      </c>
      <c r="D131" s="29">
        <v>278.5</v>
      </c>
      <c r="E131" s="29">
        <v>306.35000000000002</v>
      </c>
      <c r="F131" s="80">
        <v>0</v>
      </c>
      <c r="G131" s="36">
        <f t="shared" si="2"/>
        <v>0</v>
      </c>
      <c r="H131" s="29">
        <f t="shared" si="3"/>
        <v>0</v>
      </c>
      <c r="I131" s="21"/>
    </row>
    <row r="132" spans="1:9" ht="14.25" customHeight="1" x14ac:dyDescent="0.25">
      <c r="A132" s="26" t="s">
        <v>128</v>
      </c>
      <c r="B132" s="27">
        <v>2</v>
      </c>
      <c r="C132" s="28">
        <v>22.06</v>
      </c>
      <c r="D132" s="29">
        <v>44.11</v>
      </c>
      <c r="E132" s="29">
        <v>48.52</v>
      </c>
      <c r="F132" s="80">
        <v>0</v>
      </c>
      <c r="G132" s="36">
        <f t="shared" si="2"/>
        <v>0</v>
      </c>
      <c r="H132" s="29">
        <f t="shared" si="3"/>
        <v>0</v>
      </c>
      <c r="I132" s="21"/>
    </row>
    <row r="133" spans="1:9" ht="14.25" customHeight="1" x14ac:dyDescent="0.25">
      <c r="A133" s="26" t="s">
        <v>129</v>
      </c>
      <c r="B133" s="30">
        <v>3</v>
      </c>
      <c r="C133" s="28">
        <v>14.4</v>
      </c>
      <c r="D133" s="29">
        <v>43.2</v>
      </c>
      <c r="E133" s="29">
        <v>47.52</v>
      </c>
      <c r="F133" s="80">
        <v>0</v>
      </c>
      <c r="G133" s="36">
        <f t="shared" si="2"/>
        <v>0</v>
      </c>
      <c r="H133" s="29">
        <f t="shared" si="3"/>
        <v>0</v>
      </c>
      <c r="I133" s="21"/>
    </row>
    <row r="134" spans="1:9" ht="14.25" customHeight="1" x14ac:dyDescent="0.25">
      <c r="A134" s="26" t="s">
        <v>130</v>
      </c>
      <c r="B134" s="30">
        <v>25</v>
      </c>
      <c r="C134" s="28">
        <v>40.29</v>
      </c>
      <c r="D134" s="29">
        <v>1007.24</v>
      </c>
      <c r="E134" s="29">
        <v>1107.97</v>
      </c>
      <c r="F134" s="80">
        <v>0</v>
      </c>
      <c r="G134" s="36">
        <f t="shared" si="2"/>
        <v>0</v>
      </c>
      <c r="H134" s="29">
        <f t="shared" si="3"/>
        <v>0</v>
      </c>
      <c r="I134" s="21"/>
    </row>
    <row r="135" spans="1:9" ht="14.25" customHeight="1" x14ac:dyDescent="0.25">
      <c r="A135" s="26" t="s">
        <v>131</v>
      </c>
      <c r="B135" s="30">
        <v>1</v>
      </c>
      <c r="C135" s="28">
        <v>7.8</v>
      </c>
      <c r="D135" s="29">
        <v>7.8</v>
      </c>
      <c r="E135" s="29">
        <v>8.58</v>
      </c>
      <c r="F135" s="80">
        <v>0</v>
      </c>
      <c r="G135" s="36">
        <f t="shared" si="2"/>
        <v>0</v>
      </c>
      <c r="H135" s="29">
        <f t="shared" si="3"/>
        <v>0</v>
      </c>
      <c r="I135" s="21"/>
    </row>
    <row r="136" spans="1:9" ht="14.25" customHeight="1" x14ac:dyDescent="0.25">
      <c r="A136" s="26" t="s">
        <v>132</v>
      </c>
      <c r="B136" s="30">
        <v>3</v>
      </c>
      <c r="C136" s="28">
        <v>15.46</v>
      </c>
      <c r="D136" s="29">
        <v>46.37</v>
      </c>
      <c r="E136" s="29">
        <v>51</v>
      </c>
      <c r="F136" s="80">
        <v>0</v>
      </c>
      <c r="G136" s="36">
        <f t="shared" si="2"/>
        <v>0</v>
      </c>
      <c r="H136" s="29">
        <f t="shared" si="3"/>
        <v>0</v>
      </c>
      <c r="I136" s="21"/>
    </row>
    <row r="137" spans="1:9" ht="14.25" customHeight="1" x14ac:dyDescent="0.25">
      <c r="A137" s="26" t="s">
        <v>133</v>
      </c>
      <c r="B137" s="30">
        <v>3</v>
      </c>
      <c r="C137" s="28">
        <v>29.26</v>
      </c>
      <c r="D137" s="29">
        <v>87.77</v>
      </c>
      <c r="E137" s="29">
        <v>96.54</v>
      </c>
      <c r="F137" s="80">
        <v>0</v>
      </c>
      <c r="G137" s="36">
        <f t="shared" ref="G137:G198" si="4">F137*B137</f>
        <v>0</v>
      </c>
      <c r="H137" s="29">
        <f t="shared" ref="H137:H198" si="5">G137*1.21</f>
        <v>0</v>
      </c>
      <c r="I137" s="21"/>
    </row>
    <row r="138" spans="1:9" ht="14.25" customHeight="1" x14ac:dyDescent="0.25">
      <c r="A138" s="26" t="s">
        <v>134</v>
      </c>
      <c r="B138" s="30">
        <v>3</v>
      </c>
      <c r="C138" s="28">
        <v>3.47</v>
      </c>
      <c r="D138" s="29">
        <v>10.4</v>
      </c>
      <c r="E138" s="29">
        <v>11.44</v>
      </c>
      <c r="F138" s="80">
        <v>0</v>
      </c>
      <c r="G138" s="36">
        <f t="shared" si="4"/>
        <v>0</v>
      </c>
      <c r="H138" s="29">
        <f t="shared" si="5"/>
        <v>0</v>
      </c>
      <c r="I138" s="21"/>
    </row>
    <row r="139" spans="1:9" ht="14.25" customHeight="1" x14ac:dyDescent="0.25">
      <c r="A139" s="26" t="s">
        <v>135</v>
      </c>
      <c r="B139" s="30">
        <v>1</v>
      </c>
      <c r="C139" s="28">
        <v>34.880000000000003</v>
      </c>
      <c r="D139" s="29">
        <v>34.880000000000003</v>
      </c>
      <c r="E139" s="29">
        <v>38.369999999999997</v>
      </c>
      <c r="F139" s="80">
        <v>0</v>
      </c>
      <c r="G139" s="36">
        <f t="shared" si="4"/>
        <v>0</v>
      </c>
      <c r="H139" s="29">
        <f t="shared" si="5"/>
        <v>0</v>
      </c>
      <c r="I139" s="21"/>
    </row>
    <row r="140" spans="1:9" ht="14.25" customHeight="1" x14ac:dyDescent="0.25">
      <c r="A140" s="26" t="s">
        <v>136</v>
      </c>
      <c r="B140" s="30">
        <v>3</v>
      </c>
      <c r="C140" s="28">
        <v>53.86</v>
      </c>
      <c r="D140" s="29">
        <v>161.57</v>
      </c>
      <c r="E140" s="29">
        <v>177.72</v>
      </c>
      <c r="F140" s="80">
        <v>0</v>
      </c>
      <c r="G140" s="36">
        <f t="shared" si="4"/>
        <v>0</v>
      </c>
      <c r="H140" s="29">
        <f t="shared" si="5"/>
        <v>0</v>
      </c>
      <c r="I140" s="21"/>
    </row>
    <row r="141" spans="1:9" ht="14.25" customHeight="1" x14ac:dyDescent="0.25">
      <c r="A141" s="26" t="s">
        <v>137</v>
      </c>
      <c r="B141" s="30">
        <v>3</v>
      </c>
      <c r="C141" s="28">
        <v>40.44</v>
      </c>
      <c r="D141" s="29">
        <v>121.32</v>
      </c>
      <c r="E141" s="29">
        <v>133.44999999999999</v>
      </c>
      <c r="F141" s="80">
        <v>0</v>
      </c>
      <c r="G141" s="36">
        <f t="shared" si="4"/>
        <v>0</v>
      </c>
      <c r="H141" s="29">
        <f t="shared" si="5"/>
        <v>0</v>
      </c>
      <c r="I141" s="21"/>
    </row>
    <row r="142" spans="1:9" ht="14.25" customHeight="1" x14ac:dyDescent="0.25">
      <c r="A142" s="26" t="s">
        <v>138</v>
      </c>
      <c r="B142" s="30">
        <v>5</v>
      </c>
      <c r="C142" s="28">
        <v>109.14</v>
      </c>
      <c r="D142" s="29">
        <v>545.70000000000005</v>
      </c>
      <c r="E142" s="29">
        <v>600.27</v>
      </c>
      <c r="F142" s="80">
        <v>0</v>
      </c>
      <c r="G142" s="36">
        <f t="shared" si="4"/>
        <v>0</v>
      </c>
      <c r="H142" s="29">
        <f t="shared" si="5"/>
        <v>0</v>
      </c>
      <c r="I142" s="21"/>
    </row>
    <row r="143" spans="1:9" ht="14.25" customHeight="1" x14ac:dyDescent="0.25">
      <c r="A143" s="26" t="s">
        <v>139</v>
      </c>
      <c r="B143" s="30">
        <v>2</v>
      </c>
      <c r="C143" s="28">
        <v>12.92</v>
      </c>
      <c r="D143" s="29">
        <v>25.84</v>
      </c>
      <c r="E143" s="29">
        <v>28.42</v>
      </c>
      <c r="F143" s="80">
        <v>0</v>
      </c>
      <c r="G143" s="36">
        <f t="shared" si="4"/>
        <v>0</v>
      </c>
      <c r="H143" s="29">
        <f t="shared" si="5"/>
        <v>0</v>
      </c>
      <c r="I143" s="21"/>
    </row>
    <row r="144" spans="1:9" ht="14.25" customHeight="1" x14ac:dyDescent="0.25">
      <c r="A144" s="26" t="s">
        <v>140</v>
      </c>
      <c r="B144" s="30">
        <v>4</v>
      </c>
      <c r="C144" s="28">
        <v>33.96</v>
      </c>
      <c r="D144" s="29">
        <v>135.85</v>
      </c>
      <c r="E144" s="29">
        <v>149.44</v>
      </c>
      <c r="F144" s="80">
        <v>0</v>
      </c>
      <c r="G144" s="36">
        <f t="shared" si="4"/>
        <v>0</v>
      </c>
      <c r="H144" s="29">
        <f t="shared" si="5"/>
        <v>0</v>
      </c>
      <c r="I144" s="21"/>
    </row>
    <row r="145" spans="1:9" ht="14.25" customHeight="1" x14ac:dyDescent="0.25">
      <c r="A145" s="26" t="s">
        <v>141</v>
      </c>
      <c r="B145" s="30">
        <v>6</v>
      </c>
      <c r="C145" s="28">
        <v>44.16</v>
      </c>
      <c r="D145" s="29">
        <v>264.97000000000003</v>
      </c>
      <c r="E145" s="29">
        <v>291.47000000000003</v>
      </c>
      <c r="F145" s="80">
        <v>0</v>
      </c>
      <c r="G145" s="36">
        <f t="shared" si="4"/>
        <v>0</v>
      </c>
      <c r="H145" s="29">
        <f t="shared" si="5"/>
        <v>0</v>
      </c>
      <c r="I145" s="21"/>
    </row>
    <row r="146" spans="1:9" ht="14.25" customHeight="1" x14ac:dyDescent="0.25">
      <c r="A146" s="26" t="s">
        <v>142</v>
      </c>
      <c r="B146" s="30">
        <v>4</v>
      </c>
      <c r="C146" s="28">
        <v>49</v>
      </c>
      <c r="D146" s="29">
        <v>195.98</v>
      </c>
      <c r="E146" s="29">
        <v>215.58</v>
      </c>
      <c r="F146" s="80">
        <v>0</v>
      </c>
      <c r="G146" s="36">
        <f t="shared" si="4"/>
        <v>0</v>
      </c>
      <c r="H146" s="29">
        <f t="shared" si="5"/>
        <v>0</v>
      </c>
      <c r="I146" s="21"/>
    </row>
    <row r="147" spans="1:9" ht="14.25" customHeight="1" x14ac:dyDescent="0.25">
      <c r="A147" s="26" t="s">
        <v>143</v>
      </c>
      <c r="B147" s="30">
        <v>4</v>
      </c>
      <c r="C147" s="28">
        <v>78.67</v>
      </c>
      <c r="D147" s="29">
        <v>314.69</v>
      </c>
      <c r="E147" s="29">
        <v>346.16</v>
      </c>
      <c r="F147" s="80">
        <v>0</v>
      </c>
      <c r="G147" s="36">
        <f t="shared" si="4"/>
        <v>0</v>
      </c>
      <c r="H147" s="29">
        <f t="shared" si="5"/>
        <v>0</v>
      </c>
      <c r="I147" s="21"/>
    </row>
    <row r="148" spans="1:9" ht="14.25" customHeight="1" x14ac:dyDescent="0.25">
      <c r="A148" s="26" t="s">
        <v>144</v>
      </c>
      <c r="B148" s="30">
        <v>3</v>
      </c>
      <c r="C148" s="28">
        <v>13.25</v>
      </c>
      <c r="D148" s="29">
        <v>39.74</v>
      </c>
      <c r="E148" s="29">
        <v>43.72</v>
      </c>
      <c r="F148" s="80">
        <v>0</v>
      </c>
      <c r="G148" s="36">
        <f t="shared" si="4"/>
        <v>0</v>
      </c>
      <c r="H148" s="29">
        <f t="shared" si="5"/>
        <v>0</v>
      </c>
      <c r="I148" s="21"/>
    </row>
    <row r="149" spans="1:9" ht="14.25" customHeight="1" x14ac:dyDescent="0.25">
      <c r="A149" s="26" t="s">
        <v>145</v>
      </c>
      <c r="B149" s="30">
        <v>4</v>
      </c>
      <c r="C149" s="28">
        <v>15.81</v>
      </c>
      <c r="D149" s="29">
        <v>63.23</v>
      </c>
      <c r="E149" s="29">
        <v>69.55</v>
      </c>
      <c r="F149" s="80">
        <v>0</v>
      </c>
      <c r="G149" s="36">
        <f t="shared" si="4"/>
        <v>0</v>
      </c>
      <c r="H149" s="29">
        <f t="shared" si="5"/>
        <v>0</v>
      </c>
      <c r="I149" s="21"/>
    </row>
    <row r="150" spans="1:9" ht="14.25" customHeight="1" x14ac:dyDescent="0.25">
      <c r="A150" s="26" t="s">
        <v>146</v>
      </c>
      <c r="B150" s="30">
        <v>6</v>
      </c>
      <c r="C150" s="28">
        <v>67.010000000000005</v>
      </c>
      <c r="D150" s="29">
        <v>402.07</v>
      </c>
      <c r="E150" s="29">
        <v>442.28</v>
      </c>
      <c r="F150" s="80">
        <v>0</v>
      </c>
      <c r="G150" s="36">
        <f t="shared" si="4"/>
        <v>0</v>
      </c>
      <c r="H150" s="29">
        <f t="shared" si="5"/>
        <v>0</v>
      </c>
      <c r="I150" s="21"/>
    </row>
    <row r="151" spans="1:9" ht="14.25" customHeight="1" x14ac:dyDescent="0.25">
      <c r="A151" s="26" t="s">
        <v>147</v>
      </c>
      <c r="B151" s="30">
        <v>3</v>
      </c>
      <c r="C151" s="28">
        <v>18.440000000000001</v>
      </c>
      <c r="D151" s="29">
        <v>55.31</v>
      </c>
      <c r="E151" s="29">
        <v>60.84</v>
      </c>
      <c r="F151" s="80">
        <v>0</v>
      </c>
      <c r="G151" s="36">
        <f t="shared" si="4"/>
        <v>0</v>
      </c>
      <c r="H151" s="29">
        <f t="shared" si="5"/>
        <v>0</v>
      </c>
      <c r="I151" s="21"/>
    </row>
    <row r="152" spans="1:9" ht="14.25" customHeight="1" x14ac:dyDescent="0.25">
      <c r="A152" s="26" t="s">
        <v>148</v>
      </c>
      <c r="B152" s="30">
        <v>1</v>
      </c>
      <c r="C152" s="28">
        <v>20.16</v>
      </c>
      <c r="D152" s="29">
        <v>20.16</v>
      </c>
      <c r="E152" s="29">
        <v>22.18</v>
      </c>
      <c r="F152" s="80">
        <v>0</v>
      </c>
      <c r="G152" s="36">
        <f t="shared" si="4"/>
        <v>0</v>
      </c>
      <c r="H152" s="29">
        <f t="shared" si="5"/>
        <v>0</v>
      </c>
      <c r="I152" s="21"/>
    </row>
    <row r="153" spans="1:9" ht="14.25" customHeight="1" x14ac:dyDescent="0.25">
      <c r="A153" s="26" t="s">
        <v>149</v>
      </c>
      <c r="B153" s="27">
        <v>13</v>
      </c>
      <c r="C153" s="28">
        <v>39.340000000000003</v>
      </c>
      <c r="D153" s="29">
        <v>511.44</v>
      </c>
      <c r="E153" s="29">
        <v>562.58000000000004</v>
      </c>
      <c r="F153" s="80">
        <v>0</v>
      </c>
      <c r="G153" s="36">
        <f t="shared" si="4"/>
        <v>0</v>
      </c>
      <c r="H153" s="29">
        <f t="shared" si="5"/>
        <v>0</v>
      </c>
      <c r="I153" s="21"/>
    </row>
    <row r="154" spans="1:9" ht="14.25" customHeight="1" x14ac:dyDescent="0.25">
      <c r="A154" s="26" t="s">
        <v>150</v>
      </c>
      <c r="B154" s="27">
        <v>3</v>
      </c>
      <c r="C154" s="28">
        <v>13.3</v>
      </c>
      <c r="D154" s="29">
        <v>39.89</v>
      </c>
      <c r="E154" s="29">
        <v>43.88</v>
      </c>
      <c r="F154" s="80">
        <v>0</v>
      </c>
      <c r="G154" s="36">
        <f t="shared" si="4"/>
        <v>0</v>
      </c>
      <c r="H154" s="29">
        <f t="shared" si="5"/>
        <v>0</v>
      </c>
      <c r="I154" s="21"/>
    </row>
    <row r="155" spans="1:9" ht="14.25" customHeight="1" x14ac:dyDescent="0.25">
      <c r="A155" s="26" t="s">
        <v>151</v>
      </c>
      <c r="B155" s="27">
        <v>8</v>
      </c>
      <c r="C155" s="28">
        <v>53.92</v>
      </c>
      <c r="D155" s="29">
        <v>431.33</v>
      </c>
      <c r="E155" s="29">
        <v>474.46</v>
      </c>
      <c r="F155" s="80">
        <v>0</v>
      </c>
      <c r="G155" s="36">
        <f t="shared" si="4"/>
        <v>0</v>
      </c>
      <c r="H155" s="29">
        <f t="shared" si="5"/>
        <v>0</v>
      </c>
      <c r="I155" s="21"/>
    </row>
    <row r="156" spans="1:9" ht="14.25" customHeight="1" x14ac:dyDescent="0.25">
      <c r="A156" s="26" t="s">
        <v>152</v>
      </c>
      <c r="B156" s="27">
        <v>6</v>
      </c>
      <c r="C156" s="28">
        <v>67.34</v>
      </c>
      <c r="D156" s="29">
        <v>404.02</v>
      </c>
      <c r="E156" s="29">
        <v>444.42</v>
      </c>
      <c r="F156" s="80">
        <v>0</v>
      </c>
      <c r="G156" s="36">
        <f t="shared" si="4"/>
        <v>0</v>
      </c>
      <c r="H156" s="29">
        <f t="shared" si="5"/>
        <v>0</v>
      </c>
      <c r="I156" s="21"/>
    </row>
    <row r="157" spans="1:9" ht="14.25" customHeight="1" x14ac:dyDescent="0.25">
      <c r="A157" s="26" t="s">
        <v>153</v>
      </c>
      <c r="B157" s="27">
        <v>85</v>
      </c>
      <c r="C157" s="28">
        <v>13.17</v>
      </c>
      <c r="D157" s="29">
        <v>1119.82</v>
      </c>
      <c r="E157" s="29">
        <v>1231.8</v>
      </c>
      <c r="F157" s="80">
        <v>0</v>
      </c>
      <c r="G157" s="36">
        <f t="shared" si="4"/>
        <v>0</v>
      </c>
      <c r="H157" s="29">
        <f t="shared" si="5"/>
        <v>0</v>
      </c>
      <c r="I157" s="21"/>
    </row>
    <row r="158" spans="1:9" ht="14.25" customHeight="1" x14ac:dyDescent="0.25">
      <c r="A158" s="26" t="s">
        <v>154</v>
      </c>
      <c r="B158" s="27">
        <v>9</v>
      </c>
      <c r="C158" s="28">
        <v>44.37</v>
      </c>
      <c r="D158" s="29">
        <v>399.31</v>
      </c>
      <c r="E158" s="29">
        <v>439.24</v>
      </c>
      <c r="F158" s="80">
        <v>0</v>
      </c>
      <c r="G158" s="36">
        <f t="shared" si="4"/>
        <v>0</v>
      </c>
      <c r="H158" s="29">
        <f t="shared" si="5"/>
        <v>0</v>
      </c>
      <c r="I158" s="21"/>
    </row>
    <row r="159" spans="1:9" ht="14.25" customHeight="1" x14ac:dyDescent="0.25">
      <c r="A159" s="26" t="s">
        <v>155</v>
      </c>
      <c r="B159" s="27">
        <v>1</v>
      </c>
      <c r="C159" s="28">
        <v>186.59</v>
      </c>
      <c r="D159" s="29">
        <v>186.59</v>
      </c>
      <c r="E159" s="29">
        <v>205.25</v>
      </c>
      <c r="F159" s="80">
        <v>0</v>
      </c>
      <c r="G159" s="36">
        <f t="shared" si="4"/>
        <v>0</v>
      </c>
      <c r="H159" s="29">
        <f t="shared" si="5"/>
        <v>0</v>
      </c>
      <c r="I159" s="21"/>
    </row>
    <row r="160" spans="1:9" ht="14.25" customHeight="1" x14ac:dyDescent="0.25">
      <c r="A160" s="26" t="s">
        <v>156</v>
      </c>
      <c r="B160" s="27">
        <v>5</v>
      </c>
      <c r="C160" s="28">
        <v>40.880000000000003</v>
      </c>
      <c r="D160" s="29">
        <v>204.42</v>
      </c>
      <c r="E160" s="29">
        <v>224.86</v>
      </c>
      <c r="F160" s="80">
        <v>0</v>
      </c>
      <c r="G160" s="36">
        <f t="shared" si="4"/>
        <v>0</v>
      </c>
      <c r="H160" s="29">
        <f t="shared" si="5"/>
        <v>0</v>
      </c>
      <c r="I160" s="21"/>
    </row>
    <row r="161" spans="1:9" ht="14.25" customHeight="1" x14ac:dyDescent="0.25">
      <c r="A161" s="26" t="s">
        <v>157</v>
      </c>
      <c r="B161" s="27">
        <v>3</v>
      </c>
      <c r="C161" s="28">
        <v>38.770000000000003</v>
      </c>
      <c r="D161" s="29">
        <v>116.32</v>
      </c>
      <c r="E161" s="29">
        <v>127.95</v>
      </c>
      <c r="F161" s="80">
        <v>0</v>
      </c>
      <c r="G161" s="36">
        <f t="shared" si="4"/>
        <v>0</v>
      </c>
      <c r="H161" s="29">
        <f t="shared" si="5"/>
        <v>0</v>
      </c>
      <c r="I161" s="21"/>
    </row>
    <row r="162" spans="1:9" ht="14.25" customHeight="1" x14ac:dyDescent="0.25">
      <c r="A162" s="26" t="s">
        <v>158</v>
      </c>
      <c r="B162" s="27">
        <v>3</v>
      </c>
      <c r="C162" s="28">
        <v>11.38</v>
      </c>
      <c r="D162" s="29">
        <v>34.130000000000003</v>
      </c>
      <c r="E162" s="29">
        <v>37.54</v>
      </c>
      <c r="F162" s="80">
        <v>0</v>
      </c>
      <c r="G162" s="36">
        <f t="shared" si="4"/>
        <v>0</v>
      </c>
      <c r="H162" s="29">
        <f t="shared" si="5"/>
        <v>0</v>
      </c>
      <c r="I162" s="21"/>
    </row>
    <row r="163" spans="1:9" ht="14.25" customHeight="1" x14ac:dyDescent="0.25">
      <c r="A163" s="26" t="s">
        <v>159</v>
      </c>
      <c r="B163" s="27">
        <v>3</v>
      </c>
      <c r="C163" s="28">
        <v>15.99</v>
      </c>
      <c r="D163" s="29">
        <v>47.97</v>
      </c>
      <c r="E163" s="29">
        <v>52.77</v>
      </c>
      <c r="F163" s="80">
        <v>0</v>
      </c>
      <c r="G163" s="36">
        <f t="shared" si="4"/>
        <v>0</v>
      </c>
      <c r="H163" s="29">
        <f t="shared" si="5"/>
        <v>0</v>
      </c>
      <c r="I163" s="21"/>
    </row>
    <row r="164" spans="1:9" ht="14.25" customHeight="1" x14ac:dyDescent="0.25">
      <c r="A164" s="26" t="s">
        <v>160</v>
      </c>
      <c r="B164" s="27">
        <v>1</v>
      </c>
      <c r="C164" s="28">
        <v>31.39</v>
      </c>
      <c r="D164" s="29">
        <v>31.39</v>
      </c>
      <c r="E164" s="29">
        <v>34.53</v>
      </c>
      <c r="F164" s="80">
        <v>0</v>
      </c>
      <c r="G164" s="36">
        <f t="shared" si="4"/>
        <v>0</v>
      </c>
      <c r="H164" s="29">
        <f t="shared" si="5"/>
        <v>0</v>
      </c>
      <c r="I164" s="21"/>
    </row>
    <row r="165" spans="1:9" ht="14.25" customHeight="1" x14ac:dyDescent="0.25">
      <c r="A165" s="26" t="s">
        <v>161</v>
      </c>
      <c r="B165" s="27">
        <v>4</v>
      </c>
      <c r="C165" s="28">
        <v>34.56</v>
      </c>
      <c r="D165" s="29">
        <v>138.25</v>
      </c>
      <c r="E165" s="29">
        <v>152.08000000000001</v>
      </c>
      <c r="F165" s="80">
        <v>0</v>
      </c>
      <c r="G165" s="36">
        <f t="shared" si="4"/>
        <v>0</v>
      </c>
      <c r="H165" s="29">
        <f t="shared" si="5"/>
        <v>0</v>
      </c>
      <c r="I165" s="21"/>
    </row>
    <row r="166" spans="1:9" ht="14.25" customHeight="1" x14ac:dyDescent="0.25">
      <c r="A166" s="26" t="s">
        <v>162</v>
      </c>
      <c r="B166" s="27">
        <v>1</v>
      </c>
      <c r="C166" s="28">
        <v>98.32</v>
      </c>
      <c r="D166" s="29">
        <v>98.32</v>
      </c>
      <c r="E166" s="29">
        <v>108.15</v>
      </c>
      <c r="F166" s="80">
        <v>0</v>
      </c>
      <c r="G166" s="36">
        <f t="shared" si="4"/>
        <v>0</v>
      </c>
      <c r="H166" s="29">
        <f t="shared" si="5"/>
        <v>0</v>
      </c>
      <c r="I166" s="21"/>
    </row>
    <row r="167" spans="1:9" ht="14.25" customHeight="1" x14ac:dyDescent="0.25">
      <c r="A167" s="26" t="s">
        <v>163</v>
      </c>
      <c r="B167" s="27">
        <v>1</v>
      </c>
      <c r="C167" s="28">
        <v>216.56</v>
      </c>
      <c r="D167" s="29">
        <v>216.56</v>
      </c>
      <c r="E167" s="29">
        <v>238.22</v>
      </c>
      <c r="F167" s="80">
        <v>0</v>
      </c>
      <c r="G167" s="36">
        <f t="shared" si="4"/>
        <v>0</v>
      </c>
      <c r="H167" s="29">
        <f t="shared" si="5"/>
        <v>0</v>
      </c>
      <c r="I167" s="21"/>
    </row>
    <row r="168" spans="1:9" ht="14.25" customHeight="1" x14ac:dyDescent="0.25">
      <c r="A168" s="26" t="s">
        <v>164</v>
      </c>
      <c r="B168" s="27">
        <v>2</v>
      </c>
      <c r="C168" s="28">
        <v>12.68</v>
      </c>
      <c r="D168" s="29">
        <v>25.35</v>
      </c>
      <c r="E168" s="29">
        <v>27.89</v>
      </c>
      <c r="F168" s="80">
        <v>0</v>
      </c>
      <c r="G168" s="36">
        <f t="shared" si="4"/>
        <v>0</v>
      </c>
      <c r="H168" s="29">
        <f t="shared" si="5"/>
        <v>0</v>
      </c>
      <c r="I168" s="21"/>
    </row>
    <row r="169" spans="1:9" ht="14.25" customHeight="1" x14ac:dyDescent="0.25">
      <c r="A169" s="26" t="s">
        <v>165</v>
      </c>
      <c r="B169" s="27">
        <v>3</v>
      </c>
      <c r="C169" s="28">
        <v>10.96</v>
      </c>
      <c r="D169" s="29">
        <v>32.869999999999997</v>
      </c>
      <c r="E169" s="29">
        <v>36.15</v>
      </c>
      <c r="F169" s="80">
        <v>0</v>
      </c>
      <c r="G169" s="36">
        <f t="shared" si="4"/>
        <v>0</v>
      </c>
      <c r="H169" s="29">
        <f t="shared" si="5"/>
        <v>0</v>
      </c>
      <c r="I169" s="21"/>
    </row>
    <row r="170" spans="1:9" ht="14.25" customHeight="1" x14ac:dyDescent="0.25">
      <c r="A170" s="26" t="s">
        <v>166</v>
      </c>
      <c r="B170" s="27">
        <v>12</v>
      </c>
      <c r="C170" s="28">
        <v>47.76</v>
      </c>
      <c r="D170" s="29">
        <v>573.12</v>
      </c>
      <c r="E170" s="29">
        <v>630.42999999999995</v>
      </c>
      <c r="F170" s="80">
        <v>0</v>
      </c>
      <c r="G170" s="36">
        <f t="shared" si="4"/>
        <v>0</v>
      </c>
      <c r="H170" s="29">
        <f t="shared" si="5"/>
        <v>0</v>
      </c>
      <c r="I170" s="21"/>
    </row>
    <row r="171" spans="1:9" ht="14.25" customHeight="1" x14ac:dyDescent="0.25">
      <c r="A171" s="26" t="s">
        <v>167</v>
      </c>
      <c r="B171" s="27">
        <v>10</v>
      </c>
      <c r="C171" s="28">
        <v>59.83</v>
      </c>
      <c r="D171" s="29">
        <v>598.32000000000005</v>
      </c>
      <c r="E171" s="29">
        <v>658.15</v>
      </c>
      <c r="F171" s="80">
        <v>0</v>
      </c>
      <c r="G171" s="36">
        <f t="shared" si="4"/>
        <v>0</v>
      </c>
      <c r="H171" s="29">
        <f t="shared" si="5"/>
        <v>0</v>
      </c>
      <c r="I171" s="21"/>
    </row>
    <row r="172" spans="1:9" ht="14.25" customHeight="1" x14ac:dyDescent="0.25">
      <c r="A172" s="26" t="s">
        <v>168</v>
      </c>
      <c r="B172" s="27">
        <v>3</v>
      </c>
      <c r="C172" s="28">
        <v>90.96</v>
      </c>
      <c r="D172" s="29">
        <v>272.87</v>
      </c>
      <c r="E172" s="29">
        <v>300.14999999999998</v>
      </c>
      <c r="F172" s="80">
        <v>0</v>
      </c>
      <c r="G172" s="36">
        <f t="shared" si="4"/>
        <v>0</v>
      </c>
      <c r="H172" s="29">
        <f t="shared" si="5"/>
        <v>0</v>
      </c>
      <c r="I172" s="21"/>
    </row>
    <row r="173" spans="1:9" ht="14.25" customHeight="1" x14ac:dyDescent="0.25">
      <c r="A173" s="26" t="s">
        <v>169</v>
      </c>
      <c r="B173" s="27">
        <v>1</v>
      </c>
      <c r="C173" s="28">
        <v>50.8</v>
      </c>
      <c r="D173" s="29">
        <v>50.8</v>
      </c>
      <c r="E173" s="29">
        <v>55.88</v>
      </c>
      <c r="F173" s="80">
        <v>0</v>
      </c>
      <c r="G173" s="36">
        <f t="shared" si="4"/>
        <v>0</v>
      </c>
      <c r="H173" s="29">
        <f t="shared" si="5"/>
        <v>0</v>
      </c>
      <c r="I173" s="21"/>
    </row>
    <row r="174" spans="1:9" ht="14.25" customHeight="1" x14ac:dyDescent="0.25">
      <c r="A174" s="26" t="s">
        <v>170</v>
      </c>
      <c r="B174" s="30">
        <v>48</v>
      </c>
      <c r="C174" s="28">
        <v>43.48</v>
      </c>
      <c r="D174" s="29">
        <v>2086.9299999999998</v>
      </c>
      <c r="E174" s="29">
        <v>2295.63</v>
      </c>
      <c r="F174" s="80">
        <v>0</v>
      </c>
      <c r="G174" s="36">
        <f t="shared" si="4"/>
        <v>0</v>
      </c>
      <c r="H174" s="29">
        <f t="shared" si="5"/>
        <v>0</v>
      </c>
      <c r="I174" s="21"/>
    </row>
    <row r="175" spans="1:9" ht="14.25" customHeight="1" x14ac:dyDescent="0.25">
      <c r="A175" s="26" t="s">
        <v>171</v>
      </c>
      <c r="B175" s="30">
        <v>8</v>
      </c>
      <c r="C175" s="28">
        <v>42.73</v>
      </c>
      <c r="D175" s="29">
        <v>341.86</v>
      </c>
      <c r="E175" s="29">
        <v>376.04</v>
      </c>
      <c r="F175" s="80">
        <v>0</v>
      </c>
      <c r="G175" s="36">
        <f t="shared" si="4"/>
        <v>0</v>
      </c>
      <c r="H175" s="29">
        <f t="shared" si="5"/>
        <v>0</v>
      </c>
      <c r="I175" s="21"/>
    </row>
    <row r="176" spans="1:9" ht="14.25" customHeight="1" x14ac:dyDescent="0.25">
      <c r="A176" s="26" t="s">
        <v>172</v>
      </c>
      <c r="B176" s="30">
        <v>4</v>
      </c>
      <c r="C176" s="28">
        <v>15.14</v>
      </c>
      <c r="D176" s="29">
        <v>60.58</v>
      </c>
      <c r="E176" s="29">
        <v>66.63</v>
      </c>
      <c r="F176" s="80">
        <v>0</v>
      </c>
      <c r="G176" s="36">
        <f t="shared" si="4"/>
        <v>0</v>
      </c>
      <c r="H176" s="29">
        <f t="shared" si="5"/>
        <v>0</v>
      </c>
      <c r="I176" s="21"/>
    </row>
    <row r="177" spans="1:9" ht="14.25" customHeight="1" x14ac:dyDescent="0.25">
      <c r="A177" s="26" t="s">
        <v>173</v>
      </c>
      <c r="B177" s="30">
        <v>2</v>
      </c>
      <c r="C177" s="28">
        <v>13.81</v>
      </c>
      <c r="D177" s="29">
        <v>27.62</v>
      </c>
      <c r="E177" s="29">
        <v>30.39</v>
      </c>
      <c r="F177" s="80">
        <v>0</v>
      </c>
      <c r="G177" s="36">
        <f t="shared" si="4"/>
        <v>0</v>
      </c>
      <c r="H177" s="29">
        <f t="shared" si="5"/>
        <v>0</v>
      </c>
      <c r="I177" s="21"/>
    </row>
    <row r="178" spans="1:9" ht="14.25" customHeight="1" x14ac:dyDescent="0.25">
      <c r="A178" s="26" t="s">
        <v>174</v>
      </c>
      <c r="B178" s="30">
        <v>2</v>
      </c>
      <c r="C178" s="28">
        <v>30.81</v>
      </c>
      <c r="D178" s="29">
        <v>61.62</v>
      </c>
      <c r="E178" s="29">
        <v>67.78</v>
      </c>
      <c r="F178" s="80">
        <v>0</v>
      </c>
      <c r="G178" s="36">
        <f t="shared" si="4"/>
        <v>0</v>
      </c>
      <c r="H178" s="29">
        <f t="shared" si="5"/>
        <v>0</v>
      </c>
      <c r="I178" s="21"/>
    </row>
    <row r="179" spans="1:9" ht="14.25" customHeight="1" x14ac:dyDescent="0.25">
      <c r="A179" s="26" t="s">
        <v>175</v>
      </c>
      <c r="B179" s="30">
        <v>19</v>
      </c>
      <c r="C179" s="28">
        <v>12.5</v>
      </c>
      <c r="D179" s="29">
        <v>237.46</v>
      </c>
      <c r="E179" s="29">
        <v>261.2</v>
      </c>
      <c r="F179" s="80">
        <v>0</v>
      </c>
      <c r="G179" s="36">
        <f t="shared" si="4"/>
        <v>0</v>
      </c>
      <c r="H179" s="29">
        <f t="shared" si="5"/>
        <v>0</v>
      </c>
      <c r="I179" s="21"/>
    </row>
    <row r="180" spans="1:9" ht="14.25" customHeight="1" x14ac:dyDescent="0.25">
      <c r="A180" s="26" t="s">
        <v>176</v>
      </c>
      <c r="B180" s="30">
        <v>10</v>
      </c>
      <c r="C180" s="28">
        <v>29.35</v>
      </c>
      <c r="D180" s="29">
        <v>293.51</v>
      </c>
      <c r="E180" s="29">
        <v>322.86</v>
      </c>
      <c r="F180" s="80">
        <v>0</v>
      </c>
      <c r="G180" s="36">
        <f t="shared" si="4"/>
        <v>0</v>
      </c>
      <c r="H180" s="29">
        <f t="shared" si="5"/>
        <v>0</v>
      </c>
      <c r="I180" s="21"/>
    </row>
    <row r="181" spans="1:9" ht="14.25" customHeight="1" x14ac:dyDescent="0.25">
      <c r="A181" s="26" t="s">
        <v>177</v>
      </c>
      <c r="B181" s="30">
        <v>28</v>
      </c>
      <c r="C181" s="28">
        <v>36.42</v>
      </c>
      <c r="D181" s="29">
        <v>1019.76</v>
      </c>
      <c r="E181" s="29">
        <v>1121.74</v>
      </c>
      <c r="F181" s="80">
        <v>0</v>
      </c>
      <c r="G181" s="36">
        <f t="shared" si="4"/>
        <v>0</v>
      </c>
      <c r="H181" s="29">
        <f t="shared" si="5"/>
        <v>0</v>
      </c>
      <c r="I181" s="21"/>
    </row>
    <row r="182" spans="1:9" ht="14.25" customHeight="1" x14ac:dyDescent="0.25">
      <c r="A182" s="26" t="s">
        <v>178</v>
      </c>
      <c r="B182" s="30">
        <v>1</v>
      </c>
      <c r="C182" s="28">
        <v>61.6</v>
      </c>
      <c r="D182" s="29">
        <v>61.6</v>
      </c>
      <c r="E182" s="29">
        <v>67.760000000000005</v>
      </c>
      <c r="F182" s="80">
        <v>0</v>
      </c>
      <c r="G182" s="36">
        <f t="shared" si="4"/>
        <v>0</v>
      </c>
      <c r="H182" s="29">
        <f t="shared" si="5"/>
        <v>0</v>
      </c>
      <c r="I182" s="21"/>
    </row>
    <row r="183" spans="1:9" ht="14.25" customHeight="1" x14ac:dyDescent="0.25">
      <c r="A183" s="26" t="s">
        <v>179</v>
      </c>
      <c r="B183" s="30">
        <v>1</v>
      </c>
      <c r="C183" s="28">
        <v>96.18</v>
      </c>
      <c r="D183" s="29">
        <v>96.18</v>
      </c>
      <c r="E183" s="29">
        <v>105.8</v>
      </c>
      <c r="F183" s="80">
        <v>0</v>
      </c>
      <c r="G183" s="36">
        <f t="shared" si="4"/>
        <v>0</v>
      </c>
      <c r="H183" s="29">
        <f t="shared" si="5"/>
        <v>0</v>
      </c>
      <c r="I183" s="21"/>
    </row>
    <row r="184" spans="1:9" ht="14.25" customHeight="1" x14ac:dyDescent="0.25">
      <c r="A184" s="26" t="s">
        <v>180</v>
      </c>
      <c r="B184" s="30">
        <v>9</v>
      </c>
      <c r="C184" s="28">
        <v>5.94</v>
      </c>
      <c r="D184" s="29">
        <v>53.47</v>
      </c>
      <c r="E184" s="29">
        <v>58.82</v>
      </c>
      <c r="F184" s="80">
        <v>0</v>
      </c>
      <c r="G184" s="36">
        <f t="shared" si="4"/>
        <v>0</v>
      </c>
      <c r="H184" s="29">
        <f t="shared" si="5"/>
        <v>0</v>
      </c>
      <c r="I184" s="21"/>
    </row>
    <row r="185" spans="1:9" ht="14.25" customHeight="1" x14ac:dyDescent="0.25">
      <c r="A185" s="26" t="s">
        <v>181</v>
      </c>
      <c r="B185" s="30">
        <v>3</v>
      </c>
      <c r="C185" s="28">
        <v>58.15</v>
      </c>
      <c r="D185" s="29">
        <v>174.46</v>
      </c>
      <c r="E185" s="29">
        <v>191.9</v>
      </c>
      <c r="F185" s="80">
        <v>0</v>
      </c>
      <c r="G185" s="36">
        <f t="shared" si="4"/>
        <v>0</v>
      </c>
      <c r="H185" s="29">
        <f t="shared" si="5"/>
        <v>0</v>
      </c>
      <c r="I185" s="21"/>
    </row>
    <row r="186" spans="1:9" ht="14.25" customHeight="1" x14ac:dyDescent="0.25">
      <c r="A186" s="26" t="s">
        <v>182</v>
      </c>
      <c r="B186" s="30">
        <v>2</v>
      </c>
      <c r="C186" s="28">
        <v>177.69</v>
      </c>
      <c r="D186" s="29">
        <v>355.38</v>
      </c>
      <c r="E186" s="29">
        <v>390.92</v>
      </c>
      <c r="F186" s="80">
        <v>0</v>
      </c>
      <c r="G186" s="36">
        <f t="shared" si="4"/>
        <v>0</v>
      </c>
      <c r="H186" s="29">
        <f t="shared" si="5"/>
        <v>0</v>
      </c>
      <c r="I186" s="21"/>
    </row>
    <row r="187" spans="1:9" ht="14.25" customHeight="1" x14ac:dyDescent="0.25">
      <c r="A187" s="26" t="s">
        <v>183</v>
      </c>
      <c r="B187" s="30">
        <v>9</v>
      </c>
      <c r="C187" s="28">
        <v>13.42</v>
      </c>
      <c r="D187" s="29">
        <v>120.77</v>
      </c>
      <c r="E187" s="29">
        <v>132.84</v>
      </c>
      <c r="F187" s="80">
        <v>0</v>
      </c>
      <c r="G187" s="36">
        <f t="shared" si="4"/>
        <v>0</v>
      </c>
      <c r="H187" s="29">
        <f t="shared" si="5"/>
        <v>0</v>
      </c>
      <c r="I187" s="21"/>
    </row>
    <row r="188" spans="1:9" ht="14.25" customHeight="1" x14ac:dyDescent="0.25">
      <c r="A188" s="26" t="s">
        <v>184</v>
      </c>
      <c r="B188" s="30">
        <v>2</v>
      </c>
      <c r="C188" s="28">
        <v>35.15</v>
      </c>
      <c r="D188" s="29">
        <v>70.31</v>
      </c>
      <c r="E188" s="29">
        <v>77.34</v>
      </c>
      <c r="F188" s="80">
        <v>0</v>
      </c>
      <c r="G188" s="36">
        <f t="shared" si="4"/>
        <v>0</v>
      </c>
      <c r="H188" s="29">
        <f t="shared" si="5"/>
        <v>0</v>
      </c>
      <c r="I188" s="21"/>
    </row>
    <row r="189" spans="1:9" ht="14.25" customHeight="1" x14ac:dyDescent="0.25">
      <c r="A189" s="26" t="s">
        <v>185</v>
      </c>
      <c r="B189" s="30">
        <v>43</v>
      </c>
      <c r="C189" s="28">
        <v>15.2</v>
      </c>
      <c r="D189" s="29">
        <v>653.77</v>
      </c>
      <c r="E189" s="29">
        <v>719.15</v>
      </c>
      <c r="F189" s="80">
        <v>0</v>
      </c>
      <c r="G189" s="36">
        <f t="shared" si="4"/>
        <v>0</v>
      </c>
      <c r="H189" s="29">
        <f t="shared" si="5"/>
        <v>0</v>
      </c>
      <c r="I189" s="21"/>
    </row>
    <row r="190" spans="1:9" ht="14.25" customHeight="1" x14ac:dyDescent="0.25">
      <c r="A190" s="26" t="s">
        <v>186</v>
      </c>
      <c r="B190" s="30">
        <v>3</v>
      </c>
      <c r="C190" s="28">
        <v>11.3</v>
      </c>
      <c r="D190" s="29">
        <v>33.9</v>
      </c>
      <c r="E190" s="29">
        <v>37.29</v>
      </c>
      <c r="F190" s="80">
        <v>0</v>
      </c>
      <c r="G190" s="36">
        <f t="shared" si="4"/>
        <v>0</v>
      </c>
      <c r="H190" s="29">
        <f t="shared" si="5"/>
        <v>0</v>
      </c>
      <c r="I190" s="21"/>
    </row>
    <row r="191" spans="1:9" ht="14.25" customHeight="1" x14ac:dyDescent="0.25">
      <c r="A191" s="26" t="s">
        <v>187</v>
      </c>
      <c r="B191" s="30">
        <v>12</v>
      </c>
      <c r="C191" s="28">
        <v>17.09</v>
      </c>
      <c r="D191" s="29">
        <v>205.02</v>
      </c>
      <c r="E191" s="29">
        <v>225.52</v>
      </c>
      <c r="F191" s="80">
        <v>0</v>
      </c>
      <c r="G191" s="36">
        <f t="shared" si="4"/>
        <v>0</v>
      </c>
      <c r="H191" s="29">
        <f t="shared" si="5"/>
        <v>0</v>
      </c>
      <c r="I191" s="21"/>
    </row>
    <row r="192" spans="1:9" ht="14.25" customHeight="1" x14ac:dyDescent="0.25">
      <c r="A192" s="26" t="s">
        <v>188</v>
      </c>
      <c r="B192" s="30">
        <v>47</v>
      </c>
      <c r="C192" s="28">
        <v>59.3</v>
      </c>
      <c r="D192" s="29">
        <v>2787.28</v>
      </c>
      <c r="E192" s="29">
        <v>3066</v>
      </c>
      <c r="F192" s="80">
        <v>0</v>
      </c>
      <c r="G192" s="36">
        <f t="shared" si="4"/>
        <v>0</v>
      </c>
      <c r="H192" s="29">
        <f t="shared" si="5"/>
        <v>0</v>
      </c>
      <c r="I192" s="21"/>
    </row>
    <row r="193" spans="1:9" ht="14.25" customHeight="1" x14ac:dyDescent="0.25">
      <c r="A193" s="26" t="s">
        <v>189</v>
      </c>
      <c r="B193" s="30">
        <v>15</v>
      </c>
      <c r="C193" s="28">
        <v>32.89</v>
      </c>
      <c r="D193" s="29">
        <v>493.38</v>
      </c>
      <c r="E193" s="29">
        <v>542.72</v>
      </c>
      <c r="F193" s="80">
        <v>0</v>
      </c>
      <c r="G193" s="36">
        <f t="shared" si="4"/>
        <v>0</v>
      </c>
      <c r="H193" s="29">
        <f t="shared" si="5"/>
        <v>0</v>
      </c>
      <c r="I193" s="21"/>
    </row>
    <row r="194" spans="1:9" ht="14.25" customHeight="1" x14ac:dyDescent="0.25">
      <c r="A194" s="26" t="s">
        <v>190</v>
      </c>
      <c r="B194" s="30">
        <v>3</v>
      </c>
      <c r="C194" s="28">
        <v>11.57</v>
      </c>
      <c r="D194" s="29">
        <v>34.72</v>
      </c>
      <c r="E194" s="29">
        <v>38.19</v>
      </c>
      <c r="F194" s="80">
        <v>0</v>
      </c>
      <c r="G194" s="36">
        <f t="shared" si="4"/>
        <v>0</v>
      </c>
      <c r="H194" s="29">
        <f t="shared" si="5"/>
        <v>0</v>
      </c>
      <c r="I194" s="21"/>
    </row>
    <row r="195" spans="1:9" ht="14.25" customHeight="1" x14ac:dyDescent="0.25">
      <c r="A195" s="26" t="s">
        <v>191</v>
      </c>
      <c r="B195" s="30">
        <v>2</v>
      </c>
      <c r="C195" s="28">
        <v>44.87</v>
      </c>
      <c r="D195" s="29">
        <v>89.75</v>
      </c>
      <c r="E195" s="29">
        <v>98.72</v>
      </c>
      <c r="F195" s="80">
        <v>0</v>
      </c>
      <c r="G195" s="36">
        <f t="shared" si="4"/>
        <v>0</v>
      </c>
      <c r="H195" s="29">
        <f t="shared" si="5"/>
        <v>0</v>
      </c>
      <c r="I195" s="21"/>
    </row>
    <row r="196" spans="1:9" ht="14.25" customHeight="1" x14ac:dyDescent="0.25">
      <c r="A196" s="26" t="s">
        <v>192</v>
      </c>
      <c r="B196" s="30">
        <v>10</v>
      </c>
      <c r="C196" s="28">
        <v>94.72</v>
      </c>
      <c r="D196" s="29">
        <v>947.16</v>
      </c>
      <c r="E196" s="29">
        <v>1041.8800000000001</v>
      </c>
      <c r="F196" s="80">
        <v>0</v>
      </c>
      <c r="G196" s="36">
        <f t="shared" si="4"/>
        <v>0</v>
      </c>
      <c r="H196" s="29">
        <f t="shared" si="5"/>
        <v>0</v>
      </c>
      <c r="I196" s="21"/>
    </row>
    <row r="197" spans="1:9" ht="14.25" customHeight="1" x14ac:dyDescent="0.25">
      <c r="A197" s="26" t="s">
        <v>193</v>
      </c>
      <c r="B197" s="27">
        <v>2</v>
      </c>
      <c r="C197" s="28">
        <v>24</v>
      </c>
      <c r="D197" s="29">
        <v>48</v>
      </c>
      <c r="E197" s="29">
        <v>52.8</v>
      </c>
      <c r="F197" s="80">
        <v>0</v>
      </c>
      <c r="G197" s="36">
        <f t="shared" si="4"/>
        <v>0</v>
      </c>
      <c r="H197" s="29">
        <f t="shared" si="5"/>
        <v>0</v>
      </c>
      <c r="I197" s="21"/>
    </row>
    <row r="198" spans="1:9" ht="14.25" customHeight="1" x14ac:dyDescent="0.25">
      <c r="A198" s="26" t="s">
        <v>194</v>
      </c>
      <c r="B198" s="27">
        <v>4</v>
      </c>
      <c r="C198" s="28">
        <v>48.43</v>
      </c>
      <c r="D198" s="29">
        <v>193.73</v>
      </c>
      <c r="E198" s="29">
        <v>213.1</v>
      </c>
      <c r="F198" s="80">
        <v>0</v>
      </c>
      <c r="G198" s="36">
        <f t="shared" si="4"/>
        <v>0</v>
      </c>
      <c r="H198" s="29">
        <f t="shared" si="5"/>
        <v>0</v>
      </c>
      <c r="I198" s="21"/>
    </row>
    <row r="199" spans="1:9" ht="14.25" customHeight="1" x14ac:dyDescent="0.25">
      <c r="A199" s="26" t="s">
        <v>195</v>
      </c>
      <c r="B199" s="27">
        <v>16</v>
      </c>
      <c r="C199" s="28">
        <v>52.88</v>
      </c>
      <c r="D199" s="29">
        <v>846.07</v>
      </c>
      <c r="E199" s="29">
        <v>930.68</v>
      </c>
      <c r="F199" s="80">
        <v>0</v>
      </c>
      <c r="G199" s="36">
        <f>F199*B199</f>
        <v>0</v>
      </c>
      <c r="H199" s="29">
        <f>G199*1.21</f>
        <v>0</v>
      </c>
      <c r="I199" s="21"/>
    </row>
    <row r="200" spans="1:9" x14ac:dyDescent="0.25">
      <c r="A200" s="26" t="s">
        <v>196</v>
      </c>
      <c r="B200" s="27"/>
      <c r="C200" s="28"/>
      <c r="D200" s="31">
        <v>2000</v>
      </c>
      <c r="E200" s="29">
        <v>2200</v>
      </c>
      <c r="F200" s="81"/>
      <c r="G200" s="80">
        <v>0</v>
      </c>
      <c r="H200" s="29">
        <f>G200*1.21</f>
        <v>0</v>
      </c>
    </row>
    <row r="201" spans="1:9" ht="16.5" thickBot="1" x14ac:dyDescent="0.3">
      <c r="A201" s="32" t="s">
        <v>0</v>
      </c>
      <c r="B201" s="33"/>
      <c r="C201" s="33"/>
      <c r="D201" s="34">
        <f>SUM(D8:D200)</f>
        <v>51481.679999999993</v>
      </c>
      <c r="E201" s="34">
        <f>SUM(E8:E200)</f>
        <v>56629.8</v>
      </c>
      <c r="F201" s="24">
        <f>SUM(F8:F200)</f>
        <v>0</v>
      </c>
      <c r="G201" s="35">
        <f>SUM(G8:G200)</f>
        <v>0</v>
      </c>
      <c r="H201" s="34">
        <f>SUM(H8:H200)</f>
        <v>0</v>
      </c>
    </row>
    <row r="205" spans="1:9" x14ac:dyDescent="0.25">
      <c r="A205" s="88" t="s">
        <v>199</v>
      </c>
      <c r="B205" s="88"/>
      <c r="C205" s="88"/>
      <c r="D205" s="88"/>
      <c r="E205" s="88"/>
      <c r="F205" s="88"/>
      <c r="G205" s="88"/>
      <c r="H205" s="88"/>
    </row>
    <row r="206" spans="1:9" ht="29.25" customHeight="1" x14ac:dyDescent="0.25">
      <c r="A206" s="87" t="s">
        <v>197</v>
      </c>
      <c r="B206" s="87"/>
      <c r="C206" s="87"/>
      <c r="D206" s="87"/>
      <c r="E206" s="87"/>
      <c r="F206" s="87"/>
      <c r="G206" s="87"/>
      <c r="H206" s="25"/>
    </row>
  </sheetData>
  <sheetProtection algorithmName="SHA-512" hashValue="+cm70UGruKvvbWJEpaKpX/mD2vUUdCK+SEgY2/7Mnju6YpJr4djGlZjLZdoGTHM9GcaLoCpMSclB4JM2whCGwQ==" saltValue="Q6oDhInKWAhjZkQprmHvJg==" spinCount="100000" sheet="1" objects="1" scenarios="1"/>
  <mergeCells count="2">
    <mergeCell ref="A206:G206"/>
    <mergeCell ref="A205:H20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1143E-F505-4200-8147-6EBB3102F7F4}">
  <dimension ref="A3:H21"/>
  <sheetViews>
    <sheetView showGridLines="0" workbookViewId="0">
      <selection activeCell="I24" sqref="I24"/>
    </sheetView>
  </sheetViews>
  <sheetFormatPr defaultColWidth="9.140625" defaultRowHeight="15" x14ac:dyDescent="0.25"/>
  <cols>
    <col min="1" max="1" width="44.5703125" customWidth="1"/>
    <col min="2" max="2" width="10.42578125" customWidth="1"/>
    <col min="3" max="3" width="12.140625" customWidth="1"/>
    <col min="4" max="4" width="12.140625" bestFit="1" customWidth="1"/>
    <col min="5" max="5" width="13.85546875" customWidth="1"/>
    <col min="6" max="6" width="12" customWidth="1"/>
    <col min="7" max="7" width="12.140625" customWidth="1"/>
    <col min="8" max="8" width="13.140625" customWidth="1"/>
  </cols>
  <sheetData>
    <row r="3" spans="1:8" ht="16.5" customHeight="1" x14ac:dyDescent="0.25"/>
    <row r="5" spans="1:8" x14ac:dyDescent="0.25">
      <c r="A5" s="8" t="s">
        <v>214</v>
      </c>
    </row>
    <row r="7" spans="1:8" ht="45" x14ac:dyDescent="0.25">
      <c r="A7" s="5" t="s">
        <v>203</v>
      </c>
      <c r="B7" s="3" t="s">
        <v>2</v>
      </c>
      <c r="C7" s="3" t="s">
        <v>3</v>
      </c>
      <c r="D7" s="3" t="s">
        <v>200</v>
      </c>
      <c r="E7" s="3" t="s">
        <v>201</v>
      </c>
      <c r="F7" s="3" t="s">
        <v>322</v>
      </c>
      <c r="G7" s="7" t="s">
        <v>202</v>
      </c>
      <c r="H7" s="3" t="s">
        <v>198</v>
      </c>
    </row>
    <row r="8" spans="1:8" x14ac:dyDescent="0.25">
      <c r="A8" s="38" t="s">
        <v>204</v>
      </c>
      <c r="B8" s="39">
        <v>2</v>
      </c>
      <c r="C8" s="28">
        <v>291.63</v>
      </c>
      <c r="D8" s="29">
        <v>583.26</v>
      </c>
      <c r="E8" s="29">
        <v>705.74</v>
      </c>
      <c r="F8" s="82">
        <v>0</v>
      </c>
      <c r="G8" s="45">
        <f>B8*F8</f>
        <v>0</v>
      </c>
      <c r="H8" s="46">
        <f>G8*1.21</f>
        <v>0</v>
      </c>
    </row>
    <row r="9" spans="1:8" ht="28.5" x14ac:dyDescent="0.25">
      <c r="A9" s="40" t="s">
        <v>205</v>
      </c>
      <c r="B9" s="39">
        <v>2</v>
      </c>
      <c r="C9" s="28">
        <v>32.67</v>
      </c>
      <c r="D9" s="29">
        <v>65.34</v>
      </c>
      <c r="E9" s="29">
        <v>79.06</v>
      </c>
      <c r="F9" s="82">
        <v>0</v>
      </c>
      <c r="G9" s="45">
        <f>B9*F9</f>
        <v>0</v>
      </c>
      <c r="H9" s="46">
        <f>G9*1.21</f>
        <v>0</v>
      </c>
    </row>
    <row r="10" spans="1:8" ht="28.5" x14ac:dyDescent="0.25">
      <c r="A10" s="40" t="s">
        <v>206</v>
      </c>
      <c r="B10" s="39">
        <v>1</v>
      </c>
      <c r="C10" s="28">
        <v>47.51</v>
      </c>
      <c r="D10" s="29">
        <v>47.51</v>
      </c>
      <c r="E10" s="29">
        <v>57.49</v>
      </c>
      <c r="F10" s="82">
        <v>0</v>
      </c>
      <c r="G10" s="45">
        <f t="shared" ref="G10:G15" si="0">B10*F10</f>
        <v>0</v>
      </c>
      <c r="H10" s="46">
        <f t="shared" ref="H10:H16" si="1">G10*1.21</f>
        <v>0</v>
      </c>
    </row>
    <row r="11" spans="1:8" x14ac:dyDescent="0.25">
      <c r="A11" s="38" t="s">
        <v>207</v>
      </c>
      <c r="B11" s="39">
        <v>1</v>
      </c>
      <c r="C11" s="28">
        <v>65.63</v>
      </c>
      <c r="D11" s="29">
        <v>65.63</v>
      </c>
      <c r="E11" s="29">
        <v>79.41</v>
      </c>
      <c r="F11" s="82">
        <v>0</v>
      </c>
      <c r="G11" s="45">
        <f t="shared" si="0"/>
        <v>0</v>
      </c>
      <c r="H11" s="46">
        <f t="shared" si="1"/>
        <v>0</v>
      </c>
    </row>
    <row r="12" spans="1:8" x14ac:dyDescent="0.25">
      <c r="A12" s="40" t="s">
        <v>208</v>
      </c>
      <c r="B12" s="39">
        <v>1</v>
      </c>
      <c r="C12" s="28">
        <v>46.12</v>
      </c>
      <c r="D12" s="29">
        <v>46.12</v>
      </c>
      <c r="E12" s="29">
        <v>55.81</v>
      </c>
      <c r="F12" s="82">
        <v>0</v>
      </c>
      <c r="G12" s="45">
        <f t="shared" si="0"/>
        <v>0</v>
      </c>
      <c r="H12" s="46">
        <f t="shared" si="1"/>
        <v>0</v>
      </c>
    </row>
    <row r="13" spans="1:8" x14ac:dyDescent="0.25">
      <c r="A13" s="40" t="s">
        <v>209</v>
      </c>
      <c r="B13" s="39">
        <v>1</v>
      </c>
      <c r="C13" s="28">
        <v>21.24</v>
      </c>
      <c r="D13" s="29">
        <v>21.24</v>
      </c>
      <c r="E13" s="29">
        <v>25.7</v>
      </c>
      <c r="F13" s="82">
        <v>0</v>
      </c>
      <c r="G13" s="45">
        <f t="shared" si="0"/>
        <v>0</v>
      </c>
      <c r="H13" s="46">
        <f t="shared" si="1"/>
        <v>0</v>
      </c>
    </row>
    <row r="14" spans="1:8" ht="28.5" x14ac:dyDescent="0.25">
      <c r="A14" s="40" t="s">
        <v>210</v>
      </c>
      <c r="B14" s="39">
        <v>1</v>
      </c>
      <c r="C14" s="28">
        <v>8.01</v>
      </c>
      <c r="D14" s="29">
        <v>8.01</v>
      </c>
      <c r="E14" s="29">
        <v>9.69</v>
      </c>
      <c r="F14" s="82">
        <v>0</v>
      </c>
      <c r="G14" s="45">
        <f t="shared" si="0"/>
        <v>0</v>
      </c>
      <c r="H14" s="46">
        <f t="shared" si="1"/>
        <v>0</v>
      </c>
    </row>
    <row r="15" spans="1:8" ht="28.5" x14ac:dyDescent="0.25">
      <c r="A15" s="40" t="s">
        <v>211</v>
      </c>
      <c r="B15" s="39">
        <v>1</v>
      </c>
      <c r="C15" s="28">
        <v>236.61</v>
      </c>
      <c r="D15" s="29">
        <v>236.61</v>
      </c>
      <c r="E15" s="29">
        <v>286.3</v>
      </c>
      <c r="F15" s="82">
        <v>0</v>
      </c>
      <c r="G15" s="45">
        <f t="shared" si="0"/>
        <v>0</v>
      </c>
      <c r="H15" s="46">
        <f t="shared" si="1"/>
        <v>0</v>
      </c>
    </row>
    <row r="16" spans="1:8" x14ac:dyDescent="0.25">
      <c r="A16" s="40" t="s">
        <v>212</v>
      </c>
      <c r="B16" s="39">
        <v>1</v>
      </c>
      <c r="C16" s="28"/>
      <c r="D16" s="29">
        <v>400</v>
      </c>
      <c r="E16" s="29">
        <v>484</v>
      </c>
      <c r="F16" s="83"/>
      <c r="G16" s="82">
        <v>0</v>
      </c>
      <c r="H16" s="46">
        <f t="shared" si="1"/>
        <v>0</v>
      </c>
    </row>
    <row r="17" spans="1:8" ht="15.75" x14ac:dyDescent="0.25">
      <c r="A17" s="41" t="s">
        <v>0</v>
      </c>
      <c r="B17" s="42"/>
      <c r="C17" s="43"/>
      <c r="D17" s="44">
        <f>SUM(D8:D16)</f>
        <v>1473.72</v>
      </c>
      <c r="E17" s="44">
        <f t="shared" ref="E17:H17" si="2">SUM(E8:E16)</f>
        <v>1783.2</v>
      </c>
      <c r="F17" s="47">
        <f t="shared" si="2"/>
        <v>0</v>
      </c>
      <c r="G17" s="44">
        <f t="shared" si="2"/>
        <v>0</v>
      </c>
      <c r="H17" s="44">
        <f t="shared" si="2"/>
        <v>0</v>
      </c>
    </row>
    <row r="20" spans="1:8" x14ac:dyDescent="0.25">
      <c r="A20" s="90" t="s">
        <v>199</v>
      </c>
      <c r="B20" s="90"/>
      <c r="C20" s="90"/>
      <c r="D20" s="90"/>
      <c r="E20" s="90"/>
      <c r="F20" s="90"/>
      <c r="G20" s="90"/>
      <c r="H20" s="90"/>
    </row>
    <row r="21" spans="1:8" ht="31.5" customHeight="1" x14ac:dyDescent="0.25">
      <c r="A21" s="89" t="s">
        <v>197</v>
      </c>
      <c r="B21" s="89"/>
      <c r="C21" s="89"/>
      <c r="D21" s="89"/>
      <c r="E21" s="89"/>
      <c r="F21" s="89"/>
      <c r="G21" s="89"/>
      <c r="H21" s="89"/>
    </row>
  </sheetData>
  <sheetProtection algorithmName="SHA-512" hashValue="dyquLOAhHECTMN/c7Dx2zsFepfQNNKpDt20FElGBxwe72JXt9HetAdJz/uzlJzHgGEi9lY9ImQHylWmmVrZ0nQ==" saltValue="dgMCHj5XDEEPYPPJ0mGy2w==" spinCount="100000" sheet="1" objects="1" scenarios="1"/>
  <mergeCells count="2">
    <mergeCell ref="A21:H21"/>
    <mergeCell ref="A20:H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1A349-F600-466A-A8FB-1E5CEAAC5929}">
  <dimension ref="A5:K66"/>
  <sheetViews>
    <sheetView showGridLines="0" topLeftCell="A37" workbookViewId="0">
      <selection activeCell="F55" activeCellId="5" sqref="A6:E55 G6 H6 H17 G7:H55 F55"/>
    </sheetView>
  </sheetViews>
  <sheetFormatPr defaultColWidth="9.140625" defaultRowHeight="15" x14ac:dyDescent="0.25"/>
  <cols>
    <col min="1" max="1" width="62.5703125" customWidth="1"/>
    <col min="2" max="2" width="11.28515625" customWidth="1"/>
    <col min="3" max="3" width="9.42578125" bestFit="1" customWidth="1"/>
    <col min="4" max="5" width="12" bestFit="1" customWidth="1"/>
    <col min="6" max="6" width="10.85546875" bestFit="1" customWidth="1"/>
    <col min="7" max="7" width="13.140625" customWidth="1"/>
    <col min="8" max="8" width="15.85546875" customWidth="1"/>
    <col min="11" max="11" width="17.28515625" customWidth="1"/>
    <col min="12" max="12" width="15.28515625" customWidth="1"/>
    <col min="13" max="13" width="18" customWidth="1"/>
  </cols>
  <sheetData>
    <row r="5" spans="1:11" x14ac:dyDescent="0.25">
      <c r="A5" s="1" t="s">
        <v>215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60" x14ac:dyDescent="0.25">
      <c r="A6" s="6" t="s">
        <v>270</v>
      </c>
      <c r="B6" s="3" t="s">
        <v>2</v>
      </c>
      <c r="C6" s="3" t="s">
        <v>3</v>
      </c>
      <c r="D6" s="3" t="s">
        <v>200</v>
      </c>
      <c r="E6" s="3" t="s">
        <v>201</v>
      </c>
      <c r="F6" s="3" t="s">
        <v>322</v>
      </c>
      <c r="G6" s="7" t="s">
        <v>202</v>
      </c>
      <c r="H6" s="3" t="s">
        <v>198</v>
      </c>
    </row>
    <row r="7" spans="1:11" ht="29.25" customHeight="1" x14ac:dyDescent="0.25">
      <c r="A7" s="48" t="s">
        <v>268</v>
      </c>
      <c r="B7" s="49">
        <v>68</v>
      </c>
      <c r="C7" s="50">
        <v>23</v>
      </c>
      <c r="D7" s="29">
        <v>1564</v>
      </c>
      <c r="E7" s="29">
        <v>1892.44</v>
      </c>
      <c r="F7" s="86">
        <v>0</v>
      </c>
      <c r="G7" s="45">
        <f>B7*F7</f>
        <v>0</v>
      </c>
      <c r="H7" s="46">
        <f>G7*1.21</f>
        <v>0</v>
      </c>
    </row>
    <row r="8" spans="1:11" ht="29.25" customHeight="1" x14ac:dyDescent="0.25">
      <c r="A8" s="48" t="s">
        <v>216</v>
      </c>
      <c r="B8" s="49">
        <v>59</v>
      </c>
      <c r="C8" s="51">
        <v>16</v>
      </c>
      <c r="D8" s="29">
        <v>944</v>
      </c>
      <c r="E8" s="29">
        <v>1142.24</v>
      </c>
      <c r="F8" s="86">
        <v>0</v>
      </c>
      <c r="G8" s="45">
        <f t="shared" ref="G8:G14" si="0">B8*F8</f>
        <v>0</v>
      </c>
      <c r="H8" s="46">
        <f t="shared" ref="H8:H53" si="1">G8*1.21</f>
        <v>0</v>
      </c>
    </row>
    <row r="9" spans="1:11" ht="29.25" customHeight="1" x14ac:dyDescent="0.25">
      <c r="A9" s="48" t="s">
        <v>267</v>
      </c>
      <c r="B9" s="49">
        <v>6</v>
      </c>
      <c r="C9" s="51">
        <v>16</v>
      </c>
      <c r="D9" s="29">
        <v>96</v>
      </c>
      <c r="E9" s="29">
        <v>116.16</v>
      </c>
      <c r="F9" s="86">
        <v>0</v>
      </c>
      <c r="G9" s="45">
        <f t="shared" si="0"/>
        <v>0</v>
      </c>
      <c r="H9" s="46">
        <f t="shared" si="1"/>
        <v>0</v>
      </c>
    </row>
    <row r="10" spans="1:11" ht="29.25" customHeight="1" x14ac:dyDescent="0.25">
      <c r="A10" s="48" t="s">
        <v>217</v>
      </c>
      <c r="B10" s="49">
        <v>19</v>
      </c>
      <c r="C10" s="51">
        <v>18</v>
      </c>
      <c r="D10" s="29">
        <v>342</v>
      </c>
      <c r="E10" s="29">
        <v>413.82</v>
      </c>
      <c r="F10" s="86">
        <v>0</v>
      </c>
      <c r="G10" s="45">
        <f t="shared" si="0"/>
        <v>0</v>
      </c>
      <c r="H10" s="46">
        <f t="shared" si="1"/>
        <v>0</v>
      </c>
    </row>
    <row r="11" spans="1:11" ht="29.25" customHeight="1" x14ac:dyDescent="0.25">
      <c r="A11" s="48" t="s">
        <v>218</v>
      </c>
      <c r="B11" s="49">
        <v>6</v>
      </c>
      <c r="C11" s="51">
        <v>2.5</v>
      </c>
      <c r="D11" s="29">
        <v>15</v>
      </c>
      <c r="E11" s="29">
        <v>18.149999999999999</v>
      </c>
      <c r="F11" s="86">
        <v>0</v>
      </c>
      <c r="G11" s="45">
        <f t="shared" si="0"/>
        <v>0</v>
      </c>
      <c r="H11" s="46">
        <f t="shared" si="1"/>
        <v>0</v>
      </c>
    </row>
    <row r="12" spans="1:11" ht="29.25" customHeight="1" x14ac:dyDescent="0.25">
      <c r="A12" s="48" t="s">
        <v>219</v>
      </c>
      <c r="B12" s="49">
        <v>8</v>
      </c>
      <c r="C12" s="51">
        <v>2.5</v>
      </c>
      <c r="D12" s="29">
        <v>20</v>
      </c>
      <c r="E12" s="29">
        <v>24.2</v>
      </c>
      <c r="F12" s="86">
        <v>0</v>
      </c>
      <c r="G12" s="45">
        <f t="shared" si="0"/>
        <v>0</v>
      </c>
      <c r="H12" s="46">
        <f t="shared" si="1"/>
        <v>0</v>
      </c>
    </row>
    <row r="13" spans="1:11" ht="29.25" customHeight="1" x14ac:dyDescent="0.25">
      <c r="A13" s="48" t="s">
        <v>220</v>
      </c>
      <c r="B13" s="49">
        <v>4</v>
      </c>
      <c r="C13" s="51">
        <v>2.5</v>
      </c>
      <c r="D13" s="29">
        <v>10</v>
      </c>
      <c r="E13" s="29">
        <v>12.1</v>
      </c>
      <c r="F13" s="86">
        <v>0</v>
      </c>
      <c r="G13" s="45">
        <f t="shared" si="0"/>
        <v>0</v>
      </c>
      <c r="H13" s="46">
        <f t="shared" si="1"/>
        <v>0</v>
      </c>
    </row>
    <row r="14" spans="1:11" ht="29.25" customHeight="1" x14ac:dyDescent="0.25">
      <c r="A14" s="48" t="s">
        <v>221</v>
      </c>
      <c r="B14" s="49">
        <v>2</v>
      </c>
      <c r="C14" s="51">
        <v>2.5</v>
      </c>
      <c r="D14" s="29">
        <v>5</v>
      </c>
      <c r="E14" s="29">
        <v>6.05</v>
      </c>
      <c r="F14" s="86">
        <v>0</v>
      </c>
      <c r="G14" s="45">
        <f t="shared" si="0"/>
        <v>0</v>
      </c>
      <c r="H14" s="46">
        <f t="shared" si="1"/>
        <v>0</v>
      </c>
    </row>
    <row r="15" spans="1:11" ht="29.25" customHeight="1" x14ac:dyDescent="0.25">
      <c r="A15" s="48" t="s">
        <v>222</v>
      </c>
      <c r="B15" s="49">
        <v>1</v>
      </c>
      <c r="C15" s="51">
        <v>2.5</v>
      </c>
      <c r="D15" s="29">
        <v>2.5</v>
      </c>
      <c r="E15" s="29">
        <v>3.03</v>
      </c>
      <c r="F15" s="86">
        <v>0</v>
      </c>
      <c r="G15" s="45">
        <f t="shared" ref="G15:G53" si="2">B15*F15</f>
        <v>0</v>
      </c>
      <c r="H15" s="46">
        <f t="shared" si="1"/>
        <v>0</v>
      </c>
    </row>
    <row r="16" spans="1:11" ht="29.25" customHeight="1" x14ac:dyDescent="0.25">
      <c r="A16" s="48" t="s">
        <v>223</v>
      </c>
      <c r="B16" s="49">
        <v>41</v>
      </c>
      <c r="C16" s="51">
        <v>8</v>
      </c>
      <c r="D16" s="29">
        <v>328</v>
      </c>
      <c r="E16" s="29">
        <v>396.88</v>
      </c>
      <c r="F16" s="86">
        <v>0</v>
      </c>
      <c r="G16" s="45">
        <f t="shared" si="2"/>
        <v>0</v>
      </c>
      <c r="H16" s="46">
        <f t="shared" si="1"/>
        <v>0</v>
      </c>
    </row>
    <row r="17" spans="1:8" ht="29.25" customHeight="1" x14ac:dyDescent="0.25">
      <c r="A17" s="48" t="s">
        <v>224</v>
      </c>
      <c r="B17" s="49">
        <v>2</v>
      </c>
      <c r="C17" s="51">
        <v>28</v>
      </c>
      <c r="D17" s="29">
        <v>56</v>
      </c>
      <c r="E17" s="29">
        <v>67.760000000000005</v>
      </c>
      <c r="F17" s="86">
        <v>0</v>
      </c>
      <c r="G17" s="45">
        <f t="shared" si="2"/>
        <v>0</v>
      </c>
      <c r="H17" s="46">
        <f t="shared" si="1"/>
        <v>0</v>
      </c>
    </row>
    <row r="18" spans="1:8" ht="29.25" customHeight="1" x14ac:dyDescent="0.25">
      <c r="A18" s="48" t="s">
        <v>225</v>
      </c>
      <c r="B18" s="49">
        <v>5</v>
      </c>
      <c r="C18" s="51">
        <v>18</v>
      </c>
      <c r="D18" s="29">
        <v>90</v>
      </c>
      <c r="E18" s="29">
        <v>108.9</v>
      </c>
      <c r="F18" s="86">
        <v>0</v>
      </c>
      <c r="G18" s="45">
        <f t="shared" si="2"/>
        <v>0</v>
      </c>
      <c r="H18" s="46">
        <f t="shared" si="1"/>
        <v>0</v>
      </c>
    </row>
    <row r="19" spans="1:8" ht="29.25" customHeight="1" x14ac:dyDescent="0.25">
      <c r="A19" s="48" t="s">
        <v>226</v>
      </c>
      <c r="B19" s="49">
        <v>12</v>
      </c>
      <c r="C19" s="51">
        <v>36</v>
      </c>
      <c r="D19" s="29">
        <v>432</v>
      </c>
      <c r="E19" s="29">
        <v>522.72</v>
      </c>
      <c r="F19" s="86">
        <v>0</v>
      </c>
      <c r="G19" s="45">
        <f t="shared" si="2"/>
        <v>0</v>
      </c>
      <c r="H19" s="46">
        <f t="shared" si="1"/>
        <v>0</v>
      </c>
    </row>
    <row r="20" spans="1:8" ht="29.25" customHeight="1" x14ac:dyDescent="0.25">
      <c r="A20" s="48" t="s">
        <v>227</v>
      </c>
      <c r="B20" s="49">
        <v>2</v>
      </c>
      <c r="C20" s="51">
        <v>16</v>
      </c>
      <c r="D20" s="29">
        <v>32</v>
      </c>
      <c r="E20" s="29">
        <v>38.72</v>
      </c>
      <c r="F20" s="86">
        <v>0</v>
      </c>
      <c r="G20" s="45">
        <f t="shared" si="2"/>
        <v>0</v>
      </c>
      <c r="H20" s="46">
        <f t="shared" si="1"/>
        <v>0</v>
      </c>
    </row>
    <row r="21" spans="1:8" ht="29.25" customHeight="1" x14ac:dyDescent="0.25">
      <c r="A21" s="48" t="s">
        <v>228</v>
      </c>
      <c r="B21" s="49">
        <v>1</v>
      </c>
      <c r="C21" s="51">
        <v>16</v>
      </c>
      <c r="D21" s="29">
        <v>16</v>
      </c>
      <c r="E21" s="29">
        <v>19.36</v>
      </c>
      <c r="F21" s="86">
        <v>0</v>
      </c>
      <c r="G21" s="45">
        <f t="shared" si="2"/>
        <v>0</v>
      </c>
      <c r="H21" s="46">
        <f t="shared" si="1"/>
        <v>0</v>
      </c>
    </row>
    <row r="22" spans="1:8" ht="29.25" customHeight="1" x14ac:dyDescent="0.25">
      <c r="A22" s="48" t="s">
        <v>229</v>
      </c>
      <c r="B22" s="49">
        <v>3</v>
      </c>
      <c r="C22" s="51">
        <v>16</v>
      </c>
      <c r="D22" s="29">
        <v>48</v>
      </c>
      <c r="E22" s="29">
        <v>58.08</v>
      </c>
      <c r="F22" s="86">
        <v>0</v>
      </c>
      <c r="G22" s="45">
        <f t="shared" si="2"/>
        <v>0</v>
      </c>
      <c r="H22" s="46">
        <f t="shared" si="1"/>
        <v>0</v>
      </c>
    </row>
    <row r="23" spans="1:8" ht="29.25" customHeight="1" x14ac:dyDescent="0.25">
      <c r="A23" s="48" t="s">
        <v>230</v>
      </c>
      <c r="B23" s="49">
        <v>3</v>
      </c>
      <c r="C23" s="51">
        <v>25</v>
      </c>
      <c r="D23" s="29">
        <v>75</v>
      </c>
      <c r="E23" s="29">
        <v>90.75</v>
      </c>
      <c r="F23" s="86">
        <v>0</v>
      </c>
      <c r="G23" s="45">
        <f t="shared" si="2"/>
        <v>0</v>
      </c>
      <c r="H23" s="46">
        <f t="shared" si="1"/>
        <v>0</v>
      </c>
    </row>
    <row r="24" spans="1:8" ht="29.25" customHeight="1" x14ac:dyDescent="0.25">
      <c r="A24" s="48" t="s">
        <v>231</v>
      </c>
      <c r="B24" s="49">
        <v>7</v>
      </c>
      <c r="C24" s="51">
        <v>2.5</v>
      </c>
      <c r="D24" s="29">
        <v>17.5</v>
      </c>
      <c r="E24" s="29">
        <v>21.18</v>
      </c>
      <c r="F24" s="86">
        <v>0</v>
      </c>
      <c r="G24" s="45">
        <f t="shared" si="2"/>
        <v>0</v>
      </c>
      <c r="H24" s="46">
        <f t="shared" si="1"/>
        <v>0</v>
      </c>
    </row>
    <row r="25" spans="1:8" ht="29.25" customHeight="1" x14ac:dyDescent="0.25">
      <c r="A25" s="48" t="s">
        <v>232</v>
      </c>
      <c r="B25" s="49">
        <v>7</v>
      </c>
      <c r="C25" s="51">
        <v>2.5</v>
      </c>
      <c r="D25" s="29">
        <v>17.5</v>
      </c>
      <c r="E25" s="29">
        <v>21.18</v>
      </c>
      <c r="F25" s="86">
        <v>0</v>
      </c>
      <c r="G25" s="45">
        <f t="shared" si="2"/>
        <v>0</v>
      </c>
      <c r="H25" s="46">
        <f t="shared" si="1"/>
        <v>0</v>
      </c>
    </row>
    <row r="26" spans="1:8" ht="29.25" customHeight="1" x14ac:dyDescent="0.25">
      <c r="A26" s="48" t="s">
        <v>233</v>
      </c>
      <c r="B26" s="49">
        <v>2</v>
      </c>
      <c r="C26" s="51">
        <v>2.5</v>
      </c>
      <c r="D26" s="29">
        <v>5</v>
      </c>
      <c r="E26" s="29">
        <v>6.05</v>
      </c>
      <c r="F26" s="86">
        <v>0</v>
      </c>
      <c r="G26" s="45">
        <f t="shared" si="2"/>
        <v>0</v>
      </c>
      <c r="H26" s="46">
        <f t="shared" si="1"/>
        <v>0</v>
      </c>
    </row>
    <row r="27" spans="1:8" ht="29.25" customHeight="1" x14ac:dyDescent="0.25">
      <c r="A27" s="48" t="s">
        <v>234</v>
      </c>
      <c r="B27" s="49">
        <v>5</v>
      </c>
      <c r="C27" s="51">
        <v>16</v>
      </c>
      <c r="D27" s="29">
        <v>80</v>
      </c>
      <c r="E27" s="29">
        <v>96.8</v>
      </c>
      <c r="F27" s="86">
        <v>0</v>
      </c>
      <c r="G27" s="45">
        <f t="shared" si="2"/>
        <v>0</v>
      </c>
      <c r="H27" s="46">
        <f t="shared" si="1"/>
        <v>0</v>
      </c>
    </row>
    <row r="28" spans="1:8" ht="29.25" customHeight="1" x14ac:dyDescent="0.25">
      <c r="A28" s="48" t="s">
        <v>235</v>
      </c>
      <c r="B28" s="49">
        <v>9</v>
      </c>
      <c r="C28" s="51">
        <v>11</v>
      </c>
      <c r="D28" s="29">
        <v>99</v>
      </c>
      <c r="E28" s="29">
        <v>119.79</v>
      </c>
      <c r="F28" s="86">
        <v>0</v>
      </c>
      <c r="G28" s="45">
        <f t="shared" si="2"/>
        <v>0</v>
      </c>
      <c r="H28" s="46">
        <f t="shared" si="1"/>
        <v>0</v>
      </c>
    </row>
    <row r="29" spans="1:8" ht="29.25" customHeight="1" x14ac:dyDescent="0.25">
      <c r="A29" s="48" t="s">
        <v>236</v>
      </c>
      <c r="B29" s="49">
        <v>1</v>
      </c>
      <c r="C29" s="51">
        <v>16</v>
      </c>
      <c r="D29" s="29">
        <v>16</v>
      </c>
      <c r="E29" s="29">
        <v>19.36</v>
      </c>
      <c r="F29" s="86">
        <v>0</v>
      </c>
      <c r="G29" s="45">
        <f t="shared" si="2"/>
        <v>0</v>
      </c>
      <c r="H29" s="46">
        <f t="shared" si="1"/>
        <v>0</v>
      </c>
    </row>
    <row r="30" spans="1:8" ht="29.25" customHeight="1" x14ac:dyDescent="0.25">
      <c r="A30" s="48" t="s">
        <v>237</v>
      </c>
      <c r="B30" s="49">
        <v>1</v>
      </c>
      <c r="C30" s="51">
        <v>4</v>
      </c>
      <c r="D30" s="29">
        <v>4</v>
      </c>
      <c r="E30" s="29">
        <v>4.84</v>
      </c>
      <c r="F30" s="86">
        <v>0</v>
      </c>
      <c r="G30" s="45">
        <f t="shared" si="2"/>
        <v>0</v>
      </c>
      <c r="H30" s="46">
        <f t="shared" si="1"/>
        <v>0</v>
      </c>
    </row>
    <row r="31" spans="1:8" ht="29.25" customHeight="1" x14ac:dyDescent="0.25">
      <c r="A31" s="48" t="s">
        <v>238</v>
      </c>
      <c r="B31" s="49">
        <v>1</v>
      </c>
      <c r="C31" s="51">
        <v>19</v>
      </c>
      <c r="D31" s="29">
        <v>19</v>
      </c>
      <c r="E31" s="29">
        <v>22.99</v>
      </c>
      <c r="F31" s="86">
        <v>0</v>
      </c>
      <c r="G31" s="45">
        <f t="shared" si="2"/>
        <v>0</v>
      </c>
      <c r="H31" s="46">
        <f t="shared" si="1"/>
        <v>0</v>
      </c>
    </row>
    <row r="32" spans="1:8" ht="29.25" customHeight="1" x14ac:dyDescent="0.25">
      <c r="A32" s="48" t="s">
        <v>239</v>
      </c>
      <c r="B32" s="49">
        <v>4</v>
      </c>
      <c r="C32" s="51">
        <v>6</v>
      </c>
      <c r="D32" s="29">
        <v>24</v>
      </c>
      <c r="E32" s="29">
        <v>29.04</v>
      </c>
      <c r="F32" s="86">
        <v>0</v>
      </c>
      <c r="G32" s="45">
        <f t="shared" si="2"/>
        <v>0</v>
      </c>
      <c r="H32" s="46">
        <f t="shared" si="1"/>
        <v>0</v>
      </c>
    </row>
    <row r="33" spans="1:8" ht="29.25" customHeight="1" x14ac:dyDescent="0.25">
      <c r="A33" s="48" t="s">
        <v>240</v>
      </c>
      <c r="B33" s="49">
        <v>1</v>
      </c>
      <c r="C33" s="51">
        <v>32</v>
      </c>
      <c r="D33" s="29">
        <v>32</v>
      </c>
      <c r="E33" s="29">
        <v>38.72</v>
      </c>
      <c r="F33" s="86">
        <v>0</v>
      </c>
      <c r="G33" s="45">
        <f t="shared" si="2"/>
        <v>0</v>
      </c>
      <c r="H33" s="46">
        <f t="shared" si="1"/>
        <v>0</v>
      </c>
    </row>
    <row r="34" spans="1:8" ht="29.25" customHeight="1" x14ac:dyDescent="0.25">
      <c r="A34" s="48" t="s">
        <v>241</v>
      </c>
      <c r="B34" s="49">
        <v>5</v>
      </c>
      <c r="C34" s="51">
        <v>35</v>
      </c>
      <c r="D34" s="29">
        <v>175</v>
      </c>
      <c r="E34" s="29">
        <v>211.75</v>
      </c>
      <c r="F34" s="86">
        <v>0</v>
      </c>
      <c r="G34" s="45">
        <f t="shared" si="2"/>
        <v>0</v>
      </c>
      <c r="H34" s="46">
        <f t="shared" si="1"/>
        <v>0</v>
      </c>
    </row>
    <row r="35" spans="1:8" ht="29.25" customHeight="1" x14ac:dyDescent="0.25">
      <c r="A35" s="48" t="s">
        <v>242</v>
      </c>
      <c r="B35" s="49">
        <v>1</v>
      </c>
      <c r="C35" s="51">
        <v>9</v>
      </c>
      <c r="D35" s="29">
        <v>9</v>
      </c>
      <c r="E35" s="29">
        <v>10.89</v>
      </c>
      <c r="F35" s="86">
        <v>0</v>
      </c>
      <c r="G35" s="45">
        <f t="shared" si="2"/>
        <v>0</v>
      </c>
      <c r="H35" s="46">
        <f t="shared" si="1"/>
        <v>0</v>
      </c>
    </row>
    <row r="36" spans="1:8" ht="29.25" customHeight="1" x14ac:dyDescent="0.25">
      <c r="A36" s="48" t="s">
        <v>243</v>
      </c>
      <c r="B36" s="49">
        <v>1</v>
      </c>
      <c r="C36" s="51">
        <v>28</v>
      </c>
      <c r="D36" s="29">
        <v>28</v>
      </c>
      <c r="E36" s="29">
        <v>33.880000000000003</v>
      </c>
      <c r="F36" s="86">
        <v>0</v>
      </c>
      <c r="G36" s="45">
        <f t="shared" si="2"/>
        <v>0</v>
      </c>
      <c r="H36" s="46">
        <f t="shared" si="1"/>
        <v>0</v>
      </c>
    </row>
    <row r="37" spans="1:8" ht="29.25" customHeight="1" x14ac:dyDescent="0.25">
      <c r="A37" s="48" t="s">
        <v>244</v>
      </c>
      <c r="B37" s="49">
        <v>1</v>
      </c>
      <c r="C37" s="51">
        <v>48</v>
      </c>
      <c r="D37" s="29">
        <v>48</v>
      </c>
      <c r="E37" s="29">
        <v>58.08</v>
      </c>
      <c r="F37" s="86">
        <v>0</v>
      </c>
      <c r="G37" s="45">
        <f t="shared" si="2"/>
        <v>0</v>
      </c>
      <c r="H37" s="46">
        <f t="shared" si="1"/>
        <v>0</v>
      </c>
    </row>
    <row r="38" spans="1:8" ht="29.25" customHeight="1" x14ac:dyDescent="0.25">
      <c r="A38" s="48" t="s">
        <v>245</v>
      </c>
      <c r="B38" s="49">
        <v>1</v>
      </c>
      <c r="C38" s="51">
        <v>19</v>
      </c>
      <c r="D38" s="29">
        <v>19</v>
      </c>
      <c r="E38" s="29">
        <v>22.99</v>
      </c>
      <c r="F38" s="86">
        <v>0</v>
      </c>
      <c r="G38" s="45">
        <f t="shared" si="2"/>
        <v>0</v>
      </c>
      <c r="H38" s="46">
        <f t="shared" si="1"/>
        <v>0</v>
      </c>
    </row>
    <row r="39" spans="1:8" ht="29.25" customHeight="1" x14ac:dyDescent="0.25">
      <c r="A39" s="48" t="s">
        <v>246</v>
      </c>
      <c r="B39" s="49">
        <v>2</v>
      </c>
      <c r="C39" s="51">
        <v>30</v>
      </c>
      <c r="D39" s="29">
        <v>60</v>
      </c>
      <c r="E39" s="29">
        <v>72.599999999999994</v>
      </c>
      <c r="F39" s="86">
        <v>0</v>
      </c>
      <c r="G39" s="45">
        <f t="shared" si="2"/>
        <v>0</v>
      </c>
      <c r="H39" s="46">
        <f t="shared" si="1"/>
        <v>0</v>
      </c>
    </row>
    <row r="40" spans="1:8" ht="29.25" customHeight="1" x14ac:dyDescent="0.25">
      <c r="A40" s="48" t="s">
        <v>247</v>
      </c>
      <c r="B40" s="49">
        <v>2</v>
      </c>
      <c r="C40" s="51">
        <v>25</v>
      </c>
      <c r="D40" s="29">
        <v>50</v>
      </c>
      <c r="E40" s="29">
        <v>60.5</v>
      </c>
      <c r="F40" s="86">
        <v>0</v>
      </c>
      <c r="G40" s="45">
        <f t="shared" si="2"/>
        <v>0</v>
      </c>
      <c r="H40" s="46">
        <f t="shared" si="1"/>
        <v>0</v>
      </c>
    </row>
    <row r="41" spans="1:8" ht="29.25" customHeight="1" x14ac:dyDescent="0.25">
      <c r="A41" s="48" t="s">
        <v>248</v>
      </c>
      <c r="B41" s="49">
        <v>1</v>
      </c>
      <c r="C41" s="51">
        <v>20</v>
      </c>
      <c r="D41" s="29">
        <v>20</v>
      </c>
      <c r="E41" s="29">
        <v>24.2</v>
      </c>
      <c r="F41" s="86">
        <v>0</v>
      </c>
      <c r="G41" s="45">
        <f t="shared" si="2"/>
        <v>0</v>
      </c>
      <c r="H41" s="46">
        <f t="shared" si="1"/>
        <v>0</v>
      </c>
    </row>
    <row r="42" spans="1:8" ht="29.25" customHeight="1" x14ac:dyDescent="0.25">
      <c r="A42" s="48" t="s">
        <v>249</v>
      </c>
      <c r="B42" s="49">
        <v>1</v>
      </c>
      <c r="C42" s="51">
        <v>18</v>
      </c>
      <c r="D42" s="29">
        <v>18</v>
      </c>
      <c r="E42" s="29">
        <v>21.78</v>
      </c>
      <c r="F42" s="86">
        <v>0</v>
      </c>
      <c r="G42" s="45">
        <f t="shared" si="2"/>
        <v>0</v>
      </c>
      <c r="H42" s="46">
        <f t="shared" si="1"/>
        <v>0</v>
      </c>
    </row>
    <row r="43" spans="1:8" ht="29.25" customHeight="1" x14ac:dyDescent="0.25">
      <c r="A43" s="48" t="s">
        <v>250</v>
      </c>
      <c r="B43" s="49">
        <v>1</v>
      </c>
      <c r="C43" s="51">
        <v>2.5</v>
      </c>
      <c r="D43" s="29">
        <v>2.5</v>
      </c>
      <c r="E43" s="29">
        <v>3.03</v>
      </c>
      <c r="F43" s="86">
        <v>0</v>
      </c>
      <c r="G43" s="45">
        <f t="shared" si="2"/>
        <v>0</v>
      </c>
      <c r="H43" s="46">
        <f t="shared" si="1"/>
        <v>0</v>
      </c>
    </row>
    <row r="44" spans="1:8" ht="29.25" customHeight="1" x14ac:dyDescent="0.25">
      <c r="A44" s="48" t="s">
        <v>251</v>
      </c>
      <c r="B44" s="49">
        <v>1</v>
      </c>
      <c r="C44" s="51">
        <v>2.5</v>
      </c>
      <c r="D44" s="29">
        <v>2.5</v>
      </c>
      <c r="E44" s="29">
        <v>3.03</v>
      </c>
      <c r="F44" s="86">
        <v>0</v>
      </c>
      <c r="G44" s="45">
        <f t="shared" si="2"/>
        <v>0</v>
      </c>
      <c r="H44" s="46">
        <f t="shared" si="1"/>
        <v>0</v>
      </c>
    </row>
    <row r="45" spans="1:8" ht="29.25" customHeight="1" x14ac:dyDescent="0.25">
      <c r="A45" s="48" t="s">
        <v>252</v>
      </c>
      <c r="B45" s="49">
        <v>1</v>
      </c>
      <c r="C45" s="51">
        <v>2.5</v>
      </c>
      <c r="D45" s="29">
        <v>2.5</v>
      </c>
      <c r="E45" s="29">
        <v>3.03</v>
      </c>
      <c r="F45" s="86">
        <v>0</v>
      </c>
      <c r="G45" s="45">
        <f t="shared" si="2"/>
        <v>0</v>
      </c>
      <c r="H45" s="46">
        <f t="shared" si="1"/>
        <v>0</v>
      </c>
    </row>
    <row r="46" spans="1:8" ht="29.25" customHeight="1" x14ac:dyDescent="0.25">
      <c r="A46" s="48" t="s">
        <v>253</v>
      </c>
      <c r="B46" s="49">
        <v>1</v>
      </c>
      <c r="C46" s="51">
        <v>3</v>
      </c>
      <c r="D46" s="29">
        <v>3</v>
      </c>
      <c r="E46" s="29">
        <v>3.63</v>
      </c>
      <c r="F46" s="86">
        <v>0</v>
      </c>
      <c r="G46" s="45">
        <f t="shared" si="2"/>
        <v>0</v>
      </c>
      <c r="H46" s="46">
        <f t="shared" si="1"/>
        <v>0</v>
      </c>
    </row>
    <row r="47" spans="1:8" ht="29.25" customHeight="1" x14ac:dyDescent="0.25">
      <c r="A47" s="48" t="s">
        <v>254</v>
      </c>
      <c r="B47" s="49">
        <v>1</v>
      </c>
      <c r="C47" s="51">
        <v>3</v>
      </c>
      <c r="D47" s="29">
        <v>3</v>
      </c>
      <c r="E47" s="29">
        <v>3.63</v>
      </c>
      <c r="F47" s="86">
        <v>0</v>
      </c>
      <c r="G47" s="45">
        <f t="shared" si="2"/>
        <v>0</v>
      </c>
      <c r="H47" s="46">
        <f t="shared" si="1"/>
        <v>0</v>
      </c>
    </row>
    <row r="48" spans="1:8" ht="29.25" customHeight="1" x14ac:dyDescent="0.25">
      <c r="A48" s="48" t="s">
        <v>255</v>
      </c>
      <c r="B48" s="49">
        <v>1</v>
      </c>
      <c r="C48" s="51">
        <v>3</v>
      </c>
      <c r="D48" s="29">
        <v>3</v>
      </c>
      <c r="E48" s="29">
        <v>3.63</v>
      </c>
      <c r="F48" s="86">
        <v>0</v>
      </c>
      <c r="G48" s="45">
        <f t="shared" si="2"/>
        <v>0</v>
      </c>
      <c r="H48" s="46">
        <f t="shared" si="1"/>
        <v>0</v>
      </c>
    </row>
    <row r="49" spans="1:8" ht="29.25" customHeight="1" x14ac:dyDescent="0.25">
      <c r="A49" s="48" t="s">
        <v>256</v>
      </c>
      <c r="B49" s="49">
        <v>1</v>
      </c>
      <c r="C49" s="51">
        <v>28</v>
      </c>
      <c r="D49" s="29">
        <v>28</v>
      </c>
      <c r="E49" s="29">
        <v>33.880000000000003</v>
      </c>
      <c r="F49" s="86">
        <v>0</v>
      </c>
      <c r="G49" s="45">
        <f t="shared" si="2"/>
        <v>0</v>
      </c>
      <c r="H49" s="46">
        <f t="shared" si="1"/>
        <v>0</v>
      </c>
    </row>
    <row r="50" spans="1:8" ht="29.25" customHeight="1" x14ac:dyDescent="0.25">
      <c r="A50" s="48" t="s">
        <v>257</v>
      </c>
      <c r="B50" s="49">
        <v>1</v>
      </c>
      <c r="C50" s="51">
        <v>40</v>
      </c>
      <c r="D50" s="29">
        <v>40</v>
      </c>
      <c r="E50" s="29">
        <v>48.4</v>
      </c>
      <c r="F50" s="86">
        <v>0</v>
      </c>
      <c r="G50" s="45">
        <f>B50*F50</f>
        <v>0</v>
      </c>
      <c r="H50" s="46">
        <f t="shared" si="1"/>
        <v>0</v>
      </c>
    </row>
    <row r="51" spans="1:8" ht="29.25" customHeight="1" x14ac:dyDescent="0.25">
      <c r="A51" s="48" t="s">
        <v>258</v>
      </c>
      <c r="B51" s="49">
        <v>2</v>
      </c>
      <c r="C51" s="51">
        <v>25</v>
      </c>
      <c r="D51" s="29">
        <v>50</v>
      </c>
      <c r="E51" s="29">
        <v>60.5</v>
      </c>
      <c r="F51" s="86">
        <v>0</v>
      </c>
      <c r="G51" s="45">
        <f t="shared" si="2"/>
        <v>0</v>
      </c>
      <c r="H51" s="46">
        <f t="shared" si="1"/>
        <v>0</v>
      </c>
    </row>
    <row r="52" spans="1:8" ht="29.25" customHeight="1" x14ac:dyDescent="0.25">
      <c r="A52" s="48" t="s">
        <v>259</v>
      </c>
      <c r="B52" s="49">
        <v>1</v>
      </c>
      <c r="C52" s="51">
        <v>24</v>
      </c>
      <c r="D52" s="29">
        <v>24</v>
      </c>
      <c r="E52" s="29">
        <v>29.04</v>
      </c>
      <c r="F52" s="86">
        <v>0</v>
      </c>
      <c r="G52" s="45">
        <f t="shared" si="2"/>
        <v>0</v>
      </c>
      <c r="H52" s="46">
        <f t="shared" si="1"/>
        <v>0</v>
      </c>
    </row>
    <row r="53" spans="1:8" ht="29.25" customHeight="1" x14ac:dyDescent="0.25">
      <c r="A53" s="48" t="s">
        <v>260</v>
      </c>
      <c r="B53" s="49">
        <v>1</v>
      </c>
      <c r="C53" s="51">
        <v>28</v>
      </c>
      <c r="D53" s="29">
        <v>28</v>
      </c>
      <c r="E53" s="29">
        <v>33.880000000000003</v>
      </c>
      <c r="F53" s="86">
        <v>0</v>
      </c>
      <c r="G53" s="45">
        <f t="shared" si="2"/>
        <v>0</v>
      </c>
      <c r="H53" s="46">
        <f t="shared" si="1"/>
        <v>0</v>
      </c>
    </row>
    <row r="54" spans="1:8" ht="29.25" customHeight="1" x14ac:dyDescent="0.25">
      <c r="A54" s="40" t="s">
        <v>269</v>
      </c>
      <c r="B54" s="40"/>
      <c r="C54" s="52"/>
      <c r="D54" s="53">
        <v>1000</v>
      </c>
      <c r="E54" s="53">
        <v>1387.24</v>
      </c>
      <c r="F54" s="84"/>
      <c r="G54" s="85">
        <v>0</v>
      </c>
      <c r="H54" s="54">
        <f>G54*1.21</f>
        <v>0</v>
      </c>
    </row>
    <row r="55" spans="1:8" ht="15.75" x14ac:dyDescent="0.25">
      <c r="A55" s="43" t="s">
        <v>0</v>
      </c>
      <c r="B55" s="43"/>
      <c r="C55" s="43"/>
      <c r="D55" s="44">
        <f>SUM(D7:D54)</f>
        <v>6003</v>
      </c>
      <c r="E55" s="44">
        <f t="shared" ref="E55:F55" si="3">SUM(E7:E54)</f>
        <v>7440.9000000000005</v>
      </c>
      <c r="F55" s="11">
        <f t="shared" si="3"/>
        <v>0</v>
      </c>
      <c r="G55" s="73">
        <f>SUM(G7:G54)</f>
        <v>0</v>
      </c>
      <c r="H55" s="73">
        <f>SUM(H7:H54)</f>
        <v>0</v>
      </c>
    </row>
    <row r="58" spans="1:8" ht="52.5" customHeight="1" x14ac:dyDescent="0.25">
      <c r="A58" s="91" t="s">
        <v>261</v>
      </c>
      <c r="B58" s="91"/>
      <c r="C58" s="91"/>
      <c r="D58" s="91"/>
      <c r="E58" s="91"/>
      <c r="F58" s="91"/>
      <c r="G58" s="91"/>
      <c r="H58" s="91"/>
    </row>
    <row r="59" spans="1:8" ht="15.75" customHeight="1" x14ac:dyDescent="0.25">
      <c r="A59" s="9"/>
      <c r="B59" s="9"/>
      <c r="C59" s="9"/>
      <c r="D59" s="9"/>
      <c r="E59" s="9"/>
      <c r="F59" s="9"/>
      <c r="G59" s="9"/>
      <c r="H59" s="9"/>
    </row>
    <row r="60" spans="1:8" x14ac:dyDescent="0.25">
      <c r="A60" s="2" t="s">
        <v>264</v>
      </c>
      <c r="B60" s="4"/>
      <c r="C60" s="4"/>
      <c r="D60" s="4"/>
      <c r="E60" s="4"/>
      <c r="F60" s="4"/>
      <c r="G60" s="4"/>
      <c r="H60" s="4"/>
    </row>
    <row r="61" spans="1:8" ht="31.5" customHeight="1" x14ac:dyDescent="0.25">
      <c r="A61" s="91" t="s">
        <v>262</v>
      </c>
      <c r="B61" s="91"/>
      <c r="C61" s="91"/>
      <c r="D61" s="91"/>
      <c r="E61" s="91"/>
      <c r="F61" s="91"/>
      <c r="G61" s="91"/>
      <c r="H61" s="91"/>
    </row>
    <row r="62" spans="1:8" ht="16.5" customHeight="1" x14ac:dyDescent="0.25">
      <c r="A62" s="9"/>
      <c r="B62" s="9"/>
      <c r="C62" s="9"/>
      <c r="D62" s="9"/>
      <c r="E62" s="9"/>
      <c r="F62" s="9"/>
      <c r="G62" s="9"/>
      <c r="H62" s="9"/>
    </row>
    <row r="63" spans="1:8" x14ac:dyDescent="0.25">
      <c r="A63" s="2" t="s">
        <v>265</v>
      </c>
      <c r="B63" s="4"/>
      <c r="C63" s="4"/>
      <c r="D63" s="4"/>
      <c r="E63" s="4"/>
      <c r="F63" s="4"/>
      <c r="G63" s="4"/>
      <c r="H63" s="4"/>
    </row>
    <row r="64" spans="1:8" x14ac:dyDescent="0.25">
      <c r="A64" s="92" t="s">
        <v>263</v>
      </c>
      <c r="B64" s="92"/>
      <c r="C64" s="92"/>
      <c r="D64" s="92"/>
      <c r="E64" s="92"/>
      <c r="F64" s="92"/>
      <c r="G64" s="92"/>
      <c r="H64" s="9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ht="44.25" customHeight="1" x14ac:dyDescent="0.25">
      <c r="A66" s="89" t="s">
        <v>266</v>
      </c>
      <c r="B66" s="89"/>
      <c r="C66" s="89"/>
      <c r="D66" s="89"/>
      <c r="E66" s="89"/>
      <c r="F66" s="89"/>
      <c r="G66" s="89"/>
      <c r="H66" s="89"/>
    </row>
  </sheetData>
  <sheetProtection algorithmName="SHA-512" hashValue="XfyjGFYY53LIRYKXmnhREUDCKkZ3tG+rb2fpxJoGWTvvCXQ73g+ABDnmLOGKaPTCwdrvJ1mqsYgOJ6OMnkxYOQ==" saltValue="xfK6/GVsz9GvPsI7uirsMQ==" spinCount="100000" sheet="1" objects="1" scenarios="1"/>
  <mergeCells count="4">
    <mergeCell ref="A58:H58"/>
    <mergeCell ref="A61:H61"/>
    <mergeCell ref="A64:H64"/>
    <mergeCell ref="A66:H6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6AA71-4658-4F2F-ABEE-2962895A41FB}">
  <dimension ref="A5:H24"/>
  <sheetViews>
    <sheetView showGridLines="0" workbookViewId="0">
      <selection activeCell="I17" sqref="I17"/>
    </sheetView>
  </sheetViews>
  <sheetFormatPr defaultColWidth="9.140625" defaultRowHeight="15" x14ac:dyDescent="0.25"/>
  <cols>
    <col min="1" max="1" width="49.5703125" customWidth="1"/>
    <col min="2" max="2" width="13.7109375" customWidth="1"/>
    <col min="3" max="3" width="9.28515625" bestFit="1" customWidth="1"/>
    <col min="4" max="4" width="12" bestFit="1" customWidth="1"/>
    <col min="5" max="5" width="15.5703125" bestFit="1" customWidth="1"/>
    <col min="6" max="6" width="12" bestFit="1" customWidth="1"/>
    <col min="7" max="7" width="18.7109375" customWidth="1"/>
    <col min="8" max="8" width="19.7109375" customWidth="1"/>
  </cols>
  <sheetData>
    <row r="5" spans="1:8" x14ac:dyDescent="0.25">
      <c r="A5" s="10" t="s">
        <v>271</v>
      </c>
    </row>
    <row r="7" spans="1:8" ht="60" x14ac:dyDescent="0.25">
      <c r="A7" s="6" t="s">
        <v>270</v>
      </c>
      <c r="B7" s="3" t="s">
        <v>2</v>
      </c>
      <c r="C7" s="3" t="s">
        <v>3</v>
      </c>
      <c r="D7" s="3" t="s">
        <v>200</v>
      </c>
      <c r="E7" s="3" t="s">
        <v>286</v>
      </c>
      <c r="F7" s="3" t="s">
        <v>322</v>
      </c>
      <c r="G7" s="7" t="s">
        <v>202</v>
      </c>
      <c r="H7" s="3" t="s">
        <v>198</v>
      </c>
    </row>
    <row r="8" spans="1:8" ht="26.25" customHeight="1" x14ac:dyDescent="0.25">
      <c r="A8" s="57" t="s">
        <v>272</v>
      </c>
      <c r="B8" s="49">
        <v>100</v>
      </c>
      <c r="C8" s="58">
        <v>33.659999999999997</v>
      </c>
      <c r="D8" s="29">
        <v>3366</v>
      </c>
      <c r="E8" s="29">
        <f>D8*1.04</f>
        <v>3500.6400000000003</v>
      </c>
      <c r="F8" s="55"/>
      <c r="G8" s="59">
        <f>B8*F8</f>
        <v>0</v>
      </c>
      <c r="H8" s="60">
        <f>G8*1.21</f>
        <v>0</v>
      </c>
    </row>
    <row r="9" spans="1:8" ht="26.25" customHeight="1" x14ac:dyDescent="0.25">
      <c r="A9" s="57" t="s">
        <v>273</v>
      </c>
      <c r="B9" s="49">
        <v>50</v>
      </c>
      <c r="C9" s="58">
        <v>2.97</v>
      </c>
      <c r="D9" s="29">
        <v>148.5</v>
      </c>
      <c r="E9" s="29">
        <f t="shared" ref="E9:E19" si="0">D9*1.04</f>
        <v>154.44</v>
      </c>
      <c r="F9" s="55"/>
      <c r="G9" s="59">
        <f t="shared" ref="G9:G18" si="1">B9*F9</f>
        <v>0</v>
      </c>
      <c r="H9" s="60">
        <f t="shared" ref="H9:H18" si="2">G9*1.21</f>
        <v>0</v>
      </c>
    </row>
    <row r="10" spans="1:8" ht="26.25" customHeight="1" x14ac:dyDescent="0.25">
      <c r="A10" s="57" t="s">
        <v>274</v>
      </c>
      <c r="B10" s="49">
        <v>30</v>
      </c>
      <c r="C10" s="58">
        <v>8.02</v>
      </c>
      <c r="D10" s="29">
        <v>240.6</v>
      </c>
      <c r="E10" s="29">
        <f t="shared" si="0"/>
        <v>250.22399999999999</v>
      </c>
      <c r="F10" s="55"/>
      <c r="G10" s="59">
        <f t="shared" si="1"/>
        <v>0</v>
      </c>
      <c r="H10" s="60">
        <f t="shared" si="2"/>
        <v>0</v>
      </c>
    </row>
    <row r="11" spans="1:8" ht="26.25" customHeight="1" x14ac:dyDescent="0.25">
      <c r="A11" s="57" t="s">
        <v>275</v>
      </c>
      <c r="B11" s="49">
        <v>20</v>
      </c>
      <c r="C11" s="58">
        <v>4.6399999999999997</v>
      </c>
      <c r="D11" s="29">
        <v>92.8</v>
      </c>
      <c r="E11" s="29">
        <f t="shared" si="0"/>
        <v>96.512</v>
      </c>
      <c r="F11" s="55"/>
      <c r="G11" s="59">
        <f t="shared" si="1"/>
        <v>0</v>
      </c>
      <c r="H11" s="60">
        <f t="shared" si="2"/>
        <v>0</v>
      </c>
    </row>
    <row r="12" spans="1:8" ht="26.25" customHeight="1" x14ac:dyDescent="0.25">
      <c r="A12" s="57" t="s">
        <v>276</v>
      </c>
      <c r="B12" s="49">
        <v>30</v>
      </c>
      <c r="C12" s="58">
        <v>2.5</v>
      </c>
      <c r="D12" s="29">
        <v>75</v>
      </c>
      <c r="E12" s="29">
        <f t="shared" si="0"/>
        <v>78</v>
      </c>
      <c r="F12" s="55"/>
      <c r="G12" s="59">
        <f t="shared" si="1"/>
        <v>0</v>
      </c>
      <c r="H12" s="60">
        <f t="shared" si="2"/>
        <v>0</v>
      </c>
    </row>
    <row r="13" spans="1:8" ht="26.25" customHeight="1" x14ac:dyDescent="0.25">
      <c r="A13" s="57" t="s">
        <v>277</v>
      </c>
      <c r="B13" s="49">
        <v>80</v>
      </c>
      <c r="C13" s="58">
        <v>4.18</v>
      </c>
      <c r="D13" s="29">
        <v>334.4</v>
      </c>
      <c r="E13" s="29">
        <f t="shared" si="0"/>
        <v>347.77600000000001</v>
      </c>
      <c r="F13" s="55"/>
      <c r="G13" s="59">
        <f t="shared" si="1"/>
        <v>0</v>
      </c>
      <c r="H13" s="60">
        <f t="shared" si="2"/>
        <v>0</v>
      </c>
    </row>
    <row r="14" spans="1:8" ht="26.25" customHeight="1" x14ac:dyDescent="0.25">
      <c r="A14" s="57" t="s">
        <v>278</v>
      </c>
      <c r="B14" s="49">
        <v>20</v>
      </c>
      <c r="C14" s="58">
        <v>5.35</v>
      </c>
      <c r="D14" s="29">
        <v>107</v>
      </c>
      <c r="E14" s="29">
        <f t="shared" si="0"/>
        <v>111.28</v>
      </c>
      <c r="F14" s="55"/>
      <c r="G14" s="59">
        <f t="shared" si="1"/>
        <v>0</v>
      </c>
      <c r="H14" s="60">
        <f t="shared" si="2"/>
        <v>0</v>
      </c>
    </row>
    <row r="15" spans="1:8" ht="26.25" customHeight="1" x14ac:dyDescent="0.25">
      <c r="A15" s="57" t="s">
        <v>279</v>
      </c>
      <c r="B15" s="49">
        <v>40</v>
      </c>
      <c r="C15" s="58">
        <v>2.5</v>
      </c>
      <c r="D15" s="29">
        <v>100</v>
      </c>
      <c r="E15" s="29">
        <f t="shared" si="0"/>
        <v>104</v>
      </c>
      <c r="F15" s="55"/>
      <c r="G15" s="59">
        <f t="shared" si="1"/>
        <v>0</v>
      </c>
      <c r="H15" s="60">
        <f t="shared" si="2"/>
        <v>0</v>
      </c>
    </row>
    <row r="16" spans="1:8" ht="26.25" customHeight="1" x14ac:dyDescent="0.25">
      <c r="A16" s="57" t="s">
        <v>280</v>
      </c>
      <c r="B16" s="49">
        <v>80</v>
      </c>
      <c r="C16" s="51">
        <v>2.5</v>
      </c>
      <c r="D16" s="29">
        <v>200</v>
      </c>
      <c r="E16" s="29">
        <f t="shared" si="0"/>
        <v>208</v>
      </c>
      <c r="F16" s="55"/>
      <c r="G16" s="59">
        <f t="shared" si="1"/>
        <v>0</v>
      </c>
      <c r="H16" s="60">
        <f t="shared" si="2"/>
        <v>0</v>
      </c>
    </row>
    <row r="17" spans="1:8" ht="26.25" customHeight="1" x14ac:dyDescent="0.25">
      <c r="A17" s="57" t="s">
        <v>281</v>
      </c>
      <c r="B17" s="49">
        <v>20</v>
      </c>
      <c r="C17" s="58">
        <v>14.05</v>
      </c>
      <c r="D17" s="29">
        <v>281</v>
      </c>
      <c r="E17" s="29">
        <f t="shared" si="0"/>
        <v>292.24</v>
      </c>
      <c r="F17" s="55"/>
      <c r="G17" s="59">
        <f t="shared" si="1"/>
        <v>0</v>
      </c>
      <c r="H17" s="60">
        <f t="shared" si="2"/>
        <v>0</v>
      </c>
    </row>
    <row r="18" spans="1:8" ht="26.25" customHeight="1" x14ac:dyDescent="0.25">
      <c r="A18" s="57" t="s">
        <v>282</v>
      </c>
      <c r="B18" s="49">
        <v>10</v>
      </c>
      <c r="C18" s="51">
        <v>3.01</v>
      </c>
      <c r="D18" s="29">
        <v>30.1</v>
      </c>
      <c r="E18" s="29">
        <f t="shared" si="0"/>
        <v>31.304000000000002</v>
      </c>
      <c r="F18" s="55"/>
      <c r="G18" s="59">
        <f t="shared" si="1"/>
        <v>0</v>
      </c>
      <c r="H18" s="60">
        <f t="shared" si="2"/>
        <v>0</v>
      </c>
    </row>
    <row r="19" spans="1:8" ht="26.25" customHeight="1" x14ac:dyDescent="0.25">
      <c r="A19" s="57" t="s">
        <v>283</v>
      </c>
      <c r="B19" s="27"/>
      <c r="C19" s="28"/>
      <c r="D19" s="29">
        <v>425</v>
      </c>
      <c r="E19" s="29">
        <f t="shared" si="0"/>
        <v>442</v>
      </c>
      <c r="F19" s="79"/>
      <c r="G19" s="55">
        <v>0</v>
      </c>
      <c r="H19" s="60">
        <f>G19*1.21</f>
        <v>0</v>
      </c>
    </row>
    <row r="20" spans="1:8" ht="33.75" customHeight="1" x14ac:dyDescent="0.25">
      <c r="A20" s="41" t="s">
        <v>0</v>
      </c>
      <c r="B20" s="43"/>
      <c r="C20" s="43"/>
      <c r="D20" s="44">
        <v>5400.4</v>
      </c>
      <c r="E20" s="44">
        <f>D20*1.04</f>
        <v>5616.4160000000002</v>
      </c>
      <c r="F20" s="56">
        <f>SUM(F8:F19)</f>
        <v>0</v>
      </c>
      <c r="G20" s="61">
        <f>B20*F20+G19</f>
        <v>0</v>
      </c>
      <c r="H20" s="62">
        <f>G20*1.21</f>
        <v>0</v>
      </c>
    </row>
    <row r="21" spans="1:8" x14ac:dyDescent="0.25">
      <c r="A21" s="18"/>
      <c r="B21" s="18"/>
      <c r="C21" s="18"/>
      <c r="D21" s="18"/>
      <c r="E21" s="18"/>
      <c r="F21" s="18"/>
      <c r="G21" s="18"/>
      <c r="H21" s="18"/>
    </row>
    <row r="23" spans="1:8" ht="28.5" customHeight="1" x14ac:dyDescent="0.25">
      <c r="A23" s="89" t="s">
        <v>284</v>
      </c>
      <c r="B23" s="89"/>
      <c r="C23" s="89"/>
      <c r="D23" s="89"/>
      <c r="E23" s="89"/>
      <c r="F23" s="89"/>
    </row>
    <row r="24" spans="1:8" ht="29.25" customHeight="1" x14ac:dyDescent="0.25">
      <c r="A24" s="89" t="s">
        <v>285</v>
      </c>
      <c r="B24" s="89"/>
      <c r="C24" s="89"/>
      <c r="D24" s="89"/>
      <c r="E24" s="89"/>
      <c r="F24" s="89"/>
    </row>
  </sheetData>
  <sheetProtection algorithmName="SHA-512" hashValue="1lvr4tniDh7aANM9bB6pipQBoGwM75l0icdnyz9Jb0rwNXPXNRrD5Tob4QYusjPMcFCJ4lyUq/lpogok3gUy4Q==" saltValue="IULApTpoFrIOj/Zqo+WWvg==" spinCount="100000" sheet="1" objects="1" scenarios="1"/>
  <mergeCells count="2">
    <mergeCell ref="A23:F23"/>
    <mergeCell ref="A24:F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3382-136D-419C-8124-1B40618CC3E8}">
  <dimension ref="A5:I18"/>
  <sheetViews>
    <sheetView showGridLines="0" workbookViewId="0">
      <selection activeCell="G14" sqref="G14"/>
    </sheetView>
  </sheetViews>
  <sheetFormatPr defaultColWidth="9.140625" defaultRowHeight="15" x14ac:dyDescent="0.25"/>
  <cols>
    <col min="1" max="1" width="44.7109375" customWidth="1"/>
    <col min="2" max="2" width="12" customWidth="1"/>
    <col min="3" max="3" width="12.140625" customWidth="1"/>
    <col min="4" max="4" width="13.42578125" customWidth="1"/>
    <col min="5" max="5" width="12" bestFit="1" customWidth="1"/>
    <col min="6" max="6" width="11.85546875" customWidth="1"/>
    <col min="7" max="7" width="12.7109375" customWidth="1"/>
    <col min="8" max="8" width="13.7109375" customWidth="1"/>
    <col min="9" max="9" width="14" customWidth="1"/>
  </cols>
  <sheetData>
    <row r="5" spans="1:8" x14ac:dyDescent="0.25">
      <c r="A5" s="12" t="s">
        <v>287</v>
      </c>
    </row>
    <row r="7" spans="1:8" ht="45" x14ac:dyDescent="0.25">
      <c r="A7" s="5" t="s">
        <v>295</v>
      </c>
      <c r="B7" s="3" t="s">
        <v>2</v>
      </c>
      <c r="C7" s="3" t="s">
        <v>3</v>
      </c>
      <c r="D7" s="3" t="s">
        <v>200</v>
      </c>
      <c r="E7" s="3" t="s">
        <v>286</v>
      </c>
      <c r="F7" s="3" t="s">
        <v>322</v>
      </c>
      <c r="G7" s="7" t="s">
        <v>202</v>
      </c>
      <c r="H7" s="3" t="s">
        <v>198</v>
      </c>
    </row>
    <row r="8" spans="1:8" x14ac:dyDescent="0.25">
      <c r="A8" s="57" t="s">
        <v>288</v>
      </c>
      <c r="B8" s="40">
        <v>120</v>
      </c>
      <c r="C8" s="63">
        <v>1.1000000000000001</v>
      </c>
      <c r="D8" s="53">
        <v>132</v>
      </c>
      <c r="E8" s="53">
        <f>D8*1.04</f>
        <v>137.28</v>
      </c>
      <c r="F8" s="55">
        <v>0</v>
      </c>
      <c r="G8" s="37">
        <f>B8*F8</f>
        <v>0</v>
      </c>
      <c r="H8" s="37">
        <f>G8*1.04</f>
        <v>0</v>
      </c>
    </row>
    <row r="9" spans="1:8" x14ac:dyDescent="0.25">
      <c r="A9" s="57" t="s">
        <v>289</v>
      </c>
      <c r="B9" s="40">
        <v>120</v>
      </c>
      <c r="C9" s="63">
        <v>1.5</v>
      </c>
      <c r="D9" s="53">
        <v>180</v>
      </c>
      <c r="E9" s="53">
        <f t="shared" ref="E9:E14" si="0">D9*1.04</f>
        <v>187.20000000000002</v>
      </c>
      <c r="F9" s="55">
        <v>0</v>
      </c>
      <c r="G9" s="37">
        <f t="shared" ref="G9:G13" si="1">B9*F9</f>
        <v>0</v>
      </c>
      <c r="H9" s="37">
        <f t="shared" ref="H9:H12" si="2">G9*1.04</f>
        <v>0</v>
      </c>
    </row>
    <row r="10" spans="1:8" x14ac:dyDescent="0.25">
      <c r="A10" s="57" t="s">
        <v>290</v>
      </c>
      <c r="B10" s="40">
        <v>120</v>
      </c>
      <c r="C10" s="63">
        <v>1.9</v>
      </c>
      <c r="D10" s="53">
        <v>228</v>
      </c>
      <c r="E10" s="53">
        <f t="shared" si="0"/>
        <v>237.12</v>
      </c>
      <c r="F10" s="55">
        <v>0</v>
      </c>
      <c r="G10" s="37">
        <f t="shared" si="1"/>
        <v>0</v>
      </c>
      <c r="H10" s="37">
        <f t="shared" si="2"/>
        <v>0</v>
      </c>
    </row>
    <row r="11" spans="1:8" x14ac:dyDescent="0.25">
      <c r="A11" s="57" t="s">
        <v>291</v>
      </c>
      <c r="B11" s="40">
        <v>120</v>
      </c>
      <c r="C11" s="63">
        <v>2.5</v>
      </c>
      <c r="D11" s="53">
        <v>300</v>
      </c>
      <c r="E11" s="53">
        <f t="shared" si="0"/>
        <v>312</v>
      </c>
      <c r="F11" s="55">
        <v>0</v>
      </c>
      <c r="G11" s="37">
        <f t="shared" si="1"/>
        <v>0</v>
      </c>
      <c r="H11" s="37">
        <f t="shared" si="2"/>
        <v>0</v>
      </c>
    </row>
    <row r="12" spans="1:8" x14ac:dyDescent="0.25">
      <c r="A12" s="57" t="s">
        <v>292</v>
      </c>
      <c r="B12" s="40">
        <v>120</v>
      </c>
      <c r="C12" s="63">
        <v>0.31</v>
      </c>
      <c r="D12" s="53">
        <v>37.200000000000003</v>
      </c>
      <c r="E12" s="53">
        <f t="shared" si="0"/>
        <v>38.688000000000002</v>
      </c>
      <c r="F12" s="55">
        <v>0</v>
      </c>
      <c r="G12" s="37">
        <f t="shared" si="1"/>
        <v>0</v>
      </c>
      <c r="H12" s="37">
        <f t="shared" si="2"/>
        <v>0</v>
      </c>
    </row>
    <row r="13" spans="1:8" x14ac:dyDescent="0.25">
      <c r="A13" s="57" t="s">
        <v>293</v>
      </c>
      <c r="B13" s="40">
        <v>50</v>
      </c>
      <c r="C13" s="63">
        <v>0.32</v>
      </c>
      <c r="D13" s="53">
        <v>16</v>
      </c>
      <c r="E13" s="53">
        <f t="shared" si="0"/>
        <v>16.64</v>
      </c>
      <c r="F13" s="55">
        <v>0</v>
      </c>
      <c r="G13" s="37">
        <f t="shared" si="1"/>
        <v>0</v>
      </c>
      <c r="H13" s="37">
        <f>G13*1.04</f>
        <v>0</v>
      </c>
    </row>
    <row r="14" spans="1:8" ht="28.5" x14ac:dyDescent="0.25">
      <c r="A14" s="57" t="s">
        <v>283</v>
      </c>
      <c r="B14" s="40"/>
      <c r="C14" s="64"/>
      <c r="D14" s="53">
        <v>100</v>
      </c>
      <c r="E14" s="53">
        <f t="shared" si="0"/>
        <v>104</v>
      </c>
      <c r="F14" s="78"/>
      <c r="G14" s="55">
        <v>0</v>
      </c>
      <c r="H14" s="37">
        <f>G14*1.04</f>
        <v>0</v>
      </c>
    </row>
    <row r="15" spans="1:8" ht="15.75" x14ac:dyDescent="0.25">
      <c r="A15" s="65" t="s">
        <v>0</v>
      </c>
      <c r="B15" s="66"/>
      <c r="C15" s="66"/>
      <c r="D15" s="67">
        <v>993.2</v>
      </c>
      <c r="E15" s="67">
        <v>1032.93</v>
      </c>
      <c r="F15" s="56">
        <f>SUM(F7:F14)</f>
        <v>0</v>
      </c>
      <c r="G15" s="68">
        <f>SUM(G7:G14)</f>
        <v>0</v>
      </c>
      <c r="H15" s="68">
        <f>SUM(H7:H14)</f>
        <v>0</v>
      </c>
    </row>
    <row r="18" spans="1:9" ht="42.75" customHeight="1" x14ac:dyDescent="0.25">
      <c r="A18" s="89" t="s">
        <v>294</v>
      </c>
      <c r="B18" s="89"/>
      <c r="C18" s="89"/>
      <c r="D18" s="89"/>
      <c r="E18" s="89"/>
      <c r="F18" s="89"/>
      <c r="G18" s="89"/>
      <c r="H18" s="89"/>
      <c r="I18" s="89"/>
    </row>
  </sheetData>
  <sheetProtection algorithmName="SHA-512" hashValue="AL8rSAfAlPGvoyCXf/WyAjkNToOmP6710yeXxkyIjqDJPuq24zsJKQ9+QpJAYtjKwc51ogDuDiGs/BOvc+ZAUQ==" saltValue="oxRrVgZt/8/FqF3ZPWwZHQ==" spinCount="100000" sheet="1" objects="1" scenarios="1"/>
  <mergeCells count="1">
    <mergeCell ref="A18:I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BDB7C-E03B-46E6-8747-89EF49C5278B}">
  <dimension ref="A5:H13"/>
  <sheetViews>
    <sheetView showGridLines="0" workbookViewId="0">
      <selection activeCell="E13" activeCellId="5" sqref="G7:H11 H12 H13 G13 F13 A7:E13"/>
    </sheetView>
  </sheetViews>
  <sheetFormatPr defaultColWidth="9.140625" defaultRowHeight="15" x14ac:dyDescent="0.25"/>
  <cols>
    <col min="1" max="1" width="35.85546875" bestFit="1" customWidth="1"/>
    <col min="2" max="2" width="16" customWidth="1"/>
    <col min="3" max="3" width="10.7109375" customWidth="1"/>
    <col min="4" max="5" width="11.85546875" customWidth="1"/>
    <col min="6" max="7" width="12.140625" customWidth="1"/>
    <col min="8" max="8" width="16" customWidth="1"/>
  </cols>
  <sheetData>
    <row r="5" spans="1:8" ht="15.75" x14ac:dyDescent="0.25">
      <c r="A5" s="13" t="s">
        <v>303</v>
      </c>
    </row>
    <row r="7" spans="1:8" ht="45" x14ac:dyDescent="0.25">
      <c r="A7" s="5" t="s">
        <v>296</v>
      </c>
      <c r="B7" s="3" t="s">
        <v>2</v>
      </c>
      <c r="C7" s="3" t="s">
        <v>3</v>
      </c>
      <c r="D7" s="3" t="s">
        <v>200</v>
      </c>
      <c r="E7" s="3" t="s">
        <v>302</v>
      </c>
      <c r="F7" s="3" t="s">
        <v>322</v>
      </c>
      <c r="G7" s="7" t="s">
        <v>202</v>
      </c>
      <c r="H7" s="3" t="s">
        <v>198</v>
      </c>
    </row>
    <row r="8" spans="1:8" ht="28.5" x14ac:dyDescent="0.25">
      <c r="A8" s="57" t="s">
        <v>297</v>
      </c>
      <c r="B8" s="39">
        <v>25</v>
      </c>
      <c r="C8" s="58">
        <v>89.28</v>
      </c>
      <c r="D8" s="29">
        <f>B8*C8</f>
        <v>2232</v>
      </c>
      <c r="E8" s="29">
        <f>D8*1.1</f>
        <v>2455.2000000000003</v>
      </c>
      <c r="F8" s="55"/>
      <c r="G8" s="37">
        <f>B8*F8</f>
        <v>0</v>
      </c>
      <c r="H8" s="37">
        <f>G8*1.1</f>
        <v>0</v>
      </c>
    </row>
    <row r="9" spans="1:8" ht="28.5" x14ac:dyDescent="0.25">
      <c r="A9" s="57" t="s">
        <v>298</v>
      </c>
      <c r="B9" s="39">
        <v>10</v>
      </c>
      <c r="C9" s="58">
        <v>88.28</v>
      </c>
      <c r="D9" s="29">
        <f t="shared" ref="D9:D11" si="0">B9*C9</f>
        <v>882.8</v>
      </c>
      <c r="E9" s="29">
        <f t="shared" ref="E9:E12" si="1">D9*1.1</f>
        <v>971.08</v>
      </c>
      <c r="F9" s="55"/>
      <c r="G9" s="37">
        <f t="shared" ref="G9:G11" si="2">B9*F9</f>
        <v>0</v>
      </c>
      <c r="H9" s="37">
        <f t="shared" ref="H9:H11" si="3">G9*1.1</f>
        <v>0</v>
      </c>
    </row>
    <row r="10" spans="1:8" ht="28.5" x14ac:dyDescent="0.25">
      <c r="A10" s="57" t="s">
        <v>299</v>
      </c>
      <c r="B10" s="39">
        <v>5</v>
      </c>
      <c r="C10" s="58">
        <v>89.28</v>
      </c>
      <c r="D10" s="29">
        <f t="shared" si="0"/>
        <v>446.4</v>
      </c>
      <c r="E10" s="29">
        <f t="shared" si="1"/>
        <v>491.04</v>
      </c>
      <c r="F10" s="55"/>
      <c r="G10" s="37">
        <f t="shared" si="2"/>
        <v>0</v>
      </c>
      <c r="H10" s="37">
        <f t="shared" si="3"/>
        <v>0</v>
      </c>
    </row>
    <row r="11" spans="1:8" ht="28.5" x14ac:dyDescent="0.25">
      <c r="A11" s="57" t="s">
        <v>300</v>
      </c>
      <c r="B11" s="39">
        <v>3</v>
      </c>
      <c r="C11" s="58">
        <v>89.28</v>
      </c>
      <c r="D11" s="29">
        <f t="shared" si="0"/>
        <v>267.84000000000003</v>
      </c>
      <c r="E11" s="29">
        <f t="shared" si="1"/>
        <v>294.62400000000008</v>
      </c>
      <c r="F11" s="55"/>
      <c r="G11" s="37">
        <f t="shared" si="2"/>
        <v>0</v>
      </c>
      <c r="H11" s="37">
        <f t="shared" si="3"/>
        <v>0</v>
      </c>
    </row>
    <row r="12" spans="1:8" ht="28.5" x14ac:dyDescent="0.25">
      <c r="A12" s="57" t="s">
        <v>301</v>
      </c>
      <c r="B12" s="39"/>
      <c r="C12" s="69">
        <v>100</v>
      </c>
      <c r="D12" s="29">
        <v>100</v>
      </c>
      <c r="E12" s="29">
        <f t="shared" si="1"/>
        <v>110.00000000000001</v>
      </c>
      <c r="F12" s="79"/>
      <c r="G12" s="76">
        <v>0</v>
      </c>
      <c r="H12" s="37">
        <f>G12*1.1</f>
        <v>0</v>
      </c>
    </row>
    <row r="13" spans="1:8" ht="15.75" x14ac:dyDescent="0.25">
      <c r="A13" s="66" t="s">
        <v>0</v>
      </c>
      <c r="B13" s="43"/>
      <c r="C13" s="43"/>
      <c r="D13" s="44">
        <f>SUM(D8:D12)</f>
        <v>3929.0400000000004</v>
      </c>
      <c r="E13" s="44">
        <f t="shared" ref="E13:G13" si="4">SUM(E8:E12)</f>
        <v>4321.9440000000004</v>
      </c>
      <c r="F13" s="47">
        <f t="shared" si="4"/>
        <v>0</v>
      </c>
      <c r="G13" s="44">
        <f t="shared" si="4"/>
        <v>0</v>
      </c>
      <c r="H13" s="73">
        <f>SUM(H8:H12)</f>
        <v>0</v>
      </c>
    </row>
  </sheetData>
  <sheetProtection algorithmName="SHA-512" hashValue="8itj+tjdr10MvFfcaH4cbioevFWh6YPtYTq0jLpxYIpE8TrBbaOUUmGdRraUyIg5rdkQG6CSaXbZE9xQIjjJ1w==" saltValue="fNVyXZfjIn1++DYxR9QcDg==" spinCount="100000"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E13E6-4623-4AE6-AB47-B4C30CC2903C}">
  <dimension ref="A5:H13"/>
  <sheetViews>
    <sheetView showGridLines="0" workbookViewId="0">
      <selection activeCell="F13" sqref="F13"/>
    </sheetView>
  </sheetViews>
  <sheetFormatPr defaultColWidth="9.140625" defaultRowHeight="15" x14ac:dyDescent="0.25"/>
  <cols>
    <col min="1" max="1" width="42.42578125" customWidth="1"/>
    <col min="2" max="2" width="12.7109375" customWidth="1"/>
    <col min="3" max="3" width="12.28515625" customWidth="1"/>
    <col min="4" max="4" width="12" bestFit="1" customWidth="1"/>
    <col min="5" max="5" width="14.5703125" customWidth="1"/>
    <col min="6" max="6" width="15.140625" customWidth="1"/>
    <col min="7" max="7" width="17.85546875" customWidth="1"/>
    <col min="8" max="8" width="18.42578125" customWidth="1"/>
  </cols>
  <sheetData>
    <row r="5" spans="1:8" x14ac:dyDescent="0.25">
      <c r="A5" s="12" t="s">
        <v>304</v>
      </c>
    </row>
    <row r="7" spans="1:8" ht="45" x14ac:dyDescent="0.25">
      <c r="A7" s="5" t="s">
        <v>296</v>
      </c>
      <c r="B7" s="3" t="s">
        <v>2</v>
      </c>
      <c r="C7" s="3" t="s">
        <v>3</v>
      </c>
      <c r="D7" s="3" t="s">
        <v>200</v>
      </c>
      <c r="E7" s="3" t="s">
        <v>310</v>
      </c>
      <c r="F7" s="3" t="s">
        <v>322</v>
      </c>
      <c r="G7" s="7" t="s">
        <v>202</v>
      </c>
      <c r="H7" s="3" t="s">
        <v>198</v>
      </c>
    </row>
    <row r="8" spans="1:8" ht="38.25" customHeight="1" x14ac:dyDescent="0.25">
      <c r="A8" s="57" t="s">
        <v>305</v>
      </c>
      <c r="B8" s="40">
        <v>20</v>
      </c>
      <c r="C8" s="63">
        <v>112.87</v>
      </c>
      <c r="D8" s="53">
        <f>B8*C8</f>
        <v>2257.4</v>
      </c>
      <c r="E8" s="53">
        <f>D8*1.04</f>
        <v>2347.6960000000004</v>
      </c>
      <c r="F8" s="74">
        <v>0</v>
      </c>
      <c r="G8" s="75">
        <f>B8*F8</f>
        <v>0</v>
      </c>
      <c r="H8" s="75">
        <f>G8*1.04</f>
        <v>0</v>
      </c>
    </row>
    <row r="9" spans="1:8" ht="38.25" customHeight="1" x14ac:dyDescent="0.25">
      <c r="A9" s="57" t="s">
        <v>306</v>
      </c>
      <c r="B9" s="40">
        <v>20</v>
      </c>
      <c r="C9" s="63">
        <v>3.22</v>
      </c>
      <c r="D9" s="53">
        <f t="shared" ref="D9:D12" si="0">B9*C9</f>
        <v>64.400000000000006</v>
      </c>
      <c r="E9" s="53">
        <f>D9*1.21</f>
        <v>77.924000000000007</v>
      </c>
      <c r="F9" s="74">
        <v>0</v>
      </c>
      <c r="G9" s="75">
        <f>B9*F9</f>
        <v>0</v>
      </c>
      <c r="H9" s="75">
        <f>G9*1.21</f>
        <v>0</v>
      </c>
    </row>
    <row r="10" spans="1:8" ht="38.25" customHeight="1" x14ac:dyDescent="0.25">
      <c r="A10" s="57" t="s">
        <v>307</v>
      </c>
      <c r="B10" s="40">
        <v>20</v>
      </c>
      <c r="C10" s="63">
        <v>9.43</v>
      </c>
      <c r="D10" s="53">
        <f t="shared" si="0"/>
        <v>188.6</v>
      </c>
      <c r="E10" s="53">
        <f t="shared" ref="E10:E12" si="1">D10*1.21</f>
        <v>228.20599999999999</v>
      </c>
      <c r="F10" s="74">
        <v>0</v>
      </c>
      <c r="G10" s="75">
        <f t="shared" ref="G10:G12" si="2">B10*F10</f>
        <v>0</v>
      </c>
      <c r="H10" s="75">
        <f t="shared" ref="H10:H12" si="3">G10*1.21</f>
        <v>0</v>
      </c>
    </row>
    <row r="11" spans="1:8" ht="38.25" customHeight="1" x14ac:dyDescent="0.25">
      <c r="A11" s="57" t="s">
        <v>308</v>
      </c>
      <c r="B11" s="40">
        <v>20</v>
      </c>
      <c r="C11" s="63">
        <v>24.26</v>
      </c>
      <c r="D11" s="53">
        <f t="shared" si="0"/>
        <v>485.20000000000005</v>
      </c>
      <c r="E11" s="53">
        <f t="shared" si="1"/>
        <v>587.09199999999998</v>
      </c>
      <c r="F11" s="74">
        <v>0</v>
      </c>
      <c r="G11" s="75">
        <f t="shared" si="2"/>
        <v>0</v>
      </c>
      <c r="H11" s="75">
        <f t="shared" si="3"/>
        <v>0</v>
      </c>
    </row>
    <row r="12" spans="1:8" ht="38.25" customHeight="1" x14ac:dyDescent="0.25">
      <c r="A12" s="57" t="s">
        <v>309</v>
      </c>
      <c r="B12" s="40">
        <v>1</v>
      </c>
      <c r="C12" s="63">
        <v>109.25</v>
      </c>
      <c r="D12" s="53">
        <f t="shared" si="0"/>
        <v>109.25</v>
      </c>
      <c r="E12" s="53">
        <f t="shared" si="1"/>
        <v>132.1925</v>
      </c>
      <c r="F12" s="74">
        <v>0</v>
      </c>
      <c r="G12" s="75">
        <f t="shared" si="2"/>
        <v>0</v>
      </c>
      <c r="H12" s="75">
        <f t="shared" si="3"/>
        <v>0</v>
      </c>
    </row>
    <row r="13" spans="1:8" ht="15.75" x14ac:dyDescent="0.25">
      <c r="A13" s="65" t="s">
        <v>0</v>
      </c>
      <c r="B13" s="66"/>
      <c r="C13" s="66"/>
      <c r="D13" s="67">
        <f>SUM(D8:D12)</f>
        <v>3104.8500000000004</v>
      </c>
      <c r="E13" s="67">
        <f>SUM(E8:E12)</f>
        <v>3373.1105000000007</v>
      </c>
      <c r="F13" s="70">
        <f t="shared" ref="F13:G13" si="4">SUM(F8:F12)</f>
        <v>0</v>
      </c>
      <c r="G13" s="67">
        <f t="shared" si="4"/>
        <v>0</v>
      </c>
      <c r="H13" s="67">
        <f>SUM(H8:H12)</f>
        <v>0</v>
      </c>
    </row>
  </sheetData>
  <sheetProtection algorithmName="SHA-512" hashValue="uja2SafMNbWQizdYREcMLD7PtI1Xu1A3Xw1bBlwzq6JhKKezS+xjoQTXqF8c2LJrRLkXSvrM9ErOhSZOjUCYjw==" saltValue="NlmXoyjaE2ouWN+V2cz1Sw==" spinCount="100000" sheet="1" objects="1" scenarios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E485-2963-4F4F-AC8D-6EE09070F789}">
  <dimension ref="A5:H9"/>
  <sheetViews>
    <sheetView showGridLines="0" workbookViewId="0">
      <selection activeCell="E9" sqref="E9"/>
    </sheetView>
  </sheetViews>
  <sheetFormatPr defaultColWidth="9.140625" defaultRowHeight="15" x14ac:dyDescent="0.25"/>
  <cols>
    <col min="1" max="1" width="29.7109375" bestFit="1" customWidth="1"/>
    <col min="2" max="2" width="16.140625" customWidth="1"/>
    <col min="3" max="3" width="15" customWidth="1"/>
    <col min="4" max="4" width="12.7109375" customWidth="1"/>
    <col min="5" max="5" width="13.28515625" customWidth="1"/>
    <col min="6" max="6" width="13.7109375" customWidth="1"/>
    <col min="7" max="7" width="17" customWidth="1"/>
    <col min="8" max="8" width="18.7109375" customWidth="1"/>
  </cols>
  <sheetData>
    <row r="5" spans="1:8" x14ac:dyDescent="0.25">
      <c r="A5" s="12" t="s">
        <v>328</v>
      </c>
    </row>
    <row r="7" spans="1:8" ht="45" x14ac:dyDescent="0.25">
      <c r="A7" s="5" t="s">
        <v>312</v>
      </c>
      <c r="B7" s="3" t="s">
        <v>2</v>
      </c>
      <c r="C7" s="3" t="s">
        <v>3</v>
      </c>
      <c r="D7" s="3" t="s">
        <v>200</v>
      </c>
      <c r="E7" s="3" t="s">
        <v>201</v>
      </c>
      <c r="F7" s="3" t="s">
        <v>322</v>
      </c>
      <c r="G7" s="7" t="s">
        <v>202</v>
      </c>
      <c r="H7" s="3" t="s">
        <v>198</v>
      </c>
    </row>
    <row r="8" spans="1:8" x14ac:dyDescent="0.25">
      <c r="A8" s="71" t="s">
        <v>311</v>
      </c>
      <c r="B8" s="49">
        <v>1100</v>
      </c>
      <c r="C8" s="58">
        <v>1.1000000000000001</v>
      </c>
      <c r="D8" s="29">
        <v>1210</v>
      </c>
      <c r="E8" s="29">
        <f>D8*1.21</f>
        <v>1464.1</v>
      </c>
      <c r="F8" s="55">
        <v>0</v>
      </c>
      <c r="G8" s="59">
        <f>B8*F8</f>
        <v>0</v>
      </c>
      <c r="H8" s="59">
        <f>G8*1.21</f>
        <v>0</v>
      </c>
    </row>
    <row r="9" spans="1:8" ht="15.75" x14ac:dyDescent="0.25">
      <c r="A9" s="41" t="s">
        <v>0</v>
      </c>
      <c r="B9" s="43"/>
      <c r="C9" s="43"/>
      <c r="D9" s="72">
        <f>SUM(D4:D8)</f>
        <v>1210</v>
      </c>
      <c r="E9" s="44">
        <f>SUM(E4:E8)</f>
        <v>1464.1</v>
      </c>
      <c r="F9" s="47">
        <f>SUM(F8)</f>
        <v>0</v>
      </c>
      <c r="G9" s="44">
        <f t="shared" ref="G9:H9" si="0">SUM(G8)</f>
        <v>0</v>
      </c>
      <c r="H9" s="44">
        <f t="shared" si="0"/>
        <v>0</v>
      </c>
    </row>
  </sheetData>
  <sheetProtection algorithmName="SHA-512" hashValue="By/UulFZnc2Hx05NJ2yRNHelbFuVDj4wzvXZsOjWhmf7m3tLzFCJlDqlGW8iLFvyUizjFQsGhsGUQgH/EdMwlA==" saltValue="u7B+AzV+gF2ydFurzz8C+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10</vt:i4>
      </vt:variant>
    </vt:vector>
  </HeadingPairs>
  <TitlesOfParts>
    <vt:vector size="10" baseType="lpstr">
      <vt:lpstr>INSTRUCCIONS OF. ECONÒMICA</vt:lpstr>
      <vt:lpstr>Lot 1</vt:lpstr>
      <vt:lpstr>Lot 2</vt:lpstr>
      <vt:lpstr>Lot 3</vt:lpstr>
      <vt:lpstr>Lot 4</vt:lpstr>
      <vt:lpstr>Lot 5</vt:lpstr>
      <vt:lpstr>Lot 6</vt:lpstr>
      <vt:lpstr>Lot 7</vt:lpstr>
      <vt:lpstr>Lot 8</vt:lpstr>
      <vt:lpstr>Lot 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Ares Martínez Bravo</dc:creator>
  <cp:lastModifiedBy>Laura Ares Martínez Bravo</cp:lastModifiedBy>
  <cp:lastPrinted>2024-10-16T12:29:58Z</cp:lastPrinted>
  <dcterms:created xsi:type="dcterms:W3CDTF">2024-08-16T06:58:22Z</dcterms:created>
  <dcterms:modified xsi:type="dcterms:W3CDTF">2024-10-16T12:37:49Z</dcterms:modified>
</cp:coreProperties>
</file>