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MD_Compra_Equipament\2.PLA INVERSIONS capVI\2024\1. Expedients\Concursos\CAP VI 5,10 - 1101404247_Làsers ORL-GINE\1. Doc preliminar\"/>
    </mc:Choice>
  </mc:AlternateContent>
  <bookViews>
    <workbookView xWindow="0" yWindow="0" windowWidth="28800" windowHeight="12000" activeTab="3"/>
  </bookViews>
  <sheets>
    <sheet name="LOT 1-Laser CO2" sheetId="2" r:id="rId1"/>
    <sheet name="LOT 1- Millores" sheetId="3" r:id="rId2"/>
    <sheet name="LOT 2 - Làser ORL" sheetId="4" r:id="rId3"/>
    <sheet name="LOT 2 - Millores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A">'[1]Altres llistes'!#REF!</definedName>
    <definedName name="_xlnm.Print_Area" localSheetId="1">'LOT 1- Millores'!$A$1:$F$85</definedName>
    <definedName name="_xlnm.Print_Area" localSheetId="0">'LOT 1-Laser CO2'!$B$2:$F$84</definedName>
    <definedName name="_xlnm.Print_Area" localSheetId="2">'LOT 2 - Làser ORL'!$A$1:$F$59</definedName>
    <definedName name="_xlnm.Print_Area" localSheetId="3">'LOT 2 - Millores'!$A$1:$F$57</definedName>
    <definedName name="dew" localSheetId="2">#REF!</definedName>
    <definedName name="dew" localSheetId="3">#REF!</definedName>
    <definedName name="dew">#REF!</definedName>
    <definedName name="Disponibilitat_d_equipaments_alternatius__primària" localSheetId="2">'[2]Altres llistes'!#REF!</definedName>
    <definedName name="Disponibilitat_d_equipaments_alternatius__primària" localSheetId="3">'[2]Altres llistes'!#REF!</definedName>
    <definedName name="Disponibilitat_d_equipaments_alternatius__primària">'[2]Altres llistes'!#REF!</definedName>
    <definedName name="Disponibilitat_equipaments_alternatius_primaria" localSheetId="2">'[2]Altres llistes'!#REF!</definedName>
    <definedName name="Disponibilitat_equipaments_alternatius_primaria" localSheetId="3">'[2]Altres llistes'!#REF!</definedName>
    <definedName name="Disponibilitat_equipaments_alternatius_primaria">'[2]Altres llistes'!#REF!</definedName>
    <definedName name="familia" localSheetId="2">#REF!</definedName>
    <definedName name="familia" localSheetId="3">#REF!</definedName>
    <definedName name="familia">#REF!</definedName>
    <definedName name="hola" localSheetId="2">'[2]Altres llistes'!#REF!</definedName>
    <definedName name="hola" localSheetId="3">'[2]Altres llistes'!#REF!</definedName>
    <definedName name="hola">'[2]Altres llistes'!#REF!</definedName>
    <definedName name="hola2" localSheetId="2">'[2]Altres llistes'!#REF!</definedName>
    <definedName name="hola2" localSheetId="3">'[2]Altres llistes'!#REF!</definedName>
    <definedName name="hola2">'[2]Altres llistes'!#REF!</definedName>
    <definedName name="hola2ferfre">'[1]Altres llistes'!#REF!</definedName>
    <definedName name="hola3" localSheetId="2">'[2]Altres llistes'!#REF!</definedName>
    <definedName name="hola3" localSheetId="3">'[2]Altres llistes'!#REF!</definedName>
    <definedName name="hola3">'[2]Altres llistes'!#REF!</definedName>
    <definedName name="hola4" localSheetId="2">'[2]Altres llistes'!#REF!</definedName>
    <definedName name="hola4" localSheetId="3">'[2]Altres llistes'!#REF!</definedName>
    <definedName name="hola4">'[2]Altres llistes'!#REF!</definedName>
    <definedName name="Marca" localSheetId="2">#REF!</definedName>
    <definedName name="Marca" localSheetId="3">#REF!</definedName>
    <definedName name="Marca">#REF!</definedName>
    <definedName name="ss">'[1]Altres llistes'!#REF!</definedName>
    <definedName name="sss">'[1]Altres llistes'!#REF!</definedName>
    <definedName name="Taula_percentatges">'[1]Altres llistes'!$B$19:$C$22</definedName>
    <definedName name="Ubicació" localSheetId="1">'[3]Marcas Ubicacions'!$H$1:$H$100</definedName>
    <definedName name="Ubicació" localSheetId="2">'[4]Marcas Ubicacions'!$H$1:$H$100</definedName>
    <definedName name="Ubicació">'[4]Marcas Ubicacions'!$H$1:$H$100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5" l="1"/>
  <c r="B42" i="5"/>
  <c r="B35" i="5"/>
  <c r="B28" i="5"/>
  <c r="A25" i="5"/>
  <c r="C26" i="5" s="1"/>
  <c r="B14" i="5"/>
  <c r="C12" i="5"/>
  <c r="C13" i="5" s="1"/>
  <c r="C17" i="5" s="1"/>
  <c r="C18" i="5" s="1"/>
  <c r="C19" i="5" s="1"/>
  <c r="C20" i="5" s="1"/>
  <c r="C31" i="5" s="1"/>
  <c r="C32" i="5" s="1"/>
  <c r="C33" i="5" s="1"/>
  <c r="C34" i="5" s="1"/>
  <c r="C38" i="5" s="1"/>
  <c r="C40" i="5" s="1"/>
  <c r="C41" i="5" s="1"/>
  <c r="C45" i="5" s="1"/>
  <c r="C49" i="5" s="1"/>
  <c r="C50" i="5" s="1"/>
  <c r="B8" i="5"/>
  <c r="C6" i="5"/>
  <c r="C1" i="5"/>
  <c r="B1" i="5"/>
  <c r="C25" i="4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7" i="4" s="1"/>
  <c r="C38" i="4" s="1"/>
  <c r="C39" i="4" s="1"/>
  <c r="C40" i="4" s="1"/>
  <c r="C41" i="4" s="1"/>
  <c r="C43" i="4" s="1"/>
  <c r="C44" i="4" s="1"/>
  <c r="C45" i="4" s="1"/>
  <c r="C46" i="4" s="1"/>
  <c r="C47" i="4" s="1"/>
  <c r="C49" i="4" s="1"/>
  <c r="C4" i="4"/>
  <c r="C50" i="4" l="1"/>
  <c r="C51" i="4" s="1"/>
  <c r="C52" i="4" l="1"/>
  <c r="C53" i="4" s="1"/>
  <c r="C54" i="4" s="1"/>
  <c r="C55" i="4" s="1"/>
  <c r="C56" i="4" s="1"/>
  <c r="C57" i="4" s="1"/>
  <c r="C58" i="4" s="1"/>
  <c r="B72" i="3"/>
  <c r="B63" i="3"/>
  <c r="B55" i="3"/>
  <c r="B51" i="3"/>
  <c r="A48" i="3"/>
  <c r="C49" i="3" s="1"/>
  <c r="D83" i="3" s="1"/>
  <c r="B35" i="3"/>
  <c r="B29" i="3"/>
  <c r="B25" i="3"/>
  <c r="B18" i="3"/>
  <c r="C14" i="3"/>
  <c r="C15" i="3" s="1"/>
  <c r="C16" i="3" s="1"/>
  <c r="C17" i="3" s="1"/>
  <c r="C21" i="3" s="1"/>
  <c r="C22" i="3" s="1"/>
  <c r="C23" i="3" s="1"/>
  <c r="C24" i="3" s="1"/>
  <c r="C28" i="3" s="1"/>
  <c r="C32" i="3" s="1"/>
  <c r="C33" i="3" s="1"/>
  <c r="C34" i="3" s="1"/>
  <c r="C38" i="3" s="1"/>
  <c r="C39" i="3" s="1"/>
  <c r="C40" i="3" s="1"/>
  <c r="C41" i="3" s="1"/>
  <c r="C54" i="3" s="1"/>
  <c r="C58" i="3" s="1"/>
  <c r="C59" i="3" s="1"/>
  <c r="C60" i="3" s="1"/>
  <c r="C61" i="3" s="1"/>
  <c r="C62" i="3" s="1"/>
  <c r="C66" i="3" s="1"/>
  <c r="C67" i="3" s="1"/>
  <c r="C68" i="3" s="1"/>
  <c r="C69" i="3" s="1"/>
  <c r="C70" i="3" s="1"/>
  <c r="C71" i="3" s="1"/>
  <c r="C75" i="3" s="1"/>
  <c r="C76" i="3" s="1"/>
  <c r="B10" i="3"/>
  <c r="A7" i="3"/>
  <c r="C8" i="3" s="1"/>
  <c r="D82" i="3" s="1"/>
  <c r="C1" i="3"/>
  <c r="B4" i="2"/>
  <c r="C23" i="2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9" i="2" s="1"/>
  <c r="C40" i="2" s="1"/>
  <c r="C41" i="2" s="1"/>
  <c r="C43" i="2" s="1"/>
  <c r="C44" i="2" s="1"/>
  <c r="C45" i="2" s="1"/>
  <c r="C47" i="2" s="1"/>
  <c r="C48" i="2" s="1"/>
  <c r="C49" i="2" s="1"/>
  <c r="C50" i="2" s="1"/>
  <c r="C51" i="2" s="1"/>
  <c r="C53" i="2" s="1"/>
  <c r="C54" i="2" s="1"/>
  <c r="C55" i="2" s="1"/>
  <c r="C57" i="2" s="1"/>
  <c r="C58" i="2" s="1"/>
  <c r="C59" i="2" s="1"/>
  <c r="C60" i="2" s="1"/>
  <c r="C4" i="2"/>
  <c r="E15" i="2" s="1"/>
  <c r="C61" i="2" l="1"/>
  <c r="C64" i="2"/>
  <c r="C62" i="2" l="1"/>
  <c r="C65" i="2"/>
  <c r="C67" i="2" l="1"/>
  <c r="C68" i="2" s="1"/>
  <c r="C69" i="2" s="1"/>
  <c r="C70" i="2" s="1"/>
  <c r="C72" i="2" s="1"/>
  <c r="C73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66" i="2"/>
</calcChain>
</file>

<file path=xl/sharedStrings.xml><?xml version="1.0" encoding="utf-8"?>
<sst xmlns="http://schemas.openxmlformats.org/spreadsheetml/2006/main" count="371" uniqueCount="213">
  <si>
    <t>Complements necessaris per a la desinfecció i neteja de tots els components</t>
  </si>
  <si>
    <t>SI</t>
  </si>
  <si>
    <t>Dotació inicial de fungible per a l'inici de l'activitat. Si l'article no està en el concurs de l'ICS, la dotació mínima serà d'un mes</t>
  </si>
  <si>
    <t>Cal detallar els materials i fungibles exclusius del proveïdor. Indicar referència, codi SAP (si en té), model i preu dels kits amb el nº d'unitats i el preu unitari (€) (IVA inclòs). Indicar freqüència de canvi. Si hi ha algun fungible necessari que no s’indiqui en la oferta pot ser motiu de rescissió del contracte</t>
  </si>
  <si>
    <t>Cal detallar les peces i recanvis exclusius del proveïdor necessaris pel correcte funcionament de l'equip. Indicar referència, model i preu unitari (€) (IVA inclòs) d'aquelles peces i recanvis que superin els 500€ (IVA inclòs)</t>
  </si>
  <si>
    <t>Tots els cables, connexions i accessoris necessaris per al correcte funcionament de l'equip</t>
  </si>
  <si>
    <t>Caixes d'esterilització necessàries per a tot el material esterilitzable ofert</t>
  </si>
  <si>
    <t>Pedal d'activació del làser</t>
  </si>
  <si>
    <t>Funda protectora de l'equip</t>
  </si>
  <si>
    <t>Inclou ulleres de protecció del làser per l'usuari (mínim 2 unitats) i pacient (mínim 1 unitat). Indicar quantitat oferta.</t>
  </si>
  <si>
    <t>Inclou aspirador de fums amb braç articulat</t>
  </si>
  <si>
    <t>1.9. Accessoris, manteniment i fungible</t>
  </si>
  <si>
    <t>Disposa d'un algoritme que evita l'acumulació de calor en el teixit</t>
  </si>
  <si>
    <t>Disposa del software necessari per realitzar les funcions de ginecologia</t>
  </si>
  <si>
    <t>1.8. Software</t>
  </si>
  <si>
    <t>Caldrà incloure maletí o sistema de protecció per totes les peces de mà</t>
  </si>
  <si>
    <t>Tots els accessoris intravaginals o en contacte amb la pacient han de poder se esterilitzats per autoclau. Indicar material.</t>
  </si>
  <si>
    <t>Qualsevol accessori, adaptador i peça de mà necessari per a realitzar els modes de treball i tractament requerits.</t>
  </si>
  <si>
    <t>Òptiques i focalitzadors de figures necessaris per a utilitzar el/s espèculs i peces de mà</t>
  </si>
  <si>
    <t>Peces de mà per a coagulació, tall i vaporització per a tractaments superficials</t>
  </si>
  <si>
    <t>1 espècul fi (diàmetre igual o menor a 20 mm aproximadament) per a aplicacions d'atròfia i procediments intravaginals amb dispar simultàni 360º</t>
  </si>
  <si>
    <t>1 espècul fi (diàmetre igual o menor a 20 mm aproximadament) per a aplicacions d'atròfia i procediments intravaginals</t>
  </si>
  <si>
    <t>1.8. Peces de mà, adaptadors, escàners i espèculs</t>
  </si>
  <si>
    <t>Tractament ginecoestètic quirúrgic: labioplàstia</t>
  </si>
  <si>
    <t>Tractament dermato-ginecològic no quirúrgic: estries</t>
  </si>
  <si>
    <t>Incisions a glàndula de Bartolino</t>
  </si>
  <si>
    <t>Tractament del liquen esclerós</t>
  </si>
  <si>
    <t>Mode de tractament de vaporització</t>
  </si>
  <si>
    <t>Excissions de lesions (premalignes, vulvars, vaginals)</t>
  </si>
  <si>
    <t>Tractament de la laxitud vaginal</t>
  </si>
  <si>
    <t>Mode de tractament de l'incontinència urinaria</t>
  </si>
  <si>
    <t>Mode de tractament de l'atrofia vaginal</t>
  </si>
  <si>
    <t>L'equip ha de tenir la capacitat de tractar les següents patologies i ha d'incloure els accessoris i peces de mà  necessàris.</t>
  </si>
  <si>
    <t>1.6. Modes de treball i tractament</t>
  </si>
  <si>
    <t>Senyals visuals i acústics emesos per l'equip durant l'activació del làser</t>
  </si>
  <si>
    <t>Disposa d'un botó d'emergència</t>
  </si>
  <si>
    <t>L'emissió del làser es controla a partir d'un pedal</t>
  </si>
  <si>
    <t>Indicar la capacitat de control dels següents paràmetres: profunditat, duració del puls/temps, mode, % d'àrea tractada, densitat d'energia, intensitat feix d'enquadrament i freqüència de repetició</t>
  </si>
  <si>
    <t>Pantalla tàctil de mínim 8,5" amb capacitat de control dels paràmetres de funcionament.</t>
  </si>
  <si>
    <t>1.5. Panell de control</t>
  </si>
  <si>
    <t>Rotació de 360º</t>
  </si>
  <si>
    <t>Radi de treball amb el braç totalment extès de com a mínim 120 cm. Indicar en cm.</t>
  </si>
  <si>
    <t>Braç articulat de 7 colzes com a mínim. Indicar número de colzes.</t>
  </si>
  <si>
    <t>1.4. Braç articulat</t>
  </si>
  <si>
    <t>Intensitat ajustable. Indicar rangs d'ajust</t>
  </si>
  <si>
    <t>Potència igual o menor a 5mW</t>
  </si>
  <si>
    <t>Feix guia d'entre 635 i 650nm aproximadament</t>
  </si>
  <si>
    <t>1.3. Feix d'enquadrament</t>
  </si>
  <si>
    <t>Indicar si disposa d'una solució de purgat del fum generat per evitar que s'enteli l'òptica.</t>
  </si>
  <si>
    <t>Autocheck del sistema a l'inici de l'activitat</t>
  </si>
  <si>
    <t>Sistema de refrigeració interna que asseguri el bon funcionament de l'equip, mantenint-lo en els rangs de temperatura adequats</t>
  </si>
  <si>
    <t>Indicar tamany spot per a aplicacions ginecològiques en mm</t>
  </si>
  <si>
    <t>Indicar potència pic màxima del làser</t>
  </si>
  <si>
    <t>- Indicar si disposa d'altres tipus de modalitats d'emissió indicant el rang de potència en W.</t>
  </si>
  <si>
    <t>- Superpolsat. Indicar rang de potència en W.</t>
  </si>
  <si>
    <t>- Mode continu (CW). Potència del làser regulable de 1W a 30W com a mínim. Indicar rang de potència en W.</t>
  </si>
  <si>
    <t>Treball del làser (modes d'emissió):</t>
  </si>
  <si>
    <t>Sistema d'escàner amb diferents figures. Indicar tipus de figures.</t>
  </si>
  <si>
    <t>Potència d'almenys 30 W. Indicar.</t>
  </si>
  <si>
    <t>Longitud d'ona de 10.600 nm</t>
  </si>
  <si>
    <t>Muntat sobre 4 rodes, almenys dues amb fre.</t>
  </si>
  <si>
    <t>1.2. Generador làser</t>
  </si>
  <si>
    <t>Permet tractar pacients amb problemes d'incontinencia urinaria i d'atrofia vaginal, entre d'altres</t>
  </si>
  <si>
    <t>Solució de làser fraccionat de CO2 per al tractament de diferents patologies pel servei de ginecologia. S'acceptarà qualsevol de les dues opcions següents:
- (OPCIÓ A) Actualització del làser quirúrgic de CO2 que actualment posseix l'Hospital (Marca: Lumenis i model: Acupulse) més tots els accessoris necessaris per a l'especialitat de ginecologia. L'equip actualitzat ha de complir les característiques definides a continuació.
- (OPCIÓ B) Presentació de tot el sistema de làser fraccionat de CO2 (inclou font làser més tots els accessoris necessaris per l'especialitat de ginecologia).</t>
  </si>
  <si>
    <t>1.1. Característiques tècniques generals del sistema</t>
  </si>
  <si>
    <t>Característiques d'obligat compliment: les ofertes que no compleixin tots els requisits obligatoris quedaran excloses</t>
  </si>
  <si>
    <t>1. Làser</t>
  </si>
  <si>
    <t>Índex documental de la descripció.</t>
  </si>
  <si>
    <t>Caracteristiques de l'equip ofertat, descripció curta.</t>
  </si>
  <si>
    <t>Prestacions tècniques i funcionals</t>
  </si>
  <si>
    <t>Índex</t>
  </si>
  <si>
    <t>És causa d'exclusió</t>
  </si>
  <si>
    <t>Model equip</t>
  </si>
  <si>
    <t>Marca equip</t>
  </si>
  <si>
    <r>
      <t xml:space="preserve">Solució de làser fraccionat de CO2 per a l'Hospital Materno Infantil de l'Hospital Universitari Vall d'Hebron
</t>
    </r>
    <r>
      <rPr>
        <b/>
        <sz val="12"/>
        <rFont val="Arial"/>
        <family val="2"/>
      </rPr>
      <t>Cal incloure el Product Datasheet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No incloure un material necessari pel funcionament de l'equip pot ser motiu d'exclusió del concurs </t>
    </r>
  </si>
  <si>
    <t xml:space="preserve">Definició </t>
  </si>
  <si>
    <r>
      <rPr>
        <b/>
        <sz val="9"/>
        <color rgb="FF000000"/>
        <rFont val="Arial"/>
        <family val="2"/>
      </rPr>
      <t xml:space="preserve">Nota: </t>
    </r>
    <r>
      <rPr>
        <sz val="9"/>
        <color rgb="FF000000"/>
        <rFont val="Arial"/>
        <family val="2"/>
      </rPr>
      <t>a la columna</t>
    </r>
    <r>
      <rPr>
        <b/>
        <sz val="9"/>
        <color rgb="FF000000"/>
        <rFont val="Arial"/>
        <family val="2"/>
      </rPr>
      <t xml:space="preserve"> "Índex documental"</t>
    </r>
    <r>
      <rPr>
        <sz val="9"/>
        <color rgb="FF000000"/>
        <rFont val="Arial"/>
        <family val="2"/>
      </rPr>
      <t>, cal indicar la ubicació exacta a la documentació aportada (full, apartat, etc.) on es troben les característiques tècniques. A la columna</t>
    </r>
    <r>
      <rPr>
        <b/>
        <sz val="9"/>
        <color rgb="FF000000"/>
        <rFont val="Arial"/>
        <family val="2"/>
      </rPr>
      <t xml:space="preserve"> "Característiques específiques (Descripció breu)"</t>
    </r>
    <r>
      <rPr>
        <sz val="9"/>
        <color rgb="FF000000"/>
        <rFont val="Arial"/>
        <family val="2"/>
      </rPr>
      <t xml:space="preserve"> cal afegir una breu descripció i els valors, rangs o quantitats que demana cada ítem de la fitxa tècnica.</t>
    </r>
  </si>
  <si>
    <t>Correu electrònic</t>
  </si>
  <si>
    <t>NIF</t>
  </si>
  <si>
    <t>EMPRESA</t>
  </si>
  <si>
    <t>SOLUCIÓ DE LÀSER DE CO2 PER GINECOLOGIA</t>
  </si>
  <si>
    <r>
      <t>2a) Característiques bàsiques:</t>
    </r>
    <r>
      <rPr>
        <sz val="16"/>
        <color rgb="FF000000"/>
        <rFont val="Arial Black"/>
        <family val="2"/>
      </rPr>
      <t xml:space="preserve"> 0 punts: cal presentar memòria justificativa conforme el compliment dels criteris</t>
    </r>
  </si>
  <si>
    <t>LOT 1</t>
  </si>
  <si>
    <r>
      <t>2a) Característiques bàsiques: 0 punts</t>
    </r>
    <r>
      <rPr>
        <sz val="10"/>
        <rFont val="Arial Black"/>
        <family val="2"/>
      </rPr>
      <t xml:space="preserve"> </t>
    </r>
    <r>
      <rPr>
        <sz val="14"/>
        <rFont val="Arial Black"/>
        <family val="2"/>
      </rPr>
      <t xml:space="preserve">   </t>
    </r>
  </si>
  <si>
    <t>Punts a atorgar:</t>
  </si>
  <si>
    <r>
      <t>2b) Millores a considerar:</t>
    </r>
    <r>
      <rPr>
        <sz val="10"/>
        <rFont val="Arial Black"/>
        <family val="2"/>
      </rPr>
      <t xml:space="preserve"> </t>
    </r>
    <r>
      <rPr>
        <sz val="14"/>
        <rFont val="Arial Black"/>
        <family val="2"/>
      </rPr>
      <t xml:space="preserve">   </t>
    </r>
  </si>
  <si>
    <t>Fins a</t>
  </si>
  <si>
    <t>punts</t>
  </si>
  <si>
    <t>Puntuació</t>
  </si>
  <si>
    <t>Llindar Puntuació min.</t>
  </si>
  <si>
    <t>Descripció:</t>
  </si>
  <si>
    <t>Característiques de l'equip ofertat, descripció curta.</t>
  </si>
  <si>
    <t>VTop - Valoració tècnica  (Llindar 50%) - Millora de les característiques tècniques</t>
  </si>
  <si>
    <t>VTmv -Val.Tècnica millor valorada</t>
  </si>
  <si>
    <t>P op-Puntuació oferta a puntuar</t>
  </si>
  <si>
    <t>Versatilitat del control de paràmtres des del panell de control</t>
  </si>
  <si>
    <t>Rang de potència de treball de l'equip</t>
  </si>
  <si>
    <t>Sistema d'escaneig amb figura tipus hexàgon</t>
  </si>
  <si>
    <t>Altres aspectes que millorin les prestacions tècniques de l'equip</t>
  </si>
  <si>
    <t>Solucio incorpora gabies per a pacients amb atrofia severa i anells de regulació</t>
  </si>
  <si>
    <t>VTop - Valoració tècnica  (Llindar 50%) - Modes de treball i software</t>
  </si>
  <si>
    <t>Possibilitat de seleccionar tractaments predeterminats</t>
  </si>
  <si>
    <t>Mode de tractament del virus del papiloma humà (accessoris necessaris inclosos a l'oferta)</t>
  </si>
  <si>
    <t>Possibilitat d'utilitzar el làser per a procediments de laparoscopia si en un futur es requereix</t>
  </si>
  <si>
    <t>Modes de treball addicionals inclosos en el funcionament de l'equip</t>
  </si>
  <si>
    <t>VTop - Valoració tècnica  (Llindar 50%) - Millor proposta de preus de recanvis i fungible</t>
  </si>
  <si>
    <r>
      <t xml:space="preserve">Es valorarà el mínim import dels recanvis principals.
Indicar </t>
    </r>
    <r>
      <rPr>
        <b/>
        <sz val="11"/>
        <rFont val="Arial"/>
        <family val="2"/>
      </rPr>
      <t>preu de recanvi</t>
    </r>
    <r>
      <rPr>
        <sz val="11"/>
        <rFont val="Arial"/>
        <family val="2"/>
      </rPr>
      <t xml:space="preserve"> (indicar referència i preu amb IVA inclòs) de:
- Pedal
- Braç
- Pantalla
- Preus d'intercanvi de totes les peces d'instrumental ofertades </t>
    </r>
  </si>
  <si>
    <t>VTop - Valoració tècnica  (Llindar 50%) - Accessoris</t>
  </si>
  <si>
    <t>VTmv -Val. Tècnica millor valorada</t>
  </si>
  <si>
    <t>Inclòs a l'oferta espècul específic per a tractar atròfies severes amb un diàmetre aproximat de 10 mm.</t>
  </si>
  <si>
    <t>Inclòs a l'oferta espècul/s fins (diàmetre igual o menor a 20 mm, aproximadament) per a procediments intravaginals amb dispars simultànis 360º</t>
  </si>
  <si>
    <t>Inclòs a l'oferta espècul/s fins (diàmetre aproximat 10 mm) per a tractar atròfies severes amb dispars simultànis 360º</t>
  </si>
  <si>
    <t>VTop - Valoració tècnica  (Llindar 50%) - Altres prestacions que millorin l'activitat assistencial i la versatilitat de tractaments</t>
  </si>
  <si>
    <t>L'oferta inclou un micromanipulador i la possibilitat d'adaptar el làser als colposcopis existents al Centre</t>
  </si>
  <si>
    <t>L'oferta inclou un set per a realitzar procediments laparoscòpics</t>
  </si>
  <si>
    <t>L'oferta inclou una quantitat addicional d'ulleres de protecció per pacient i usuari. Indicar número total (incloent el mínim exigit)</t>
  </si>
  <si>
    <t>Indicar si s'inclouen a l'oferta altres accessoris que permetin incrementar les funcionalitats de l'equips i el confort d'ús de l'usuari.</t>
  </si>
  <si>
    <t>2c) Presentació de la mostra (valoració assistencial):</t>
  </si>
  <si>
    <t>VTop - Valoració tècnica  (Llindar 50%) - Adequació a les necessitats assistencials</t>
  </si>
  <si>
    <t>Es valorarà la idoneïtat del conjunt per a la realització dels procediments i tècniques de tractament i adequació a les necessitats assistencials del servei</t>
  </si>
  <si>
    <t>Vtop-Valoració tècnica (Llindar 50%) - Ergonomia, seguretat, transportabilitat, robustesa i neteja</t>
  </si>
  <si>
    <t>Es valorarà l'ergonomia, la seguretat, la transportabilitat i adequació a l'entorn dels gabinets</t>
  </si>
  <si>
    <t>Facilitat de muntatge de les diferents parts de la solució. Es valorarà que totes les parts quedin ben integrades</t>
  </si>
  <si>
    <t>Es revisarà que els materials dels equips presentin resistència al trencat i robustesa en general per garantir un correcte funcionament i mínimes reparacions.</t>
  </si>
  <si>
    <t>Facilitat de desmuntatge, rentat, muntatge</t>
  </si>
  <si>
    <t>Tots els materials son aptes per a neteja amb agents desinfectants d'ús hospitalari. Es revisarà el contingut dels protocols de neteja</t>
  </si>
  <si>
    <t>Vtop-Valoració tècnica (Llindar 50%) -  Disseny i facilitat d'ús</t>
  </si>
  <si>
    <t>Es revisarà que el braç del làser ofereixi un posicionament ràpid, senzill i exacte</t>
  </si>
  <si>
    <t>Es revisarà que el peu i braç ofereixin una exposició estable del focus de tractament</t>
  </si>
  <si>
    <t>Es valorarà la comoditat i facilitat de treball</t>
  </si>
  <si>
    <t>Interfície d'usuari d'ús intuïtiu, facilitat de manipulació dels menús i comandaments</t>
  </si>
  <si>
    <t>Es valorarà la maniobrabilitat i lleugeresa mentres es treballa</t>
  </si>
  <si>
    <t>Altres aspectes que millori el flux de treball assitencial</t>
  </si>
  <si>
    <t>Idoneïtat i funcionament dels accessoris i l'ús específic de cadascun</t>
  </si>
  <si>
    <t xml:space="preserve">Idoneïtat i adequació dels accessoris a les necessitats assistencials </t>
  </si>
  <si>
    <t>RESUM</t>
  </si>
  <si>
    <t>2a) Característiques bàsiques: 0 punts: cal presentar memòria justificativa conforme el compliment dels criteris</t>
  </si>
  <si>
    <t>LÀSER DE DÍODE BLAU PER ORL</t>
  </si>
  <si>
    <r>
      <rPr>
        <b/>
        <sz val="10"/>
        <color rgb="FF000000"/>
        <rFont val="Arial"/>
        <family val="2"/>
      </rPr>
      <t xml:space="preserve">Nota: </t>
    </r>
    <r>
      <rPr>
        <sz val="10"/>
        <color rgb="FF000000"/>
        <rFont val="Arial"/>
        <family val="2"/>
      </rPr>
      <t>a la columna</t>
    </r>
    <r>
      <rPr>
        <b/>
        <sz val="10"/>
        <color rgb="FF000000"/>
        <rFont val="Arial"/>
        <family val="2"/>
      </rPr>
      <t xml:space="preserve"> "Índex documental"</t>
    </r>
    <r>
      <rPr>
        <sz val="10"/>
        <color rgb="FF000000"/>
        <rFont val="Arial"/>
        <family val="2"/>
      </rPr>
      <t>, cal indicar la ubicació exacta a la documentació aportada (full, apartat, etc.) on es troben les característiques tècniques. A la columna</t>
    </r>
    <r>
      <rPr>
        <b/>
        <sz val="10"/>
        <color rgb="FF000000"/>
        <rFont val="Arial"/>
        <family val="2"/>
      </rPr>
      <t xml:space="preserve"> "Característiques específiques (Descripció breu)"</t>
    </r>
    <r>
      <rPr>
        <sz val="10"/>
        <color rgb="FF000000"/>
        <rFont val="Arial"/>
        <family val="2"/>
      </rPr>
      <t xml:space="preserve"> cal afegir una breu descripció i els valors, rangs o quantitats que demana cada ítem de la fitxa tècnica.</t>
    </r>
  </si>
  <si>
    <t>Definició</t>
  </si>
  <si>
    <t>Làser de díode blau pel tractament de lesions vascularitzades en consulta i quiròfan pel Servei d'Otorrinolaringologia de l'Hospital Universitari Vall d'Hebron.</t>
  </si>
  <si>
    <t xml:space="preserve">Cal incloure el Product Datasheet </t>
  </si>
  <si>
    <t xml:space="preserve">No incloure un material necessari pel funcionament de l'equip pot ser motiu d'exclusió del concurs </t>
  </si>
  <si>
    <t xml:space="preserve"> </t>
  </si>
  <si>
    <t>LÀSER BLAU PER ORL</t>
  </si>
  <si>
    <t>1.1. Característiques tècniques i funcionals bàsiques</t>
  </si>
  <si>
    <t>Unitat de làser de díode amb longitud d'ona de 445 nm  i llum blava</t>
  </si>
  <si>
    <t>Indicar si disposa de bateria interna. Indicar autonomia</t>
  </si>
  <si>
    <t>Dimensiona màximes de 35 x 37 x 20 cm (amplada x profunditat x alçada) aproximadament</t>
  </si>
  <si>
    <t>Indicar pes del conjunt. No pot ser superior a 10kg aproximadament</t>
  </si>
  <si>
    <t>Mode de funcionament continu i polsat</t>
  </si>
  <si>
    <t>Màxima potència de 10 W com a mínim. Especificar rang ___ W a ___ W de potència segons mode de treball</t>
  </si>
  <si>
    <t>Duració dels micropolsos de 1 a 4500ms (aprox), com a mínim. Especificar rang i freqüència de pols</t>
  </si>
  <si>
    <t>Disposa de feix guia (aiming beam). Indicar colors disponibles</t>
  </si>
  <si>
    <t>Compatible, com a mínim, amb fibres nues d'otologia (300µm), rinologia (400µm) i laringologia (600µm)</t>
  </si>
  <si>
    <t>Reconeixement automàtic del tipus de fibra connectada</t>
  </si>
  <si>
    <t>Angle de divergència del feix de 26º com a màxim</t>
  </si>
  <si>
    <t>Possibilitat d'adaptar a l'equip una sistema de flux de gas per minimitzar l'adherència de teixit a la punta de la fibra i eliminar el fum del camp de treball. Indicar si s'inclou a la oferta</t>
  </si>
  <si>
    <t>1.2. Comandament i visualització</t>
  </si>
  <si>
    <t>Disposa de pantalla per visualització dels paràmetres de treball. Indicar mida de la pantalla</t>
  </si>
  <si>
    <t>Comandament de l'equip mitjançant pantalla tàctil i pedal pel control del temps, potència, mode de treball i freqüència</t>
  </si>
  <si>
    <t>- Indicar comandament i regulacions amb pantalla tàctil</t>
  </si>
  <si>
    <t>- Indicar comandament i regulacions amb pedal</t>
  </si>
  <si>
    <t>Indicar si l'equip té capacitat de memorització de paràmetres segons usuaris i tractaments</t>
  </si>
  <si>
    <t>1.3. Seguretat</t>
  </si>
  <si>
    <t>Senyals visual i acústica d'activació del làser</t>
  </si>
  <si>
    <t>S'inclouen 3 ulleres per protecció durant l'ús del làser</t>
  </si>
  <si>
    <t>S'inclou filtre per càmara d'endoscopis rígids. Ha de ser compatible amb l'equipament disponible al Servei d'ORL de l'Hospital</t>
  </si>
  <si>
    <t>S'inclou filtre de seguretat per a microscopi. Ha de ser compatible amb la marca de microscopis de l'Hospital</t>
  </si>
  <si>
    <t>Alarmes i sistemes de seguretat disponibles. Especificar protocols</t>
  </si>
  <si>
    <t>1.4. Accessoris, manteniment i fungible</t>
  </si>
  <si>
    <t>2 peces de mà per aplicacions d'otologia</t>
  </si>
  <si>
    <t>2 contenidors amb tapa per emmagatzematge i esterilització de les peces de mà</t>
  </si>
  <si>
    <t>Carro de trasnport</t>
  </si>
  <si>
    <t>Pedal</t>
  </si>
  <si>
    <t>Maletí de transport</t>
  </si>
  <si>
    <t>S'inclouen tots els accessoris necessaris per al correcte funcionament de l'equip i la cobertura de les necessitats del servei</t>
  </si>
  <si>
    <t>S'inclouen tots els cables i connectors necessaris per al correcte funcionament de l'equip</t>
  </si>
  <si>
    <t>Cal detallar els materials i fungibles exclusius del proveïdor. Indicar referència, model i preu dels kits amb el nº d'unitats i el preu unitari (€) (IVA inclòs). Indicar freqüència de canvi. Si hi ha algun fungible necessari que no s’indiqui en la oferta pot ser motiu de rescissió del contracte.</t>
  </si>
  <si>
    <t>VTop - Valoració tècnica  (Llindar 50%) - Millor proposta referent a les característiques funcionals i tècniques</t>
  </si>
  <si>
    <t>VTmv - Val.Tècnica millor valorada</t>
  </si>
  <si>
    <t>P op - Puntuació oferta a puntuar</t>
  </si>
  <si>
    <t xml:space="preserve">Optimització de l'espai disponible i ergonomia de treball - Menor petjada del làser (amplada x profunditat) en cm i menor pes </t>
  </si>
  <si>
    <t>Permet treballar sense contacte: cauterització de llit de estapedectomia més realització d'estapedotomia. Vaporització de lessions benignes en laringe sense contacte</t>
  </si>
  <si>
    <t>VTop - Valoració tècnica  (Llindar 50%) - Millor proposta d'accessoris i preus de recanvis i fungible</t>
  </si>
  <si>
    <t>Es valorarà la inclusió en l'oferta de talladors i peladors. També es valorarà la inclusió de peces de mà i filtyre addicionals</t>
  </si>
  <si>
    <t>Es valorarà l'amplitud del catàleg de fibres compatibles amb la solució oferta i les seves aplicacions</t>
  </si>
  <si>
    <r>
      <t xml:space="preserve">Es valorarà el mínim import dels recanvis principals.
Indicar preu de recanvi </t>
    </r>
    <r>
      <rPr>
        <b/>
        <sz val="11"/>
        <rFont val="Arial"/>
        <family val="2"/>
      </rPr>
      <t>(indicar referència i preu amb IVA inclòs)</t>
    </r>
    <r>
      <rPr>
        <sz val="11"/>
        <rFont val="Arial"/>
        <family val="2"/>
      </rPr>
      <t xml:space="preserve"> de:
- Unitat làser
- Peça de mà per aplicacions d'otologia
- Filtres de protecció de microscopi i càmara d'endoscopi
- Ulleres de protecció</t>
    </r>
  </si>
  <si>
    <t>Es valorarà el mínim import del fungible principal.
Indicar preu del fungible (indicar referència, codi SAP si en té, preu dels kits amb IVA inclòs i preu unitari amb IVA inclòs) de:
- Fibra nua de 300µm
- Fibra nua de 400µm
- Fibra nua de 600µm
- Agulla de 40mm aproximadament:
- Agulla de 70mm aproximadament:
- Agulla de 50mm aproximadament:
- Agulla de 250mm aproximadament:
- Altre fungible</t>
  </si>
  <si>
    <t>Valoracio tècnica (Llindar 50%) - Ergonomia, seguretat, facilitat de transport, robustesa i higiene</t>
  </si>
  <si>
    <t>Es valorarà l'ergonomia, la seguretat, la transportabilitat i adequació a l'entorn de consulta de l'equipament ofert</t>
  </si>
  <si>
    <t>Es revisarà que els materials dels equips presentin resistència al trencat i robustesa en general per garantir un correcte funcionament i mínimes reparacions</t>
  </si>
  <si>
    <t>Facilitat de neteja i higiene del conjunt</t>
  </si>
  <si>
    <t>Valoracio tècnica (Llindar 50%) - Facilitat d'ús, usabilitat i interfície d'usuari</t>
  </si>
  <si>
    <t>Interfície d'usuari del làser d'ús intuïtiu i facilitat de manipulació dels menús i comandaments</t>
  </si>
  <si>
    <t>Millor solució de comandament</t>
  </si>
  <si>
    <t>Qualitat de la imatge amb els filtres</t>
  </si>
  <si>
    <t>Altres aspectes que millorin les prestacions assistencials en el tractament de lessions vascularitzades</t>
  </si>
  <si>
    <t>Valoracio tècnica (Llindar 50%) - Qualitat de tractament</t>
  </si>
  <si>
    <t>Valoració en tractaments reals de la qualitat i eficàcia de tall i vaporització i la seva adequació a les necessitats del Servei de ORL de l'Hospital. Es valorarà la comoditat i facilitat de maneig i maniobrabilitat amb les peces de mà</t>
  </si>
  <si>
    <t>Valoracio tècnica (Llindar 50%) - Adequació a les necessitats assistencials</t>
  </si>
  <si>
    <t>Es valorarà l'adequació de l'equipament, les seves característiques i accessoris a les necessitats assistencials i millora del flux de treball</t>
  </si>
  <si>
    <t>Altres aspectes que millorin l'adequació de l'equip a les necessitats assitencials</t>
  </si>
  <si>
    <t>2b) Millores a considerar: Fins a 18 punts, inclouen:</t>
  </si>
  <si>
    <t>2c) Presentació de la mostra (valoració assistencial): Fins a 30 punts:</t>
  </si>
  <si>
    <t>Notes addcionals:</t>
  </si>
  <si>
    <r>
      <rPr>
        <b/>
        <sz val="11"/>
        <rFont val="Arial"/>
        <family val="2"/>
      </rPr>
      <t>El llindar per a cada criteri a partir del qual s’aplicarà la fórmula, s’estableix en el 50%,</t>
    </r>
    <r>
      <rPr>
        <sz val="11"/>
        <rFont val="Arial"/>
        <family val="2"/>
      </rPr>
      <t xml:space="preserve"> aquest llindar es troba definit en les fitxes de valoració adjuntes. Per sota, si cap de les valoracions tècniques l’assoleix, no s’aplicarà la fórmula, i la puntuació a atorgar serà el valor obtingut en la fase de valoració de les propostes tècniques, prèvia a l’aplicació de la fórmula, de manera que s’asseguri un llindar mínim de valoració tècnica per poder rebre la màxima puntuació possible.</t>
    </r>
  </si>
  <si>
    <t>Existeixen dues opcions possibles respecte la funció d’aquest llindar del 50% segons si cap de les ofertes el supera (opció 1) o almenys una de les ofertes tècniques el supera (opció 2).</t>
  </si>
  <si>
    <r>
      <rPr>
        <b/>
        <sz val="11"/>
        <rFont val="Arial"/>
        <family val="2"/>
      </rPr>
      <t xml:space="preserve">Opció 1 </t>
    </r>
    <r>
      <rPr>
        <sz val="11"/>
        <rFont val="Arial"/>
        <family val="2"/>
      </rPr>
      <t>- Si cap valoració de les ofertes supera el llindar de valoració mínim, totes obtenen com a puntuació el valor obtingut en la fase de valoració i cap queda exclosa de la licitació.</t>
    </r>
  </si>
  <si>
    <r>
      <rPr>
        <b/>
        <sz val="11"/>
        <rFont val="Arial"/>
        <family val="2"/>
      </rPr>
      <t>Opció 2</t>
    </r>
    <r>
      <rPr>
        <sz val="11"/>
        <rFont val="Arial"/>
        <family val="2"/>
      </rPr>
      <t>- Si alguna valoració de les ofertes supera el llindar, es puntuen totes les ofertes i cap queda exclosa de la fase de puntuació, ni tampoc de la licitació.</t>
    </r>
  </si>
  <si>
    <t>En cap cas aquest llindar mínim de valoració tècnica suposa una exclusió de la licitació.</t>
  </si>
  <si>
    <t>LOT 2</t>
  </si>
  <si>
    <t>Altres aspectes que millorin les prestacions tècniques i funcionals de l'equip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</si>
</sst>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&gt;0.00"/>
    <numFmt numFmtId="165" formatCode="\&gt;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 Black"/>
      <family val="2"/>
    </font>
    <font>
      <sz val="10"/>
      <color theme="1"/>
      <name val="Arial"/>
      <family val="2"/>
    </font>
    <font>
      <sz val="11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FF0000"/>
      <name val="Arial Black"/>
      <family val="2"/>
    </font>
    <font>
      <sz val="11"/>
      <color theme="1"/>
      <name val="Calibri"/>
      <family val="2"/>
    </font>
    <font>
      <b/>
      <sz val="20"/>
      <color rgb="FF000000"/>
      <name val="Arial Black"/>
      <family val="2"/>
    </font>
    <font>
      <sz val="11"/>
      <color rgb="FF000000"/>
      <name val="Calibri"/>
      <family val="2"/>
    </font>
    <font>
      <sz val="14"/>
      <color rgb="FF000000"/>
      <name val="Arial Black"/>
      <family val="2"/>
    </font>
    <font>
      <b/>
      <sz val="16"/>
      <color rgb="FF000000"/>
      <name val="Arial Black"/>
      <family val="2"/>
    </font>
    <font>
      <sz val="16"/>
      <color rgb="FF000000"/>
      <name val="Arial Black"/>
      <family val="2"/>
    </font>
    <font>
      <b/>
      <sz val="16"/>
      <color rgb="FF538DD5"/>
      <name val="Arial Black"/>
      <family val="2"/>
    </font>
    <font>
      <b/>
      <sz val="16"/>
      <color rgb="FFFF0000"/>
      <name val="Arial Black"/>
      <family val="2"/>
    </font>
    <font>
      <b/>
      <sz val="16"/>
      <name val="Arial Black"/>
      <family val="2"/>
    </font>
    <font>
      <sz val="10"/>
      <name val="Arial Black"/>
      <family val="2"/>
    </font>
    <font>
      <sz val="14"/>
      <name val="Arial Black"/>
      <family val="2"/>
    </font>
    <font>
      <sz val="14"/>
      <color rgb="FFFF0000"/>
      <name val="Arial Black"/>
      <family val="2"/>
    </font>
    <font>
      <b/>
      <sz val="10"/>
      <name val="Arial Black"/>
      <family val="2"/>
    </font>
    <font>
      <b/>
      <sz val="12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 Black"/>
      <family val="2"/>
    </font>
    <font>
      <sz val="12"/>
      <color rgb="FF000000"/>
      <name val="Arial Black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 Black"/>
      <family val="2"/>
    </font>
    <font>
      <b/>
      <sz val="10"/>
      <color rgb="FFFFFFFF"/>
      <name val="Arial"/>
      <family val="2"/>
    </font>
    <font>
      <b/>
      <sz val="11"/>
      <color rgb="FF000000"/>
      <name val="Arial Black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20"/>
      <name val="Arial Black"/>
      <family val="2"/>
    </font>
    <font>
      <sz val="12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sz val="16"/>
      <color rgb="FFFF0000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E3BC"/>
        <bgColor rgb="FFD6E3BC"/>
      </patternFill>
    </fill>
    <fill>
      <patternFill patternType="solid">
        <fgColor rgb="FFD8E4BC"/>
        <bgColor rgb="FF000000"/>
      </patternFill>
    </fill>
    <fill>
      <patternFill patternType="solid">
        <fgColor rgb="FFC6D9F0"/>
        <bgColor rgb="FFC6D9F0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CD5B4"/>
        <bgColor rgb="FFD6E3BC"/>
      </patternFill>
    </fill>
    <fill>
      <patternFill patternType="solid">
        <fgColor rgb="FFDDD9C4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494529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2" tint="-0.749992370372631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3" fillId="0" borderId="2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  <protection locked="0"/>
    </xf>
    <xf numFmtId="0" fontId="6" fillId="3" borderId="0" xfId="1" applyFont="1" applyFill="1" applyBorder="1" applyAlignment="1">
      <alignment horizontal="left" vertical="top" wrapText="1"/>
    </xf>
    <xf numFmtId="0" fontId="7" fillId="5" borderId="3" xfId="1" applyFont="1" applyFill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0" fillId="6" borderId="2" xfId="2" applyFont="1" applyFill="1" applyBorder="1" applyAlignment="1">
      <alignment vertical="top" wrapText="1"/>
    </xf>
    <xf numFmtId="0" fontId="10" fillId="6" borderId="7" xfId="2" applyFont="1" applyFill="1" applyBorder="1" applyAlignment="1">
      <alignment vertical="top" wrapText="1"/>
    </xf>
    <xf numFmtId="0" fontId="1" fillId="2" borderId="0" xfId="1" applyFill="1" applyAlignment="1">
      <alignment horizontal="left" vertical="top"/>
    </xf>
    <xf numFmtId="0" fontId="10" fillId="6" borderId="1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13" fillId="5" borderId="0" xfId="2" applyFont="1" applyFill="1" applyBorder="1" applyAlignment="1">
      <alignment horizontal="right" vertical="top" wrapText="1"/>
    </xf>
    <xf numFmtId="0" fontId="11" fillId="5" borderId="0" xfId="2" applyFont="1" applyFill="1" applyBorder="1" applyAlignment="1">
      <alignment horizontal="right" vertical="top"/>
    </xf>
    <xf numFmtId="0" fontId="6" fillId="4" borderId="9" xfId="1" applyFont="1" applyFill="1" applyBorder="1" applyAlignment="1" applyProtection="1">
      <alignment horizontal="left" vertical="top" wrapText="1"/>
      <protection locked="0"/>
    </xf>
    <xf numFmtId="0" fontId="20" fillId="5" borderId="0" xfId="0" applyFont="1" applyFill="1" applyBorder="1" applyAlignment="1">
      <alignment horizontal="left" vertical="top"/>
    </xf>
    <xf numFmtId="0" fontId="20" fillId="5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18" fillId="7" borderId="1" xfId="1" applyFont="1" applyFill="1" applyBorder="1" applyAlignment="1">
      <alignment horizontal="left" vertical="top" wrapText="1"/>
    </xf>
    <xf numFmtId="0" fontId="6" fillId="4" borderId="14" xfId="1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left" vertical="top" wrapText="1"/>
    </xf>
    <xf numFmtId="0" fontId="24" fillId="5" borderId="0" xfId="0" applyFont="1" applyFill="1" applyBorder="1" applyAlignment="1">
      <alignment horizontal="left" vertical="top"/>
    </xf>
    <xf numFmtId="0" fontId="26" fillId="5" borderId="0" xfId="0" applyFont="1" applyFill="1" applyBorder="1" applyAlignment="1">
      <alignment horizontal="left" vertical="top" wrapText="1"/>
    </xf>
    <xf numFmtId="0" fontId="14" fillId="5" borderId="0" xfId="1" applyFont="1" applyFill="1" applyBorder="1" applyAlignment="1">
      <alignment horizontal="left" vertical="top" wrapText="1"/>
    </xf>
    <xf numFmtId="0" fontId="6" fillId="5" borderId="0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0" fontId="6" fillId="4" borderId="5" xfId="1" applyFont="1" applyFill="1" applyBorder="1" applyAlignment="1" applyProtection="1">
      <alignment horizontal="left" vertical="top" wrapText="1"/>
      <protection locked="0"/>
    </xf>
    <xf numFmtId="0" fontId="6" fillId="4" borderId="3" xfId="1" applyFont="1" applyFill="1" applyBorder="1" applyAlignment="1" applyProtection="1">
      <alignment horizontal="left" vertical="top" wrapText="1"/>
      <protection locked="0"/>
    </xf>
    <xf numFmtId="0" fontId="7" fillId="5" borderId="0" xfId="2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9" fillId="0" borderId="3" xfId="1" applyFont="1" applyFill="1" applyBorder="1" applyAlignment="1">
      <alignment horizontal="left" vertical="top" wrapText="1"/>
    </xf>
    <xf numFmtId="0" fontId="8" fillId="0" borderId="3" xfId="1" quotePrefix="1" applyFont="1" applyFill="1" applyBorder="1" applyAlignment="1">
      <alignment horizontal="left" vertical="top" wrapText="1"/>
    </xf>
    <xf numFmtId="0" fontId="7" fillId="5" borderId="1" xfId="2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4" fillId="5" borderId="0" xfId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top"/>
    </xf>
    <xf numFmtId="0" fontId="28" fillId="5" borderId="0" xfId="0" applyFont="1" applyFill="1" applyBorder="1" applyAlignment="1">
      <alignment horizontal="left" wrapText="1"/>
    </xf>
    <xf numFmtId="0" fontId="31" fillId="5" borderId="0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6" fillId="8" borderId="1" xfId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20" fillId="5" borderId="0" xfId="0" applyFont="1" applyFill="1" applyBorder="1"/>
    <xf numFmtId="0" fontId="20" fillId="0" borderId="0" xfId="0" applyFont="1" applyFill="1" applyBorder="1"/>
    <xf numFmtId="0" fontId="21" fillId="5" borderId="0" xfId="0" applyFont="1" applyFill="1" applyBorder="1" applyAlignment="1">
      <alignment horizontal="left" vertical="top" wrapText="1"/>
    </xf>
    <xf numFmtId="0" fontId="35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27" fillId="5" borderId="0" xfId="0" applyFont="1" applyFill="1" applyBorder="1" applyAlignment="1">
      <alignment horizontal="left" vertical="top"/>
    </xf>
    <xf numFmtId="0" fontId="31" fillId="5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/>
    </xf>
    <xf numFmtId="0" fontId="36" fillId="5" borderId="0" xfId="0" applyFont="1" applyFill="1" applyBorder="1"/>
    <xf numFmtId="0" fontId="37" fillId="5" borderId="0" xfId="0" applyFont="1" applyFill="1" applyBorder="1" applyAlignment="1">
      <alignment vertical="top"/>
    </xf>
    <xf numFmtId="0" fontId="37" fillId="5" borderId="0" xfId="0" applyFont="1" applyFill="1" applyBorder="1" applyAlignment="1">
      <alignment horizontal="left" vertical="top"/>
    </xf>
    <xf numFmtId="0" fontId="32" fillId="5" borderId="0" xfId="0" applyFont="1" applyFill="1" applyBorder="1" applyAlignment="1">
      <alignment horizontal="left" vertical="top" wrapText="1"/>
    </xf>
    <xf numFmtId="0" fontId="37" fillId="5" borderId="0" xfId="0" applyFont="1" applyFill="1" applyBorder="1" applyAlignment="1">
      <alignment horizontal="left" vertical="top" wrapText="1"/>
    </xf>
    <xf numFmtId="0" fontId="36" fillId="0" borderId="0" xfId="0" applyFont="1" applyFill="1" applyBorder="1"/>
    <xf numFmtId="0" fontId="38" fillId="10" borderId="1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top"/>
    </xf>
    <xf numFmtId="0" fontId="39" fillId="5" borderId="0" xfId="0" applyFont="1" applyFill="1" applyBorder="1" applyAlignment="1">
      <alignment horizontal="center" vertical="top"/>
    </xf>
    <xf numFmtId="0" fontId="24" fillId="10" borderId="16" xfId="0" applyFont="1" applyFill="1" applyBorder="1" applyAlignment="1">
      <alignment horizontal="center"/>
    </xf>
    <xf numFmtId="0" fontId="40" fillId="5" borderId="0" xfId="0" applyFont="1" applyFill="1" applyBorder="1" applyAlignment="1">
      <alignment vertical="top"/>
    </xf>
    <xf numFmtId="0" fontId="28" fillId="5" borderId="0" xfId="0" applyFont="1" applyFill="1" applyBorder="1" applyAlignment="1">
      <alignment horizontal="right" vertical="top" wrapText="1"/>
    </xf>
    <xf numFmtId="0" fontId="28" fillId="5" borderId="0" xfId="0" applyFont="1" applyFill="1" applyBorder="1" applyAlignment="1">
      <alignment horizontal="center" vertical="top" wrapText="1"/>
    </xf>
    <xf numFmtId="0" fontId="28" fillId="5" borderId="0" xfId="0" applyFont="1" applyFill="1" applyBorder="1" applyAlignment="1">
      <alignment horizontal="left" vertical="top" wrapText="1"/>
    </xf>
    <xf numFmtId="0" fontId="28" fillId="5" borderId="0" xfId="0" applyFont="1" applyFill="1" applyBorder="1" applyAlignment="1">
      <alignment horizontal="right" wrapText="1"/>
    </xf>
    <xf numFmtId="0" fontId="28" fillId="5" borderId="0" xfId="0" applyFont="1" applyFill="1" applyBorder="1" applyAlignment="1">
      <alignment horizontal="center" wrapText="1"/>
    </xf>
    <xf numFmtId="0" fontId="41" fillId="10" borderId="1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left" vertical="center" wrapText="1"/>
    </xf>
    <xf numFmtId="0" fontId="33" fillId="11" borderId="1" xfId="1" applyFont="1" applyFill="1" applyBorder="1" applyAlignment="1">
      <alignment horizontal="center" vertical="center" wrapText="1"/>
    </xf>
    <xf numFmtId="0" fontId="33" fillId="12" borderId="17" xfId="0" applyFont="1" applyFill="1" applyBorder="1" applyAlignment="1">
      <alignment horizontal="center" vertical="center"/>
    </xf>
    <xf numFmtId="164" fontId="33" fillId="12" borderId="18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 vertical="top" wrapText="1"/>
    </xf>
    <xf numFmtId="0" fontId="39" fillId="13" borderId="3" xfId="0" applyFont="1" applyFill="1" applyBorder="1" applyAlignment="1">
      <alignment vertical="center" wrapText="1"/>
    </xf>
    <xf numFmtId="0" fontId="20" fillId="5" borderId="0" xfId="0" applyFont="1" applyFill="1" applyBorder="1" applyAlignment="1">
      <alignment vertical="center"/>
    </xf>
    <xf numFmtId="0" fontId="15" fillId="13" borderId="1" xfId="0" applyFont="1" applyFill="1" applyBorder="1" applyAlignment="1">
      <alignment horizontal="left" vertical="top" wrapText="1"/>
    </xf>
    <xf numFmtId="0" fontId="42" fillId="14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top"/>
    </xf>
    <xf numFmtId="0" fontId="15" fillId="15" borderId="1" xfId="0" applyFont="1" applyFill="1" applyBorder="1" applyAlignment="1">
      <alignment horizontal="left" vertical="top" wrapText="1"/>
    </xf>
    <xf numFmtId="0" fontId="6" fillId="12" borderId="4" xfId="0" applyFont="1" applyFill="1" applyBorder="1" applyAlignment="1">
      <alignment vertical="center"/>
    </xf>
    <xf numFmtId="0" fontId="20" fillId="5" borderId="19" xfId="0" applyFont="1" applyFill="1" applyBorder="1" applyAlignment="1"/>
    <xf numFmtId="0" fontId="20" fillId="5" borderId="0" xfId="0" applyFont="1" applyFill="1" applyBorder="1" applyAlignment="1">
      <alignment horizontal="center" vertical="top"/>
    </xf>
    <xf numFmtId="0" fontId="20" fillId="5" borderId="0" xfId="0" applyFont="1" applyFill="1" applyBorder="1" applyAlignment="1">
      <alignment wrapText="1"/>
    </xf>
    <xf numFmtId="0" fontId="20" fillId="5" borderId="0" xfId="0" applyFont="1" applyFill="1" applyBorder="1" applyAlignment="1"/>
    <xf numFmtId="0" fontId="8" fillId="5" borderId="9" xfId="1" applyFont="1" applyFill="1" applyBorder="1" applyAlignment="1">
      <alignment horizontal="left" vertical="top" wrapText="1"/>
    </xf>
    <xf numFmtId="0" fontId="6" fillId="12" borderId="19" xfId="0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40" fillId="5" borderId="0" xfId="0" applyFont="1" applyFill="1" applyBorder="1"/>
    <xf numFmtId="0" fontId="20" fillId="5" borderId="0" xfId="0" applyFont="1" applyFill="1" applyBorder="1" applyAlignment="1">
      <alignment vertical="top"/>
    </xf>
    <xf numFmtId="0" fontId="4" fillId="0" borderId="1" xfId="1" applyFont="1" applyFill="1" applyBorder="1" applyAlignment="1">
      <alignment horizontal="left" vertical="top" wrapText="1"/>
    </xf>
    <xf numFmtId="0" fontId="33" fillId="12" borderId="18" xfId="0" applyFont="1" applyFill="1" applyBorder="1" applyAlignment="1">
      <alignment horizontal="center" vertical="center"/>
    </xf>
    <xf numFmtId="164" fontId="33" fillId="12" borderId="20" xfId="0" applyNumberFormat="1" applyFont="1" applyFill="1" applyBorder="1" applyAlignment="1">
      <alignment horizontal="center" vertical="center"/>
    </xf>
    <xf numFmtId="0" fontId="39" fillId="13" borderId="21" xfId="0" applyFont="1" applyFill="1" applyBorder="1" applyAlignment="1">
      <alignment vertical="center" wrapText="1"/>
    </xf>
    <xf numFmtId="0" fontId="42" fillId="14" borderId="22" xfId="0" applyFont="1" applyFill="1" applyBorder="1" applyAlignment="1">
      <alignment vertical="center" wrapText="1"/>
    </xf>
    <xf numFmtId="0" fontId="6" fillId="12" borderId="15" xfId="0" applyFont="1" applyFill="1" applyBorder="1" applyAlignment="1">
      <alignment vertical="center"/>
    </xf>
    <xf numFmtId="0" fontId="6" fillId="12" borderId="16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left" vertical="top" wrapText="1"/>
    </xf>
    <xf numFmtId="0" fontId="33" fillId="5" borderId="0" xfId="0" applyFont="1" applyFill="1" applyBorder="1" applyAlignment="1">
      <alignment horizontal="left" vertical="top" wrapText="1"/>
    </xf>
    <xf numFmtId="0" fontId="40" fillId="0" borderId="0" xfId="0" applyFont="1" applyFill="1" applyBorder="1"/>
    <xf numFmtId="0" fontId="20" fillId="3" borderId="0" xfId="0" applyFont="1" applyFill="1" applyBorder="1" applyAlignment="1">
      <alignment vertical="top"/>
    </xf>
    <xf numFmtId="0" fontId="18" fillId="7" borderId="1" xfId="1" applyFont="1" applyFill="1" applyBorder="1" applyAlignment="1">
      <alignment vertical="top" wrapText="1"/>
    </xf>
    <xf numFmtId="0" fontId="4" fillId="4" borderId="14" xfId="1" applyFont="1" applyFill="1" applyBorder="1" applyAlignment="1" applyProtection="1">
      <alignment horizontal="right" vertical="top" wrapText="1"/>
      <protection locked="0"/>
    </xf>
    <xf numFmtId="0" fontId="4" fillId="4" borderId="1" xfId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 applyBorder="1"/>
    <xf numFmtId="0" fontId="20" fillId="2" borderId="0" xfId="0" applyFont="1" applyFill="1" applyBorder="1" applyAlignment="1">
      <alignment vertical="top"/>
    </xf>
    <xf numFmtId="0" fontId="10" fillId="2" borderId="0" xfId="1" quotePrefix="1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left" vertical="top" wrapText="1"/>
    </xf>
    <xf numFmtId="0" fontId="43" fillId="2" borderId="0" xfId="1" quotePrefix="1" applyFont="1" applyFill="1" applyBorder="1" applyAlignment="1">
      <alignment horizontal="right" vertical="top" wrapText="1"/>
    </xf>
    <xf numFmtId="0" fontId="22" fillId="3" borderId="0" xfId="1" applyFont="1" applyFill="1" applyBorder="1" applyAlignment="1">
      <alignment vertical="top" wrapText="1"/>
    </xf>
    <xf numFmtId="0" fontId="10" fillId="6" borderId="1" xfId="5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10" fillId="6" borderId="0" xfId="6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3" borderId="0" xfId="1" applyFont="1" applyFill="1" applyBorder="1" applyAlignment="1">
      <alignment vertical="top" wrapText="1"/>
    </xf>
    <xf numFmtId="0" fontId="5" fillId="3" borderId="4" xfId="1" applyFont="1" applyFill="1" applyBorder="1" applyAlignment="1">
      <alignment horizontal="center" vertical="top" wrapText="1"/>
    </xf>
    <xf numFmtId="0" fontId="4" fillId="3" borderId="2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left" vertical="top" wrapText="1"/>
    </xf>
    <xf numFmtId="0" fontId="10" fillId="16" borderId="1" xfId="1" applyFont="1" applyFill="1" applyBorder="1" applyAlignment="1">
      <alignment horizontal="left" vertical="top" wrapText="1"/>
    </xf>
    <xf numFmtId="0" fontId="10" fillId="16" borderId="2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left" vertical="top" wrapText="1"/>
    </xf>
    <xf numFmtId="0" fontId="10" fillId="16" borderId="3" xfId="1" applyFont="1" applyFill="1" applyBorder="1" applyAlignment="1">
      <alignment horizontal="left" vertical="top" wrapText="1"/>
    </xf>
    <xf numFmtId="0" fontId="10" fillId="16" borderId="6" xfId="1" applyFont="1" applyFill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4" fillId="4" borderId="3" xfId="1" applyFont="1" applyFill="1" applyBorder="1" applyAlignment="1" applyProtection="1">
      <alignment horizontal="left" vertical="top" wrapText="1"/>
      <protection locked="0"/>
    </xf>
    <xf numFmtId="0" fontId="8" fillId="0" borderId="6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4" fillId="4" borderId="1" xfId="1" applyFont="1" applyFill="1" applyBorder="1" applyAlignment="1" applyProtection="1">
      <alignment horizontal="left" vertical="top" wrapText="1"/>
      <protection locked="0"/>
    </xf>
    <xf numFmtId="0" fontId="8" fillId="0" borderId="12" xfId="1" applyFont="1" applyBorder="1" applyAlignment="1">
      <alignment horizontal="left" vertical="top" wrapText="1"/>
    </xf>
    <xf numFmtId="0" fontId="4" fillId="4" borderId="25" xfId="1" applyFont="1" applyFill="1" applyBorder="1" applyAlignment="1" applyProtection="1">
      <alignment horizontal="left" vertical="top" wrapText="1"/>
      <protection locked="0"/>
    </xf>
    <xf numFmtId="0" fontId="8" fillId="0" borderId="12" xfId="1" applyFont="1" applyFill="1" applyBorder="1" applyAlignment="1">
      <alignment horizontal="left" vertical="top" wrapText="1"/>
    </xf>
    <xf numFmtId="0" fontId="5" fillId="3" borderId="25" xfId="1" applyFont="1" applyFill="1" applyBorder="1" applyAlignment="1">
      <alignment horizontal="center" vertical="top" wrapText="1"/>
    </xf>
    <xf numFmtId="0" fontId="4" fillId="3" borderId="12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left" vertical="top" wrapText="1"/>
    </xf>
    <xf numFmtId="0" fontId="8" fillId="0" borderId="12" xfId="1" quotePrefix="1" applyFont="1" applyFill="1" applyBorder="1" applyAlignment="1">
      <alignment horizontal="left" vertical="top" wrapText="1" indent="3"/>
    </xf>
    <xf numFmtId="0" fontId="4" fillId="4" borderId="4" xfId="1" applyFont="1" applyFill="1" applyBorder="1" applyAlignment="1" applyProtection="1">
      <alignment horizontal="left" vertical="top" wrapText="1"/>
      <protection locked="0"/>
    </xf>
    <xf numFmtId="0" fontId="8" fillId="0" borderId="12" xfId="1" quotePrefix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8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justify" vertical="top" wrapText="1"/>
    </xf>
    <xf numFmtId="0" fontId="8" fillId="2" borderId="2" xfId="1" applyFont="1" applyFill="1" applyBorder="1" applyAlignment="1">
      <alignment horizontal="justify" vertical="top"/>
    </xf>
    <xf numFmtId="0" fontId="5" fillId="3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top" wrapText="1"/>
    </xf>
    <xf numFmtId="0" fontId="47" fillId="5" borderId="0" xfId="0" applyFont="1" applyFill="1" applyBorder="1" applyAlignment="1">
      <alignment vertical="top"/>
    </xf>
    <xf numFmtId="0" fontId="48" fillId="5" borderId="0" xfId="0" applyFont="1" applyFill="1" applyBorder="1" applyAlignment="1">
      <alignment vertical="top"/>
    </xf>
    <xf numFmtId="0" fontId="35" fillId="2" borderId="0" xfId="0" applyFont="1" applyFill="1" applyBorder="1" applyAlignment="1">
      <alignment vertical="top"/>
    </xf>
    <xf numFmtId="0" fontId="35" fillId="2" borderId="0" xfId="0" applyFont="1" applyFill="1" applyBorder="1" applyAlignment="1">
      <alignment horizontal="center" vertical="top"/>
    </xf>
    <xf numFmtId="0" fontId="46" fillId="5" borderId="0" xfId="0" applyFont="1" applyFill="1" applyBorder="1" applyAlignment="1">
      <alignment horizontal="center" vertical="top"/>
    </xf>
    <xf numFmtId="0" fontId="19" fillId="2" borderId="0" xfId="0" applyFont="1" applyFill="1" applyAlignment="1">
      <alignment vertical="top" wrapText="1"/>
    </xf>
    <xf numFmtId="0" fontId="49" fillId="10" borderId="15" xfId="0" applyFont="1" applyFill="1" applyBorder="1" applyAlignment="1">
      <alignment horizontal="center" vertical="top" wrapText="1"/>
    </xf>
    <xf numFmtId="0" fontId="45" fillId="5" borderId="0" xfId="0" applyFont="1" applyFill="1" applyBorder="1" applyAlignment="1">
      <alignment horizontal="center" vertical="top"/>
    </xf>
    <xf numFmtId="0" fontId="50" fillId="10" borderId="16" xfId="0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left" vertical="top" wrapText="1"/>
    </xf>
    <xf numFmtId="0" fontId="51" fillId="5" borderId="0" xfId="0" applyFont="1" applyFill="1" applyBorder="1" applyAlignment="1">
      <alignment horizontal="right" vertical="top" wrapText="1"/>
    </xf>
    <xf numFmtId="0" fontId="51" fillId="5" borderId="0" xfId="0" applyFont="1" applyFill="1" applyBorder="1" applyAlignment="1">
      <alignment horizontal="center" vertical="top"/>
    </xf>
    <xf numFmtId="0" fontId="51" fillId="5" borderId="0" xfId="0" applyFont="1" applyFill="1" applyBorder="1" applyAlignment="1">
      <alignment horizontal="left" vertical="top" wrapText="1"/>
    </xf>
    <xf numFmtId="0" fontId="49" fillId="10" borderId="25" xfId="0" applyFont="1" applyFill="1" applyBorder="1" applyAlignment="1">
      <alignment horizontal="center" vertical="center" wrapText="1"/>
    </xf>
    <xf numFmtId="0" fontId="49" fillId="10" borderId="12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center" vertical="center" wrapText="1"/>
    </xf>
    <xf numFmtId="0" fontId="49" fillId="10" borderId="1" xfId="0" applyFont="1" applyFill="1" applyBorder="1" applyAlignment="1">
      <alignment horizontal="left" vertical="center" wrapText="1"/>
    </xf>
    <xf numFmtId="0" fontId="7" fillId="11" borderId="26" xfId="1" applyFont="1" applyFill="1" applyBorder="1" applyAlignment="1">
      <alignment horizontal="center" vertical="center" wrapText="1"/>
    </xf>
    <xf numFmtId="0" fontId="7" fillId="11" borderId="27" xfId="1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top"/>
    </xf>
    <xf numFmtId="165" fontId="10" fillId="12" borderId="20" xfId="7" applyNumberFormat="1" applyFont="1" applyFill="1" applyBorder="1" applyAlignment="1">
      <alignment horizontal="center" vertical="top"/>
    </xf>
    <xf numFmtId="0" fontId="20" fillId="5" borderId="0" xfId="7" applyFont="1" applyFill="1" applyAlignment="1">
      <alignment horizontal="center" vertical="top"/>
    </xf>
    <xf numFmtId="0" fontId="20" fillId="0" borderId="0" xfId="7" applyFont="1"/>
    <xf numFmtId="0" fontId="52" fillId="17" borderId="3" xfId="8" applyFont="1" applyFill="1" applyBorder="1" applyAlignment="1">
      <alignment vertical="top" wrapText="1"/>
    </xf>
    <xf numFmtId="0" fontId="0" fillId="2" borderId="0" xfId="8" applyFont="1" applyFill="1" applyAlignment="1">
      <alignment vertical="top"/>
    </xf>
    <xf numFmtId="0" fontId="0" fillId="2" borderId="0" xfId="8" applyFont="1" applyFill="1" applyAlignment="1">
      <alignment horizontal="center" vertical="top"/>
    </xf>
    <xf numFmtId="0" fontId="20" fillId="0" borderId="0" xfId="7" applyFont="1" applyFill="1" applyBorder="1"/>
    <xf numFmtId="0" fontId="34" fillId="18" borderId="1" xfId="0" applyFont="1" applyFill="1" applyBorder="1" applyAlignment="1">
      <alignment vertical="top" wrapText="1"/>
    </xf>
    <xf numFmtId="0" fontId="53" fillId="9" borderId="25" xfId="1" applyFont="1" applyFill="1" applyBorder="1" applyAlignment="1">
      <alignment horizontal="left" vertical="top" wrapText="1"/>
    </xf>
    <xf numFmtId="0" fontId="53" fillId="18" borderId="1" xfId="0" applyFont="1" applyFill="1" applyBorder="1" applyAlignment="1">
      <alignment horizontal="center" vertical="top" wrapText="1"/>
    </xf>
    <xf numFmtId="0" fontId="53" fillId="18" borderId="1" xfId="0" applyFont="1" applyFill="1" applyBorder="1" applyAlignment="1">
      <alignment horizontal="left" vertical="top" wrapText="1"/>
    </xf>
    <xf numFmtId="0" fontId="54" fillId="12" borderId="25" xfId="0" applyFont="1" applyFill="1" applyBorder="1" applyAlignment="1">
      <alignment horizontal="center" vertical="top"/>
    </xf>
    <xf numFmtId="0" fontId="47" fillId="5" borderId="0" xfId="0" applyFont="1" applyFill="1" applyBorder="1" applyAlignment="1">
      <alignment horizontal="center" vertical="top"/>
    </xf>
    <xf numFmtId="0" fontId="8" fillId="0" borderId="9" xfId="1" applyFont="1" applyFill="1" applyBorder="1" applyAlignment="1">
      <alignment horizontal="left" vertical="top" wrapText="1"/>
    </xf>
    <xf numFmtId="0" fontId="54" fillId="8" borderId="1" xfId="1" applyFont="1" applyFill="1" applyBorder="1" applyAlignment="1">
      <alignment horizontal="center" vertical="top" wrapText="1"/>
    </xf>
    <xf numFmtId="0" fontId="54" fillId="8" borderId="1" xfId="1" applyFont="1" applyFill="1" applyBorder="1" applyAlignment="1">
      <alignment horizontal="left" vertical="top" wrapText="1"/>
    </xf>
    <xf numFmtId="0" fontId="54" fillId="12" borderId="24" xfId="0" applyFont="1" applyFill="1" applyBorder="1" applyAlignment="1">
      <alignment horizontal="center" vertical="top"/>
    </xf>
    <xf numFmtId="0" fontId="54" fillId="12" borderId="28" xfId="0" applyFont="1" applyFill="1" applyBorder="1" applyAlignment="1">
      <alignment horizontal="center" vertical="top"/>
    </xf>
    <xf numFmtId="0" fontId="54" fillId="12" borderId="4" xfId="0" applyFont="1" applyFill="1" applyBorder="1" applyAlignment="1">
      <alignment horizontal="center" vertical="top"/>
    </xf>
    <xf numFmtId="0" fontId="54" fillId="12" borderId="6" xfId="0" applyFont="1" applyFill="1" applyBorder="1" applyAlignment="1">
      <alignment horizontal="center" vertical="top"/>
    </xf>
    <xf numFmtId="0" fontId="44" fillId="5" borderId="0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46" fillId="2" borderId="0" xfId="1" applyFont="1" applyFill="1" applyBorder="1" applyAlignment="1">
      <alignment horizontal="left" vertical="top" wrapText="1"/>
    </xf>
    <xf numFmtId="0" fontId="46" fillId="2" borderId="0" xfId="0" applyFont="1" applyFill="1" applyBorder="1" applyAlignment="1">
      <alignment horizontal="center" vertical="top" wrapText="1"/>
    </xf>
    <xf numFmtId="0" fontId="46" fillId="2" borderId="0" xfId="0" applyFont="1" applyFill="1" applyBorder="1" applyAlignment="1">
      <alignment horizontal="left" vertical="top" wrapText="1"/>
    </xf>
    <xf numFmtId="0" fontId="49" fillId="10" borderId="15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top" wrapText="1"/>
    </xf>
    <xf numFmtId="0" fontId="45" fillId="5" borderId="0" xfId="0" applyFont="1" applyFill="1" applyBorder="1" applyAlignment="1">
      <alignment horizontal="left" vertical="top" wrapText="1"/>
    </xf>
    <xf numFmtId="0" fontId="50" fillId="10" borderId="16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horizontal="right" vertical="center" wrapText="1"/>
    </xf>
    <xf numFmtId="0" fontId="28" fillId="5" borderId="0" xfId="0" applyFont="1" applyFill="1" applyBorder="1" applyAlignment="1">
      <alignment horizontal="center" vertical="top"/>
    </xf>
    <xf numFmtId="0" fontId="56" fillId="0" borderId="0" xfId="0" applyFont="1" applyFill="1" applyBorder="1" applyAlignment="1">
      <alignment vertical="top"/>
    </xf>
    <xf numFmtId="165" fontId="7" fillId="12" borderId="20" xfId="0" applyNumberFormat="1" applyFont="1" applyFill="1" applyBorder="1" applyAlignment="1">
      <alignment horizontal="center" vertical="top"/>
    </xf>
    <xf numFmtId="0" fontId="54" fillId="5" borderId="0" xfId="0" applyFont="1" applyFill="1" applyBorder="1" applyAlignment="1">
      <alignment horizontal="center" vertical="top"/>
    </xf>
    <xf numFmtId="0" fontId="5" fillId="2" borderId="0" xfId="8" applyFont="1" applyFill="1" applyAlignment="1">
      <alignment vertical="top"/>
    </xf>
    <xf numFmtId="0" fontId="5" fillId="2" borderId="0" xfId="8" applyFont="1" applyFill="1" applyAlignment="1">
      <alignment horizontal="center" vertical="top"/>
    </xf>
    <xf numFmtId="0" fontId="57" fillId="0" borderId="0" xfId="7" applyFont="1" applyFill="1" applyBorder="1"/>
    <xf numFmtId="0" fontId="54" fillId="5" borderId="0" xfId="0" applyFont="1" applyFill="1" applyBorder="1" applyAlignment="1">
      <alignment vertical="top"/>
    </xf>
    <xf numFmtId="0" fontId="34" fillId="12" borderId="25" xfId="0" applyFont="1" applyFill="1" applyBorder="1" applyAlignment="1">
      <alignment horizontal="center" vertical="top"/>
    </xf>
    <xf numFmtId="0" fontId="8" fillId="5" borderId="24" xfId="0" applyFont="1" applyFill="1" applyBorder="1" applyAlignment="1">
      <alignment horizontal="center" vertical="top"/>
    </xf>
    <xf numFmtId="0" fontId="54" fillId="8" borderId="25" xfId="1" applyFont="1" applyFill="1" applyBorder="1" applyAlignment="1">
      <alignment horizontal="center" vertical="top" wrapText="1"/>
    </xf>
    <xf numFmtId="0" fontId="54" fillId="8" borderId="25" xfId="1" applyFont="1" applyFill="1" applyBorder="1" applyAlignment="1">
      <alignment horizontal="left" vertical="top" wrapText="1"/>
    </xf>
    <xf numFmtId="0" fontId="34" fillId="12" borderId="4" xfId="0" applyFont="1" applyFill="1" applyBorder="1" applyAlignment="1">
      <alignment horizontal="center" vertical="top"/>
    </xf>
    <xf numFmtId="0" fontId="34" fillId="12" borderId="24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34" fillId="12" borderId="29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34" fillId="12" borderId="3" xfId="0" applyFont="1" applyFill="1" applyBorder="1" applyAlignment="1">
      <alignment horizontal="center" vertical="top"/>
    </xf>
    <xf numFmtId="0" fontId="44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top"/>
    </xf>
    <xf numFmtId="0" fontId="46" fillId="2" borderId="0" xfId="0" applyFont="1" applyFill="1" applyBorder="1" applyAlignment="1">
      <alignment horizontal="center" vertical="top"/>
    </xf>
    <xf numFmtId="0" fontId="46" fillId="3" borderId="0" xfId="0" applyFont="1" applyFill="1" applyBorder="1" applyAlignment="1">
      <alignment horizontal="left" vertical="top" wrapText="1"/>
    </xf>
    <xf numFmtId="0" fontId="46" fillId="2" borderId="0" xfId="1" applyFont="1" applyFill="1" applyBorder="1" applyAlignment="1">
      <alignment horizontal="center" vertical="top"/>
    </xf>
    <xf numFmtId="0" fontId="27" fillId="3" borderId="0" xfId="0" applyFont="1" applyFill="1" applyBorder="1" applyAlignment="1">
      <alignment horizontal="left" vertical="top" wrapText="1"/>
    </xf>
    <xf numFmtId="0" fontId="34" fillId="5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58" fillId="2" borderId="0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left" vertical="top" wrapText="1"/>
    </xf>
    <xf numFmtId="0" fontId="59" fillId="3" borderId="0" xfId="0" applyFont="1" applyFill="1" applyBorder="1" applyAlignment="1">
      <alignment horizontal="center" vertical="top" wrapText="1"/>
    </xf>
    <xf numFmtId="0" fontId="59" fillId="3" borderId="0" xfId="0" applyFont="1" applyFill="1" applyBorder="1" applyAlignment="1">
      <alignment horizontal="left" vertical="top" wrapText="1"/>
    </xf>
    <xf numFmtId="0" fontId="59" fillId="5" borderId="0" xfId="0" applyFont="1" applyFill="1" applyBorder="1" applyAlignment="1">
      <alignment horizontal="center" vertical="top" wrapText="1"/>
    </xf>
    <xf numFmtId="0" fontId="59" fillId="5" borderId="0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55" fillId="5" borderId="0" xfId="0" applyFont="1" applyFill="1" applyBorder="1" applyAlignment="1">
      <alignment horizontal="center" vertical="top" wrapText="1"/>
    </xf>
    <xf numFmtId="0" fontId="55" fillId="5" borderId="0" xfId="0" applyFont="1" applyFill="1" applyBorder="1" applyAlignment="1">
      <alignment horizontal="left" vertical="top" wrapText="1"/>
    </xf>
    <xf numFmtId="0" fontId="60" fillId="5" borderId="0" xfId="0" applyFont="1" applyFill="1" applyBorder="1" applyAlignment="1">
      <alignment horizontal="left" vertical="top" wrapText="1"/>
    </xf>
    <xf numFmtId="0" fontId="61" fillId="5" borderId="0" xfId="0" applyFont="1" applyFill="1" applyBorder="1" applyAlignment="1">
      <alignment horizontal="center" vertical="top" wrapText="1"/>
    </xf>
    <xf numFmtId="0" fontId="61" fillId="5" borderId="0" xfId="0" applyFont="1" applyFill="1" applyBorder="1" applyAlignment="1">
      <alignment horizontal="left" vertical="top" wrapText="1"/>
    </xf>
    <xf numFmtId="0" fontId="35" fillId="5" borderId="0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left" vertical="top" wrapText="1"/>
    </xf>
    <xf numFmtId="0" fontId="54" fillId="5" borderId="31" xfId="0" applyFont="1" applyFill="1" applyBorder="1" applyAlignment="1">
      <alignment horizontal="center" vertical="top" wrapText="1"/>
    </xf>
    <xf numFmtId="0" fontId="54" fillId="5" borderId="32" xfId="0" applyFont="1" applyFill="1" applyBorder="1" applyAlignment="1">
      <alignment horizontal="left" vertical="top" wrapText="1"/>
    </xf>
    <xf numFmtId="0" fontId="8" fillId="5" borderId="33" xfId="0" applyFont="1" applyFill="1" applyBorder="1" applyAlignment="1">
      <alignment horizontal="left" vertical="top" wrapText="1"/>
    </xf>
    <xf numFmtId="0" fontId="54" fillId="5" borderId="0" xfId="0" applyFont="1" applyFill="1" applyBorder="1" applyAlignment="1">
      <alignment horizontal="center" vertical="top" wrapText="1"/>
    </xf>
    <xf numFmtId="0" fontId="54" fillId="5" borderId="34" xfId="0" applyFont="1" applyFill="1" applyBorder="1" applyAlignment="1">
      <alignment horizontal="left" vertical="top" wrapText="1"/>
    </xf>
    <xf numFmtId="0" fontId="8" fillId="5" borderId="35" xfId="0" applyFont="1" applyFill="1" applyBorder="1" applyAlignment="1">
      <alignment horizontal="left" vertical="top" wrapText="1"/>
    </xf>
    <xf numFmtId="0" fontId="54" fillId="5" borderId="36" xfId="0" applyFont="1" applyFill="1" applyBorder="1" applyAlignment="1">
      <alignment horizontal="center" vertical="top" wrapText="1"/>
    </xf>
    <xf numFmtId="0" fontId="54" fillId="5" borderId="37" xfId="0" applyFont="1" applyFill="1" applyBorder="1" applyAlignment="1">
      <alignment horizontal="left" vertical="top" wrapText="1"/>
    </xf>
    <xf numFmtId="0" fontId="62" fillId="5" borderId="0" xfId="0" applyFont="1" applyFill="1" applyBorder="1" applyAlignment="1">
      <alignment horizontal="left" vertical="top" wrapText="1"/>
    </xf>
    <xf numFmtId="0" fontId="62" fillId="5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left" vertical="top" wrapText="1"/>
    </xf>
    <xf numFmtId="0" fontId="55" fillId="2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center" vertical="top" wrapText="1"/>
    </xf>
    <xf numFmtId="0" fontId="10" fillId="6" borderId="9" xfId="2" applyFont="1" applyFill="1" applyBorder="1" applyAlignment="1">
      <alignment vertical="top" wrapText="1"/>
    </xf>
    <xf numFmtId="0" fontId="10" fillId="12" borderId="9" xfId="7" applyFont="1" applyFill="1" applyBorder="1" applyAlignment="1">
      <alignment vertical="top" wrapText="1"/>
    </xf>
    <xf numFmtId="0" fontId="10" fillId="12" borderId="7" xfId="7" applyFont="1" applyFill="1" applyBorder="1" applyAlignment="1">
      <alignment vertical="top" wrapText="1"/>
    </xf>
    <xf numFmtId="0" fontId="10" fillId="12" borderId="2" xfId="7" applyFont="1" applyFill="1" applyBorder="1" applyAlignment="1">
      <alignment vertical="top" wrapText="1"/>
    </xf>
    <xf numFmtId="0" fontId="52" fillId="17" borderId="9" xfId="8" applyFont="1" applyFill="1" applyBorder="1" applyAlignment="1">
      <alignment vertical="top" wrapText="1"/>
    </xf>
    <xf numFmtId="0" fontId="52" fillId="17" borderId="7" xfId="8" applyFont="1" applyFill="1" applyBorder="1" applyAlignment="1">
      <alignment vertical="top" wrapText="1"/>
    </xf>
    <xf numFmtId="0" fontId="52" fillId="17" borderId="2" xfId="8" applyFont="1" applyFill="1" applyBorder="1" applyAlignment="1">
      <alignment vertical="top" wrapText="1"/>
    </xf>
    <xf numFmtId="0" fontId="7" fillId="12" borderId="9" xfId="0" applyFont="1" applyFill="1" applyBorder="1" applyAlignment="1">
      <alignment vertical="top" wrapText="1"/>
    </xf>
    <xf numFmtId="0" fontId="7" fillId="12" borderId="7" xfId="0" applyFont="1" applyFill="1" applyBorder="1" applyAlignment="1">
      <alignment vertical="top" wrapText="1"/>
    </xf>
    <xf numFmtId="0" fontId="7" fillId="12" borderId="2" xfId="0" applyFont="1" applyFill="1" applyBorder="1" applyAlignment="1">
      <alignment vertical="top" wrapText="1"/>
    </xf>
    <xf numFmtId="0" fontId="16" fillId="0" borderId="1" xfId="1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8" fillId="7" borderId="8" xfId="1" applyFont="1" applyFill="1" applyBorder="1" applyAlignment="1">
      <alignment horizontal="left" vertical="top"/>
    </xf>
    <xf numFmtId="0" fontId="18" fillId="7" borderId="10" xfId="1" applyFont="1" applyFill="1" applyBorder="1" applyAlignment="1">
      <alignment horizontal="left" vertical="top"/>
    </xf>
    <xf numFmtId="0" fontId="20" fillId="0" borderId="9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/>
    </xf>
    <xf numFmtId="0" fontId="10" fillId="6" borderId="9" xfId="1" applyFont="1" applyFill="1" applyBorder="1" applyAlignment="1">
      <alignment horizontal="left" vertical="top" wrapText="1"/>
    </xf>
    <xf numFmtId="0" fontId="10" fillId="6" borderId="7" xfId="1" applyFont="1" applyFill="1" applyBorder="1" applyAlignment="1">
      <alignment horizontal="left" vertical="top" wrapText="1"/>
    </xf>
    <xf numFmtId="0" fontId="10" fillId="6" borderId="2" xfId="1" applyFont="1" applyFill="1" applyBorder="1" applyAlignment="1">
      <alignment horizontal="left" vertical="top" wrapText="1"/>
    </xf>
    <xf numFmtId="0" fontId="14" fillId="5" borderId="9" xfId="1" applyFont="1" applyFill="1" applyBorder="1" applyAlignment="1">
      <alignment horizontal="left" vertical="top" wrapText="1"/>
    </xf>
    <xf numFmtId="0" fontId="14" fillId="5" borderId="7" xfId="1" applyFont="1" applyFill="1" applyBorder="1" applyAlignment="1">
      <alignment horizontal="left" vertical="top" wrapText="1"/>
    </xf>
    <xf numFmtId="0" fontId="14" fillId="5" borderId="2" xfId="1" applyFont="1" applyFill="1" applyBorder="1" applyAlignment="1">
      <alignment horizontal="left" vertical="top" wrapText="1"/>
    </xf>
    <xf numFmtId="0" fontId="15" fillId="6" borderId="9" xfId="2" applyFont="1" applyFill="1" applyBorder="1" applyAlignment="1">
      <alignment horizontal="left" vertical="top" wrapText="1"/>
    </xf>
    <xf numFmtId="0" fontId="15" fillId="6" borderId="2" xfId="2" applyFont="1" applyFill="1" applyBorder="1" applyAlignment="1">
      <alignment horizontal="left" vertical="top" wrapText="1"/>
    </xf>
    <xf numFmtId="0" fontId="22" fillId="5" borderId="9" xfId="2" applyFont="1" applyFill="1" applyBorder="1" applyAlignment="1">
      <alignment horizontal="left" vertical="top"/>
    </xf>
    <xf numFmtId="0" fontId="22" fillId="5" borderId="2" xfId="2" applyFont="1" applyFill="1" applyBorder="1" applyAlignment="1">
      <alignment horizontal="left" vertical="top"/>
    </xf>
    <xf numFmtId="0" fontId="11" fillId="5" borderId="0" xfId="2" applyFont="1" applyFill="1" applyBorder="1" applyAlignment="1">
      <alignment horizontal="right" vertical="top" wrapText="1"/>
    </xf>
    <xf numFmtId="0" fontId="11" fillId="5" borderId="0" xfId="2" applyFont="1" applyFill="1" applyBorder="1" applyAlignment="1">
      <alignment horizontal="right" vertical="top"/>
    </xf>
    <xf numFmtId="0" fontId="22" fillId="5" borderId="5" xfId="2" applyFont="1" applyFill="1" applyBorder="1" applyAlignment="1">
      <alignment horizontal="left" vertical="top"/>
    </xf>
    <xf numFmtId="0" fontId="22" fillId="5" borderId="6" xfId="2" applyFont="1" applyFill="1" applyBorder="1" applyAlignment="1">
      <alignment horizontal="left" vertical="top"/>
    </xf>
    <xf numFmtId="0" fontId="6" fillId="0" borderId="9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/>
    </xf>
    <xf numFmtId="0" fontId="18" fillId="7" borderId="1" xfId="1" applyFont="1" applyFill="1" applyBorder="1" applyAlignment="1">
      <alignment horizontal="left" vertical="top"/>
    </xf>
    <xf numFmtId="0" fontId="20" fillId="2" borderId="9" xfId="0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0" fillId="6" borderId="9" xfId="1" applyFont="1" applyFill="1" applyBorder="1" applyAlignment="1">
      <alignment horizontal="left" vertical="top"/>
    </xf>
    <xf numFmtId="0" fontId="10" fillId="6" borderId="7" xfId="1" applyFont="1" applyFill="1" applyBorder="1" applyAlignment="1">
      <alignment horizontal="left" vertical="top"/>
    </xf>
    <xf numFmtId="0" fontId="10" fillId="6" borderId="2" xfId="1" applyFont="1" applyFill="1" applyBorder="1" applyAlignment="1">
      <alignment horizontal="left" vertical="top"/>
    </xf>
    <xf numFmtId="0" fontId="4" fillId="2" borderId="11" xfId="1" applyFont="1" applyFill="1" applyBorder="1" applyAlignment="1">
      <alignment horizontal="left" vertical="top" wrapText="1"/>
    </xf>
    <xf numFmtId="0" fontId="4" fillId="2" borderId="23" xfId="1" applyFont="1" applyFill="1" applyBorder="1" applyAlignment="1">
      <alignment horizontal="left" vertical="top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9" xfId="1" quotePrefix="1" applyFont="1" applyFill="1" applyBorder="1" applyAlignment="1">
      <alignment horizontal="left" vertical="center" wrapText="1"/>
    </xf>
    <xf numFmtId="0" fontId="4" fillId="2" borderId="0" xfId="1" quotePrefix="1" applyFont="1" applyFill="1" applyBorder="1" applyAlignment="1">
      <alignment horizontal="left" vertical="center" wrapText="1"/>
    </xf>
    <xf numFmtId="0" fontId="4" fillId="2" borderId="24" xfId="1" quotePrefix="1" applyFont="1" applyFill="1" applyBorder="1" applyAlignment="1">
      <alignment horizontal="left" vertical="center" wrapText="1"/>
    </xf>
    <xf numFmtId="0" fontId="4" fillId="2" borderId="5" xfId="1" quotePrefix="1" applyFont="1" applyFill="1" applyBorder="1" applyAlignment="1">
      <alignment horizontal="left" vertical="top" wrapText="1"/>
    </xf>
    <xf numFmtId="0" fontId="4" fillId="2" borderId="13" xfId="1" quotePrefix="1" applyFont="1" applyFill="1" applyBorder="1" applyAlignment="1">
      <alignment horizontal="left" vertical="top" wrapText="1"/>
    </xf>
    <xf numFmtId="0" fontId="4" fillId="2" borderId="6" xfId="1" quotePrefix="1" applyFont="1" applyFill="1" applyBorder="1" applyAlignment="1">
      <alignment horizontal="left" vertical="top" wrapText="1"/>
    </xf>
    <xf numFmtId="0" fontId="15" fillId="6" borderId="9" xfId="2" applyFont="1" applyFill="1" applyBorder="1" applyAlignment="1">
      <alignment horizontal="center" vertical="center" wrapText="1"/>
    </xf>
    <xf numFmtId="0" fontId="15" fillId="6" borderId="2" xfId="2" applyFont="1" applyFill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top" wrapText="1"/>
    </xf>
  </cellXfs>
  <cellStyles count="9">
    <cellStyle name="Normal" xfId="0" builtinId="0"/>
    <cellStyle name="Normal 2" xfId="1"/>
    <cellStyle name="Normal 2 2 2 2" xfId="4"/>
    <cellStyle name="Normal 2 2 3" xfId="6"/>
    <cellStyle name="Normal 2 4" xfId="2"/>
    <cellStyle name="Normal 2 4 2" xfId="3"/>
    <cellStyle name="Normal 2 4 3" xfId="7"/>
    <cellStyle name="Normal 2 6 2" xfId="5"/>
    <cellStyle name="Normal 3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1079500</xdr:colOff>
      <xdr:row>67</xdr:row>
      <xdr:rowOff>235743</xdr:rowOff>
    </xdr:from>
    <xdr:ext cx="1830" cy="547054"/>
    <xdr:pic>
      <xdr:nvPicPr>
        <xdr:cNvPr id="2" name="1 Imagen">
          <a:extLst>
            <a:ext uri="{FF2B5EF4-FFF2-40B4-BE49-F238E27FC236}">
              <a16:creationId xmlns:a16="http://schemas.microsoft.com/office/drawing/2014/main" id="{D9340E0D-D067-4DBE-B6B7-2FEC7185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8975" y="25010268"/>
          <a:ext cx="1830" cy="547054"/>
        </a:xfrm>
        <a:prstGeom prst="rect">
          <a:avLst/>
        </a:prstGeom>
      </xdr:spPr>
    </xdr:pic>
    <xdr:clientData/>
  </xdr:oneCellAnchor>
  <xdr:oneCellAnchor>
    <xdr:from>
      <xdr:col>3</xdr:col>
      <xdr:colOff>1079500</xdr:colOff>
      <xdr:row>67</xdr:row>
      <xdr:rowOff>235743</xdr:rowOff>
    </xdr:from>
    <xdr:ext cx="1830" cy="537524"/>
    <xdr:pic>
      <xdr:nvPicPr>
        <xdr:cNvPr id="3" name="1 Imagen">
          <a:extLst>
            <a:ext uri="{FF2B5EF4-FFF2-40B4-BE49-F238E27FC236}">
              <a16:creationId xmlns:a16="http://schemas.microsoft.com/office/drawing/2014/main" id="{62C8C8BF-0B82-4B14-9279-10A15C01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8975" y="25010268"/>
          <a:ext cx="1830" cy="5375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EQUIPAMENTS/2023%20-%201%20PERT/JUSTIFICACIO%20PERT%202023/RecoveredExternalLi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MD_Compra_Equipament/2.%20PERT%20Catsalut%202016/2023%20Convocatoria/SOL&#183;LICITUD%20final%20Acceptats%20amb%20ubiacio%20re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ncat-my.sharepoint.com/Applications/Microsoft%20Excel.app/E:/EMD_Seguiment/000%20CORONAVIRUS/Taller%20B.Q/Carpeta%20compartida/inventari%20quir&#242;fans%200203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MD_Seguiment\000%20CORONAVIRUS\Taller%20B.Q\Carpeta%20compartida\inventari%20quir&#242;fans%200203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MD_Compra_Equipament/2.PLA%20INVERSIONS%20capVI/2024/1.%20Expedients/Concursos/CAP%20VI%205,10%20-_L&#224;sers%20ORL-GINE/1.%20Doc%20preliminar/Laser-co2-gine/1.%20Doc%20preliminar/FT%20Laser%20CO2%20gine-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·LICITUD"/>
      <sheetName val="Codis_EP_UP"/>
      <sheetName val="ANNEX 1_EQUIPS"/>
      <sheetName val="Altres lliste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1"/>
      <sheetName val="Resum inic"/>
      <sheetName val="Resum FIN"/>
      <sheetName val="Motors"/>
      <sheetName val="SOL·LICITUD"/>
      <sheetName val="aprovat o no"/>
      <sheetName val="Inventari amb totes les dades"/>
      <sheetName val="Codis_EP_UP"/>
      <sheetName val="ANNEX 1_PERT 2023"/>
      <sheetName val="ANNEX 1_EQUIPS"/>
      <sheetName val="Altres l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as Ubicacio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s"/>
      <sheetName val="Inventari"/>
      <sheetName val="Familia"/>
      <sheetName val="Marcas Ubicacions"/>
    </sheetNames>
    <sheetDataSet>
      <sheetData sheetId="0"/>
      <sheetData sheetId="1"/>
      <sheetData sheetId="2"/>
      <sheetData sheetId="3">
        <row r="1">
          <cell r="H1" t="str">
            <v>Ubicació</v>
          </cell>
        </row>
        <row r="2">
          <cell r="H2" t="str">
            <v>BQ_PL4</v>
          </cell>
        </row>
        <row r="3">
          <cell r="H3" t="str">
            <v>REA_PL8</v>
          </cell>
        </row>
        <row r="4">
          <cell r="H4" t="str">
            <v>PL_3</v>
          </cell>
        </row>
        <row r="5">
          <cell r="H5" t="str">
            <v>Camilla Trasllat</v>
          </cell>
        </row>
        <row r="6">
          <cell r="H6" t="str">
            <v>BQ_PL7</v>
          </cell>
        </row>
        <row r="7">
          <cell r="H7" t="str">
            <v>ALTRES</v>
          </cell>
        </row>
        <row r="8">
          <cell r="H8" t="str">
            <v>BQ_ANTIC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 x-Laser CO2"/>
      <sheetName val="LOT x- Millores"/>
      <sheetName val="LOT 6 - Criteris-vida util"/>
      <sheetName val="LOT 6-Laser-old"/>
      <sheetName val="LOT x- Millores-old"/>
      <sheetName val="LOT x-Laser CO2 (2)"/>
    </sheetNames>
    <sheetDataSet>
      <sheetData sheetId="0">
        <row r="2">
          <cell r="B2" t="str">
            <v>LOT X</v>
          </cell>
          <cell r="C2" t="str">
            <v>SOLUCIÓ DE LÀSER DE CO2 PER GINECOLOGIA</v>
          </cell>
          <cell r="D2"/>
          <cell r="E2"/>
          <cell r="F2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zoomScale="80" zoomScaleNormal="80" zoomScaleSheetLayoutView="80" zoomScalePageLayoutView="80" workbookViewId="0">
      <selection activeCell="C7" sqref="C7:D7"/>
    </sheetView>
  </sheetViews>
  <sheetFormatPr baseColWidth="10" defaultColWidth="11.42578125" defaultRowHeight="15" outlineLevelCol="1" x14ac:dyDescent="0.25"/>
  <cols>
    <col min="1" max="1" width="8.42578125" style="3" customWidth="1"/>
    <col min="2" max="2" width="15.140625" style="1" customWidth="1"/>
    <col min="3" max="3" width="8.7109375" style="1" customWidth="1"/>
    <col min="4" max="4" width="107.140625" style="2" customWidth="1"/>
    <col min="5" max="6" width="22.85546875" style="1" customWidth="1" outlineLevel="1"/>
    <col min="7" max="16384" width="11.42578125" style="1"/>
  </cols>
  <sheetData>
    <row r="1" spans="2:6" x14ac:dyDescent="0.25">
      <c r="B1" s="20"/>
      <c r="C1" s="20"/>
      <c r="D1" s="21"/>
      <c r="E1" s="20"/>
      <c r="F1" s="20"/>
    </row>
    <row r="2" spans="2:6" ht="35.25" customHeight="1" x14ac:dyDescent="0.25">
      <c r="B2" s="22" t="s">
        <v>82</v>
      </c>
      <c r="C2" s="282" t="s">
        <v>80</v>
      </c>
      <c r="D2" s="282"/>
      <c r="E2" s="282"/>
      <c r="F2" s="282"/>
    </row>
    <row r="3" spans="2:6" x14ac:dyDescent="0.25">
      <c r="B3" s="20"/>
      <c r="C3" s="20"/>
      <c r="D3" s="21"/>
      <c r="E3" s="21"/>
      <c r="F3" s="20"/>
    </row>
    <row r="4" spans="2:6" ht="18" x14ac:dyDescent="0.25">
      <c r="B4" s="23" t="str">
        <f>+B2</f>
        <v>LOT 1</v>
      </c>
      <c r="C4" s="283" t="str">
        <f>+C2</f>
        <v>SOLUCIÓ DE LÀSER DE CO2 PER GINECOLOGIA</v>
      </c>
      <c r="D4" s="284"/>
      <c r="E4" s="21"/>
      <c r="F4" s="20"/>
    </row>
    <row r="5" spans="2:6" x14ac:dyDescent="0.25">
      <c r="B5" s="24" t="s">
        <v>79</v>
      </c>
      <c r="C5" s="285"/>
      <c r="D5" s="286"/>
      <c r="E5" s="21"/>
      <c r="F5" s="20"/>
    </row>
    <row r="6" spans="2:6" x14ac:dyDescent="0.25">
      <c r="B6" s="24" t="s">
        <v>78</v>
      </c>
      <c r="C6" s="285"/>
      <c r="D6" s="286"/>
      <c r="E6" s="21"/>
      <c r="F6" s="20"/>
    </row>
    <row r="7" spans="2:6" ht="30.75" customHeight="1" x14ac:dyDescent="0.25">
      <c r="B7" s="6" t="s">
        <v>77</v>
      </c>
      <c r="C7" s="285"/>
      <c r="D7" s="286"/>
      <c r="E7" s="21"/>
      <c r="F7" s="20"/>
    </row>
    <row r="8" spans="2:6" ht="22.5" x14ac:dyDescent="0.25">
      <c r="B8" s="25"/>
      <c r="C8" s="25"/>
      <c r="D8" s="26"/>
      <c r="E8" s="26"/>
      <c r="F8" s="20"/>
    </row>
    <row r="9" spans="2:6" ht="24.75" x14ac:dyDescent="0.25">
      <c r="B9" s="27" t="s">
        <v>81</v>
      </c>
      <c r="C9" s="27"/>
      <c r="D9" s="21"/>
      <c r="E9" s="20"/>
      <c r="F9" s="20"/>
    </row>
    <row r="10" spans="2:6" ht="24.75" x14ac:dyDescent="0.25">
      <c r="B10" s="25"/>
      <c r="C10" s="25"/>
      <c r="D10" s="28"/>
      <c r="E10" s="28"/>
      <c r="F10" s="28"/>
    </row>
    <row r="11" spans="2:6" ht="15" customHeight="1" x14ac:dyDescent="0.25">
      <c r="B11" s="281" t="s">
        <v>76</v>
      </c>
      <c r="C11" s="281"/>
      <c r="D11" s="281"/>
      <c r="E11" s="21"/>
      <c r="F11" s="20"/>
    </row>
    <row r="12" spans="2:6" x14ac:dyDescent="0.25">
      <c r="B12" s="287" t="s">
        <v>75</v>
      </c>
      <c r="C12" s="288"/>
      <c r="D12" s="289"/>
      <c r="E12" s="21"/>
      <c r="F12" s="20"/>
    </row>
    <row r="13" spans="2:6" ht="72.75" customHeight="1" x14ac:dyDescent="0.25">
      <c r="B13" s="290" t="s">
        <v>74</v>
      </c>
      <c r="C13" s="291"/>
      <c r="D13" s="292"/>
      <c r="E13" s="21"/>
      <c r="F13" s="20"/>
    </row>
    <row r="14" spans="2:6" x14ac:dyDescent="0.25">
      <c r="B14" s="29"/>
      <c r="C14" s="29"/>
      <c r="D14" s="29"/>
      <c r="E14" s="29"/>
      <c r="F14" s="29"/>
    </row>
    <row r="15" spans="2:6" ht="35.25" customHeight="1" x14ac:dyDescent="0.25">
      <c r="B15" s="29"/>
      <c r="C15" s="29"/>
      <c r="D15" s="29"/>
      <c r="E15" s="293" t="str">
        <f>C4</f>
        <v>SOLUCIÓ DE LÀSER DE CO2 PER GINECOLOGIA</v>
      </c>
      <c r="F15" s="294"/>
    </row>
    <row r="16" spans="2:6" ht="18.75" x14ac:dyDescent="0.25">
      <c r="B16" s="29"/>
      <c r="C16" s="18"/>
      <c r="D16" s="17" t="s">
        <v>73</v>
      </c>
      <c r="E16" s="295"/>
      <c r="F16" s="296"/>
    </row>
    <row r="17" spans="1:21" ht="18.75" customHeight="1" x14ac:dyDescent="0.25">
      <c r="A17" s="16"/>
      <c r="B17" s="30"/>
      <c r="C17" s="297" t="s">
        <v>72</v>
      </c>
      <c r="D17" s="298"/>
      <c r="E17" s="299"/>
      <c r="F17" s="300"/>
    </row>
    <row r="18" spans="1:21" ht="45" x14ac:dyDescent="0.25">
      <c r="A18" s="13"/>
      <c r="B18" s="14" t="s">
        <v>71</v>
      </c>
      <c r="C18" s="14" t="s">
        <v>70</v>
      </c>
      <c r="D18" s="14" t="s">
        <v>69</v>
      </c>
      <c r="E18" s="15" t="s">
        <v>68</v>
      </c>
      <c r="F18" s="14" t="s">
        <v>67</v>
      </c>
    </row>
    <row r="19" spans="1:21" x14ac:dyDescent="0.25">
      <c r="A19" s="13"/>
      <c r="B19" s="271" t="s">
        <v>66</v>
      </c>
      <c r="C19" s="12"/>
      <c r="D19" s="12"/>
      <c r="E19" s="12"/>
      <c r="F19" s="11"/>
    </row>
    <row r="20" spans="1:21" ht="30" x14ac:dyDescent="0.25">
      <c r="B20" s="31"/>
      <c r="C20" s="31"/>
      <c r="D20" s="32" t="s">
        <v>65</v>
      </c>
      <c r="E20" s="33"/>
      <c r="F20" s="34"/>
    </row>
    <row r="21" spans="1:21" s="2" customFormat="1" x14ac:dyDescent="0.25">
      <c r="A21" s="7"/>
      <c r="B21" s="31"/>
      <c r="C21" s="31"/>
      <c r="D21" s="35" t="s">
        <v>64</v>
      </c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s="2" customFormat="1" ht="99.75" x14ac:dyDescent="0.25">
      <c r="A22" s="7"/>
      <c r="B22" s="31" t="s">
        <v>1</v>
      </c>
      <c r="C22" s="31">
        <v>1</v>
      </c>
      <c r="D22" s="36" t="s">
        <v>63</v>
      </c>
      <c r="E22" s="19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2" customFormat="1" x14ac:dyDescent="0.25">
      <c r="A23" s="7"/>
      <c r="B23" s="31" t="s">
        <v>1</v>
      </c>
      <c r="C23" s="31">
        <f>+C22+1</f>
        <v>2</v>
      </c>
      <c r="D23" s="36" t="s">
        <v>62</v>
      </c>
      <c r="E23" s="19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2" customFormat="1" x14ac:dyDescent="0.25">
      <c r="A24" s="7"/>
      <c r="B24" s="31"/>
      <c r="C24" s="31"/>
      <c r="D24" s="35" t="s">
        <v>61</v>
      </c>
      <c r="E24" s="19"/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5">
      <c r="B25" s="31" t="s">
        <v>1</v>
      </c>
      <c r="C25" s="31">
        <f>C23+1</f>
        <v>3</v>
      </c>
      <c r="D25" s="36" t="s">
        <v>60</v>
      </c>
      <c r="E25" s="19"/>
      <c r="F25" s="6"/>
    </row>
    <row r="26" spans="1:21" x14ac:dyDescent="0.25">
      <c r="B26" s="31" t="s">
        <v>1</v>
      </c>
      <c r="C26" s="31">
        <f t="shared" ref="C26:C37" si="0">C25+1</f>
        <v>4</v>
      </c>
      <c r="D26" s="36" t="s">
        <v>59</v>
      </c>
      <c r="E26" s="19"/>
      <c r="F26" s="6"/>
    </row>
    <row r="27" spans="1:21" x14ac:dyDescent="0.25">
      <c r="B27" s="31" t="s">
        <v>1</v>
      </c>
      <c r="C27" s="31">
        <f t="shared" si="0"/>
        <v>5</v>
      </c>
      <c r="D27" s="36" t="s">
        <v>58</v>
      </c>
      <c r="E27" s="19"/>
      <c r="F27" s="6"/>
    </row>
    <row r="28" spans="1:21" s="10" customFormat="1" x14ac:dyDescent="0.25">
      <c r="A28" s="3"/>
      <c r="B28" s="31" t="s">
        <v>1</v>
      </c>
      <c r="C28" s="31">
        <f t="shared" si="0"/>
        <v>6</v>
      </c>
      <c r="D28" s="36" t="s">
        <v>57</v>
      </c>
      <c r="E28" s="19"/>
      <c r="F28" s="6"/>
    </row>
    <row r="29" spans="1:21" x14ac:dyDescent="0.25">
      <c r="B29" s="31" t="s">
        <v>1</v>
      </c>
      <c r="C29" s="31">
        <f t="shared" si="0"/>
        <v>7</v>
      </c>
      <c r="D29" s="37" t="s">
        <v>56</v>
      </c>
      <c r="E29" s="19"/>
      <c r="F29" s="6"/>
    </row>
    <row r="30" spans="1:21" x14ac:dyDescent="0.25">
      <c r="B30" s="31" t="s">
        <v>1</v>
      </c>
      <c r="C30" s="31">
        <f t="shared" si="0"/>
        <v>8</v>
      </c>
      <c r="D30" s="38" t="s">
        <v>55</v>
      </c>
      <c r="E30" s="19"/>
      <c r="F30" s="6"/>
    </row>
    <row r="31" spans="1:21" x14ac:dyDescent="0.25">
      <c r="B31" s="31" t="s">
        <v>1</v>
      </c>
      <c r="C31" s="31">
        <f t="shared" si="0"/>
        <v>9</v>
      </c>
      <c r="D31" s="38" t="s">
        <v>54</v>
      </c>
      <c r="E31" s="19"/>
      <c r="F31" s="6"/>
    </row>
    <row r="32" spans="1:21" x14ac:dyDescent="0.25">
      <c r="B32" s="31" t="s">
        <v>1</v>
      </c>
      <c r="C32" s="31">
        <f t="shared" si="0"/>
        <v>10</v>
      </c>
      <c r="D32" s="38" t="s">
        <v>53</v>
      </c>
      <c r="E32" s="19"/>
      <c r="F32" s="6"/>
    </row>
    <row r="33" spans="1:6" x14ac:dyDescent="0.25">
      <c r="B33" s="31" t="s">
        <v>1</v>
      </c>
      <c r="C33" s="31">
        <f t="shared" si="0"/>
        <v>11</v>
      </c>
      <c r="D33" s="38" t="s">
        <v>52</v>
      </c>
      <c r="E33" s="19"/>
      <c r="F33" s="6"/>
    </row>
    <row r="34" spans="1:6" x14ac:dyDescent="0.25">
      <c r="B34" s="31" t="s">
        <v>1</v>
      </c>
      <c r="C34" s="31">
        <f t="shared" si="0"/>
        <v>12</v>
      </c>
      <c r="D34" s="38" t="s">
        <v>51</v>
      </c>
      <c r="E34" s="19"/>
      <c r="F34" s="6"/>
    </row>
    <row r="35" spans="1:6" s="10" customFormat="1" ht="28.5" x14ac:dyDescent="0.25">
      <c r="A35" s="3"/>
      <c r="B35" s="31" t="s">
        <v>1</v>
      </c>
      <c r="C35" s="31">
        <f t="shared" si="0"/>
        <v>13</v>
      </c>
      <c r="D35" s="36" t="s">
        <v>50</v>
      </c>
      <c r="E35" s="19"/>
      <c r="F35" s="6"/>
    </row>
    <row r="36" spans="1:6" x14ac:dyDescent="0.25">
      <c r="B36" s="31" t="s">
        <v>1</v>
      </c>
      <c r="C36" s="31">
        <f t="shared" si="0"/>
        <v>14</v>
      </c>
      <c r="D36" s="36" t="s">
        <v>49</v>
      </c>
      <c r="E36" s="19"/>
      <c r="F36" s="6"/>
    </row>
    <row r="37" spans="1:6" x14ac:dyDescent="0.25">
      <c r="B37" s="31" t="s">
        <v>1</v>
      </c>
      <c r="C37" s="31">
        <f t="shared" si="0"/>
        <v>15</v>
      </c>
      <c r="D37" s="36" t="s">
        <v>48</v>
      </c>
      <c r="E37" s="19"/>
      <c r="F37" s="6"/>
    </row>
    <row r="38" spans="1:6" x14ac:dyDescent="0.25">
      <c r="B38" s="31"/>
      <c r="C38" s="31"/>
      <c r="D38" s="39" t="s">
        <v>47</v>
      </c>
      <c r="E38" s="19"/>
      <c r="F38" s="6"/>
    </row>
    <row r="39" spans="1:6" x14ac:dyDescent="0.25">
      <c r="B39" s="31" t="s">
        <v>1</v>
      </c>
      <c r="C39" s="31">
        <f>C37</f>
        <v>15</v>
      </c>
      <c r="D39" s="40" t="s">
        <v>46</v>
      </c>
      <c r="E39" s="19"/>
      <c r="F39" s="6"/>
    </row>
    <row r="40" spans="1:6" x14ac:dyDescent="0.25">
      <c r="B40" s="31" t="s">
        <v>1</v>
      </c>
      <c r="C40" s="41">
        <f>C39+1</f>
        <v>16</v>
      </c>
      <c r="D40" s="40" t="s">
        <v>45</v>
      </c>
      <c r="E40" s="19"/>
      <c r="F40" s="6"/>
    </row>
    <row r="41" spans="1:6" x14ac:dyDescent="0.25">
      <c r="B41" s="31" t="s">
        <v>1</v>
      </c>
      <c r="C41" s="41">
        <f>C40+1</f>
        <v>17</v>
      </c>
      <c r="D41" s="40" t="s">
        <v>44</v>
      </c>
      <c r="E41" s="19"/>
      <c r="F41" s="6"/>
    </row>
    <row r="42" spans="1:6" x14ac:dyDescent="0.25">
      <c r="B42" s="31"/>
      <c r="C42" s="42"/>
      <c r="D42" s="39" t="s">
        <v>43</v>
      </c>
      <c r="E42" s="19"/>
      <c r="F42" s="6"/>
    </row>
    <row r="43" spans="1:6" x14ac:dyDescent="0.25">
      <c r="B43" s="31" t="s">
        <v>1</v>
      </c>
      <c r="C43" s="31">
        <f>C41+1</f>
        <v>18</v>
      </c>
      <c r="D43" s="40" t="s">
        <v>42</v>
      </c>
      <c r="E43" s="19"/>
      <c r="F43" s="6"/>
    </row>
    <row r="44" spans="1:6" x14ac:dyDescent="0.25">
      <c r="B44" s="31" t="s">
        <v>1</v>
      </c>
      <c r="C44" s="31">
        <f>C43+1</f>
        <v>19</v>
      </c>
      <c r="D44" s="40" t="s">
        <v>41</v>
      </c>
      <c r="E44" s="19"/>
      <c r="F44" s="6"/>
    </row>
    <row r="45" spans="1:6" x14ac:dyDescent="0.25">
      <c r="B45" s="31" t="s">
        <v>1</v>
      </c>
      <c r="C45" s="31">
        <f>C44+1</f>
        <v>20</v>
      </c>
      <c r="D45" s="40" t="s">
        <v>40</v>
      </c>
      <c r="E45" s="19"/>
      <c r="F45" s="6"/>
    </row>
    <row r="46" spans="1:6" x14ac:dyDescent="0.25">
      <c r="B46" s="31"/>
      <c r="C46" s="31"/>
      <c r="D46" s="39" t="s">
        <v>39</v>
      </c>
      <c r="E46" s="19"/>
      <c r="F46" s="6"/>
    </row>
    <row r="47" spans="1:6" x14ac:dyDescent="0.25">
      <c r="B47" s="31" t="s">
        <v>1</v>
      </c>
      <c r="C47" s="31">
        <f>C45+1</f>
        <v>21</v>
      </c>
      <c r="D47" s="40" t="s">
        <v>38</v>
      </c>
      <c r="E47" s="19"/>
      <c r="F47" s="6"/>
    </row>
    <row r="48" spans="1:6" ht="28.5" x14ac:dyDescent="0.25">
      <c r="B48" s="31"/>
      <c r="C48" s="31">
        <f>C47+1</f>
        <v>22</v>
      </c>
      <c r="D48" s="40" t="s">
        <v>37</v>
      </c>
      <c r="E48" s="19"/>
      <c r="F48" s="6"/>
    </row>
    <row r="49" spans="1:21" x14ac:dyDescent="0.25">
      <c r="B49" s="31" t="s">
        <v>1</v>
      </c>
      <c r="C49" s="31">
        <f>C48+1</f>
        <v>23</v>
      </c>
      <c r="D49" s="40" t="s">
        <v>36</v>
      </c>
      <c r="E49" s="19"/>
      <c r="F49" s="6"/>
    </row>
    <row r="50" spans="1:21" x14ac:dyDescent="0.25">
      <c r="B50" s="31" t="s">
        <v>1</v>
      </c>
      <c r="C50" s="31">
        <f>C49+1</f>
        <v>24</v>
      </c>
      <c r="D50" s="40" t="s">
        <v>35</v>
      </c>
      <c r="E50" s="19"/>
      <c r="F50" s="6"/>
    </row>
    <row r="51" spans="1:21" x14ac:dyDescent="0.25">
      <c r="B51" s="31" t="s">
        <v>1</v>
      </c>
      <c r="C51" s="31">
        <f>C50+1</f>
        <v>25</v>
      </c>
      <c r="D51" s="40" t="s">
        <v>34</v>
      </c>
      <c r="E51" s="19"/>
      <c r="F51" s="6"/>
    </row>
    <row r="52" spans="1:21" x14ac:dyDescent="0.25">
      <c r="B52" s="31"/>
      <c r="C52" s="31"/>
      <c r="D52" s="39" t="s">
        <v>33</v>
      </c>
      <c r="E52" s="19"/>
      <c r="F52" s="6"/>
    </row>
    <row r="53" spans="1:21" ht="28.5" x14ac:dyDescent="0.25">
      <c r="B53" s="31"/>
      <c r="C53" s="31">
        <f>C51+1</f>
        <v>26</v>
      </c>
      <c r="D53" s="40" t="s">
        <v>32</v>
      </c>
      <c r="E53" s="19"/>
      <c r="F53" s="6"/>
    </row>
    <row r="54" spans="1:21" x14ac:dyDescent="0.25">
      <c r="B54" s="31" t="s">
        <v>1</v>
      </c>
      <c r="C54" s="31">
        <f>C53+1</f>
        <v>27</v>
      </c>
      <c r="D54" s="40" t="s">
        <v>31</v>
      </c>
      <c r="E54" s="19"/>
      <c r="F54" s="6"/>
    </row>
    <row r="55" spans="1:21" x14ac:dyDescent="0.25">
      <c r="B55" s="31" t="s">
        <v>1</v>
      </c>
      <c r="C55" s="31">
        <f>+C54+1</f>
        <v>28</v>
      </c>
      <c r="D55" s="40" t="s">
        <v>30</v>
      </c>
      <c r="E55" s="19"/>
      <c r="F55" s="6"/>
    </row>
    <row r="56" spans="1:21" x14ac:dyDescent="0.25">
      <c r="B56" s="31"/>
      <c r="C56" s="31"/>
      <c r="D56" s="40" t="s">
        <v>29</v>
      </c>
      <c r="E56" s="19"/>
      <c r="F56" s="6"/>
    </row>
    <row r="57" spans="1:21" x14ac:dyDescent="0.25">
      <c r="B57" s="31" t="s">
        <v>1</v>
      </c>
      <c r="C57" s="31">
        <f>C55+1</f>
        <v>29</v>
      </c>
      <c r="D57" s="40" t="s">
        <v>28</v>
      </c>
      <c r="E57" s="19"/>
      <c r="F57" s="6"/>
    </row>
    <row r="58" spans="1:21" x14ac:dyDescent="0.25">
      <c r="B58" s="31" t="s">
        <v>1</v>
      </c>
      <c r="C58" s="31">
        <f>C57+1</f>
        <v>30</v>
      </c>
      <c r="D58" s="40" t="s">
        <v>27</v>
      </c>
      <c r="E58" s="19"/>
      <c r="F58" s="6"/>
    </row>
    <row r="59" spans="1:21" s="2" customFormat="1" x14ac:dyDescent="0.25">
      <c r="A59" s="7"/>
      <c r="B59" s="31" t="s">
        <v>1</v>
      </c>
      <c r="C59" s="31">
        <f>C58+1</f>
        <v>31</v>
      </c>
      <c r="D59" s="40" t="s">
        <v>26</v>
      </c>
      <c r="E59" s="19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s="2" customFormat="1" x14ac:dyDescent="0.25">
      <c r="A60" s="7"/>
      <c r="B60" s="31" t="s">
        <v>1</v>
      </c>
      <c r="C60" s="31">
        <f t="shared" ref="C60:C62" si="1">+C59+1</f>
        <v>32</v>
      </c>
      <c r="D60" s="40" t="s">
        <v>25</v>
      </c>
      <c r="E60" s="19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s="2" customFormat="1" x14ac:dyDescent="0.25">
      <c r="A61" s="7"/>
      <c r="B61" s="31" t="s">
        <v>1</v>
      </c>
      <c r="C61" s="31">
        <f t="shared" si="1"/>
        <v>33</v>
      </c>
      <c r="D61" s="40" t="s">
        <v>24</v>
      </c>
      <c r="E61" s="19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s="2" customFormat="1" x14ac:dyDescent="0.25">
      <c r="A62" s="7"/>
      <c r="B62" s="31" t="s">
        <v>1</v>
      </c>
      <c r="C62" s="31">
        <f t="shared" si="1"/>
        <v>34</v>
      </c>
      <c r="D62" s="40" t="s">
        <v>23</v>
      </c>
      <c r="E62" s="19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s="2" customFormat="1" x14ac:dyDescent="0.25">
      <c r="A63" s="7"/>
      <c r="B63" s="31"/>
      <c r="C63" s="31"/>
      <c r="D63" s="8" t="s">
        <v>22</v>
      </c>
      <c r="E63" s="6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28.5" x14ac:dyDescent="0.25">
      <c r="B64" s="31" t="s">
        <v>1</v>
      </c>
      <c r="C64" s="31">
        <f>C60+1</f>
        <v>33</v>
      </c>
      <c r="D64" s="43" t="s">
        <v>21</v>
      </c>
      <c r="E64" s="19"/>
      <c r="F64" s="6"/>
    </row>
    <row r="65" spans="1:21" ht="28.5" x14ac:dyDescent="0.25">
      <c r="B65" s="31" t="s">
        <v>1</v>
      </c>
      <c r="C65" s="31">
        <f t="shared" ref="C65:C66" si="2">C61+1</f>
        <v>34</v>
      </c>
      <c r="D65" s="43" t="s">
        <v>20</v>
      </c>
      <c r="E65" s="19"/>
      <c r="F65" s="6"/>
    </row>
    <row r="66" spans="1:21" x14ac:dyDescent="0.25">
      <c r="B66" s="31" t="s">
        <v>1</v>
      </c>
      <c r="C66" s="31">
        <f t="shared" si="2"/>
        <v>35</v>
      </c>
      <c r="D66" s="44" t="s">
        <v>19</v>
      </c>
      <c r="E66" s="19"/>
      <c r="F66" s="6"/>
    </row>
    <row r="67" spans="1:21" x14ac:dyDescent="0.25">
      <c r="B67" s="31" t="s">
        <v>1</v>
      </c>
      <c r="C67" s="31">
        <f>C62+1</f>
        <v>35</v>
      </c>
      <c r="D67" s="44" t="s">
        <v>18</v>
      </c>
      <c r="E67" s="19"/>
      <c r="F67" s="6"/>
    </row>
    <row r="68" spans="1:21" x14ac:dyDescent="0.25">
      <c r="B68" s="31" t="s">
        <v>1</v>
      </c>
      <c r="C68" s="31">
        <f>C67+1</f>
        <v>36</v>
      </c>
      <c r="D68" s="44" t="s">
        <v>17</v>
      </c>
      <c r="E68" s="19"/>
      <c r="F68" s="6"/>
    </row>
    <row r="69" spans="1:21" ht="28.5" x14ac:dyDescent="0.25">
      <c r="B69" s="31" t="s">
        <v>1</v>
      </c>
      <c r="C69" s="31">
        <f t="shared" ref="C69:C70" si="3">C68+1</f>
        <v>37</v>
      </c>
      <c r="D69" s="40" t="s">
        <v>16</v>
      </c>
      <c r="E69" s="19"/>
      <c r="F69" s="6"/>
    </row>
    <row r="70" spans="1:21" x14ac:dyDescent="0.25">
      <c r="B70" s="31" t="s">
        <v>1</v>
      </c>
      <c r="C70" s="31">
        <f t="shared" si="3"/>
        <v>38</v>
      </c>
      <c r="D70" s="44" t="s">
        <v>15</v>
      </c>
      <c r="E70" s="19"/>
      <c r="F70" s="6"/>
    </row>
    <row r="71" spans="1:21" s="2" customFormat="1" x14ac:dyDescent="0.25">
      <c r="A71" s="7"/>
      <c r="B71" s="31"/>
      <c r="C71" s="31"/>
      <c r="D71" s="8" t="s">
        <v>14</v>
      </c>
      <c r="E71" s="6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x14ac:dyDescent="0.25">
      <c r="B72" s="31" t="s">
        <v>1</v>
      </c>
      <c r="C72" s="31">
        <f>C70+1</f>
        <v>39</v>
      </c>
      <c r="D72" s="45" t="s">
        <v>13</v>
      </c>
      <c r="E72" s="19"/>
      <c r="F72" s="6"/>
    </row>
    <row r="73" spans="1:21" x14ac:dyDescent="0.25">
      <c r="B73" s="31" t="s">
        <v>1</v>
      </c>
      <c r="C73" s="31">
        <f>C72+1</f>
        <v>40</v>
      </c>
      <c r="D73" s="45" t="s">
        <v>12</v>
      </c>
      <c r="E73" s="19"/>
      <c r="F73" s="6"/>
    </row>
    <row r="74" spans="1:21" s="2" customFormat="1" x14ac:dyDescent="0.25">
      <c r="A74" s="7"/>
      <c r="B74" s="31"/>
      <c r="C74" s="31"/>
      <c r="D74" s="8" t="s">
        <v>11</v>
      </c>
      <c r="E74" s="6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s="2" customFormat="1" x14ac:dyDescent="0.25">
      <c r="A75" s="7"/>
      <c r="B75" s="31" t="s">
        <v>1</v>
      </c>
      <c r="C75" s="31">
        <f>C73+1</f>
        <v>41</v>
      </c>
      <c r="D75" s="43" t="s">
        <v>10</v>
      </c>
      <c r="E75" s="19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s="2" customFormat="1" x14ac:dyDescent="0.25">
      <c r="A76" s="7"/>
      <c r="B76" s="31" t="s">
        <v>1</v>
      </c>
      <c r="C76" s="31">
        <f>C75+1</f>
        <v>42</v>
      </c>
      <c r="D76" s="45" t="s">
        <v>9</v>
      </c>
      <c r="E76" s="19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25">
      <c r="B77" s="31" t="s">
        <v>1</v>
      </c>
      <c r="C77" s="31">
        <f>+C76+1</f>
        <v>43</v>
      </c>
      <c r="D77" s="45" t="s">
        <v>8</v>
      </c>
      <c r="E77" s="19"/>
      <c r="F77" s="6"/>
    </row>
    <row r="78" spans="1:21" x14ac:dyDescent="0.25">
      <c r="B78" s="31" t="s">
        <v>1</v>
      </c>
      <c r="C78" s="31">
        <f t="shared" ref="C78:C84" si="4">+C77+1</f>
        <v>44</v>
      </c>
      <c r="D78" s="45" t="s">
        <v>7</v>
      </c>
      <c r="E78" s="19"/>
      <c r="F78" s="6"/>
    </row>
    <row r="79" spans="1:21" x14ac:dyDescent="0.25">
      <c r="B79" s="31" t="s">
        <v>1</v>
      </c>
      <c r="C79" s="31">
        <f t="shared" si="4"/>
        <v>45</v>
      </c>
      <c r="D79" s="45" t="s">
        <v>6</v>
      </c>
      <c r="E79" s="19"/>
      <c r="F79" s="6"/>
    </row>
    <row r="80" spans="1:21" x14ac:dyDescent="0.25">
      <c r="B80" s="31" t="s">
        <v>1</v>
      </c>
      <c r="C80" s="31">
        <f t="shared" si="4"/>
        <v>46</v>
      </c>
      <c r="D80" s="46" t="s">
        <v>5</v>
      </c>
      <c r="E80" s="19"/>
      <c r="F80" s="6"/>
    </row>
    <row r="81" spans="2:6" ht="28.5" x14ac:dyDescent="0.25">
      <c r="B81" s="31" t="s">
        <v>1</v>
      </c>
      <c r="C81" s="31">
        <f t="shared" si="4"/>
        <v>47</v>
      </c>
      <c r="D81" s="46" t="s">
        <v>4</v>
      </c>
      <c r="E81" s="19"/>
      <c r="F81" s="6"/>
    </row>
    <row r="82" spans="2:6" ht="42.75" x14ac:dyDescent="0.25">
      <c r="B82" s="31" t="s">
        <v>1</v>
      </c>
      <c r="C82" s="31">
        <f t="shared" si="4"/>
        <v>48</v>
      </c>
      <c r="D82" s="46" t="s">
        <v>3</v>
      </c>
      <c r="E82" s="19"/>
      <c r="F82" s="6"/>
    </row>
    <row r="83" spans="2:6" ht="28.5" x14ac:dyDescent="0.25">
      <c r="B83" s="31" t="s">
        <v>1</v>
      </c>
      <c r="C83" s="31">
        <f t="shared" si="4"/>
        <v>49</v>
      </c>
      <c r="D83" s="46" t="s">
        <v>2</v>
      </c>
      <c r="E83" s="19"/>
      <c r="F83" s="6"/>
    </row>
    <row r="84" spans="2:6" x14ac:dyDescent="0.25">
      <c r="B84" s="47" t="s">
        <v>1</v>
      </c>
      <c r="C84" s="47">
        <f t="shared" si="4"/>
        <v>50</v>
      </c>
      <c r="D84" s="46" t="s">
        <v>0</v>
      </c>
      <c r="E84" s="19"/>
      <c r="F84" s="6"/>
    </row>
  </sheetData>
  <mergeCells count="12">
    <mergeCell ref="B12:D12"/>
    <mergeCell ref="B13:D13"/>
    <mergeCell ref="E15:F15"/>
    <mergeCell ref="E16:F16"/>
    <mergeCell ref="C17:D17"/>
    <mergeCell ref="E17:F17"/>
    <mergeCell ref="B11:D11"/>
    <mergeCell ref="C2:F2"/>
    <mergeCell ref="C4:D4"/>
    <mergeCell ref="C5:D5"/>
    <mergeCell ref="C6:D6"/>
    <mergeCell ref="C7:D7"/>
  </mergeCells>
  <pageMargins left="0.25" right="0.25" top="0.75" bottom="0.75" header="0.3" footer="0.3"/>
  <pageSetup paperSize="8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view="pageBreakPreview" zoomScale="85" zoomScaleNormal="70" zoomScaleSheetLayoutView="85" workbookViewId="0">
      <selection activeCell="B2" sqref="B2"/>
    </sheetView>
  </sheetViews>
  <sheetFormatPr baseColWidth="10" defaultColWidth="11.42578125" defaultRowHeight="15" outlineLevelRow="1" x14ac:dyDescent="0.25"/>
  <cols>
    <col min="1" max="1" width="11.42578125" style="61" customWidth="1"/>
    <col min="2" max="2" width="14.42578125" style="61" customWidth="1"/>
    <col min="3" max="3" width="8.85546875" style="117" customWidth="1"/>
    <col min="4" max="4" width="108.28515625" style="61" customWidth="1"/>
    <col min="5" max="6" width="30.5703125" style="61" customWidth="1"/>
    <col min="7" max="16384" width="11.42578125" style="61"/>
  </cols>
  <sheetData>
    <row r="1" spans="1:6" ht="41.25" customHeight="1" x14ac:dyDescent="0.25">
      <c r="A1" s="58"/>
      <c r="B1" s="59" t="s">
        <v>82</v>
      </c>
      <c r="C1" s="282" t="str">
        <f>'[5]LOT x-Laser CO2'!C2:F2</f>
        <v>SOLUCIÓ DE LÀSER DE CO2 PER GINECOLOGIA</v>
      </c>
      <c r="D1" s="282"/>
      <c r="E1" s="282"/>
      <c r="F1" s="282"/>
    </row>
    <row r="2" spans="1:6" ht="21" customHeight="1" x14ac:dyDescent="0.25">
      <c r="A2" s="58"/>
      <c r="B2" s="60"/>
      <c r="C2" s="62"/>
      <c r="D2" s="62"/>
      <c r="E2" s="62"/>
      <c r="F2" s="62"/>
    </row>
    <row r="3" spans="1:6" s="67" customFormat="1" ht="17.25" customHeight="1" x14ac:dyDescent="0.5">
      <c r="A3" s="63"/>
      <c r="B3" s="64"/>
      <c r="C3" s="65"/>
      <c r="D3" s="51" t="s">
        <v>83</v>
      </c>
      <c r="E3" s="66"/>
      <c r="F3" s="52"/>
    </row>
    <row r="4" spans="1:6" ht="18" customHeight="1" x14ac:dyDescent="0.25">
      <c r="A4" s="58"/>
      <c r="B4" s="59"/>
      <c r="C4" s="62"/>
      <c r="D4" s="62"/>
      <c r="E4" s="62"/>
      <c r="F4" s="62"/>
    </row>
    <row r="5" spans="1:6" s="73" customFormat="1" ht="15.75" thickBot="1" x14ac:dyDescent="0.25">
      <c r="A5" s="68"/>
      <c r="B5" s="69"/>
      <c r="C5" s="70"/>
      <c r="D5" s="71"/>
      <c r="E5" s="72"/>
      <c r="F5" s="72"/>
    </row>
    <row r="6" spans="1:6" ht="39" x14ac:dyDescent="0.5">
      <c r="A6" s="74" t="s">
        <v>84</v>
      </c>
      <c r="B6" s="75"/>
      <c r="C6" s="76"/>
      <c r="D6" s="51" t="s">
        <v>85</v>
      </c>
      <c r="E6" s="52"/>
      <c r="F6" s="52"/>
    </row>
    <row r="7" spans="1:6" ht="25.5" thickBot="1" x14ac:dyDescent="0.55000000000000004">
      <c r="A7" s="77">
        <f>SUM(A10:A39)</f>
        <v>28</v>
      </c>
      <c r="B7" s="60"/>
      <c r="C7" s="78"/>
      <c r="D7" s="79"/>
      <c r="E7" s="80"/>
      <c r="F7" s="81"/>
    </row>
    <row r="8" spans="1:6" ht="24.75" x14ac:dyDescent="0.5">
      <c r="A8" s="60"/>
      <c r="B8" s="82" t="s">
        <v>86</v>
      </c>
      <c r="C8" s="83">
        <f>A7</f>
        <v>28</v>
      </c>
      <c r="D8" s="81" t="s">
        <v>87</v>
      </c>
      <c r="E8" s="28"/>
      <c r="F8" s="28"/>
    </row>
    <row r="9" spans="1:6" ht="61.5" customHeight="1" thickBot="1" x14ac:dyDescent="0.3">
      <c r="A9" s="84" t="s">
        <v>88</v>
      </c>
      <c r="B9" s="84" t="s">
        <v>89</v>
      </c>
      <c r="C9" s="85" t="s">
        <v>70</v>
      </c>
      <c r="D9" s="86" t="s">
        <v>90</v>
      </c>
      <c r="E9" s="87" t="s">
        <v>91</v>
      </c>
      <c r="F9" s="87" t="s">
        <v>67</v>
      </c>
    </row>
    <row r="10" spans="1:6" ht="16.5" thickBot="1" x14ac:dyDescent="0.3">
      <c r="A10" s="88">
        <v>4</v>
      </c>
      <c r="B10" s="89">
        <f>A10/2</f>
        <v>2</v>
      </c>
      <c r="C10" s="90"/>
      <c r="D10" s="91" t="s">
        <v>92</v>
      </c>
      <c r="E10" s="54"/>
      <c r="F10" s="54"/>
    </row>
    <row r="11" spans="1:6" ht="15.75" hidden="1" outlineLevel="1" x14ac:dyDescent="0.25">
      <c r="A11" s="92"/>
      <c r="B11" s="93"/>
      <c r="C11" s="90"/>
      <c r="D11" s="94" t="s">
        <v>93</v>
      </c>
      <c r="E11" s="54"/>
      <c r="F11" s="54"/>
    </row>
    <row r="12" spans="1:6" ht="15.75" hidden="1" outlineLevel="1" x14ac:dyDescent="0.25">
      <c r="A12" s="95"/>
      <c r="B12" s="93"/>
      <c r="C12" s="96"/>
      <c r="D12" s="97" t="s">
        <v>94</v>
      </c>
      <c r="E12" s="54"/>
      <c r="F12" s="54"/>
    </row>
    <row r="13" spans="1:6" s="101" customFormat="1" ht="21" customHeight="1" collapsed="1" x14ac:dyDescent="0.25">
      <c r="A13" s="98"/>
      <c r="B13" s="99"/>
      <c r="C13" s="100">
        <v>1</v>
      </c>
      <c r="D13" s="57" t="s">
        <v>95</v>
      </c>
      <c r="E13" s="54"/>
      <c r="F13" s="54"/>
    </row>
    <row r="14" spans="1:6" s="101" customFormat="1" ht="14.25" customHeight="1" x14ac:dyDescent="0.25">
      <c r="A14" s="98"/>
      <c r="B14" s="102"/>
      <c r="C14" s="100">
        <f>C13+1</f>
        <v>2</v>
      </c>
      <c r="D14" s="57" t="s">
        <v>96</v>
      </c>
      <c r="E14" s="54"/>
      <c r="F14" s="54"/>
    </row>
    <row r="15" spans="1:6" s="101" customFormat="1" x14ac:dyDescent="0.25">
      <c r="A15" s="98"/>
      <c r="B15" s="60"/>
      <c r="C15" s="100">
        <f t="shared" ref="C15:C16" si="0">C14+1</f>
        <v>3</v>
      </c>
      <c r="D15" s="103" t="s">
        <v>97</v>
      </c>
      <c r="E15" s="54"/>
      <c r="F15" s="54"/>
    </row>
    <row r="16" spans="1:6" s="101" customFormat="1" x14ac:dyDescent="0.25">
      <c r="A16" s="98"/>
      <c r="B16" s="60"/>
      <c r="C16" s="100">
        <f t="shared" si="0"/>
        <v>4</v>
      </c>
      <c r="D16" s="103" t="s">
        <v>98</v>
      </c>
      <c r="E16" s="54"/>
      <c r="F16" s="54"/>
    </row>
    <row r="17" spans="1:6" s="101" customFormat="1" ht="15.75" thickBot="1" x14ac:dyDescent="0.3">
      <c r="A17" s="104"/>
      <c r="B17" s="60"/>
      <c r="C17" s="100">
        <f>C16+1</f>
        <v>5</v>
      </c>
      <c r="D17" s="103" t="s">
        <v>99</v>
      </c>
      <c r="E17" s="54"/>
      <c r="F17" s="54"/>
    </row>
    <row r="18" spans="1:6" ht="16.5" thickBot="1" x14ac:dyDescent="0.3">
      <c r="A18" s="88">
        <v>3</v>
      </c>
      <c r="B18" s="89">
        <f>A18/2</f>
        <v>1.5</v>
      </c>
      <c r="C18" s="100"/>
      <c r="D18" s="91" t="s">
        <v>100</v>
      </c>
      <c r="E18" s="54"/>
      <c r="F18" s="54"/>
    </row>
    <row r="19" spans="1:6" ht="15.75" hidden="1" outlineLevel="1" x14ac:dyDescent="0.25">
      <c r="A19" s="92"/>
      <c r="B19" s="93"/>
      <c r="C19" s="100"/>
      <c r="D19" s="94" t="s">
        <v>93</v>
      </c>
      <c r="E19" s="54"/>
      <c r="F19" s="54"/>
    </row>
    <row r="20" spans="1:6" ht="15.75" hidden="1" outlineLevel="1" x14ac:dyDescent="0.25">
      <c r="A20" s="95"/>
      <c r="B20" s="93"/>
      <c r="C20" s="96"/>
      <c r="D20" s="97" t="s">
        <v>94</v>
      </c>
      <c r="E20" s="54"/>
      <c r="F20" s="54"/>
    </row>
    <row r="21" spans="1:6" s="101" customFormat="1" collapsed="1" x14ac:dyDescent="0.25">
      <c r="A21" s="98"/>
      <c r="B21" s="99"/>
      <c r="C21" s="100">
        <f>C17+1</f>
        <v>6</v>
      </c>
      <c r="D21" s="57" t="s">
        <v>101</v>
      </c>
      <c r="E21" s="54"/>
      <c r="F21" s="54"/>
    </row>
    <row r="22" spans="1:6" s="101" customFormat="1" x14ac:dyDescent="0.25">
      <c r="A22" s="98"/>
      <c r="B22" s="60"/>
      <c r="C22" s="100">
        <f>C21+1</f>
        <v>7</v>
      </c>
      <c r="D22" s="103" t="s">
        <v>102</v>
      </c>
      <c r="E22" s="54"/>
      <c r="F22" s="54"/>
    </row>
    <row r="23" spans="1:6" s="101" customFormat="1" x14ac:dyDescent="0.25">
      <c r="A23" s="98"/>
      <c r="B23" s="102"/>
      <c r="C23" s="100">
        <f t="shared" ref="C23:C24" si="1">C22+1</f>
        <v>8</v>
      </c>
      <c r="D23" s="57" t="s">
        <v>103</v>
      </c>
      <c r="E23" s="54"/>
      <c r="F23" s="54"/>
    </row>
    <row r="24" spans="1:6" s="101" customFormat="1" ht="15.75" thickBot="1" x14ac:dyDescent="0.3">
      <c r="A24" s="98"/>
      <c r="B24" s="102"/>
      <c r="C24" s="100">
        <f t="shared" si="1"/>
        <v>9</v>
      </c>
      <c r="D24" s="57" t="s">
        <v>104</v>
      </c>
      <c r="E24" s="54"/>
      <c r="F24" s="54"/>
    </row>
    <row r="25" spans="1:6" ht="16.5" thickBot="1" x14ac:dyDescent="0.3">
      <c r="A25" s="88">
        <v>4</v>
      </c>
      <c r="B25" s="89">
        <f>A25/2</f>
        <v>2</v>
      </c>
      <c r="C25" s="100"/>
      <c r="D25" s="91" t="s">
        <v>105</v>
      </c>
      <c r="E25" s="54"/>
      <c r="F25" s="54"/>
    </row>
    <row r="26" spans="1:6" ht="15.75" hidden="1" outlineLevel="1" x14ac:dyDescent="0.25">
      <c r="A26" s="92"/>
      <c r="B26" s="93"/>
      <c r="C26" s="100"/>
      <c r="D26" s="94" t="s">
        <v>93</v>
      </c>
      <c r="E26" s="54"/>
      <c r="F26" s="54"/>
    </row>
    <row r="27" spans="1:6" ht="15.75" hidden="1" outlineLevel="1" x14ac:dyDescent="0.25">
      <c r="A27" s="95"/>
      <c r="B27" s="93"/>
      <c r="C27" s="96"/>
      <c r="D27" s="97" t="s">
        <v>94</v>
      </c>
      <c r="E27" s="54"/>
      <c r="F27" s="54"/>
    </row>
    <row r="28" spans="1:6" s="101" customFormat="1" ht="87" collapsed="1" thickBot="1" x14ac:dyDescent="0.3">
      <c r="A28" s="98"/>
      <c r="B28" s="99"/>
      <c r="C28" s="100">
        <f>C24+1</f>
        <v>10</v>
      </c>
      <c r="D28" s="57" t="s">
        <v>106</v>
      </c>
      <c r="E28" s="54"/>
      <c r="F28" s="54"/>
    </row>
    <row r="29" spans="1:6" ht="16.5" thickBot="1" x14ac:dyDescent="0.3">
      <c r="A29" s="88">
        <v>7</v>
      </c>
      <c r="B29" s="89">
        <f>A29/2</f>
        <v>3.5</v>
      </c>
      <c r="C29" s="100"/>
      <c r="D29" s="91" t="s">
        <v>107</v>
      </c>
      <c r="E29" s="54"/>
      <c r="F29" s="54"/>
    </row>
    <row r="30" spans="1:6" ht="15.75" hidden="1" outlineLevel="1" x14ac:dyDescent="0.25">
      <c r="A30" s="92"/>
      <c r="B30" s="93"/>
      <c r="C30" s="100"/>
      <c r="D30" s="94" t="s">
        <v>108</v>
      </c>
      <c r="E30" s="54"/>
      <c r="F30" s="54"/>
    </row>
    <row r="31" spans="1:6" ht="15.75" hidden="1" outlineLevel="1" x14ac:dyDescent="0.25">
      <c r="A31" s="95"/>
      <c r="B31" s="93"/>
      <c r="C31" s="96"/>
      <c r="D31" s="97" t="s">
        <v>94</v>
      </c>
      <c r="E31" s="54"/>
      <c r="F31" s="54"/>
    </row>
    <row r="32" spans="1:6" s="101" customFormat="1" collapsed="1" x14ac:dyDescent="0.25">
      <c r="A32" s="98"/>
      <c r="B32" s="99"/>
      <c r="C32" s="100">
        <f>C28+1</f>
        <v>11</v>
      </c>
      <c r="D32" s="57" t="s">
        <v>109</v>
      </c>
      <c r="E32" s="54"/>
      <c r="F32" s="54"/>
    </row>
    <row r="33" spans="1:6" s="101" customFormat="1" ht="28.5" x14ac:dyDescent="0.25">
      <c r="A33" s="98"/>
      <c r="B33" s="99"/>
      <c r="C33" s="100">
        <f>C32+1</f>
        <v>12</v>
      </c>
      <c r="D33" s="57" t="s">
        <v>110</v>
      </c>
      <c r="E33" s="54"/>
      <c r="F33" s="54"/>
    </row>
    <row r="34" spans="1:6" s="101" customFormat="1" ht="29.25" thickBot="1" x14ac:dyDescent="0.3">
      <c r="A34" s="98"/>
      <c r="B34" s="99"/>
      <c r="C34" s="100">
        <f>C33+1</f>
        <v>13</v>
      </c>
      <c r="D34" s="57" t="s">
        <v>111</v>
      </c>
      <c r="E34" s="54"/>
      <c r="F34" s="54"/>
    </row>
    <row r="35" spans="1:6" ht="32.25" thickBot="1" x14ac:dyDescent="0.3">
      <c r="A35" s="88">
        <v>10</v>
      </c>
      <c r="B35" s="89">
        <f>A35/2</f>
        <v>5</v>
      </c>
      <c r="C35" s="100"/>
      <c r="D35" s="91" t="s">
        <v>112</v>
      </c>
      <c r="E35" s="54"/>
      <c r="F35" s="54"/>
    </row>
    <row r="36" spans="1:6" ht="15.75" hidden="1" outlineLevel="1" x14ac:dyDescent="0.25">
      <c r="A36" s="92"/>
      <c r="B36" s="93"/>
      <c r="C36" s="100"/>
      <c r="D36" s="94" t="s">
        <v>108</v>
      </c>
      <c r="E36" s="54"/>
      <c r="F36" s="54"/>
    </row>
    <row r="37" spans="1:6" ht="15.75" hidden="1" outlineLevel="1" x14ac:dyDescent="0.25">
      <c r="A37" s="95"/>
      <c r="B37" s="93"/>
      <c r="C37" s="96"/>
      <c r="D37" s="97" t="s">
        <v>94</v>
      </c>
      <c r="E37" s="54"/>
      <c r="F37" s="54"/>
    </row>
    <row r="38" spans="1:6" s="101" customFormat="1" collapsed="1" x14ac:dyDescent="0.25">
      <c r="A38" s="98"/>
      <c r="B38" s="99"/>
      <c r="C38" s="100">
        <f>C34+1</f>
        <v>14</v>
      </c>
      <c r="D38" s="43" t="s">
        <v>113</v>
      </c>
      <c r="E38" s="54"/>
      <c r="F38" s="54"/>
    </row>
    <row r="39" spans="1:6" s="101" customFormat="1" x14ac:dyDescent="0.25">
      <c r="A39" s="98"/>
      <c r="B39" s="99"/>
      <c r="C39" s="100">
        <f>C38+1</f>
        <v>15</v>
      </c>
      <c r="D39" s="57" t="s">
        <v>114</v>
      </c>
      <c r="E39" s="54"/>
      <c r="F39" s="54"/>
    </row>
    <row r="40" spans="1:6" s="101" customFormat="1" ht="28.5" x14ac:dyDescent="0.25">
      <c r="A40" s="98"/>
      <c r="B40" s="99"/>
      <c r="C40" s="100">
        <f>C39+1</f>
        <v>16</v>
      </c>
      <c r="D40" s="57" t="s">
        <v>115</v>
      </c>
      <c r="E40" s="54"/>
      <c r="F40" s="54"/>
    </row>
    <row r="41" spans="1:6" s="101" customFormat="1" ht="28.5" x14ac:dyDescent="0.25">
      <c r="A41" s="105"/>
      <c r="B41" s="99"/>
      <c r="C41" s="100">
        <f>C40+1</f>
        <v>17</v>
      </c>
      <c r="D41" s="57" t="s">
        <v>116</v>
      </c>
      <c r="E41" s="54"/>
      <c r="F41" s="54"/>
    </row>
    <row r="42" spans="1:6" x14ac:dyDescent="0.25">
      <c r="A42" s="68"/>
      <c r="B42" s="68"/>
      <c r="C42" s="106"/>
    </row>
    <row r="43" spans="1:6" x14ac:dyDescent="0.25">
      <c r="A43" s="60"/>
      <c r="B43" s="60"/>
      <c r="C43" s="106"/>
      <c r="D43" s="60"/>
      <c r="E43" s="60"/>
      <c r="F43" s="60"/>
    </row>
    <row r="44" spans="1:6" x14ac:dyDescent="0.25">
      <c r="A44" s="60"/>
      <c r="B44" s="60"/>
      <c r="C44" s="106"/>
      <c r="D44" s="60"/>
      <c r="E44" s="60"/>
      <c r="F44" s="60"/>
    </row>
    <row r="45" spans="1:6" x14ac:dyDescent="0.25">
      <c r="A45" s="60"/>
      <c r="B45" s="60"/>
      <c r="C45" s="106"/>
      <c r="D45" s="60"/>
      <c r="E45" s="60"/>
      <c r="F45" s="60"/>
    </row>
    <row r="46" spans="1:6" ht="15.75" thickBot="1" x14ac:dyDescent="0.3">
      <c r="A46" s="60"/>
      <c r="B46" s="60"/>
      <c r="C46" s="106"/>
    </row>
    <row r="47" spans="1:6" ht="39" x14ac:dyDescent="0.5">
      <c r="A47" s="74" t="s">
        <v>84</v>
      </c>
      <c r="B47" s="75"/>
      <c r="C47" s="76"/>
      <c r="D47" s="51" t="s">
        <v>117</v>
      </c>
      <c r="E47" s="52"/>
      <c r="F47" s="52"/>
    </row>
    <row r="48" spans="1:6" ht="25.5" thickBot="1" x14ac:dyDescent="0.55000000000000004">
      <c r="A48" s="77">
        <f>SUM(A51:A76)</f>
        <v>20</v>
      </c>
      <c r="B48" s="60"/>
      <c r="C48" s="78"/>
      <c r="D48" s="79"/>
      <c r="E48" s="80"/>
      <c r="F48" s="81"/>
    </row>
    <row r="49" spans="1:6" ht="24.75" x14ac:dyDescent="0.5">
      <c r="A49" s="60"/>
      <c r="B49" s="82" t="s">
        <v>86</v>
      </c>
      <c r="C49" s="83">
        <f>A48</f>
        <v>20</v>
      </c>
      <c r="D49" s="81" t="s">
        <v>87</v>
      </c>
      <c r="E49" s="28"/>
      <c r="F49" s="28"/>
    </row>
    <row r="50" spans="1:6" ht="48" thickBot="1" x14ac:dyDescent="0.3">
      <c r="A50" s="84" t="s">
        <v>88</v>
      </c>
      <c r="B50" s="84" t="s">
        <v>89</v>
      </c>
      <c r="C50" s="85" t="s">
        <v>70</v>
      </c>
      <c r="D50" s="86" t="s">
        <v>90</v>
      </c>
      <c r="E50" s="87" t="s">
        <v>91</v>
      </c>
      <c r="F50" s="87" t="s">
        <v>67</v>
      </c>
    </row>
    <row r="51" spans="1:6" ht="16.5" thickBot="1" x14ac:dyDescent="0.3">
      <c r="A51" s="88">
        <v>6</v>
      </c>
      <c r="B51" s="89">
        <f>A51/2</f>
        <v>3</v>
      </c>
      <c r="C51" s="90"/>
      <c r="D51" s="91" t="s">
        <v>118</v>
      </c>
      <c r="E51" s="54"/>
      <c r="F51" s="54"/>
    </row>
    <row r="52" spans="1:6" ht="15.75" hidden="1" outlineLevel="1" x14ac:dyDescent="0.25">
      <c r="A52" s="92"/>
      <c r="B52" s="93"/>
      <c r="C52" s="90"/>
      <c r="D52" s="94" t="s">
        <v>93</v>
      </c>
      <c r="E52" s="54"/>
      <c r="F52" s="54"/>
    </row>
    <row r="53" spans="1:6" ht="15.75" hidden="1" outlineLevel="1" x14ac:dyDescent="0.25">
      <c r="A53" s="95"/>
      <c r="B53" s="93"/>
      <c r="C53" s="96"/>
      <c r="D53" s="97" t="s">
        <v>94</v>
      </c>
      <c r="E53" s="54"/>
      <c r="F53" s="54"/>
    </row>
    <row r="54" spans="1:6" ht="29.25" collapsed="1" thickBot="1" x14ac:dyDescent="0.3">
      <c r="A54" s="98"/>
      <c r="B54" s="99"/>
      <c r="C54" s="90">
        <f>C41+1</f>
        <v>18</v>
      </c>
      <c r="D54" s="57" t="s">
        <v>119</v>
      </c>
      <c r="E54" s="54"/>
      <c r="F54" s="54"/>
    </row>
    <row r="55" spans="1:6" ht="16.5" thickBot="1" x14ac:dyDescent="0.3">
      <c r="A55" s="88">
        <v>6</v>
      </c>
      <c r="B55" s="89">
        <f>A55/2</f>
        <v>3</v>
      </c>
      <c r="C55" s="90"/>
      <c r="D55" s="91" t="s">
        <v>120</v>
      </c>
      <c r="E55" s="54"/>
      <c r="F55" s="54"/>
    </row>
    <row r="56" spans="1:6" ht="15.75" hidden="1" outlineLevel="1" x14ac:dyDescent="0.25">
      <c r="A56" s="92"/>
      <c r="B56" s="93"/>
      <c r="C56" s="90"/>
      <c r="D56" s="94" t="s">
        <v>93</v>
      </c>
      <c r="E56" s="54"/>
      <c r="F56" s="54"/>
    </row>
    <row r="57" spans="1:6" ht="15.75" hidden="1" outlineLevel="1" x14ac:dyDescent="0.25">
      <c r="A57" s="95"/>
      <c r="B57" s="93"/>
      <c r="C57" s="96"/>
      <c r="D57" s="97" t="s">
        <v>94</v>
      </c>
      <c r="E57" s="54"/>
      <c r="F57" s="54"/>
    </row>
    <row r="58" spans="1:6" collapsed="1" x14ac:dyDescent="0.25">
      <c r="A58" s="98"/>
      <c r="B58" s="99"/>
      <c r="C58" s="90">
        <f>C54+1</f>
        <v>19</v>
      </c>
      <c r="D58" s="43" t="s">
        <v>121</v>
      </c>
      <c r="E58" s="54"/>
      <c r="F58" s="54"/>
    </row>
    <row r="59" spans="1:6" x14ac:dyDescent="0.25">
      <c r="A59" s="98"/>
      <c r="B59" s="102"/>
      <c r="C59" s="90">
        <f>C58+1</f>
        <v>20</v>
      </c>
      <c r="D59" s="43" t="s">
        <v>122</v>
      </c>
      <c r="E59" s="54"/>
      <c r="F59" s="54"/>
    </row>
    <row r="60" spans="1:6" ht="28.5" x14ac:dyDescent="0.25">
      <c r="A60" s="98"/>
      <c r="B60" s="102"/>
      <c r="C60" s="90">
        <f>C59+1</f>
        <v>21</v>
      </c>
      <c r="D60" s="57" t="s">
        <v>123</v>
      </c>
      <c r="E60" s="54"/>
      <c r="F60" s="54"/>
    </row>
    <row r="61" spans="1:6" x14ac:dyDescent="0.25">
      <c r="A61" s="98"/>
      <c r="B61" s="102"/>
      <c r="C61" s="90">
        <f>C60+1</f>
        <v>22</v>
      </c>
      <c r="D61" s="57" t="s">
        <v>124</v>
      </c>
      <c r="E61" s="54"/>
      <c r="F61" s="54"/>
    </row>
    <row r="62" spans="1:6" ht="29.25" thickBot="1" x14ac:dyDescent="0.3">
      <c r="A62" s="98"/>
      <c r="B62" s="102"/>
      <c r="C62" s="90">
        <f>C61+1</f>
        <v>23</v>
      </c>
      <c r="D62" s="57" t="s">
        <v>125</v>
      </c>
      <c r="E62" s="54"/>
      <c r="F62" s="54"/>
    </row>
    <row r="63" spans="1:6" ht="16.5" thickBot="1" x14ac:dyDescent="0.3">
      <c r="A63" s="88">
        <v>4</v>
      </c>
      <c r="B63" s="89">
        <f>A63/2</f>
        <v>2</v>
      </c>
      <c r="C63" s="90"/>
      <c r="D63" s="91" t="s">
        <v>126</v>
      </c>
      <c r="E63" s="54"/>
      <c r="F63" s="54"/>
    </row>
    <row r="64" spans="1:6" ht="15.75" hidden="1" outlineLevel="1" x14ac:dyDescent="0.25">
      <c r="A64" s="92"/>
      <c r="B64" s="93"/>
      <c r="C64" s="90"/>
      <c r="D64" s="94" t="s">
        <v>93</v>
      </c>
      <c r="E64" s="54"/>
      <c r="F64" s="54"/>
    </row>
    <row r="65" spans="1:6" ht="15.75" hidden="1" outlineLevel="1" x14ac:dyDescent="0.25">
      <c r="A65" s="95"/>
      <c r="B65" s="93"/>
      <c r="C65" s="96"/>
      <c r="D65" s="97" t="s">
        <v>94</v>
      </c>
      <c r="E65" s="54"/>
      <c r="F65" s="54"/>
    </row>
    <row r="66" spans="1:6" collapsed="1" x14ac:dyDescent="0.25">
      <c r="A66" s="98"/>
      <c r="B66" s="99"/>
      <c r="C66" s="90">
        <f>C62+1</f>
        <v>24</v>
      </c>
      <c r="D66" s="57" t="s">
        <v>127</v>
      </c>
      <c r="E66" s="54"/>
      <c r="F66" s="54"/>
    </row>
    <row r="67" spans="1:6" x14ac:dyDescent="0.25">
      <c r="A67" s="98"/>
      <c r="B67" s="102"/>
      <c r="C67" s="90">
        <f>C66+1</f>
        <v>25</v>
      </c>
      <c r="D67" s="108" t="s">
        <v>128</v>
      </c>
      <c r="E67" s="54"/>
      <c r="F67" s="54"/>
    </row>
    <row r="68" spans="1:6" x14ac:dyDescent="0.25">
      <c r="A68" s="98"/>
      <c r="B68" s="102"/>
      <c r="C68" s="90">
        <f>C67+1</f>
        <v>26</v>
      </c>
      <c r="D68" s="43" t="s">
        <v>129</v>
      </c>
      <c r="E68" s="54"/>
      <c r="F68" s="54"/>
    </row>
    <row r="69" spans="1:6" x14ac:dyDescent="0.25">
      <c r="A69" s="98"/>
      <c r="B69" s="102"/>
      <c r="C69" s="90">
        <f t="shared" ref="C69:C70" si="2">C68+1</f>
        <v>27</v>
      </c>
      <c r="D69" s="57" t="s">
        <v>130</v>
      </c>
      <c r="E69" s="54"/>
      <c r="F69" s="54"/>
    </row>
    <row r="70" spans="1:6" x14ac:dyDescent="0.25">
      <c r="A70" s="98"/>
      <c r="B70" s="102"/>
      <c r="C70" s="90">
        <f t="shared" si="2"/>
        <v>28</v>
      </c>
      <c r="D70" s="43" t="s">
        <v>131</v>
      </c>
      <c r="E70" s="54"/>
      <c r="F70" s="54"/>
    </row>
    <row r="71" spans="1:6" ht="15.75" thickBot="1" x14ac:dyDescent="0.3">
      <c r="A71" s="98"/>
      <c r="B71" s="102"/>
      <c r="C71" s="90">
        <f>C70+1</f>
        <v>29</v>
      </c>
      <c r="D71" s="43" t="s">
        <v>132</v>
      </c>
      <c r="E71" s="54"/>
      <c r="F71" s="54"/>
    </row>
    <row r="72" spans="1:6" ht="16.5" thickBot="1" x14ac:dyDescent="0.3">
      <c r="A72" s="109">
        <v>4</v>
      </c>
      <c r="B72" s="110">
        <f>A72/2</f>
        <v>2</v>
      </c>
      <c r="C72" s="90"/>
      <c r="D72" s="91" t="s">
        <v>107</v>
      </c>
      <c r="E72" s="54"/>
      <c r="F72" s="54"/>
    </row>
    <row r="73" spans="1:6" ht="15.75" hidden="1" outlineLevel="1" x14ac:dyDescent="0.25">
      <c r="A73" s="111"/>
      <c r="B73" s="93"/>
      <c r="C73" s="90"/>
      <c r="D73" s="94" t="s">
        <v>93</v>
      </c>
      <c r="E73" s="54"/>
      <c r="F73" s="54"/>
    </row>
    <row r="74" spans="1:6" ht="16.5" hidden="1" outlineLevel="1" thickBot="1" x14ac:dyDescent="0.3">
      <c r="A74" s="112"/>
      <c r="B74" s="93"/>
      <c r="C74" s="96"/>
      <c r="D74" s="97" t="s">
        <v>94</v>
      </c>
      <c r="E74" s="54"/>
      <c r="F74" s="54"/>
    </row>
    <row r="75" spans="1:6" collapsed="1" x14ac:dyDescent="0.25">
      <c r="A75" s="113"/>
      <c r="B75" s="102"/>
      <c r="C75" s="90">
        <f>C71+1</f>
        <v>30</v>
      </c>
      <c r="D75" s="43" t="s">
        <v>133</v>
      </c>
      <c r="E75" s="54"/>
      <c r="F75" s="54"/>
    </row>
    <row r="76" spans="1:6" ht="15.75" thickBot="1" x14ac:dyDescent="0.3">
      <c r="A76" s="114"/>
      <c r="B76" s="60"/>
      <c r="C76" s="90">
        <f>C75+1</f>
        <v>31</v>
      </c>
      <c r="D76" s="43" t="s">
        <v>134</v>
      </c>
      <c r="E76" s="54"/>
      <c r="F76" s="54"/>
    </row>
    <row r="77" spans="1:6" x14ac:dyDescent="0.25">
      <c r="A77" s="60"/>
      <c r="B77" s="60"/>
      <c r="C77" s="106"/>
      <c r="D77" s="60"/>
      <c r="E77" s="60"/>
      <c r="F77" s="60"/>
    </row>
    <row r="78" spans="1:6" x14ac:dyDescent="0.25">
      <c r="A78" s="60"/>
      <c r="B78" s="60"/>
      <c r="C78" s="106"/>
      <c r="D78" s="60"/>
      <c r="E78" s="60"/>
      <c r="F78" s="60"/>
    </row>
    <row r="79" spans="1:6" ht="24.75" x14ac:dyDescent="0.25">
      <c r="A79" s="60"/>
      <c r="B79" s="60"/>
      <c r="C79" s="106"/>
      <c r="D79" s="115" t="s">
        <v>135</v>
      </c>
      <c r="E79" s="60"/>
      <c r="F79" s="60"/>
    </row>
    <row r="80" spans="1:6" ht="24.75" x14ac:dyDescent="0.25">
      <c r="A80" s="60"/>
      <c r="B80" s="60"/>
      <c r="C80" s="106"/>
      <c r="D80" s="115"/>
      <c r="E80" s="60"/>
      <c r="F80" s="60"/>
    </row>
    <row r="81" spans="1:6" ht="31.5" x14ac:dyDescent="0.25">
      <c r="A81" s="60"/>
      <c r="B81" s="60"/>
      <c r="C81" s="106"/>
      <c r="D81" s="116" t="s">
        <v>136</v>
      </c>
      <c r="E81" s="60"/>
      <c r="F81" s="60"/>
    </row>
    <row r="82" spans="1:6" ht="15.75" x14ac:dyDescent="0.25">
      <c r="A82" s="60"/>
      <c r="B82" s="60"/>
      <c r="C82" s="106"/>
      <c r="D82" s="116" t="str">
        <f>CONCATENATE("2b) Millores a considerar:    Fins a ",C8," punts, inclouen:")</f>
        <v>2b) Millores a considerar:    Fins a 28 punts, inclouen:</v>
      </c>
      <c r="E82" s="60"/>
      <c r="F82" s="60"/>
    </row>
    <row r="83" spans="1:6" ht="15.75" x14ac:dyDescent="0.25">
      <c r="A83" s="60"/>
      <c r="B83" s="60"/>
      <c r="C83" s="106"/>
      <c r="D83" s="116" t="str">
        <f>CONCATENATE("2c) Presentació de la mostra (valoració assistencial): Fins a ",C49," punts:")</f>
        <v>2c) Presentació de la mostra (valoració assistencial): Fins a 20 punts:</v>
      </c>
      <c r="E83" s="60"/>
      <c r="F83" s="60"/>
    </row>
    <row r="84" spans="1:6" x14ac:dyDescent="0.25">
      <c r="A84" s="60"/>
      <c r="B84" s="60"/>
      <c r="C84" s="106"/>
      <c r="D84" s="60"/>
      <c r="E84" s="60"/>
      <c r="F84" s="60"/>
    </row>
    <row r="85" spans="1:6" x14ac:dyDescent="0.25">
      <c r="A85" s="60"/>
      <c r="B85" s="60"/>
      <c r="C85" s="106"/>
      <c r="D85" s="60"/>
      <c r="E85" s="60"/>
      <c r="F85" s="60"/>
    </row>
    <row r="86" spans="1:6" x14ac:dyDescent="0.25">
      <c r="D86" s="60"/>
    </row>
  </sheetData>
  <mergeCells count="1">
    <mergeCell ref="C1:F1"/>
  </mergeCells>
  <pageMargins left="0.16" right="0.16" top="0.38" bottom="0.33" header="0.3" footer="0.3"/>
  <pageSetup paperSize="8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opLeftCell="A14" zoomScale="90" zoomScaleNormal="90" zoomScaleSheetLayoutView="85" workbookViewId="0">
      <selection activeCell="D58" sqref="D58"/>
    </sheetView>
  </sheetViews>
  <sheetFormatPr baseColWidth="10" defaultColWidth="11.42578125" defaultRowHeight="15" outlineLevelRow="1" outlineLevelCol="1" x14ac:dyDescent="0.25"/>
  <cols>
    <col min="1" max="1" width="5.5703125" style="56" customWidth="1"/>
    <col min="2" max="2" width="17.5703125" style="55" customWidth="1"/>
    <col min="3" max="3" width="9" style="55" customWidth="1"/>
    <col min="4" max="4" width="102.5703125" style="55" customWidth="1"/>
    <col min="5" max="5" width="33.42578125" style="55" customWidth="1" outlineLevel="1"/>
    <col min="6" max="6" width="30.140625" style="55" customWidth="1" outlineLevel="1"/>
    <col min="7" max="7" width="34.5703125" style="55" customWidth="1"/>
    <col min="8" max="16384" width="11.42578125" style="55"/>
  </cols>
  <sheetData>
    <row r="1" spans="1:6" x14ac:dyDescent="0.25">
      <c r="A1" s="118"/>
      <c r="B1" s="107"/>
      <c r="C1" s="107"/>
      <c r="D1" s="21"/>
      <c r="E1" s="20"/>
      <c r="F1" s="20"/>
    </row>
    <row r="2" spans="1:6" ht="31.5" customHeight="1" x14ac:dyDescent="0.25">
      <c r="A2" s="118"/>
      <c r="B2" s="59" t="s">
        <v>211</v>
      </c>
      <c r="C2" s="304" t="s">
        <v>137</v>
      </c>
      <c r="D2" s="304"/>
      <c r="E2" s="304"/>
      <c r="F2" s="304"/>
    </row>
    <row r="3" spans="1:6" x14ac:dyDescent="0.25">
      <c r="A3" s="118"/>
      <c r="B3" s="107"/>
      <c r="C3" s="107"/>
      <c r="D3" s="107"/>
      <c r="E3" s="21"/>
      <c r="F3" s="20"/>
    </row>
    <row r="4" spans="1:6" ht="16.5" customHeight="1" outlineLevel="1" x14ac:dyDescent="0.25">
      <c r="A4" s="118"/>
      <c r="B4" s="119" t="s">
        <v>211</v>
      </c>
      <c r="C4" s="305" t="str">
        <f>C2</f>
        <v>LÀSER DE DÍODE BLAU PER ORL</v>
      </c>
      <c r="D4" s="305"/>
      <c r="E4" s="26"/>
      <c r="F4" s="20"/>
    </row>
    <row r="5" spans="1:6" ht="13.5" customHeight="1" outlineLevel="1" x14ac:dyDescent="0.25">
      <c r="A5" s="118"/>
      <c r="B5" s="120" t="s">
        <v>79</v>
      </c>
      <c r="C5" s="306"/>
      <c r="D5" s="307"/>
      <c r="E5" s="26"/>
      <c r="F5" s="20"/>
    </row>
    <row r="6" spans="1:6" ht="13.5" customHeight="1" outlineLevel="1" x14ac:dyDescent="0.25">
      <c r="A6" s="118"/>
      <c r="B6" s="120" t="s">
        <v>78</v>
      </c>
      <c r="C6" s="306"/>
      <c r="D6" s="307"/>
      <c r="E6" s="26"/>
      <c r="F6" s="20"/>
    </row>
    <row r="7" spans="1:6" ht="13.5" customHeight="1" outlineLevel="1" x14ac:dyDescent="0.25">
      <c r="A7" s="118"/>
      <c r="B7" s="121" t="s">
        <v>77</v>
      </c>
      <c r="C7" s="306"/>
      <c r="D7" s="307"/>
      <c r="E7" s="26"/>
      <c r="F7" s="20"/>
    </row>
    <row r="8" spans="1:6" ht="22.5" outlineLevel="1" x14ac:dyDescent="0.25">
      <c r="A8" s="118"/>
      <c r="B8" s="75"/>
      <c r="C8" s="75"/>
      <c r="D8" s="26"/>
      <c r="E8" s="26"/>
      <c r="F8" s="20"/>
    </row>
    <row r="9" spans="1:6" ht="24.75" outlineLevel="1" x14ac:dyDescent="0.25">
      <c r="A9" s="118"/>
      <c r="B9" s="27" t="s">
        <v>81</v>
      </c>
      <c r="C9" s="27"/>
      <c r="D9" s="107"/>
      <c r="E9" s="107"/>
      <c r="F9" s="107"/>
    </row>
    <row r="10" spans="1:6" ht="24.75" outlineLevel="1" x14ac:dyDescent="0.25">
      <c r="A10" s="118"/>
      <c r="B10" s="75"/>
      <c r="C10" s="75"/>
      <c r="D10" s="28"/>
      <c r="E10" s="28"/>
      <c r="F10" s="28"/>
    </row>
    <row r="11" spans="1:6" ht="39" customHeight="1" outlineLevel="1" x14ac:dyDescent="0.25">
      <c r="A11" s="118"/>
      <c r="B11" s="301" t="s">
        <v>138</v>
      </c>
      <c r="C11" s="302"/>
      <c r="D11" s="303"/>
      <c r="E11" s="28"/>
      <c r="F11" s="28"/>
    </row>
    <row r="12" spans="1:6" ht="14.25" customHeight="1" outlineLevel="1" x14ac:dyDescent="0.25">
      <c r="A12" s="118"/>
      <c r="B12" s="310" t="s">
        <v>139</v>
      </c>
      <c r="C12" s="311"/>
      <c r="D12" s="312"/>
      <c r="E12" s="28"/>
      <c r="F12" s="28"/>
    </row>
    <row r="13" spans="1:6" ht="50.25" customHeight="1" outlineLevel="1" x14ac:dyDescent="0.25">
      <c r="A13" s="118"/>
      <c r="B13" s="313" t="s">
        <v>140</v>
      </c>
      <c r="C13" s="314"/>
      <c r="D13" s="315"/>
      <c r="E13" s="28"/>
      <c r="F13" s="28"/>
    </row>
    <row r="14" spans="1:6" customFormat="1" ht="15" customHeight="1" x14ac:dyDescent="0.25">
      <c r="A14" s="122"/>
      <c r="B14" s="316" t="s">
        <v>141</v>
      </c>
      <c r="C14" s="317"/>
      <c r="D14" s="318"/>
      <c r="E14" s="28"/>
      <c r="F14" s="28"/>
    </row>
    <row r="15" spans="1:6" ht="15" customHeight="1" x14ac:dyDescent="0.25">
      <c r="A15" s="118"/>
      <c r="B15" s="319" t="s">
        <v>142</v>
      </c>
      <c r="C15" s="320"/>
      <c r="D15" s="321"/>
      <c r="E15" s="28"/>
      <c r="F15" s="28"/>
    </row>
    <row r="16" spans="1:6" ht="15" customHeight="1" x14ac:dyDescent="0.25">
      <c r="A16" s="123"/>
      <c r="B16" s="124"/>
      <c r="C16" s="124"/>
      <c r="D16" s="124" t="s">
        <v>143</v>
      </c>
      <c r="E16" s="125"/>
      <c r="F16" s="28"/>
    </row>
    <row r="17" spans="1:6" ht="15" customHeight="1" x14ac:dyDescent="0.25">
      <c r="A17" s="123"/>
      <c r="B17" s="124"/>
      <c r="C17" s="124"/>
      <c r="D17" s="124"/>
      <c r="E17" s="125"/>
      <c r="F17" s="28"/>
    </row>
    <row r="18" spans="1:6" ht="33" customHeight="1" x14ac:dyDescent="0.25">
      <c r="A18" s="123"/>
      <c r="B18" s="124"/>
      <c r="C18" s="124"/>
      <c r="D18" s="124"/>
      <c r="E18" s="322" t="s">
        <v>144</v>
      </c>
      <c r="F18" s="323"/>
    </row>
    <row r="19" spans="1:6" ht="18.75" customHeight="1" x14ac:dyDescent="0.25">
      <c r="A19" s="123"/>
      <c r="B19" s="124"/>
      <c r="C19" s="124"/>
      <c r="D19" s="126" t="s">
        <v>73</v>
      </c>
      <c r="E19" s="324"/>
      <c r="F19" s="325"/>
    </row>
    <row r="20" spans="1:6" ht="39.75" customHeight="1" x14ac:dyDescent="0.25">
      <c r="A20" s="123"/>
      <c r="B20" s="124"/>
      <c r="C20" s="124"/>
      <c r="D20" s="126" t="s">
        <v>72</v>
      </c>
      <c r="E20" s="308"/>
      <c r="F20" s="309"/>
    </row>
    <row r="21" spans="1:6" s="132" customFormat="1" ht="30" x14ac:dyDescent="0.25">
      <c r="A21" s="127"/>
      <c r="B21" s="128" t="s">
        <v>71</v>
      </c>
      <c r="C21" s="128" t="s">
        <v>70</v>
      </c>
      <c r="D21" s="129" t="s">
        <v>69</v>
      </c>
      <c r="E21" s="130" t="s">
        <v>68</v>
      </c>
      <c r="F21" s="131" t="s">
        <v>67</v>
      </c>
    </row>
    <row r="22" spans="1:6" s="132" customFormat="1" ht="32.25" customHeight="1" x14ac:dyDescent="0.25">
      <c r="A22" s="133"/>
      <c r="B22" s="134"/>
      <c r="C22" s="135"/>
      <c r="D22" s="136" t="s">
        <v>65</v>
      </c>
      <c r="E22" s="137"/>
      <c r="F22" s="138"/>
    </row>
    <row r="23" spans="1:6" s="132" customFormat="1" x14ac:dyDescent="0.25">
      <c r="A23" s="133"/>
      <c r="B23" s="134"/>
      <c r="C23" s="135"/>
      <c r="D23" s="139" t="s">
        <v>145</v>
      </c>
      <c r="E23" s="140"/>
      <c r="F23" s="141"/>
    </row>
    <row r="24" spans="1:6" s="132" customFormat="1" x14ac:dyDescent="0.25">
      <c r="A24" s="127"/>
      <c r="B24" s="134" t="s">
        <v>1</v>
      </c>
      <c r="C24" s="135">
        <v>1</v>
      </c>
      <c r="D24" s="142" t="s">
        <v>146</v>
      </c>
      <c r="E24" s="143"/>
      <c r="F24" s="143"/>
    </row>
    <row r="25" spans="1:6" s="132" customFormat="1" x14ac:dyDescent="0.25">
      <c r="A25" s="127"/>
      <c r="B25" s="134" t="s">
        <v>1</v>
      </c>
      <c r="C25" s="135">
        <f>C24+1</f>
        <v>2</v>
      </c>
      <c r="D25" s="144" t="s">
        <v>147</v>
      </c>
      <c r="E25" s="143"/>
      <c r="F25" s="143"/>
    </row>
    <row r="26" spans="1:6" s="132" customFormat="1" x14ac:dyDescent="0.25">
      <c r="A26" s="127"/>
      <c r="B26" s="134" t="s">
        <v>1</v>
      </c>
      <c r="C26" s="135">
        <f t="shared" ref="C26:C35" si="0">C25+1</f>
        <v>3</v>
      </c>
      <c r="D26" s="142" t="s">
        <v>148</v>
      </c>
      <c r="E26" s="143"/>
      <c r="F26" s="143"/>
    </row>
    <row r="27" spans="1:6" s="132" customFormat="1" x14ac:dyDescent="0.25">
      <c r="A27" s="127"/>
      <c r="B27" s="134" t="s">
        <v>1</v>
      </c>
      <c r="C27" s="135">
        <f t="shared" si="0"/>
        <v>4</v>
      </c>
      <c r="D27" s="142" t="s">
        <v>149</v>
      </c>
      <c r="E27" s="143"/>
      <c r="F27" s="143"/>
    </row>
    <row r="28" spans="1:6" s="132" customFormat="1" x14ac:dyDescent="0.25">
      <c r="A28" s="127"/>
      <c r="B28" s="134" t="s">
        <v>1</v>
      </c>
      <c r="C28" s="135">
        <f t="shared" si="0"/>
        <v>5</v>
      </c>
      <c r="D28" s="142" t="s">
        <v>150</v>
      </c>
      <c r="E28" s="143"/>
      <c r="F28" s="143"/>
    </row>
    <row r="29" spans="1:6" s="132" customFormat="1" ht="28.5" x14ac:dyDescent="0.25">
      <c r="A29" s="127"/>
      <c r="B29" s="134" t="s">
        <v>1</v>
      </c>
      <c r="C29" s="135">
        <f t="shared" si="0"/>
        <v>6</v>
      </c>
      <c r="D29" s="145" t="s">
        <v>151</v>
      </c>
      <c r="E29" s="146"/>
      <c r="F29" s="146"/>
    </row>
    <row r="30" spans="1:6" s="132" customFormat="1" x14ac:dyDescent="0.25">
      <c r="A30" s="127"/>
      <c r="B30" s="134" t="s">
        <v>1</v>
      </c>
      <c r="C30" s="135">
        <f t="shared" si="0"/>
        <v>7</v>
      </c>
      <c r="D30" s="9" t="s">
        <v>152</v>
      </c>
      <c r="E30" s="146"/>
      <c r="F30" s="146"/>
    </row>
    <row r="31" spans="1:6" s="132" customFormat="1" x14ac:dyDescent="0.25">
      <c r="A31" s="127"/>
      <c r="B31" s="134" t="s">
        <v>1</v>
      </c>
      <c r="C31" s="135">
        <f t="shared" si="0"/>
        <v>8</v>
      </c>
      <c r="D31" s="147" t="s">
        <v>153</v>
      </c>
      <c r="E31" s="148"/>
      <c r="F31" s="148"/>
    </row>
    <row r="32" spans="1:6" s="132" customFormat="1" x14ac:dyDescent="0.25">
      <c r="A32" s="127"/>
      <c r="B32" s="134" t="s">
        <v>1</v>
      </c>
      <c r="C32" s="135">
        <f t="shared" si="0"/>
        <v>9</v>
      </c>
      <c r="D32" s="149" t="s">
        <v>154</v>
      </c>
      <c r="E32" s="148"/>
      <c r="F32" s="148"/>
    </row>
    <row r="33" spans="1:6" s="132" customFormat="1" x14ac:dyDescent="0.25">
      <c r="A33" s="127"/>
      <c r="B33" s="134" t="s">
        <v>1</v>
      </c>
      <c r="C33" s="135">
        <f t="shared" si="0"/>
        <v>10</v>
      </c>
      <c r="D33" s="147" t="s">
        <v>155</v>
      </c>
      <c r="E33" s="148"/>
      <c r="F33" s="148"/>
    </row>
    <row r="34" spans="1:6" s="132" customFormat="1" x14ac:dyDescent="0.25">
      <c r="A34" s="127"/>
      <c r="B34" s="134" t="s">
        <v>1</v>
      </c>
      <c r="C34" s="135">
        <f t="shared" si="0"/>
        <v>11</v>
      </c>
      <c r="D34" s="147" t="s">
        <v>156</v>
      </c>
      <c r="E34" s="148"/>
      <c r="F34" s="148"/>
    </row>
    <row r="35" spans="1:6" s="132" customFormat="1" ht="28.5" x14ac:dyDescent="0.25">
      <c r="A35" s="127"/>
      <c r="B35" s="134" t="s">
        <v>1</v>
      </c>
      <c r="C35" s="135">
        <f t="shared" si="0"/>
        <v>12</v>
      </c>
      <c r="D35" s="149" t="s">
        <v>157</v>
      </c>
      <c r="E35" s="148"/>
      <c r="F35" s="148"/>
    </row>
    <row r="36" spans="1:6" s="132" customFormat="1" x14ac:dyDescent="0.25">
      <c r="A36" s="127"/>
      <c r="B36" s="150"/>
      <c r="C36" s="151"/>
      <c r="D36" s="152" t="s">
        <v>158</v>
      </c>
      <c r="E36" s="146"/>
      <c r="F36" s="146"/>
    </row>
    <row r="37" spans="1:6" s="132" customFormat="1" x14ac:dyDescent="0.25">
      <c r="A37" s="127"/>
      <c r="B37" s="134" t="s">
        <v>1</v>
      </c>
      <c r="C37" s="135">
        <f>C35+1</f>
        <v>13</v>
      </c>
      <c r="D37" s="145" t="s">
        <v>159</v>
      </c>
      <c r="E37" s="146"/>
      <c r="F37" s="146"/>
    </row>
    <row r="38" spans="1:6" s="132" customFormat="1" ht="28.5" x14ac:dyDescent="0.25">
      <c r="A38" s="127"/>
      <c r="B38" s="134" t="s">
        <v>1</v>
      </c>
      <c r="C38" s="135">
        <f>C37+1</f>
        <v>14</v>
      </c>
      <c r="D38" s="145" t="s">
        <v>160</v>
      </c>
      <c r="E38" s="146"/>
      <c r="F38" s="146"/>
    </row>
    <row r="39" spans="1:6" s="132" customFormat="1" x14ac:dyDescent="0.25">
      <c r="A39" s="127"/>
      <c r="B39" s="134" t="s">
        <v>1</v>
      </c>
      <c r="C39" s="135">
        <f>C38+1</f>
        <v>15</v>
      </c>
      <c r="D39" s="153" t="s">
        <v>161</v>
      </c>
      <c r="E39" s="148"/>
      <c r="F39" s="148"/>
    </row>
    <row r="40" spans="1:6" s="132" customFormat="1" x14ac:dyDescent="0.25">
      <c r="A40" s="127"/>
      <c r="B40" s="134" t="s">
        <v>1</v>
      </c>
      <c r="C40" s="135">
        <f t="shared" ref="C40:C41" si="1">C39+1</f>
        <v>16</v>
      </c>
      <c r="D40" s="153" t="s">
        <v>162</v>
      </c>
      <c r="E40" s="154"/>
      <c r="F40" s="154"/>
    </row>
    <row r="41" spans="1:6" s="132" customFormat="1" x14ac:dyDescent="0.25">
      <c r="A41" s="127"/>
      <c r="B41" s="134" t="s">
        <v>1</v>
      </c>
      <c r="C41" s="135">
        <f t="shared" si="1"/>
        <v>17</v>
      </c>
      <c r="D41" s="155" t="s">
        <v>163</v>
      </c>
      <c r="E41" s="148"/>
      <c r="F41" s="148"/>
    </row>
    <row r="42" spans="1:6" s="132" customFormat="1" x14ac:dyDescent="0.25">
      <c r="A42" s="127"/>
      <c r="B42" s="150"/>
      <c r="C42" s="151"/>
      <c r="D42" s="152" t="s">
        <v>164</v>
      </c>
      <c r="E42" s="146"/>
      <c r="F42" s="146"/>
    </row>
    <row r="43" spans="1:6" s="132" customFormat="1" x14ac:dyDescent="0.25">
      <c r="A43" s="127"/>
      <c r="B43" s="134" t="s">
        <v>1</v>
      </c>
      <c r="C43" s="135">
        <f>C41+1</f>
        <v>18</v>
      </c>
      <c r="D43" s="156" t="s">
        <v>165</v>
      </c>
      <c r="E43" s="146"/>
      <c r="F43" s="146"/>
    </row>
    <row r="44" spans="1:6" s="132" customFormat="1" x14ac:dyDescent="0.25">
      <c r="A44" s="127"/>
      <c r="B44" s="134" t="s">
        <v>1</v>
      </c>
      <c r="C44" s="135">
        <f>C43+1</f>
        <v>19</v>
      </c>
      <c r="D44" s="157" t="s">
        <v>166</v>
      </c>
      <c r="E44" s="146"/>
      <c r="F44" s="146"/>
    </row>
    <row r="45" spans="1:6" s="132" customFormat="1" ht="28.5" x14ac:dyDescent="0.25">
      <c r="A45" s="127"/>
      <c r="B45" s="134" t="s">
        <v>1</v>
      </c>
      <c r="C45" s="135">
        <f t="shared" ref="C45:C47" si="2">C44+1</f>
        <v>20</v>
      </c>
      <c r="D45" s="145" t="s">
        <v>167</v>
      </c>
      <c r="E45" s="146"/>
      <c r="F45" s="146"/>
    </row>
    <row r="46" spans="1:6" s="132" customFormat="1" ht="32.25" customHeight="1" x14ac:dyDescent="0.25">
      <c r="A46" s="127"/>
      <c r="B46" s="134" t="s">
        <v>1</v>
      </c>
      <c r="C46" s="135">
        <f t="shared" si="2"/>
        <v>21</v>
      </c>
      <c r="D46" s="158" t="s">
        <v>168</v>
      </c>
      <c r="E46" s="146"/>
      <c r="F46" s="146"/>
    </row>
    <row r="47" spans="1:6" s="132" customFormat="1" x14ac:dyDescent="0.25">
      <c r="A47" s="127"/>
      <c r="B47" s="134" t="s">
        <v>1</v>
      </c>
      <c r="C47" s="135">
        <f t="shared" si="2"/>
        <v>22</v>
      </c>
      <c r="D47" s="156" t="s">
        <v>169</v>
      </c>
      <c r="E47" s="148"/>
      <c r="F47" s="148"/>
    </row>
    <row r="48" spans="1:6" s="132" customFormat="1" x14ac:dyDescent="0.25">
      <c r="A48" s="133"/>
      <c r="B48" s="150"/>
      <c r="C48" s="151"/>
      <c r="D48" s="152" t="s">
        <v>170</v>
      </c>
      <c r="E48" s="146"/>
      <c r="F48" s="146"/>
    </row>
    <row r="49" spans="1:6" s="132" customFormat="1" x14ac:dyDescent="0.25">
      <c r="A49" s="127"/>
      <c r="B49" s="134" t="s">
        <v>1</v>
      </c>
      <c r="C49" s="135">
        <f>C47+1</f>
        <v>23</v>
      </c>
      <c r="D49" s="145" t="s">
        <v>171</v>
      </c>
      <c r="E49" s="146"/>
      <c r="F49" s="146"/>
    </row>
    <row r="50" spans="1:6" s="132" customFormat="1" x14ac:dyDescent="0.25">
      <c r="A50" s="127"/>
      <c r="B50" s="134" t="s">
        <v>1</v>
      </c>
      <c r="C50" s="135">
        <f>C49+1</f>
        <v>24</v>
      </c>
      <c r="D50" s="145" t="s">
        <v>172</v>
      </c>
      <c r="E50" s="146"/>
      <c r="F50" s="146"/>
    </row>
    <row r="51" spans="1:6" s="132" customFormat="1" x14ac:dyDescent="0.25">
      <c r="A51" s="127"/>
      <c r="B51" s="134" t="s">
        <v>1</v>
      </c>
      <c r="C51" s="135">
        <f>C50+1</f>
        <v>25</v>
      </c>
      <c r="D51" s="145" t="s">
        <v>173</v>
      </c>
      <c r="E51" s="146"/>
      <c r="F51" s="146"/>
    </row>
    <row r="52" spans="1:6" s="132" customFormat="1" x14ac:dyDescent="0.25">
      <c r="A52" s="127"/>
      <c r="B52" s="134" t="s">
        <v>1</v>
      </c>
      <c r="C52" s="135">
        <f>C51+1</f>
        <v>26</v>
      </c>
      <c r="D52" s="145" t="s">
        <v>174</v>
      </c>
      <c r="E52" s="146"/>
      <c r="F52" s="146"/>
    </row>
    <row r="53" spans="1:6" s="132" customFormat="1" x14ac:dyDescent="0.25">
      <c r="A53" s="127"/>
      <c r="B53" s="134"/>
      <c r="C53" s="135">
        <f t="shared" ref="C53:C58" si="3">C52+1</f>
        <v>27</v>
      </c>
      <c r="D53" s="157" t="s">
        <v>175</v>
      </c>
      <c r="E53" s="146"/>
      <c r="F53" s="146"/>
    </row>
    <row r="54" spans="1:6" ht="28.5" x14ac:dyDescent="0.25">
      <c r="B54" s="134" t="s">
        <v>1</v>
      </c>
      <c r="C54" s="135">
        <f t="shared" si="3"/>
        <v>28</v>
      </c>
      <c r="D54" s="159" t="s">
        <v>176</v>
      </c>
      <c r="E54" s="146"/>
      <c r="F54" s="146"/>
    </row>
    <row r="55" spans="1:6" x14ac:dyDescent="0.25">
      <c r="B55" s="134" t="s">
        <v>1</v>
      </c>
      <c r="C55" s="135">
        <f t="shared" si="3"/>
        <v>29</v>
      </c>
      <c r="D55" s="159" t="s">
        <v>177</v>
      </c>
      <c r="E55" s="146"/>
      <c r="F55" s="146"/>
    </row>
    <row r="56" spans="1:6" ht="42.75" x14ac:dyDescent="0.25">
      <c r="B56" s="134" t="s">
        <v>1</v>
      </c>
      <c r="C56" s="135">
        <f t="shared" si="3"/>
        <v>30</v>
      </c>
      <c r="D56" s="4" t="s">
        <v>4</v>
      </c>
      <c r="E56" s="146"/>
      <c r="F56" s="146"/>
    </row>
    <row r="57" spans="1:6" ht="42.75" x14ac:dyDescent="0.25">
      <c r="B57" s="134" t="s">
        <v>1</v>
      </c>
      <c r="C57" s="135">
        <f t="shared" si="3"/>
        <v>31</v>
      </c>
      <c r="D57" s="4" t="s">
        <v>178</v>
      </c>
      <c r="E57" s="146"/>
      <c r="F57" s="146"/>
    </row>
    <row r="58" spans="1:6" ht="28.5" x14ac:dyDescent="0.25">
      <c r="B58" s="160" t="s">
        <v>1</v>
      </c>
      <c r="C58" s="161">
        <f t="shared" si="3"/>
        <v>32</v>
      </c>
      <c r="D58" s="4" t="s">
        <v>2</v>
      </c>
      <c r="E58" s="146"/>
      <c r="F58" s="146"/>
    </row>
  </sheetData>
  <mergeCells count="13">
    <mergeCell ref="E20:F20"/>
    <mergeCell ref="B12:D12"/>
    <mergeCell ref="B13:D13"/>
    <mergeCell ref="B14:D14"/>
    <mergeCell ref="B15:D15"/>
    <mergeCell ref="E18:F18"/>
    <mergeCell ref="E19:F19"/>
    <mergeCell ref="B11:D11"/>
    <mergeCell ref="C2:F2"/>
    <mergeCell ref="C4:D4"/>
    <mergeCell ref="C5:D5"/>
    <mergeCell ref="C6:D6"/>
    <mergeCell ref="C7:D7"/>
  </mergeCells>
  <pageMargins left="0.25" right="0.25" top="0.24" bottom="0.16" header="0.3" footer="0.3"/>
  <pageSetup paperSize="8" fitToHeight="0" orientation="landscape" r:id="rId1"/>
  <rowBreaks count="1" manualBreakCount="1">
    <brk id="5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topLeftCell="A2" zoomScale="70" zoomScaleNormal="70" zoomScaleSheetLayoutView="80" workbookViewId="0">
      <selection activeCell="K17" sqref="K17"/>
    </sheetView>
  </sheetViews>
  <sheetFormatPr baseColWidth="10" defaultColWidth="11.42578125" defaultRowHeight="15" outlineLevelRow="1" outlineLevelCol="1" x14ac:dyDescent="0.25"/>
  <cols>
    <col min="1" max="1" width="16.7109375" style="67" customWidth="1"/>
    <col min="2" max="2" width="19.140625" style="67" customWidth="1"/>
    <col min="3" max="3" width="15.42578125" style="67" customWidth="1"/>
    <col min="4" max="4" width="91.140625" style="268" customWidth="1"/>
    <col min="5" max="5" width="26.140625" style="270" customWidth="1" outlineLevel="1"/>
    <col min="6" max="6" width="26.140625" style="268" customWidth="1" outlineLevel="1"/>
    <col min="7" max="16384" width="11.42578125" style="67"/>
  </cols>
  <sheetData>
    <row r="1" spans="1:6" ht="31.5" x14ac:dyDescent="0.25">
      <c r="A1" s="162"/>
      <c r="B1" s="163" t="str">
        <f>'LOT 2 - Làser ORL'!B2</f>
        <v>LOT 2</v>
      </c>
      <c r="C1" s="326" t="str">
        <f>'LOT 2 - Làser ORL'!C2:F2</f>
        <v>LÀSER DE DÍODE BLAU PER ORL</v>
      </c>
      <c r="D1" s="326"/>
      <c r="E1" s="326"/>
      <c r="F1" s="326"/>
    </row>
    <row r="2" spans="1:6" ht="22.5" x14ac:dyDescent="0.25">
      <c r="A2" s="63"/>
      <c r="B2" s="166"/>
      <c r="C2" s="166"/>
      <c r="D2" s="52"/>
      <c r="E2" s="66"/>
      <c r="F2" s="52"/>
    </row>
    <row r="3" spans="1:6" s="53" customFormat="1" ht="32.25" thickBot="1" x14ac:dyDescent="0.3">
      <c r="A3" s="48"/>
      <c r="B3" s="49"/>
      <c r="C3" s="50"/>
      <c r="D3" s="167"/>
      <c r="E3" s="66"/>
      <c r="F3" s="52"/>
    </row>
    <row r="4" spans="1:6" ht="39" x14ac:dyDescent="0.25">
      <c r="A4" s="168" t="s">
        <v>84</v>
      </c>
      <c r="B4" s="169"/>
      <c r="C4" s="169"/>
      <c r="D4" s="81" t="s">
        <v>85</v>
      </c>
      <c r="E4" s="66"/>
      <c r="F4" s="52"/>
    </row>
    <row r="5" spans="1:6" ht="23.25" thickBot="1" x14ac:dyDescent="0.3">
      <c r="A5" s="170">
        <v>18</v>
      </c>
      <c r="B5" s="162"/>
      <c r="C5" s="162"/>
      <c r="D5" s="171"/>
      <c r="E5" s="66"/>
      <c r="F5" s="52"/>
    </row>
    <row r="6" spans="1:6" ht="24.75" x14ac:dyDescent="0.25">
      <c r="A6" s="162"/>
      <c r="B6" s="172" t="s">
        <v>86</v>
      </c>
      <c r="C6" s="173">
        <f>A5</f>
        <v>18</v>
      </c>
      <c r="D6" s="174" t="s">
        <v>87</v>
      </c>
      <c r="E6" s="80"/>
      <c r="F6" s="81"/>
    </row>
    <row r="7" spans="1:6" ht="59.25" thickBot="1" x14ac:dyDescent="0.3">
      <c r="A7" s="175" t="s">
        <v>88</v>
      </c>
      <c r="B7" s="176" t="s">
        <v>89</v>
      </c>
      <c r="C7" s="177" t="s">
        <v>70</v>
      </c>
      <c r="D7" s="178" t="s">
        <v>90</v>
      </c>
      <c r="E7" s="179" t="s">
        <v>68</v>
      </c>
      <c r="F7" s="180" t="s">
        <v>67</v>
      </c>
    </row>
    <row r="8" spans="1:6" s="184" customFormat="1" ht="32.25" customHeight="1" thickBot="1" x14ac:dyDescent="0.3">
      <c r="A8" s="181">
        <v>10</v>
      </c>
      <c r="B8" s="182">
        <f>A8/2</f>
        <v>5</v>
      </c>
      <c r="C8" s="183"/>
      <c r="D8" s="272" t="s">
        <v>179</v>
      </c>
      <c r="E8" s="273"/>
      <c r="F8" s="274"/>
    </row>
    <row r="9" spans="1:6" s="188" customFormat="1" hidden="1" outlineLevel="1" x14ac:dyDescent="0.25">
      <c r="A9" s="185"/>
      <c r="B9" s="186"/>
      <c r="C9" s="187"/>
      <c r="D9" s="275" t="s">
        <v>180</v>
      </c>
      <c r="E9" s="276"/>
      <c r="F9" s="277"/>
    </row>
    <row r="10" spans="1:6" hidden="1" outlineLevel="1" x14ac:dyDescent="0.25">
      <c r="A10" s="189"/>
      <c r="B10" s="63"/>
      <c r="C10" s="63"/>
      <c r="D10" s="190" t="s">
        <v>181</v>
      </c>
      <c r="E10" s="191"/>
      <c r="F10" s="192"/>
    </row>
    <row r="11" spans="1:6" ht="28.5" collapsed="1" x14ac:dyDescent="0.25">
      <c r="A11" s="193"/>
      <c r="B11" s="63"/>
      <c r="C11" s="194">
        <v>1</v>
      </c>
      <c r="D11" s="195" t="s">
        <v>182</v>
      </c>
      <c r="E11" s="196"/>
      <c r="F11" s="197"/>
    </row>
    <row r="12" spans="1:6" ht="28.5" x14ac:dyDescent="0.25">
      <c r="A12" s="198"/>
      <c r="B12" s="63"/>
      <c r="C12" s="194">
        <f>C11+1</f>
        <v>2</v>
      </c>
      <c r="D12" s="195" t="s">
        <v>183</v>
      </c>
      <c r="E12" s="196"/>
      <c r="F12" s="197"/>
    </row>
    <row r="13" spans="1:6" ht="15.75" thickBot="1" x14ac:dyDescent="0.3">
      <c r="A13" s="199"/>
      <c r="B13" s="63"/>
      <c r="C13" s="194">
        <f>C12+1</f>
        <v>3</v>
      </c>
      <c r="D13" s="195" t="s">
        <v>212</v>
      </c>
      <c r="E13" s="196"/>
      <c r="F13" s="197"/>
    </row>
    <row r="14" spans="1:6" s="184" customFormat="1" ht="33" customHeight="1" thickBot="1" x14ac:dyDescent="0.3">
      <c r="A14" s="181">
        <v>8</v>
      </c>
      <c r="B14" s="182">
        <f>A14/2</f>
        <v>4</v>
      </c>
      <c r="C14" s="183"/>
      <c r="D14" s="272" t="s">
        <v>184</v>
      </c>
      <c r="E14" s="273"/>
      <c r="F14" s="274"/>
    </row>
    <row r="15" spans="1:6" s="188" customFormat="1" hidden="1" outlineLevel="1" x14ac:dyDescent="0.25">
      <c r="A15" s="185"/>
      <c r="B15" s="186"/>
      <c r="C15" s="187"/>
      <c r="D15" s="275" t="s">
        <v>180</v>
      </c>
      <c r="E15" s="276"/>
      <c r="F15" s="277"/>
    </row>
    <row r="16" spans="1:6" hidden="1" outlineLevel="1" x14ac:dyDescent="0.25">
      <c r="A16" s="189"/>
      <c r="B16" s="63"/>
      <c r="C16" s="63"/>
      <c r="D16" s="190" t="s">
        <v>181</v>
      </c>
      <c r="E16" s="191"/>
      <c r="F16" s="192"/>
    </row>
    <row r="17" spans="1:6" ht="28.5" collapsed="1" x14ac:dyDescent="0.25">
      <c r="A17" s="193"/>
      <c r="B17" s="63"/>
      <c r="C17" s="194">
        <f>C13+1</f>
        <v>4</v>
      </c>
      <c r="D17" s="36" t="s">
        <v>185</v>
      </c>
      <c r="E17" s="196"/>
      <c r="F17" s="197"/>
    </row>
    <row r="18" spans="1:6" ht="28.5" x14ac:dyDescent="0.25">
      <c r="A18" s="200"/>
      <c r="B18" s="63"/>
      <c r="C18" s="194">
        <f>C17+1</f>
        <v>5</v>
      </c>
      <c r="D18" s="36" t="s">
        <v>186</v>
      </c>
      <c r="E18" s="196"/>
      <c r="F18" s="197"/>
    </row>
    <row r="19" spans="1:6" ht="86.25" x14ac:dyDescent="0.25">
      <c r="A19" s="200"/>
      <c r="B19" s="63"/>
      <c r="C19" s="194">
        <f t="shared" ref="C19:C20" si="0">C18+1</f>
        <v>6</v>
      </c>
      <c r="D19" s="36" t="s">
        <v>187</v>
      </c>
      <c r="E19" s="196"/>
      <c r="F19" s="197"/>
    </row>
    <row r="20" spans="1:6" ht="156.75" x14ac:dyDescent="0.25">
      <c r="A20" s="201"/>
      <c r="B20" s="63"/>
      <c r="C20" s="194">
        <f t="shared" si="0"/>
        <v>7</v>
      </c>
      <c r="D20" s="195" t="s">
        <v>188</v>
      </c>
      <c r="E20" s="196"/>
      <c r="F20" s="197"/>
    </row>
    <row r="21" spans="1:6" x14ac:dyDescent="0.25">
      <c r="A21" s="202"/>
      <c r="B21" s="203"/>
      <c r="C21" s="165"/>
      <c r="D21" s="204"/>
      <c r="E21" s="205"/>
      <c r="F21" s="206"/>
    </row>
    <row r="22" spans="1:6" x14ac:dyDescent="0.25">
      <c r="A22" s="202"/>
      <c r="B22" s="203"/>
      <c r="C22" s="165"/>
      <c r="D22" s="204"/>
      <c r="E22" s="205"/>
      <c r="F22" s="206"/>
    </row>
    <row r="23" spans="1:6" ht="15.75" thickBot="1" x14ac:dyDescent="0.3">
      <c r="A23" s="202"/>
      <c r="B23" s="203"/>
      <c r="C23" s="165"/>
      <c r="D23" s="204"/>
      <c r="E23" s="205"/>
      <c r="F23" s="206"/>
    </row>
    <row r="24" spans="1:6" ht="61.5" customHeight="1" x14ac:dyDescent="0.25">
      <c r="A24" s="207" t="s">
        <v>84</v>
      </c>
      <c r="B24" s="208"/>
      <c r="C24" s="194"/>
      <c r="D24" s="81" t="s">
        <v>117</v>
      </c>
      <c r="E24" s="209"/>
      <c r="F24" s="210"/>
    </row>
    <row r="25" spans="1:6" ht="25.5" thickBot="1" x14ac:dyDescent="0.3">
      <c r="A25" s="211">
        <f>A28+A35+A42+A46</f>
        <v>30</v>
      </c>
      <c r="B25" s="208"/>
      <c r="C25" s="194"/>
      <c r="D25" s="171"/>
      <c r="E25" s="80"/>
      <c r="F25" s="81"/>
    </row>
    <row r="26" spans="1:6" ht="24.75" x14ac:dyDescent="0.25">
      <c r="A26" s="212"/>
      <c r="B26" s="213" t="s">
        <v>86</v>
      </c>
      <c r="C26" s="214">
        <f>A25</f>
        <v>30</v>
      </c>
      <c r="D26" s="81" t="s">
        <v>87</v>
      </c>
      <c r="E26" s="80"/>
      <c r="F26" s="81"/>
    </row>
    <row r="27" spans="1:6" s="215" customFormat="1" ht="59.25" thickBot="1" x14ac:dyDescent="0.3">
      <c r="A27" s="175" t="s">
        <v>88</v>
      </c>
      <c r="B27" s="176" t="s">
        <v>89</v>
      </c>
      <c r="C27" s="177" t="s">
        <v>70</v>
      </c>
      <c r="D27" s="178" t="s">
        <v>90</v>
      </c>
      <c r="E27" s="179" t="s">
        <v>68</v>
      </c>
      <c r="F27" s="180" t="s">
        <v>67</v>
      </c>
    </row>
    <row r="28" spans="1:6" s="215" customFormat="1" ht="32.25" customHeight="1" thickBot="1" x14ac:dyDescent="0.3">
      <c r="A28" s="181">
        <v>6</v>
      </c>
      <c r="B28" s="216">
        <f>A28/2</f>
        <v>3</v>
      </c>
      <c r="C28" s="217"/>
      <c r="D28" s="278" t="s">
        <v>189</v>
      </c>
      <c r="E28" s="279"/>
      <c r="F28" s="280"/>
    </row>
    <row r="29" spans="1:6" s="220" customFormat="1" ht="15.75" hidden="1" outlineLevel="1" x14ac:dyDescent="0.25">
      <c r="A29" s="185"/>
      <c r="B29" s="218"/>
      <c r="C29" s="219"/>
      <c r="D29" s="275" t="s">
        <v>180</v>
      </c>
      <c r="E29" s="276"/>
      <c r="F29" s="277"/>
    </row>
    <row r="30" spans="1:6" s="215" customFormat="1" ht="15.75" hidden="1" outlineLevel="1" x14ac:dyDescent="0.25">
      <c r="A30" s="189"/>
      <c r="B30" s="221"/>
      <c r="C30" s="221"/>
      <c r="D30" s="190" t="s">
        <v>181</v>
      </c>
      <c r="E30" s="191"/>
      <c r="F30" s="192"/>
    </row>
    <row r="31" spans="1:6" ht="28.5" collapsed="1" x14ac:dyDescent="0.25">
      <c r="A31" s="222"/>
      <c r="B31" s="217"/>
      <c r="C31" s="223">
        <f>C20+1</f>
        <v>8</v>
      </c>
      <c r="D31" s="43" t="s">
        <v>190</v>
      </c>
      <c r="E31" s="224"/>
      <c r="F31" s="225"/>
    </row>
    <row r="32" spans="1:6" ht="28.5" x14ac:dyDescent="0.25">
      <c r="A32" s="226"/>
      <c r="B32" s="217"/>
      <c r="C32" s="223">
        <f>C31+1</f>
        <v>9</v>
      </c>
      <c r="D32" s="43" t="s">
        <v>122</v>
      </c>
      <c r="E32" s="224"/>
      <c r="F32" s="225"/>
    </row>
    <row r="33" spans="1:6" ht="28.5" x14ac:dyDescent="0.25">
      <c r="A33" s="227"/>
      <c r="B33" s="217"/>
      <c r="C33" s="223">
        <f>C32+1</f>
        <v>10</v>
      </c>
      <c r="D33" s="228" t="s">
        <v>191</v>
      </c>
      <c r="E33" s="224"/>
      <c r="F33" s="225"/>
    </row>
    <row r="34" spans="1:6" ht="15.75" thickBot="1" x14ac:dyDescent="0.3">
      <c r="A34" s="229"/>
      <c r="B34" s="217"/>
      <c r="C34" s="223">
        <f>C33+1</f>
        <v>11</v>
      </c>
      <c r="D34" s="230" t="s">
        <v>192</v>
      </c>
      <c r="E34" s="224"/>
      <c r="F34" s="225"/>
    </row>
    <row r="35" spans="1:6" s="215" customFormat="1" ht="16.5" thickBot="1" x14ac:dyDescent="0.3">
      <c r="A35" s="181">
        <v>7</v>
      </c>
      <c r="B35" s="216">
        <f>A35/2</f>
        <v>3.5</v>
      </c>
      <c r="C35" s="217"/>
      <c r="D35" s="278" t="s">
        <v>193</v>
      </c>
      <c r="E35" s="279"/>
      <c r="F35" s="280"/>
    </row>
    <row r="36" spans="1:6" s="220" customFormat="1" ht="15.75" hidden="1" outlineLevel="1" x14ac:dyDescent="0.25">
      <c r="A36" s="185"/>
      <c r="B36" s="218"/>
      <c r="C36" s="219"/>
      <c r="D36" s="275" t="s">
        <v>180</v>
      </c>
      <c r="E36" s="276"/>
      <c r="F36" s="277"/>
    </row>
    <row r="37" spans="1:6" s="215" customFormat="1" ht="15.75" hidden="1" outlineLevel="1" x14ac:dyDescent="0.25">
      <c r="A37" s="189"/>
      <c r="B37" s="221"/>
      <c r="C37" s="221"/>
      <c r="D37" s="190" t="s">
        <v>181</v>
      </c>
      <c r="E37" s="191"/>
      <c r="F37" s="192"/>
    </row>
    <row r="38" spans="1:6" ht="31.5" customHeight="1" collapsed="1" x14ac:dyDescent="0.25">
      <c r="A38" s="222"/>
      <c r="B38" s="217"/>
      <c r="C38" s="223">
        <f>C34+1</f>
        <v>12</v>
      </c>
      <c r="D38" s="57" t="s">
        <v>194</v>
      </c>
      <c r="E38" s="224"/>
      <c r="F38" s="225"/>
    </row>
    <row r="39" spans="1:6" x14ac:dyDescent="0.25">
      <c r="A39" s="226"/>
      <c r="B39" s="217"/>
      <c r="C39" s="223"/>
      <c r="D39" s="57" t="s">
        <v>195</v>
      </c>
      <c r="E39" s="224"/>
      <c r="F39" s="225"/>
    </row>
    <row r="40" spans="1:6" x14ac:dyDescent="0.25">
      <c r="A40" s="226"/>
      <c r="B40" s="217"/>
      <c r="C40" s="223">
        <f>C38+1</f>
        <v>13</v>
      </c>
      <c r="D40" s="57" t="s">
        <v>196</v>
      </c>
      <c r="E40" s="224"/>
      <c r="F40" s="225"/>
    </row>
    <row r="41" spans="1:6" ht="29.25" thickBot="1" x14ac:dyDescent="0.3">
      <c r="A41" s="226"/>
      <c r="B41" s="217"/>
      <c r="C41" s="223">
        <f>C40+1</f>
        <v>14</v>
      </c>
      <c r="D41" s="230" t="s">
        <v>197</v>
      </c>
      <c r="E41" s="224"/>
      <c r="F41" s="225"/>
    </row>
    <row r="42" spans="1:6" s="215" customFormat="1" ht="16.5" thickBot="1" x14ac:dyDescent="0.3">
      <c r="A42" s="181">
        <v>12</v>
      </c>
      <c r="B42" s="216">
        <f>A42/2</f>
        <v>6</v>
      </c>
      <c r="C42" s="217"/>
      <c r="D42" s="278" t="s">
        <v>198</v>
      </c>
      <c r="E42" s="279"/>
      <c r="F42" s="280"/>
    </row>
    <row r="43" spans="1:6" s="220" customFormat="1" ht="15.75" hidden="1" outlineLevel="1" x14ac:dyDescent="0.25">
      <c r="A43" s="185"/>
      <c r="B43" s="218"/>
      <c r="C43" s="219"/>
      <c r="D43" s="275" t="s">
        <v>180</v>
      </c>
      <c r="E43" s="276"/>
      <c r="F43" s="277"/>
    </row>
    <row r="44" spans="1:6" s="215" customFormat="1" ht="15.75" hidden="1" outlineLevel="1" x14ac:dyDescent="0.25">
      <c r="A44" s="189"/>
      <c r="B44" s="221"/>
      <c r="C44" s="221"/>
      <c r="D44" s="190" t="s">
        <v>181</v>
      </c>
      <c r="E44" s="191"/>
      <c r="F44" s="192"/>
    </row>
    <row r="45" spans="1:6" ht="43.5" customHeight="1" collapsed="1" thickBot="1" x14ac:dyDescent="0.3">
      <c r="A45" s="222"/>
      <c r="B45" s="217"/>
      <c r="C45" s="223">
        <f>C41+1</f>
        <v>15</v>
      </c>
      <c r="D45" s="231" t="s">
        <v>199</v>
      </c>
      <c r="E45" s="224"/>
      <c r="F45" s="225"/>
    </row>
    <row r="46" spans="1:6" s="215" customFormat="1" ht="32.25" customHeight="1" thickBot="1" x14ac:dyDescent="0.3">
      <c r="A46" s="181">
        <v>5</v>
      </c>
      <c r="B46" s="216">
        <f>A46/2</f>
        <v>2.5</v>
      </c>
      <c r="C46" s="217"/>
      <c r="D46" s="278" t="s">
        <v>200</v>
      </c>
      <c r="E46" s="279"/>
      <c r="F46" s="280"/>
    </row>
    <row r="47" spans="1:6" s="220" customFormat="1" ht="15.75" hidden="1" outlineLevel="1" x14ac:dyDescent="0.25">
      <c r="A47" s="185"/>
      <c r="B47" s="218"/>
      <c r="C47" s="219"/>
      <c r="D47" s="275" t="s">
        <v>180</v>
      </c>
      <c r="E47" s="276"/>
      <c r="F47" s="277"/>
    </row>
    <row r="48" spans="1:6" s="215" customFormat="1" ht="15.75" hidden="1" outlineLevel="1" x14ac:dyDescent="0.25">
      <c r="A48" s="189"/>
      <c r="B48" s="221"/>
      <c r="C48" s="221"/>
      <c r="D48" s="190" t="s">
        <v>181</v>
      </c>
      <c r="E48" s="191"/>
      <c r="F48" s="192"/>
    </row>
    <row r="49" spans="1:6" ht="28.5" collapsed="1" x14ac:dyDescent="0.25">
      <c r="A49" s="222"/>
      <c r="B49" s="217"/>
      <c r="C49" s="223">
        <f>C45+1</f>
        <v>16</v>
      </c>
      <c r="D49" s="231" t="s">
        <v>201</v>
      </c>
      <c r="E49" s="196"/>
      <c r="F49" s="197"/>
    </row>
    <row r="50" spans="1:6" ht="15.75" customHeight="1" x14ac:dyDescent="0.25">
      <c r="A50" s="232"/>
      <c r="B50" s="217"/>
      <c r="C50" s="223">
        <f>C49+1</f>
        <v>17</v>
      </c>
      <c r="D50" s="57" t="s">
        <v>202</v>
      </c>
      <c r="E50" s="224"/>
      <c r="F50" s="225"/>
    </row>
    <row r="51" spans="1:6" x14ac:dyDescent="0.25">
      <c r="A51" s="202"/>
      <c r="B51" s="233"/>
      <c r="C51" s="234"/>
      <c r="D51" s="204"/>
      <c r="E51" s="235"/>
      <c r="F51" s="236"/>
    </row>
    <row r="52" spans="1:6" x14ac:dyDescent="0.25">
      <c r="A52" s="202"/>
      <c r="B52" s="233"/>
      <c r="C52" s="234"/>
      <c r="D52" s="204"/>
      <c r="E52" s="237"/>
      <c r="F52" s="236"/>
    </row>
    <row r="53" spans="1:6" ht="44.25" customHeight="1" outlineLevel="1" x14ac:dyDescent="0.25">
      <c r="A53" s="202"/>
      <c r="B53" s="233"/>
      <c r="C53" s="234"/>
      <c r="D53" s="81" t="s">
        <v>135</v>
      </c>
      <c r="E53" s="237"/>
      <c r="F53" s="238"/>
    </row>
    <row r="54" spans="1:6" ht="31.5" customHeight="1" outlineLevel="1" x14ac:dyDescent="0.25">
      <c r="A54" s="202"/>
      <c r="B54" s="233"/>
      <c r="C54" s="239"/>
      <c r="D54" s="240"/>
      <c r="E54" s="241"/>
      <c r="F54" s="164"/>
    </row>
    <row r="55" spans="1:6" ht="30" outlineLevel="1" x14ac:dyDescent="0.25">
      <c r="A55" s="202"/>
      <c r="B55" s="233"/>
      <c r="C55" s="239"/>
      <c r="D55" s="242" t="s">
        <v>136</v>
      </c>
      <c r="E55" s="243"/>
      <c r="F55" s="244"/>
    </row>
    <row r="56" spans="1:6" ht="15.75" outlineLevel="1" x14ac:dyDescent="0.25">
      <c r="A56" s="202"/>
      <c r="B56" s="233"/>
      <c r="C56" s="239"/>
      <c r="D56" s="242" t="s">
        <v>203</v>
      </c>
      <c r="E56" s="243"/>
      <c r="F56" s="244"/>
    </row>
    <row r="57" spans="1:6" ht="15.75" outlineLevel="1" x14ac:dyDescent="0.25">
      <c r="A57" s="202"/>
      <c r="B57" s="233"/>
      <c r="C57" s="239"/>
      <c r="D57" s="242" t="s">
        <v>204</v>
      </c>
      <c r="E57" s="245"/>
      <c r="F57" s="246"/>
    </row>
    <row r="58" spans="1:6" outlineLevel="1" x14ac:dyDescent="0.25">
      <c r="A58" s="202"/>
      <c r="B58" s="233"/>
      <c r="C58" s="239"/>
      <c r="D58" s="247"/>
      <c r="E58" s="248"/>
      <c r="F58" s="249"/>
    </row>
    <row r="59" spans="1:6" outlineLevel="1" x14ac:dyDescent="0.25">
      <c r="A59" s="202"/>
      <c r="B59" s="233"/>
      <c r="C59" s="239"/>
      <c r="D59" s="247"/>
      <c r="E59" s="248"/>
      <c r="F59" s="249"/>
    </row>
    <row r="60" spans="1:6" outlineLevel="1" x14ac:dyDescent="0.25">
      <c r="A60" s="202"/>
      <c r="B60" s="233"/>
      <c r="C60" s="239"/>
      <c r="D60" s="250" t="s">
        <v>205</v>
      </c>
      <c r="E60" s="251"/>
      <c r="F60" s="252"/>
    </row>
    <row r="61" spans="1:6" ht="15.75" outlineLevel="1" thickBot="1" x14ac:dyDescent="0.3">
      <c r="A61" s="253"/>
      <c r="B61" s="254"/>
      <c r="C61" s="217"/>
      <c r="D61" s="250"/>
      <c r="E61" s="251"/>
      <c r="F61" s="252"/>
    </row>
    <row r="62" spans="1:6" ht="86.25" outlineLevel="1" x14ac:dyDescent="0.25">
      <c r="A62" s="253"/>
      <c r="B62" s="254"/>
      <c r="C62" s="217"/>
      <c r="D62" s="255" t="s">
        <v>206</v>
      </c>
      <c r="E62" s="256"/>
      <c r="F62" s="257"/>
    </row>
    <row r="63" spans="1:6" outlineLevel="1" x14ac:dyDescent="0.25">
      <c r="A63" s="253"/>
      <c r="B63" s="254"/>
      <c r="C63" s="217"/>
      <c r="D63" s="258"/>
      <c r="E63" s="259"/>
      <c r="F63" s="260"/>
    </row>
    <row r="64" spans="1:6" ht="28.5" outlineLevel="1" x14ac:dyDescent="0.25">
      <c r="A64" s="253"/>
      <c r="B64" s="254"/>
      <c r="C64" s="217"/>
      <c r="D64" s="258" t="s">
        <v>207</v>
      </c>
      <c r="E64" s="259"/>
      <c r="F64" s="260"/>
    </row>
    <row r="65" spans="1:12" ht="29.25" outlineLevel="1" x14ac:dyDescent="0.25">
      <c r="A65" s="253"/>
      <c r="B65" s="254"/>
      <c r="C65" s="217"/>
      <c r="D65" s="258" t="s">
        <v>208</v>
      </c>
      <c r="E65" s="259"/>
      <c r="F65" s="260"/>
    </row>
    <row r="66" spans="1:12" ht="29.25" outlineLevel="1" x14ac:dyDescent="0.25">
      <c r="A66" s="253"/>
      <c r="B66" s="254"/>
      <c r="C66" s="217"/>
      <c r="D66" s="258" t="s">
        <v>209</v>
      </c>
      <c r="E66" s="259"/>
      <c r="F66" s="260"/>
    </row>
    <row r="67" spans="1:12" ht="15.75" outlineLevel="1" thickBot="1" x14ac:dyDescent="0.3">
      <c r="A67" s="253"/>
      <c r="B67" s="254"/>
      <c r="C67" s="217"/>
      <c r="D67" s="261" t="s">
        <v>210</v>
      </c>
      <c r="E67" s="262"/>
      <c r="F67" s="263"/>
    </row>
    <row r="68" spans="1:12" ht="24.75" outlineLevel="1" x14ac:dyDescent="0.25">
      <c r="A68" s="253"/>
      <c r="B68" s="254"/>
      <c r="C68" s="166"/>
      <c r="D68" s="264"/>
      <c r="E68" s="265"/>
      <c r="F68" s="264"/>
    </row>
    <row r="69" spans="1:12" ht="24.75" outlineLevel="1" x14ac:dyDescent="0.25">
      <c r="A69" s="253"/>
      <c r="B69" s="254"/>
      <c r="C69" s="166"/>
      <c r="D69" s="264"/>
      <c r="E69" s="265"/>
      <c r="F69" s="264"/>
    </row>
    <row r="70" spans="1:12" ht="24.75" outlineLevel="1" x14ac:dyDescent="0.25">
      <c r="A70" s="253"/>
      <c r="B70" s="254"/>
      <c r="C70" s="166"/>
      <c r="D70" s="264"/>
      <c r="E70" s="265"/>
      <c r="F70" s="264"/>
    </row>
    <row r="71" spans="1:12" x14ac:dyDescent="0.25">
      <c r="C71" s="164"/>
      <c r="D71" s="266"/>
      <c r="E71" s="267"/>
    </row>
    <row r="72" spans="1:12" x14ac:dyDescent="0.25">
      <c r="D72" s="67"/>
      <c r="E72" s="67"/>
      <c r="F72" s="67"/>
    </row>
    <row r="73" spans="1:12" x14ac:dyDescent="0.25">
      <c r="C73" s="164"/>
      <c r="D73" s="266"/>
      <c r="E73" s="267"/>
    </row>
    <row r="74" spans="1:12" ht="15.75" x14ac:dyDescent="0.25">
      <c r="C74" s="164"/>
      <c r="D74" s="244"/>
      <c r="E74" s="267"/>
    </row>
    <row r="75" spans="1:12" ht="15.75" x14ac:dyDescent="0.25">
      <c r="C75" s="164"/>
      <c r="D75" s="244"/>
      <c r="E75" s="267"/>
    </row>
    <row r="76" spans="1:12" ht="15.75" x14ac:dyDescent="0.25">
      <c r="C76" s="164"/>
      <c r="D76" s="244"/>
      <c r="E76" s="267"/>
    </row>
    <row r="77" spans="1:12" x14ac:dyDescent="0.25">
      <c r="C77" s="164"/>
      <c r="D77" s="269"/>
      <c r="E77" s="267"/>
    </row>
    <row r="78" spans="1:12" s="268" customFormat="1" ht="15.75" x14ac:dyDescent="0.25">
      <c r="A78" s="67"/>
      <c r="B78" s="67"/>
      <c r="C78" s="164"/>
      <c r="D78" s="244"/>
      <c r="E78" s="267"/>
      <c r="G78" s="67"/>
      <c r="H78" s="67"/>
      <c r="I78" s="67"/>
      <c r="J78" s="67"/>
      <c r="K78" s="67"/>
      <c r="L78" s="67"/>
    </row>
    <row r="79" spans="1:12" s="268" customFormat="1" ht="15.75" x14ac:dyDescent="0.25">
      <c r="A79" s="67"/>
      <c r="B79" s="67"/>
      <c r="C79" s="164"/>
      <c r="D79" s="244"/>
      <c r="E79" s="267"/>
      <c r="G79" s="67"/>
      <c r="H79" s="67"/>
      <c r="I79" s="67"/>
      <c r="J79" s="67"/>
      <c r="K79" s="67"/>
      <c r="L79" s="67"/>
    </row>
    <row r="80" spans="1:12" s="268" customFormat="1" ht="15.75" x14ac:dyDescent="0.25">
      <c r="A80" s="67"/>
      <c r="B80" s="67"/>
      <c r="C80" s="164"/>
      <c r="D80" s="244"/>
      <c r="E80" s="267"/>
      <c r="G80" s="67"/>
      <c r="H80" s="67"/>
      <c r="I80" s="67"/>
      <c r="J80" s="67"/>
      <c r="K80" s="67"/>
      <c r="L80" s="67"/>
    </row>
    <row r="81" spans="1:12" s="268" customFormat="1" x14ac:dyDescent="0.25">
      <c r="A81" s="67"/>
      <c r="B81" s="67"/>
      <c r="C81" s="164"/>
      <c r="D81" s="269"/>
      <c r="E81" s="267"/>
      <c r="G81" s="67"/>
      <c r="H81" s="67"/>
      <c r="I81" s="67"/>
      <c r="J81" s="67"/>
      <c r="K81" s="67"/>
      <c r="L81" s="67"/>
    </row>
    <row r="82" spans="1:12" s="268" customFormat="1" ht="15.75" x14ac:dyDescent="0.25">
      <c r="A82" s="67"/>
      <c r="B82" s="67"/>
      <c r="C82" s="164"/>
      <c r="D82" s="244"/>
      <c r="E82" s="267"/>
      <c r="G82" s="67"/>
      <c r="H82" s="67"/>
      <c r="I82" s="67"/>
      <c r="J82" s="67"/>
      <c r="K82" s="67"/>
      <c r="L82" s="67"/>
    </row>
    <row r="83" spans="1:12" s="268" customFormat="1" ht="15.75" x14ac:dyDescent="0.25">
      <c r="A83" s="67"/>
      <c r="B83" s="67"/>
      <c r="C83" s="164"/>
      <c r="D83" s="244"/>
      <c r="E83" s="267"/>
      <c r="G83" s="67"/>
      <c r="H83" s="67"/>
      <c r="I83" s="67"/>
      <c r="J83" s="67"/>
      <c r="K83" s="67"/>
      <c r="L83" s="67"/>
    </row>
    <row r="84" spans="1:12" s="268" customFormat="1" ht="15.75" x14ac:dyDescent="0.25">
      <c r="A84" s="67"/>
      <c r="B84" s="67"/>
      <c r="C84" s="164"/>
      <c r="D84" s="244"/>
      <c r="E84" s="267"/>
      <c r="G84" s="67"/>
      <c r="H84" s="67"/>
      <c r="I84" s="67"/>
      <c r="J84" s="67"/>
      <c r="K84" s="67"/>
      <c r="L84" s="67"/>
    </row>
    <row r="85" spans="1:12" s="268" customFormat="1" x14ac:dyDescent="0.25">
      <c r="A85" s="67"/>
      <c r="B85" s="67"/>
      <c r="C85" s="164"/>
      <c r="D85" s="269"/>
      <c r="E85" s="267"/>
      <c r="G85" s="67"/>
      <c r="H85" s="67"/>
      <c r="I85" s="67"/>
      <c r="J85" s="67"/>
      <c r="K85" s="67"/>
      <c r="L85" s="67"/>
    </row>
    <row r="86" spans="1:12" s="268" customFormat="1" ht="15.75" x14ac:dyDescent="0.25">
      <c r="A86" s="67"/>
      <c r="B86" s="67"/>
      <c r="C86" s="164"/>
      <c r="D86" s="244"/>
      <c r="E86" s="267"/>
      <c r="G86" s="67"/>
      <c r="H86" s="67"/>
      <c r="I86" s="67"/>
      <c r="J86" s="67"/>
      <c r="K86" s="67"/>
      <c r="L86" s="67"/>
    </row>
    <row r="87" spans="1:12" s="268" customFormat="1" ht="15.75" x14ac:dyDescent="0.25">
      <c r="A87" s="67"/>
      <c r="B87" s="67"/>
      <c r="C87" s="164"/>
      <c r="D87" s="244"/>
      <c r="E87" s="267"/>
      <c r="G87" s="67"/>
      <c r="H87" s="67"/>
      <c r="I87" s="67"/>
      <c r="J87" s="67"/>
      <c r="K87" s="67"/>
      <c r="L87" s="67"/>
    </row>
    <row r="88" spans="1:12" s="268" customFormat="1" ht="15.75" x14ac:dyDescent="0.25">
      <c r="A88" s="67"/>
      <c r="B88" s="67"/>
      <c r="C88" s="164"/>
      <c r="D88" s="244"/>
      <c r="E88" s="267"/>
      <c r="G88" s="67"/>
      <c r="H88" s="67"/>
      <c r="I88" s="67"/>
      <c r="J88" s="67"/>
      <c r="K88" s="67"/>
      <c r="L88" s="67"/>
    </row>
    <row r="89" spans="1:12" s="268" customFormat="1" x14ac:dyDescent="0.25">
      <c r="A89" s="67"/>
      <c r="B89" s="67"/>
      <c r="C89" s="164"/>
      <c r="D89" s="269"/>
      <c r="E89" s="267"/>
      <c r="G89" s="67"/>
      <c r="H89" s="67"/>
      <c r="I89" s="67"/>
      <c r="J89" s="67"/>
      <c r="K89" s="67"/>
      <c r="L89" s="67"/>
    </row>
    <row r="90" spans="1:12" s="268" customFormat="1" ht="15.75" x14ac:dyDescent="0.25">
      <c r="A90" s="67"/>
      <c r="B90" s="67"/>
      <c r="C90" s="164"/>
      <c r="D90" s="244"/>
      <c r="E90" s="267"/>
      <c r="G90" s="67"/>
      <c r="H90" s="67"/>
      <c r="I90" s="67"/>
      <c r="J90" s="67"/>
      <c r="K90" s="67"/>
      <c r="L90" s="67"/>
    </row>
    <row r="91" spans="1:12" s="268" customFormat="1" ht="15.75" x14ac:dyDescent="0.25">
      <c r="A91" s="67"/>
      <c r="B91" s="67"/>
      <c r="C91" s="164"/>
      <c r="D91" s="244"/>
      <c r="E91" s="267"/>
      <c r="G91" s="67"/>
      <c r="H91" s="67"/>
      <c r="I91" s="67"/>
      <c r="J91" s="67"/>
      <c r="K91" s="67"/>
      <c r="L91" s="67"/>
    </row>
    <row r="92" spans="1:12" s="268" customFormat="1" ht="15.75" x14ac:dyDescent="0.25">
      <c r="A92" s="67"/>
      <c r="B92" s="67"/>
      <c r="C92" s="164"/>
      <c r="D92" s="244"/>
      <c r="E92" s="267"/>
      <c r="G92" s="67"/>
      <c r="H92" s="67"/>
      <c r="I92" s="67"/>
      <c r="J92" s="67"/>
      <c r="K92" s="67"/>
      <c r="L92" s="67"/>
    </row>
    <row r="93" spans="1:12" s="268" customFormat="1" x14ac:dyDescent="0.25">
      <c r="A93" s="67"/>
      <c r="B93" s="67"/>
      <c r="C93" s="164"/>
      <c r="D93" s="269"/>
      <c r="E93" s="267"/>
      <c r="G93" s="67"/>
      <c r="H93" s="67"/>
      <c r="I93" s="67"/>
      <c r="J93" s="67"/>
      <c r="K93" s="67"/>
      <c r="L93" s="67"/>
    </row>
    <row r="94" spans="1:12" s="268" customFormat="1" ht="15.75" x14ac:dyDescent="0.25">
      <c r="A94" s="67"/>
      <c r="B94" s="67"/>
      <c r="C94" s="164"/>
      <c r="D94" s="244"/>
      <c r="E94" s="267"/>
      <c r="G94" s="67"/>
      <c r="H94" s="67"/>
      <c r="I94" s="67"/>
      <c r="J94" s="67"/>
      <c r="K94" s="67"/>
      <c r="L94" s="67"/>
    </row>
    <row r="95" spans="1:12" s="268" customFormat="1" ht="15.75" x14ac:dyDescent="0.25">
      <c r="A95" s="67"/>
      <c r="B95" s="67"/>
      <c r="C95" s="164"/>
      <c r="D95" s="244"/>
      <c r="E95" s="267"/>
      <c r="G95" s="67"/>
      <c r="H95" s="67"/>
      <c r="I95" s="67"/>
      <c r="J95" s="67"/>
      <c r="K95" s="67"/>
      <c r="L95" s="67"/>
    </row>
    <row r="96" spans="1:12" s="268" customFormat="1" ht="15.75" x14ac:dyDescent="0.25">
      <c r="A96" s="67"/>
      <c r="B96" s="67"/>
      <c r="C96" s="164"/>
      <c r="D96" s="244"/>
      <c r="E96" s="267"/>
      <c r="G96" s="67"/>
      <c r="H96" s="67"/>
      <c r="I96" s="67"/>
      <c r="J96" s="67"/>
      <c r="K96" s="67"/>
      <c r="L96" s="67"/>
    </row>
    <row r="97" spans="1:12" s="268" customFormat="1" x14ac:dyDescent="0.25">
      <c r="A97" s="67"/>
      <c r="B97" s="67"/>
      <c r="C97" s="164"/>
      <c r="D97" s="269"/>
      <c r="E97" s="267"/>
      <c r="G97" s="67"/>
      <c r="H97" s="67"/>
      <c r="I97" s="67"/>
      <c r="J97" s="67"/>
      <c r="K97" s="67"/>
      <c r="L97" s="67"/>
    </row>
    <row r="98" spans="1:12" x14ac:dyDescent="0.25">
      <c r="C98" s="164"/>
      <c r="D98" s="266"/>
      <c r="E98" s="267"/>
    </row>
    <row r="99" spans="1:12" x14ac:dyDescent="0.25">
      <c r="C99" s="164"/>
      <c r="D99" s="266"/>
      <c r="E99" s="267"/>
    </row>
    <row r="100" spans="1:12" x14ac:dyDescent="0.25">
      <c r="C100" s="164"/>
      <c r="D100" s="266"/>
      <c r="E100" s="267"/>
    </row>
    <row r="101" spans="1:12" x14ac:dyDescent="0.25">
      <c r="C101" s="164"/>
      <c r="D101" s="266"/>
      <c r="E101" s="267"/>
    </row>
    <row r="102" spans="1:12" x14ac:dyDescent="0.25">
      <c r="C102" s="164"/>
      <c r="D102" s="266"/>
      <c r="E102" s="267"/>
    </row>
  </sheetData>
  <mergeCells count="1">
    <mergeCell ref="C1:F1"/>
  </mergeCells>
  <pageMargins left="0.25" right="0.25" top="0.75" bottom="0.75" header="0.3" footer="0.3"/>
  <pageSetup paperSize="8" fitToHeight="0" orientation="landscape" r:id="rId1"/>
  <rowBreaks count="1" manualBreakCount="1">
    <brk id="2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LOT 1-Laser CO2</vt:lpstr>
      <vt:lpstr>LOT 1- Millores</vt:lpstr>
      <vt:lpstr>LOT 2 - Làser ORL</vt:lpstr>
      <vt:lpstr>LOT 2 - Millores</vt:lpstr>
      <vt:lpstr>'LOT 1- Millores'!Área_de_impresión</vt:lpstr>
      <vt:lpstr>'LOT 1-Laser CO2'!Área_de_impresión</vt:lpstr>
      <vt:lpstr>'LOT 2 - Làser ORL'!Área_de_impresión</vt:lpstr>
      <vt:lpstr>'LOT 2 - Millores'!Área_de_impresión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Lalana Cruz, Raquel</dc:creator>
  <cp:lastModifiedBy>Lalana Cruz, Raquel</cp:lastModifiedBy>
  <dcterms:created xsi:type="dcterms:W3CDTF">2024-08-01T11:08:23Z</dcterms:created>
  <dcterms:modified xsi:type="dcterms:W3CDTF">2024-09-26T07:56:47Z</dcterms:modified>
</cp:coreProperties>
</file>