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e\Documents\Feina\04. Encàrrecs\00 Tancats\230329 Colombrers\Doc Treball\"/>
    </mc:Choice>
  </mc:AlternateContent>
  <bookViews>
    <workbookView xWindow="0" yWindow="0" windowWidth="20580" windowHeight="117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43" i="1" l="1"/>
  <c r="F643" i="1"/>
  <c r="G638" i="1"/>
  <c r="G641" i="1"/>
  <c r="E638" i="1"/>
  <c r="F638" i="1"/>
  <c r="F641" i="1"/>
  <c r="G639" i="1"/>
  <c r="G633" i="1"/>
  <c r="G636" i="1"/>
  <c r="E633" i="1"/>
  <c r="F633" i="1"/>
  <c r="F636" i="1"/>
  <c r="G634" i="1"/>
  <c r="G625" i="1"/>
  <c r="G631" i="1"/>
  <c r="E625" i="1"/>
  <c r="F625" i="1"/>
  <c r="F631" i="1"/>
  <c r="G630" i="1"/>
  <c r="G628" i="1"/>
  <c r="G626" i="1"/>
  <c r="G620" i="1"/>
  <c r="G623" i="1"/>
  <c r="E620" i="1"/>
  <c r="F620" i="1"/>
  <c r="F623" i="1"/>
  <c r="G621" i="1"/>
  <c r="G604" i="1"/>
  <c r="G618" i="1"/>
  <c r="E604" i="1"/>
  <c r="F604" i="1"/>
  <c r="F618" i="1"/>
  <c r="G612" i="1"/>
  <c r="G616" i="1"/>
  <c r="E612" i="1"/>
  <c r="F612" i="1"/>
  <c r="F616" i="1"/>
  <c r="G614" i="1"/>
  <c r="G605" i="1"/>
  <c r="G610" i="1"/>
  <c r="E605" i="1"/>
  <c r="F605" i="1"/>
  <c r="F610" i="1"/>
  <c r="G608" i="1"/>
  <c r="G606" i="1"/>
  <c r="G579" i="1"/>
  <c r="G602" i="1"/>
  <c r="E579" i="1"/>
  <c r="F579" i="1"/>
  <c r="F602" i="1"/>
  <c r="G600" i="1"/>
  <c r="G598" i="1"/>
  <c r="G596" i="1"/>
  <c r="G594" i="1"/>
  <c r="G592" i="1"/>
  <c r="G590" i="1"/>
  <c r="G588" i="1"/>
  <c r="G586" i="1"/>
  <c r="G584" i="1"/>
  <c r="G582" i="1"/>
  <c r="G580" i="1"/>
  <c r="G566" i="1"/>
  <c r="G577" i="1"/>
  <c r="E566" i="1"/>
  <c r="F566" i="1"/>
  <c r="F577" i="1"/>
  <c r="G575" i="1"/>
  <c r="G573" i="1"/>
  <c r="G571" i="1"/>
  <c r="G569" i="1"/>
  <c r="G567" i="1"/>
  <c r="G527" i="1"/>
  <c r="G564" i="1"/>
  <c r="E527" i="1"/>
  <c r="F527" i="1"/>
  <c r="F564" i="1"/>
  <c r="G562" i="1"/>
  <c r="G560" i="1"/>
  <c r="G558" i="1"/>
  <c r="G556" i="1"/>
  <c r="G554" i="1"/>
  <c r="G552" i="1"/>
  <c r="G550" i="1"/>
  <c r="G548" i="1"/>
  <c r="G546" i="1"/>
  <c r="G544" i="1"/>
  <c r="G542" i="1"/>
  <c r="G540" i="1"/>
  <c r="G538" i="1"/>
  <c r="G536" i="1"/>
  <c r="G534" i="1"/>
  <c r="G532" i="1"/>
  <c r="G530" i="1"/>
  <c r="G528" i="1"/>
  <c r="G508" i="1"/>
  <c r="G525" i="1"/>
  <c r="E508" i="1"/>
  <c r="F508" i="1"/>
  <c r="F525" i="1"/>
  <c r="G523" i="1"/>
  <c r="G521" i="1"/>
  <c r="G519" i="1"/>
  <c r="G517" i="1"/>
  <c r="G515" i="1"/>
  <c r="G513" i="1"/>
  <c r="G511" i="1"/>
  <c r="G509" i="1"/>
  <c r="G483" i="1"/>
  <c r="G506" i="1"/>
  <c r="E483" i="1"/>
  <c r="F483" i="1"/>
  <c r="F506" i="1"/>
  <c r="G504" i="1"/>
  <c r="G502" i="1"/>
  <c r="G500" i="1"/>
  <c r="G498" i="1"/>
  <c r="G496" i="1"/>
  <c r="G494" i="1"/>
  <c r="G492" i="1"/>
  <c r="G490" i="1"/>
  <c r="G488" i="1"/>
  <c r="G486" i="1"/>
  <c r="G484" i="1"/>
  <c r="G440" i="1"/>
  <c r="G481" i="1"/>
  <c r="E440" i="1"/>
  <c r="F440" i="1"/>
  <c r="F481" i="1"/>
  <c r="G479" i="1"/>
  <c r="G477" i="1"/>
  <c r="G475" i="1"/>
  <c r="G473" i="1"/>
  <c r="G471" i="1"/>
  <c r="G469" i="1"/>
  <c r="G467" i="1"/>
  <c r="G465" i="1"/>
  <c r="G463" i="1"/>
  <c r="G461" i="1"/>
  <c r="G459" i="1"/>
  <c r="G457" i="1"/>
  <c r="G455" i="1"/>
  <c r="G453" i="1"/>
  <c r="G451" i="1"/>
  <c r="G449" i="1"/>
  <c r="G447" i="1"/>
  <c r="G445" i="1"/>
  <c r="G443" i="1"/>
  <c r="G441" i="1"/>
  <c r="G427" i="1"/>
  <c r="G438" i="1"/>
  <c r="E427" i="1"/>
  <c r="F427" i="1"/>
  <c r="F438" i="1"/>
  <c r="G436" i="1"/>
  <c r="G434" i="1"/>
  <c r="G432" i="1"/>
  <c r="G430" i="1"/>
  <c r="G428" i="1"/>
  <c r="G376" i="1"/>
  <c r="G425" i="1"/>
  <c r="E376" i="1"/>
  <c r="F376" i="1"/>
  <c r="F425" i="1"/>
  <c r="G423" i="1"/>
  <c r="G421" i="1"/>
  <c r="G419" i="1"/>
  <c r="G417" i="1"/>
  <c r="G415" i="1"/>
  <c r="G413" i="1"/>
  <c r="G411" i="1"/>
  <c r="G409" i="1"/>
  <c r="G407" i="1"/>
  <c r="G405" i="1"/>
  <c r="G403" i="1"/>
  <c r="G401" i="1"/>
  <c r="G399" i="1"/>
  <c r="G397" i="1"/>
  <c r="G395" i="1"/>
  <c r="G393" i="1"/>
  <c r="G391" i="1"/>
  <c r="G389" i="1"/>
  <c r="G387" i="1"/>
  <c r="G385" i="1"/>
  <c r="G383" i="1"/>
  <c r="G381" i="1"/>
  <c r="G379" i="1"/>
  <c r="G377" i="1"/>
  <c r="G305" i="1"/>
  <c r="G374" i="1"/>
  <c r="E305" i="1"/>
  <c r="F305" i="1"/>
  <c r="F374" i="1"/>
  <c r="G372" i="1"/>
  <c r="G370" i="1"/>
  <c r="G368" i="1"/>
  <c r="G366" i="1"/>
  <c r="G364" i="1"/>
  <c r="G362" i="1"/>
  <c r="G360" i="1"/>
  <c r="G358" i="1"/>
  <c r="G356" i="1"/>
  <c r="G354" i="1"/>
  <c r="G352" i="1"/>
  <c r="G350" i="1"/>
  <c r="G348" i="1"/>
  <c r="G346" i="1"/>
  <c r="G344" i="1"/>
  <c r="G342" i="1"/>
  <c r="G340" i="1"/>
  <c r="G338" i="1"/>
  <c r="G336" i="1"/>
  <c r="G334" i="1"/>
  <c r="G332" i="1"/>
  <c r="G330" i="1"/>
  <c r="G328" i="1"/>
  <c r="G326" i="1"/>
  <c r="G324" i="1"/>
  <c r="G322" i="1"/>
  <c r="G320" i="1"/>
  <c r="G318" i="1"/>
  <c r="G316" i="1"/>
  <c r="G314" i="1"/>
  <c r="G312" i="1"/>
  <c r="G310" i="1"/>
  <c r="G308" i="1"/>
  <c r="G306" i="1"/>
  <c r="G286" i="1"/>
  <c r="G303" i="1"/>
  <c r="E286" i="1"/>
  <c r="F286" i="1"/>
  <c r="F303" i="1"/>
  <c r="G301" i="1"/>
  <c r="G299" i="1"/>
  <c r="G297" i="1"/>
  <c r="G295" i="1"/>
  <c r="G293" i="1"/>
  <c r="G291" i="1"/>
  <c r="G289" i="1"/>
  <c r="G287" i="1"/>
  <c r="G281" i="1"/>
  <c r="G284" i="1"/>
  <c r="E281" i="1"/>
  <c r="F281" i="1"/>
  <c r="F284" i="1"/>
  <c r="G282" i="1"/>
  <c r="G276" i="1"/>
  <c r="G279" i="1"/>
  <c r="E276" i="1"/>
  <c r="F276" i="1"/>
  <c r="F279" i="1"/>
  <c r="G277" i="1"/>
  <c r="G223" i="1"/>
  <c r="G274" i="1"/>
  <c r="E223" i="1"/>
  <c r="F223" i="1"/>
  <c r="F274" i="1"/>
  <c r="G231" i="1"/>
  <c r="G272" i="1"/>
  <c r="E231" i="1"/>
  <c r="F231" i="1"/>
  <c r="F272" i="1"/>
  <c r="G245" i="1"/>
  <c r="G270" i="1"/>
  <c r="E245" i="1"/>
  <c r="F245" i="1"/>
  <c r="F270" i="1"/>
  <c r="G268" i="1"/>
  <c r="G266" i="1"/>
  <c r="G264" i="1"/>
  <c r="G262" i="1"/>
  <c r="G260" i="1"/>
  <c r="G258" i="1"/>
  <c r="G256" i="1"/>
  <c r="G254" i="1"/>
  <c r="G252" i="1"/>
  <c r="G250" i="1"/>
  <c r="G248" i="1"/>
  <c r="G246" i="1"/>
  <c r="G232" i="1"/>
  <c r="G243" i="1"/>
  <c r="E232" i="1"/>
  <c r="F232" i="1"/>
  <c r="F243" i="1"/>
  <c r="G241" i="1"/>
  <c r="G239" i="1"/>
  <c r="G237" i="1"/>
  <c r="G235" i="1"/>
  <c r="G233" i="1"/>
  <c r="G224" i="1"/>
  <c r="G229" i="1"/>
  <c r="E224" i="1"/>
  <c r="F224" i="1"/>
  <c r="F229" i="1"/>
  <c r="G227" i="1"/>
  <c r="G225" i="1"/>
  <c r="G210" i="1"/>
  <c r="G221" i="1"/>
  <c r="E210" i="1"/>
  <c r="F210" i="1"/>
  <c r="F221" i="1"/>
  <c r="G219" i="1"/>
  <c r="G217" i="1"/>
  <c r="G215" i="1"/>
  <c r="G213" i="1"/>
  <c r="G211" i="1"/>
  <c r="G177" i="1"/>
  <c r="G208" i="1"/>
  <c r="E177" i="1"/>
  <c r="F177" i="1"/>
  <c r="F208" i="1"/>
  <c r="G193" i="1"/>
  <c r="G206" i="1"/>
  <c r="E193" i="1"/>
  <c r="F193" i="1"/>
  <c r="F206" i="1"/>
  <c r="G204" i="1"/>
  <c r="G202" i="1"/>
  <c r="G200" i="1"/>
  <c r="G198" i="1"/>
  <c r="G196" i="1"/>
  <c r="G194" i="1"/>
  <c r="G178" i="1"/>
  <c r="G191" i="1"/>
  <c r="E178" i="1"/>
  <c r="F178" i="1"/>
  <c r="F191" i="1"/>
  <c r="G189" i="1"/>
  <c r="G187" i="1"/>
  <c r="G185" i="1"/>
  <c r="G183" i="1"/>
  <c r="G181" i="1"/>
  <c r="G179" i="1"/>
  <c r="G164" i="1"/>
  <c r="G175" i="1"/>
  <c r="E164" i="1"/>
  <c r="F164" i="1"/>
  <c r="F175" i="1"/>
  <c r="G173" i="1"/>
  <c r="G171" i="1"/>
  <c r="G169" i="1"/>
  <c r="G167" i="1"/>
  <c r="G165" i="1"/>
  <c r="G129" i="1"/>
  <c r="G162" i="1"/>
  <c r="E129" i="1"/>
  <c r="F129" i="1"/>
  <c r="F162" i="1"/>
  <c r="G143" i="1"/>
  <c r="G160" i="1"/>
  <c r="E143" i="1"/>
  <c r="F143" i="1"/>
  <c r="F160" i="1"/>
  <c r="G158" i="1"/>
  <c r="G156" i="1"/>
  <c r="G154" i="1"/>
  <c r="G152" i="1"/>
  <c r="G150" i="1"/>
  <c r="G148" i="1"/>
  <c r="G146" i="1"/>
  <c r="G144" i="1"/>
  <c r="G130" i="1"/>
  <c r="G141" i="1"/>
  <c r="E130" i="1"/>
  <c r="F130" i="1"/>
  <c r="F141" i="1"/>
  <c r="G139" i="1"/>
  <c r="G137" i="1"/>
  <c r="G135" i="1"/>
  <c r="G133" i="1"/>
  <c r="G131" i="1"/>
  <c r="G114" i="1"/>
  <c r="G127" i="1"/>
  <c r="E114" i="1"/>
  <c r="F114" i="1"/>
  <c r="F127" i="1"/>
  <c r="G125" i="1"/>
  <c r="G123" i="1"/>
  <c r="G121" i="1"/>
  <c r="G119" i="1"/>
  <c r="G117" i="1"/>
  <c r="G115" i="1"/>
  <c r="G95" i="1"/>
  <c r="G112" i="1"/>
  <c r="E95" i="1"/>
  <c r="F95" i="1"/>
  <c r="F112" i="1"/>
  <c r="G110" i="1"/>
  <c r="G108" i="1"/>
  <c r="G106" i="1"/>
  <c r="G104" i="1"/>
  <c r="G102" i="1"/>
  <c r="G100" i="1"/>
  <c r="G98" i="1"/>
  <c r="G96" i="1"/>
  <c r="G67" i="1"/>
  <c r="G93" i="1"/>
  <c r="E67" i="1"/>
  <c r="F67" i="1"/>
  <c r="F93" i="1"/>
  <c r="G86" i="1"/>
  <c r="G91" i="1"/>
  <c r="E86" i="1"/>
  <c r="F86" i="1"/>
  <c r="F91" i="1"/>
  <c r="G89" i="1"/>
  <c r="G87" i="1"/>
  <c r="G79" i="1"/>
  <c r="G84" i="1"/>
  <c r="E79" i="1"/>
  <c r="F79" i="1"/>
  <c r="F84" i="1"/>
  <c r="G82" i="1"/>
  <c r="G80" i="1"/>
  <c r="G68" i="1"/>
  <c r="G77" i="1"/>
  <c r="E68" i="1"/>
  <c r="F68" i="1"/>
  <c r="F77" i="1"/>
  <c r="G75" i="1"/>
  <c r="G73" i="1"/>
  <c r="G71" i="1"/>
  <c r="G69" i="1"/>
  <c r="G40" i="1"/>
  <c r="G65" i="1"/>
  <c r="E40" i="1"/>
  <c r="F40" i="1"/>
  <c r="F65" i="1"/>
  <c r="G63" i="1"/>
  <c r="G61" i="1"/>
  <c r="G59" i="1"/>
  <c r="G57" i="1"/>
  <c r="G55" i="1"/>
  <c r="G53" i="1"/>
  <c r="G51" i="1"/>
  <c r="G49" i="1"/>
  <c r="G47" i="1"/>
  <c r="G45" i="1"/>
  <c r="G43" i="1"/>
  <c r="G41" i="1"/>
  <c r="G15" i="1"/>
  <c r="G38" i="1"/>
  <c r="E15" i="1"/>
  <c r="F15" i="1"/>
  <c r="F38" i="1"/>
  <c r="G21" i="1"/>
  <c r="G36" i="1"/>
  <c r="E21" i="1"/>
  <c r="F21" i="1"/>
  <c r="F36" i="1"/>
  <c r="G34" i="1"/>
  <c r="G32" i="1"/>
  <c r="G30" i="1"/>
  <c r="G28" i="1"/>
  <c r="G26" i="1"/>
  <c r="G24" i="1"/>
  <c r="G22" i="1"/>
  <c r="G16" i="1"/>
  <c r="G19" i="1"/>
  <c r="E16" i="1"/>
  <c r="F16" i="1"/>
  <c r="F19" i="1"/>
  <c r="G17" i="1"/>
  <c r="G4" i="1"/>
  <c r="G13" i="1"/>
  <c r="E4" i="1"/>
  <c r="F4" i="1"/>
  <c r="F13" i="1"/>
  <c r="G11" i="1"/>
  <c r="G9" i="1"/>
  <c r="G7" i="1"/>
  <c r="G5" i="1"/>
</calcChain>
</file>

<file path=xl/sharedStrings.xml><?xml version="1.0" encoding="utf-8"?>
<sst xmlns="http://schemas.openxmlformats.org/spreadsheetml/2006/main" count="1500" uniqueCount="878">
  <si>
    <t>Edifici de vestidors i serveis per a una piscina municipal</t>
  </si>
  <si>
    <t>Presupuesto</t>
  </si>
  <si>
    <t>Código</t>
  </si>
  <si>
    <t>Resumen</t>
  </si>
  <si>
    <t>ImpPres</t>
  </si>
  <si>
    <t>Nat</t>
  </si>
  <si>
    <t>Ud</t>
  </si>
  <si>
    <t>CanPres</t>
  </si>
  <si>
    <t>PrPres</t>
  </si>
  <si>
    <t xml:space="preserve">01.00        </t>
  </si>
  <si>
    <t>CRITERIS D'AMIDAMENTS</t>
  </si>
  <si>
    <t>Capítulo</t>
  </si>
  <si>
    <t/>
  </si>
  <si>
    <t xml:space="preserve">NZZZZZ01     </t>
  </si>
  <si>
    <t>Cada partida inclou: Disposició apuntalaments i / o bastides o m</t>
  </si>
  <si>
    <t>Partida</t>
  </si>
  <si>
    <t>0</t>
  </si>
  <si>
    <t>Cada partida inclou: Disposició apuntalaments i / o bastides o maquinaria necessària (elevadors, plataformes, etc.) necessaris per a la correcta execució de les feines, replantejaments, neteja del lloc de treball i retirada de residus i restes d'obra a l'abocador autoritzat.</t>
  </si>
  <si>
    <t xml:space="preserve">NZZZZZ02     </t>
  </si>
  <si>
    <t>Deducció de buits.</t>
  </si>
  <si>
    <t>En les superfícies mesurades es dedueixen els buits seguint el següent criteri: Buits com a màxim de 2,00m2 no es dedueixen. Buits de més de 2,00m2, es dedueixen el 100%.</t>
  </si>
  <si>
    <t xml:space="preserve">NZZZZZ03     </t>
  </si>
  <si>
    <t>Abast mesures de seguretat.</t>
  </si>
  <si>
    <t>Cada partida inclou: Disposició de tots els elements de protecció, seguretat i salut reflectits en l'estudi de seguretat i salut i /o segons les indicacions del coordinador de seguretat i salut per a la direcció facultativa, durant l'execució de les obres.
Neteja i ordre diari de tots els residus generats en l'execució de l'obra.</t>
  </si>
  <si>
    <t xml:space="preserve">NZZZZZ04     </t>
  </si>
  <si>
    <t>Certificació de partides.</t>
  </si>
  <si>
    <t>No es podrá certificar cap partida on estiguin incluits materials; per als quals, o bé el programa de control de qualitat o bé la Direcció Facultativa, hagin solicitat el seu corresponent certificat de control de qualitat i/o les seves caracterítiques tècniques i no s'hagin entregat a la Direcció Facultativa.</t>
  </si>
  <si>
    <t>01.00</t>
  </si>
  <si>
    <t xml:space="preserve">01.01        </t>
  </si>
  <si>
    <t>TREBALLS PREVIS I TERRES</t>
  </si>
  <si>
    <t xml:space="preserve">01.01.01     </t>
  </si>
  <si>
    <t xml:space="preserve"> Treballs previs</t>
  </si>
  <si>
    <t xml:space="preserve">EDDZGE00     </t>
  </si>
  <si>
    <t>Acta notarial</t>
  </si>
  <si>
    <t>u</t>
  </si>
  <si>
    <t xml:space="preserve">
ACTA NOTARIAL
Acta notarial amb aixecament escrit i fotgràfic de l'estat actual de conservació i manteniment de la finca veïna. Signatura de les dues propietats. 
</t>
  </si>
  <si>
    <t>01.01.01</t>
  </si>
  <si>
    <t xml:space="preserve">01.01.03     </t>
  </si>
  <si>
    <t xml:space="preserve"> Moviment de terres</t>
  </si>
  <si>
    <t xml:space="preserve">E221B472     </t>
  </si>
  <si>
    <t>Excavació d'obra.,h&lt;=2m</t>
  </si>
  <si>
    <t>m3</t>
  </si>
  <si>
    <t xml:space="preserve">EXCAVACIÓ D'OBRA
Excavació de terres per a cimentació, murs, solera i rampa, de fins a 2m de fondària, en terreny compacte (Clasificació T1 amb densitat media de 2,05 a  2,25 T/m3, segons estudi geotècnic), realitzada amb pala excavadora i càrrega indirecta sobre camió.
</t>
  </si>
  <si>
    <t xml:space="preserve">ADP010       </t>
  </si>
  <si>
    <t>Terraplenat</t>
  </si>
  <si>
    <t xml:space="preserve">Terraplenat  i compactació per a fonament de terraplè amb material de la pròpia excavació,amb una esponjositat del 40% 
</t>
  </si>
  <si>
    <t xml:space="preserve">ACE020       </t>
  </si>
  <si>
    <t>Excavació per buidatge de rampa</t>
  </si>
  <si>
    <t>Excavació de terres per a buidatge de rampa d'accés exterior, retirada dels materials excavats i càrrega a camió.</t>
  </si>
  <si>
    <t xml:space="preserve">E2222422     </t>
  </si>
  <si>
    <t>Excavació d'arquetes i pous</t>
  </si>
  <si>
    <t>EXCAVACIÓ ARQUETES I POUS
Excavació d'arquetes i pous de fins a 3 m de fondària, en terreny compacte, amb mitjans mecànics. Inclou 
acumulació, recol·locació i piconat de les terres per tapar pou i arquetes.</t>
  </si>
  <si>
    <t xml:space="preserve">E222B432     </t>
  </si>
  <si>
    <t>Excavació de rases</t>
  </si>
  <si>
    <t>EXCAVACIÓ RASES
Excavació de rasa per a riostra de vallat i pas d'instal·lacions fins a 1 m de fondària, en terreny compacte, amb mitjans mecànics. Inclou acumulació, recol·locació i piconat de les terres per tapar rases.</t>
  </si>
  <si>
    <t xml:space="preserve">E225T00F     </t>
  </si>
  <si>
    <t>Repàs caixa pavim</t>
  </si>
  <si>
    <t>m2</t>
  </si>
  <si>
    <t>REPÀS CAIXA PAVIMENT
Repàs i piconatge de caixa de paviment, amb una compactació del 95% del PM</t>
  </si>
  <si>
    <t xml:space="preserve">E225T00M     </t>
  </si>
  <si>
    <t>Adequació terres naturals</t>
  </si>
  <si>
    <t xml:space="preserve">ADEQUACIÓ DE TERRES:
Moviment i adequació de terres naturals en zona horts </t>
  </si>
  <si>
    <t>01.01.03</t>
  </si>
  <si>
    <t>01.01</t>
  </si>
  <si>
    <t xml:space="preserve">01.02        </t>
  </si>
  <si>
    <t>FONAMENTACIÓ</t>
  </si>
  <si>
    <t xml:space="preserve">E3C515G3     </t>
  </si>
  <si>
    <t>Formigó p/ fonam.HA-25/P/20/IIa</t>
  </si>
  <si>
    <t>Formigó per a FONAMENTS i MURS , HA-25/P/20/IIa, de consistència plàstica i grandària màxima del granulat 20 mm, abocat amb cubilot. Inclou riostra perimetral. Inclou tubs de sanejament. Tot segòn plànols d'estructures.</t>
  </si>
  <si>
    <t xml:space="preserve">E3CBM8JJ     </t>
  </si>
  <si>
    <t>Armadura p/fonam AP500SD</t>
  </si>
  <si>
    <t>kg</t>
  </si>
  <si>
    <t xml:space="preserve">Armadura per a FONAMENTS i MURS d'estructura AP500 S d'acer en barres corrugades B500S de límit elàstic &gt;= 500 N/mm2. Inclosos solapaments, arrancament de pilars i arrancament d'escales. Tot segòns plànols d'estructures.
</t>
  </si>
  <si>
    <t xml:space="preserve">E4D3D5LF     </t>
  </si>
  <si>
    <t>Muntatge+desmunt.encofrats</t>
  </si>
  <si>
    <t xml:space="preserve">Muntatge i desmuntatge d'encofrats de FONAMENTS i MURS, amb tauler de fusta de pi, de directriu recta, acabat fenòlic. </t>
  </si>
  <si>
    <t xml:space="preserve">E7J5C5D0     </t>
  </si>
  <si>
    <t>Segellat de junts amb perfil hidroexpansiu de poliuretà</t>
  </si>
  <si>
    <t>m</t>
  </si>
  <si>
    <t>Segellat de junts amb perfil hidroexpansiu de poliuretà de secció 2x1 cm, col·locat a l'interior del junt</t>
  </si>
  <si>
    <t xml:space="preserve">ED5A1600     </t>
  </si>
  <si>
    <t>Drenatge amb tub</t>
  </si>
  <si>
    <t xml:space="preserve">Drenatge amb tub ranurat de PVC de D=160 mm de FONAMENTS i MURS 
</t>
  </si>
  <si>
    <t xml:space="preserve">E7614A06     </t>
  </si>
  <si>
    <t>Membrana densitat superficial</t>
  </si>
  <si>
    <t>Membrana de densitat superficial 1,3 kg/m2 i de gruix 1 mm, d'una làmina de cautxú sintètic no regenerat (butil), col·locada adherida amb adhesiu de cautxú sintètic a FONAMENTS i MURS</t>
  </si>
  <si>
    <t xml:space="preserve">ED5L36G3     </t>
  </si>
  <si>
    <t>Làmina drenant nodular</t>
  </si>
  <si>
    <t>Làmina drenant nodular de polietilè d'alta densitat, amb un geotèxtil de polièster adherit en dues cares, amb nòduls de 9 mm d'alçària aproximada i una resistència a la compressió aproximada de 250 kN/m2, fixada mecànicament sobre parament vertical de FONAMENTS i MURS</t>
  </si>
  <si>
    <t xml:space="preserve">E7B111L0     </t>
  </si>
  <si>
    <t>Geotèxtil polipropilè</t>
  </si>
  <si>
    <t>Geotèxtil format per feltre de polipropilè no teixit lligat mecànicament de 400 a 500 g/m2, col·locat sense adherir a FONAMENTS i MURS</t>
  </si>
  <si>
    <t xml:space="preserve">E7B21E0L     </t>
  </si>
  <si>
    <t>Llàmina separadora</t>
  </si>
  <si>
    <t xml:space="preserve">
AÏLLAMENT SOLERES I LLOSES
Llàmina separadora de polietilè de 100 µm i 96 g/m2, col·locada no adherida en soleres i lloses en contacte amb terres.</t>
  </si>
  <si>
    <t xml:space="preserve">E7B21E02     </t>
  </si>
  <si>
    <t>Membrana 2mm per Radó</t>
  </si>
  <si>
    <t xml:space="preserve">Membrana 2mm per Radó 
Membrana de gruix 2 mm, d'una làmina de PVC flexible no resistent a la intempèrie, amb armadura de malla de fibra de vidre, fusionada amb soldadura d'aire calent, fixada al suport amb adhesiu de formulació específica.
</t>
  </si>
  <si>
    <t xml:space="preserve">E2255H70     </t>
  </si>
  <si>
    <t>Reblert amb graves</t>
  </si>
  <si>
    <t>Reblert de pou de FONAMENTS i MURS, amb graves per a drenatge de pedra granítica, en tongades de 25 cm com a màxim</t>
  </si>
  <si>
    <t xml:space="preserve">ED5APA11     </t>
  </si>
  <si>
    <t>Recollida d’aigües de pluja del jardí darrera dels vestidors</t>
  </si>
  <si>
    <t>PA</t>
  </si>
  <si>
    <t xml:space="preserve">Recollida d’aigües de pluja del jardí darrera dels vestidors, amb cuneta de graves i drenatges a dues alçades, un de sanejament del jardí i altre de filtracions
Inclou connexió a plúvials del tub de sanejament del jardí
</t>
  </si>
  <si>
    <t>01.02</t>
  </si>
  <si>
    <t xml:space="preserve">01.03        </t>
  </si>
  <si>
    <t>ESTRUCTURA</t>
  </si>
  <si>
    <t xml:space="preserve">01.03.00     </t>
  </si>
  <si>
    <t>ESTRUCTURA DE FORMIGÓ</t>
  </si>
  <si>
    <t xml:space="preserve">E4BC3000     </t>
  </si>
  <si>
    <t>Armadura p/llosa estruc.AP500S barres corrug.</t>
  </si>
  <si>
    <t>Armadura per a lloses d'estructura AP500 S d'acer en barres corrugades B500S de límit elàstic &gt;= 500 N/mm2</t>
  </si>
  <si>
    <t xml:space="preserve">E45C18H3     </t>
  </si>
  <si>
    <t>Formigó p/llosa, HA-25/B/20/IIa,abocat cubilot</t>
  </si>
  <si>
    <t>Formigó per a lloses, HA-25/B/20/IIa, de consistència tova i grandària màxima del granulat 20 mm, abocat amb cubilot</t>
  </si>
  <si>
    <t xml:space="preserve">E4DC1D02     </t>
  </si>
  <si>
    <t>Muntatge i desmuntatge d'encofrat de lloses, a una alçària &lt;= 3</t>
  </si>
  <si>
    <t>Muntatge i desmuntatge d'encofrat de lloses, a una alçària &lt;= 3 m, amb tauler de fusta de pi folrat amb tauler fenòlic per a deixar el formigó vist</t>
  </si>
  <si>
    <t xml:space="preserve">E4DCBD02     </t>
  </si>
  <si>
    <t>Muntatge i desmuntatge d'encofrat de lloses inclinades, &lt;=5</t>
  </si>
  <si>
    <t>Muntatge i desmuntatge d'encofrat de lloses inclinades, a una alçària &lt;= 5 m, amb tauler de fusta de pi folrat amb tauler fenòlic per a deixar el formigó vist</t>
  </si>
  <si>
    <t>01.03.00</t>
  </si>
  <si>
    <t xml:space="preserve">01.03.01     </t>
  </si>
  <si>
    <t>ESTRUCTURA METÀL·LICA</t>
  </si>
  <si>
    <t xml:space="preserve">E4435115     </t>
  </si>
  <si>
    <t>Acer S275JR,p/estrc. peça simp.,perf.lam.IP,HE,UP,treb.taller</t>
  </si>
  <si>
    <t>Acer S275JR segons UNE-EN 10025-2, per a estructures metàl·liques formades per peça simple, en perfils laminats en calent sèrie IPN, IPE, HEB, HEA, HEM, UPN i planxa, treballat a taller i amb una capa d'imprimació antioxidant, col·locat a l'obra amb soldadura</t>
  </si>
  <si>
    <t xml:space="preserve">E7D6ZP02     </t>
  </si>
  <si>
    <t>Pint.igníf.perf.acer,1capa imprimació p/pint.intum.+3capes pintu</t>
  </si>
  <si>
    <t>Pintat ignífug de perfils d'acer amb una capa de imprimació per a pintura intumescent i tres capes de pintura intumescent, amb un gruix total de 2500 µm</t>
  </si>
  <si>
    <t>01.03.01</t>
  </si>
  <si>
    <t xml:space="preserve">01.03.02     </t>
  </si>
  <si>
    <t>ESTRUCTURA DE FÀBRICA</t>
  </si>
  <si>
    <t xml:space="preserve">E4F285M2     </t>
  </si>
  <si>
    <t>Paret estructural d'una cara vista de 14 cm de gruix i resistènc</t>
  </si>
  <si>
    <t>Paret estructural d'una cara vista de 14 cm de gruix i resistència a compressió 10 N/mm2, de maó calat R-30, de 290x140x50 mm, cares vistes i de color especial, categoria I, HD, segons la norma UNE-EN 771, col·locat amb ciment pòrtland amb filler calcari CEM II/B-L 32,5 R segons UNE-EN 197-1, en sacs
Inclou làmina impermeable de capilaritat</t>
  </si>
  <si>
    <t xml:space="preserve">EHX020       </t>
  </si>
  <si>
    <t>Connectors metàl·lics, Tipus Fleje</t>
  </si>
  <si>
    <t>Provisió i col·locació en part proporcional de connectors metàl·lics tipus fleje, en paret estructural</t>
  </si>
  <si>
    <t>01.03.02</t>
  </si>
  <si>
    <t>01.03</t>
  </si>
  <si>
    <t xml:space="preserve">01.06        </t>
  </si>
  <si>
    <t>COBERTES</t>
  </si>
  <si>
    <t xml:space="preserve">E511HAFK     </t>
  </si>
  <si>
    <t>Acabat de terrat amb paviment de rajola ceràmica</t>
  </si>
  <si>
    <t>Acabat de terrat amb paviment de rajola ceràmica comuna d'elaboració mecànica, amb acabat llis/ fi, de color vermell i de 30x15 cm, col·locat amb morter mixt 1:2:10</t>
  </si>
  <si>
    <t xml:space="preserve">E5Z1ZO02     </t>
  </si>
  <si>
    <t>Formació de pendents amb formigó cel·lular, e=12 cm</t>
  </si>
  <si>
    <t xml:space="preserve">Formació de pendents amb formigó cel·lular sense granulat, de densitat 300 kg/m3, de 12 cm de gruix mitjà, amb la superfície aplanada
</t>
  </si>
  <si>
    <t xml:space="preserve">E713GRL8     </t>
  </si>
  <si>
    <t>Membrana per a impermeabilització de cobertes de dues làmines</t>
  </si>
  <si>
    <t>Membrana per a impermeabilització de cobertes PN-7 segons la norma UNE 104402 de dues làmines, de densitat superficial 6.6 kg/m2 formada per làmina de betum modificat LBM (APP)-40-FP, amb armadura de feltre de polièster de 160 g/m2 i tractament antiarrels sobre làmina de betum modificat LBM (APP)-30-PE 95 g/m2, adherides entre elles en calent i col·locades sobre capa separadora amb geotèxtil</t>
  </si>
  <si>
    <t xml:space="preserve">E7B451J0     </t>
  </si>
  <si>
    <t>Geotèxtil format per feltre de polièster no teixit lligat mec.</t>
  </si>
  <si>
    <t>Geotèxtil format per feltre de polièster no teixit lligat mecànicament de 300 a 350 g/m2, col·locat sense adherir. Article: ref. 710035 de la sèrie Danofelt PY de DANOSA</t>
  </si>
  <si>
    <t xml:space="preserve">E7C9JNP2     </t>
  </si>
  <si>
    <t>Aïllament amb poliestiré extruit 10cm</t>
  </si>
  <si>
    <t xml:space="preserve">Provisió i col·locació de Aïllament amb poliestiré extruit de 10cm </t>
  </si>
  <si>
    <t xml:space="preserve">E5Z26D30     </t>
  </si>
  <si>
    <t>Capa de protecció de morter de ciment 1:6 de 3 cm de gruix</t>
  </si>
  <si>
    <t xml:space="preserve">E5ZD2G0D     </t>
  </si>
  <si>
    <t>Minvell contra parament, de rajola ceràmica fina</t>
  </si>
  <si>
    <t>Minvell contra parament, de rajola ceràmica fina, col·locada amb morter de ciment 1:6</t>
  </si>
  <si>
    <t xml:space="preserve">E5ZEZO03     </t>
  </si>
  <si>
    <t>Remat superior muret coberta de planxa d'acer galvanitzat</t>
  </si>
  <si>
    <t>Remat de planxa d'acer plegada amb acabat galvanitzat, d'1 mm de gruix, 40 cm de desenvolupament, com a màxim, amb 4 plecs, per a remat superior muret, col·locat amb fixacions mecàniques</t>
  </si>
  <si>
    <t>01.06</t>
  </si>
  <si>
    <t xml:space="preserve">01.07        </t>
  </si>
  <si>
    <t>FAÇANES</t>
  </si>
  <si>
    <t xml:space="preserve">E612854W     </t>
  </si>
  <si>
    <t>Paret de tancament d'una cara vista de gruix 14 cm</t>
  </si>
  <si>
    <t xml:space="preserve">Paret de tancament recolzada amb totxo de cara vista rustic manual  de 28x14x5cm, massís manual vermell, categoria I, HD, segons la norma UNE-EN 771-1, col·locat amb morter per a ram de paleta industrialitzat M 7.5 (7,5 N/mm2) de designació (G) segons norma UNE-EN 998-2. Inclou part proporcional de connectos metàl·lics tipus fleje, i armat tipus mur fort i làmina arrencada paret
</t>
  </si>
  <si>
    <t xml:space="preserve">E612854X     </t>
  </si>
  <si>
    <t>Paret de tancament de gelosia de gruix 14 cm</t>
  </si>
  <si>
    <t>GELOSIA:
Paret de tancament recolzada amb totxo de cara vista rustic manual  de 28x14x5cm, massís manual vermell, categoria I, HD, segons la norma UNE-EN 771-1, col·locat en GELOSIA amb morter per a ram de paleta industrialitzat M 7.5 (7,5 N/mm2) de designació (G) segons norma UNE-EN 998-2. Inclou part proporcional de connectos metàl·lics tipus fleje, i armat tipus mur fort i làmina arrencada paret</t>
  </si>
  <si>
    <t xml:space="preserve">E81121A2     </t>
  </si>
  <si>
    <t>Arrebossat a bona vista</t>
  </si>
  <si>
    <t>Arrebossat a bona vista 10mm sobre parament vertical interior, a 3,00 m d'alçària, com a màxim, amb morter de ciment 1:6, remolinat</t>
  </si>
  <si>
    <t xml:space="preserve">E81121A3     </t>
  </si>
  <si>
    <t>Arrebossat acabat mestrejat</t>
  </si>
  <si>
    <t xml:space="preserve">Arrebossat acabat mestrejat 10mm sobre parament vertical interior, a 3,00 m d'alçària, com a màxim, amb morter de ciment 1:6, remolinat
</t>
  </si>
  <si>
    <t xml:space="preserve">E7C9TBC4     </t>
  </si>
  <si>
    <t>Aïllament amb poliestiré extruit 80mm</t>
  </si>
  <si>
    <t>Aïllament tèrmic per l'interior per a revestir, amb panell rígid de poliestirè extruit, de superfície llisa i mecanitzat lateral encadellat, de 80 mm de gruix, resistència a compressió &gt;= 250 kPa, resistència tèrmica 2,25 m²K/W, conductivitat tèrmica 0,035 W/(mK). Col·locació en obra: de gom a gom, amb pelladas d'adhesiu cimentós.</t>
  </si>
  <si>
    <t xml:space="preserve">E612B515     </t>
  </si>
  <si>
    <t>Armari comptadors</t>
  </si>
  <si>
    <t xml:space="preserve">Armari comptadors:
Partida alçada per formació d'armari de comptadors conformat per mur de formigó vist (partida E6522J412)  i recolçat sobre solera de formigó ( partida  F9G2838C). Forrat de xapa d'acer +portes d'alumini color a definir + coberta de xapa d'alumini. Tot segons plànols. </t>
  </si>
  <si>
    <t>01.07</t>
  </si>
  <si>
    <t xml:space="preserve">01.10        </t>
  </si>
  <si>
    <t>FUSTERIES</t>
  </si>
  <si>
    <t xml:space="preserve">01.10.01     </t>
  </si>
  <si>
    <t>Fusteries interiors</t>
  </si>
  <si>
    <t xml:space="preserve">EAQDD07      </t>
  </si>
  <si>
    <t>Porta batent 80cm</t>
  </si>
  <si>
    <t xml:space="preserve">Provisió i col.locació de Fi1 i Fi3
Porta placa interior d'una fulla batent, de fusta massisa natural de la casa ROI o equivalent, llisa de 40 mm de gruix, 80 cm de pas lliure amb tapetas planas per testa , amb burletes silens block. Conjunt lacat color blanc de fábrica.
Inclou herratges cromats, tancador, pernios i maneta de roseta mod Turia ó equiv. Inclou tope de porta inox col.locat.
</t>
  </si>
  <si>
    <t xml:space="preserve">EAQDVID1     </t>
  </si>
  <si>
    <t>Porta corredissa</t>
  </si>
  <si>
    <t xml:space="preserve">Provisió i col.locació de Fi4 segons plànols
PORTA DE FUSTA MASSISSA NATURAL DE LA CASA ROI O EQUIVALENT, 1 FULLA CORREDISSA AMB GUIA:
Pas lliure de 90cm. Inclou armadura, guia superior, premarc, pany, ferratjes i muntatge. 
</t>
  </si>
  <si>
    <t xml:space="preserve">EAQDCZ2      </t>
  </si>
  <si>
    <t>Porta batent doble 170cm</t>
  </si>
  <si>
    <t xml:space="preserve">Provisió i col.locació de Fi2
Porta placa interior de dues fulles batent, de fusta massisa natural de la casa ROI o equivalent, llisa de 40 mm de gruix, 170 cm de pas lliure amb tapetas planas per testa , amb burletes silens block. Conjunt lacat color blanc de fábrica.
Inclou herratges cromats, tancador, pernios i maneta de roseta mod Turia ó equiv. Inclou tope de porta inox col.locat.
</t>
  </si>
  <si>
    <t xml:space="preserve">E66EZE75     </t>
  </si>
  <si>
    <t>Mampara modular de 80 mm de espesor,vidrio 6+6,perf.madera pino</t>
  </si>
  <si>
    <t xml:space="preserve">Subministrament i col·locació de mampara modular de 800 mm de gruix, formada per vidre simple laminar de seguretat de 6+6 mm de gruix, amb sistema de supensió sobre perfileria de pi natural tractat i envernissat i juntes termoplàstiques per al segellat dels vidres i del perímetre dels taulells
</t>
  </si>
  <si>
    <t xml:space="preserve">EQ546D3R     </t>
  </si>
  <si>
    <t>Taulell de fusta de pi 50 mm de gruix, acabat envernissat, per a</t>
  </si>
  <si>
    <t>Taulell de fusta de pi 50 mm de gruix, acabat envernissat, per a col·locació de lavabo recolzat, amb reforços interiors i mènsules de suport, preu superior, col·locat encastat a parament vertical</t>
  </si>
  <si>
    <t>01.10.01</t>
  </si>
  <si>
    <t xml:space="preserve">01.10.02     </t>
  </si>
  <si>
    <t>Fusteries exteriors</t>
  </si>
  <si>
    <t xml:space="preserve">FCM020       </t>
  </si>
  <si>
    <t>Fe1: Conjunt Fusteria Exterior de fusta</t>
  </si>
  <si>
    <t xml:space="preserve">Fe1: Conjunt de tres finestres practicables amb forma trapezoidal
Previsió i col·locació de Fusteria exterior de la marca ROI o equivalent, model PLUS 69 de 90x69 2 gomes, marc de 70x70, tapajuntes de 70x10, frontisses regulables 3D i maneta estandar Hoppe.
Vidre  4+4-16-4 Baix emisssiu col·locat segons normativa falcats i segellats amb 3 juntes de silicona neutra.
Tot el conjunt vernissat amb vernís a l'aigua d'alta resistència i baix manteniment, en línia floow coating
amb control de gramage, admosfera i temperatura, color estandar a triar de la carta ROI.
</t>
  </si>
  <si>
    <t xml:space="preserve">FCM0201      </t>
  </si>
  <si>
    <t>Fe2 + Fe2*: Conjunt de Fusteria Exterior de Fusta</t>
  </si>
  <si>
    <t>Fe2: Conjunt de 8 finestres abatibles
Previsió i col·locació de Fusteria exterior de la marca ROI o equivalent, model PLUS 69 de 90x69 2 gomes, marc de 70x70, tapajuntes de 70x10, frontisses regulables 3D i maneta estandar Hoppe.
Vidre  4+4-16-4 Baix emisssiu col·locat segons normativa falcats i segellats amb 3 juntes de silicona neutra.
Tot el conjunt vernissat amb vernís a l'aigua d'alta resistència i baix manteniment, en línia floow coating
amb control de gramage, admosfera i temperatura, color estandar a triar de la carta ROI.</t>
  </si>
  <si>
    <t xml:space="preserve">FCM0202      </t>
  </si>
  <si>
    <t>Fe4: Conjunt porta euroblock+ fix lateral</t>
  </si>
  <si>
    <t xml:space="preserve">Fe4: Conjunt de Porta d'entrada euroblock model Vidriera amb marc per a cristall fix lateral
Previsió i col·locació de Porta euroblock, amb pany euro de 5 punts de tancament, 2 gomes, bombin estandar, maneta i tirador.
Vidre  4+4-16-4 Baix emisssiu col·locat segons normativa falcats i segellats amb 3 juntes de silicona neutra.
Tot el conjunt vernissat amb vernís a l'aigua d'alta resistència i baix manteniment, en línia floow coating
amb control de gramage, admosfera i temperatura, color estandar a triar de la carta ROI.
</t>
  </si>
  <si>
    <t xml:space="preserve">FCM0203      </t>
  </si>
  <si>
    <t>Fe5+Fe5*: Conjunt Balconera 4 vidres plegats + 3vidres fixos sup</t>
  </si>
  <si>
    <t xml:space="preserve">Fe5+ Fe5*: Balconera plegable de 4 fulles de 2300 mm d'altura i un marc per a 2 vidres fixos
superiors
Previsió i col·locació de Fusteria exterior de la marca ROI o equivalent, model PLUS 69 de 90x69 2 gomes, marc de 70x70, tapajuntes de 70x10, frontisses regulables 3D i maneta estandar Hoppe.
Vidre  4+4-16-4 Baix emisssiu col·locat segons normativa falcats i segellats amb 3 juntes de silicona neutra.
Tot el conjunt vernissat amb vernís a l'aigua d'alta resistència i baix manteniment, en línia floow coating
amb control de gramage, admosfera i temperatura, color estandar a triar de la carta ROI.
</t>
  </si>
  <si>
    <t xml:space="preserve">FCM0204      </t>
  </si>
  <si>
    <t>Fe6: Balconera + Porta Euroblock model Vidriera</t>
  </si>
  <si>
    <t xml:space="preserve">Fe6: Conjunt Balconera+ Porta d'entrada euroblock model Vidriera
Previsió i col·locació de Porta euroblock, amb pany euro de 5 punts de tancament, 2 gomes, bombin estandar, maneta i tirador.
Previsió i col·locació de Fusteria exterior de la marca ROI o equivalent, model PLUS 69 de 90x69 2 gomes, marc de 70x70, tapajuntes de 70x10, frontisses regulables 3D i maneta estandar Hoppe.
Vidre  4+4-16-4 Baix emisssiu col·locat segons normativa falcats i segellats amb 3 juntes de silicona neutra.
Tot el conjunt vernissat amb vernís a l'aigua d'alta resistència i baix manteniment, en línia floow coating
amb control de gramage, admosfera i temperatura, color estandar a triar de la carta ROI.
</t>
  </si>
  <si>
    <t xml:space="preserve">E7J5A01A     </t>
  </si>
  <si>
    <t>Segellat de junt de fusteries amb el buit d'obra</t>
  </si>
  <si>
    <t>Segellat de junt de fusteries amb el buit d'obra, amb massilla de silicona neutra, aplicada amb pistola manual, prèvia imprimació</t>
  </si>
  <si>
    <t xml:space="preserve">PPC010       </t>
  </si>
  <si>
    <t>Fe3: Porta de xapa metàl·lica 2 fulles batents</t>
  </si>
  <si>
    <t xml:space="preserve">Provisió i col·locació de porta de xapa metàl·lica de 2 fulles batents amb pas de 80cm.  inclou imprimasió antioxidant i acabat pintat color a definir per la DF.
Inclou tots els elements neccessaris </t>
  </si>
  <si>
    <t xml:space="preserve">PPC0101      </t>
  </si>
  <si>
    <t>Fe6+ Fe7: Porta corredissa 1 fulla metàl·lica</t>
  </si>
  <si>
    <t xml:space="preserve">Provisió i col·locació de porta corredissa d'una fulla metàl·lica , inclou imprimasió antioxidant i acabat pintat color a definir per la DF.
Inclou tots els elements neccessaris com ferratges,guies,tirador. </t>
  </si>
  <si>
    <t>01.10.02</t>
  </si>
  <si>
    <t>01.10</t>
  </si>
  <si>
    <t xml:space="preserve">01.11        </t>
  </si>
  <si>
    <t>SERRALLERIA</t>
  </si>
  <si>
    <t xml:space="preserve">EQN2U002     </t>
  </si>
  <si>
    <t>Escala exterior de gat</t>
  </si>
  <si>
    <t>Escala metàl·lica recta col·locada, de 0,6 m d'amplada, amb 2 suports amb perfils d'acer laminat IPN 120, escalones de planxa metàl·lica amb relleu antilliscant, conformada amb plecs frontals i posteriors, de 2 mm de gruix, soldats superiorment als perfils i barana metàl·lica d'acer amb tub superior de 42 mm de diàmetre, 3 barres de 12 mm de diàmetre i muntants de secció rectangular 50x10 mm soldats lateralment als perfils, amb acabat lacat</t>
  </si>
  <si>
    <t xml:space="preserve">EB32CZ04     </t>
  </si>
  <si>
    <t>Porta: Reixa galvanitzada 200x50 mm de pas de malla</t>
  </si>
  <si>
    <t xml:space="preserve">Portes:
Estructura d'acer galvanitzat en calent, amb bastidor de tub de 40x40x1,5 mm i malla electrosoldada de 200x50 mm de pas i 5mm de gruix. De la casa Revisa Model "Nature". 
Muntants de tub de 80x80x2 mm indeterminat, passador amb topall antiobertura,perns regulables, pany de cop i clau i maneta, acabat galvanitzat i pintat. Guies i rodadures vistes. Tot segons documentació gràfica.
</t>
  </si>
  <si>
    <t xml:space="preserve">EB32CZ03     </t>
  </si>
  <si>
    <t>Tanca: Reixa galvanitzada 200x50 mm de pas de malla</t>
  </si>
  <si>
    <t>Conjunt de tanca perimetral Panells modular de mides variables entre: 2,2 i 6,37 metres de llargada, i 1,00 i 1,50 metres d'alçada (mides segons plànols). De la casa Revisa Model "Nature". 
Estructura d'acer galvanitzat en calent, amb bastidor de tub de 40x40x1,5 mm (horitzontals) i 30x30x1,5 (verticals) , amb interior de malla electrosoldada de 300x50 mm, amb varilla vertical de 5mm de diàmetre i varilla horitzontal de 6 mm de diàmetre. Acabat galvanitzat i plastificat.</t>
  </si>
  <si>
    <t xml:space="preserve">EB32CZ05     </t>
  </si>
  <si>
    <t>P06 Sala Tècnica piscina</t>
  </si>
  <si>
    <t>Provisió i col·locació de Porta P06 Composta per:
Porta de dues fulles batents de 2.25 x 2.95 de llum de pas
Estructura d'acer galvanitzat en calent, amb bastidor de tub de 40x40x1,5 mm i malla electrosoldada de 200x50 mm de pas i 5mm de gruix, muntants de tub de 80x80x2 mm indeterminat, passador amb topall antiobertura, perns regulables, pany de cop i clau i maneta, acabat galvanitzat i plastificat.</t>
  </si>
  <si>
    <t xml:space="preserve">YCL120       </t>
  </si>
  <si>
    <t>Línia de vida homologada</t>
  </si>
  <si>
    <t xml:space="preserve">Linea de vida homologada central amb cable d'acer, de 30m  amb amortiguador de caides. Inclou plaques de senyalització, dues precintes de seguretat. Inclou suport, fixacions per la subjecció de components i carro. </t>
  </si>
  <si>
    <t>01.11</t>
  </si>
  <si>
    <t xml:space="preserve">01.12        </t>
  </si>
  <si>
    <t>PAVIMENTS</t>
  </si>
  <si>
    <t xml:space="preserve">01.12.01     </t>
  </si>
  <si>
    <t>Paviments Interiors</t>
  </si>
  <si>
    <t xml:space="preserve">E9Z4MA16     </t>
  </si>
  <si>
    <t>Armadura solera de formigó AP500 SD amb malla electrosoldada</t>
  </si>
  <si>
    <t>Armadura de solera de formigó AP500 SD amb malla electrosoldada de barres corrugades d'acer ME 15x15 cm D:6-6 mm 6x2,2 m B500SD UNE-EN 10080</t>
  </si>
  <si>
    <t xml:space="preserve">P93MLP9K     </t>
  </si>
  <si>
    <t>Solera de formigó per armar HA - 30 / B / 20 / XC3</t>
  </si>
  <si>
    <t>Solera de formigó per armar HA - 30 / B / 20 / XC3 amb una quantitat de ciment de 300 kg/m3 i relació aigua ciment =&lt; 0.55, de gruix 15 cm, abocat des de camió</t>
  </si>
  <si>
    <t xml:space="preserve">NIR020       </t>
  </si>
  <si>
    <t>Impermeabilització dutxa</t>
  </si>
  <si>
    <t xml:space="preserve">Impermeabilització mitjançant una mà de fons de pintura impermeabilizante bicomponente, a base de resina epoxi i betum, diluïda amb un 25% d'aigua, i una mà d'acabat amb el mateix producte sense diluir, amb un rendiment de 0,25 kg/m² cada mà. Aplicació en dutxa fins a 1m d'alçada en parets. </t>
  </si>
  <si>
    <t xml:space="preserve">RSN110       </t>
  </si>
  <si>
    <t>Junta perímetral porex</t>
  </si>
  <si>
    <t>Junta perimetral de dilatació de 10 mm d'amplària i 100 mm de profunditat, en paviment continu de formigó, amb làmina d'escuma de polietilè d'alta densitat, tipus porex.</t>
  </si>
  <si>
    <t xml:space="preserve">E9DCA845     </t>
  </si>
  <si>
    <t>Paviment interior Gres Porcellànic 30x30 color marró fosc</t>
  </si>
  <si>
    <t xml:space="preserve">Paviment interior antilliscant, de rajola de gres porcellànic premsat esmaltat Color marró fosc, grup B la (UNE-EN 14411) de forma rectangular o quadrada, preu mitjà d' 1 a 5 peces/m2 col·locades amb adhesiu per a rajola ceràmica C2 i rejuntat amb beurada C G1. </t>
  </si>
  <si>
    <t xml:space="preserve">E9DCA846     </t>
  </si>
  <si>
    <t>Paviment interior Gres Porcellànic 30x30 color marró clar</t>
  </si>
  <si>
    <t xml:space="preserve">Paviment interior antilliscant, de rajola de gres porcellànic premsat esmaltat Color marró clar, grup B la (UNE-EN 14411) de forma rectangular o quadrada, preu mitjà d' 1 a 5 peces/m2 col·locades amb adhesiu per a rajola ceràmica C2 i rejuntat amb beurada C G1. 
</t>
  </si>
  <si>
    <t>01.12.01</t>
  </si>
  <si>
    <t xml:space="preserve">01.12.02     </t>
  </si>
  <si>
    <t>Pavimentos Exteriors</t>
  </si>
  <si>
    <t xml:space="preserve">43535435     </t>
  </si>
  <si>
    <t>Paviment exterior Gres Porcellànic 20x40 color blanc</t>
  </si>
  <si>
    <t xml:space="preserve">Provisió i col·locació de paviment exterior Gres Porcellànic de 20x40cm, Antilliscant  color blanc. Resistència al lliscament Rd&gt;45 segons UNE-*ENV 12633, resbaladicidad classe 3 segons CTE per a exteriors, rebudes amb adhesiu cimentós millorat, C2 gris, i rejuntada amb morter de juntes cimentós amb resistència elevada a l'abrasió i absorció d'aigua reduïda, CG2, per a junta oberta (entre 3 i 15 mm), amb la mateixa tonalitat de les peces.
</t>
  </si>
  <si>
    <t xml:space="preserve">44844774     </t>
  </si>
  <si>
    <t>Paviment exterior Gres Porcellànic 20x40 color gris</t>
  </si>
  <si>
    <t xml:space="preserve">Provisió i col·locació de paviment exterior Gres Porcellànic de 20x40cm, Antilliscant  color gris. Resistència al lliscament Rd&gt;45 segons UNE-*ENV 12633, resbaladicidad classe 3 segons CTE per a exteriors, rebudes amb adhesiu cimentós millorat, C2 gris, i rejuntada amb morter de juntes cimentós amb resistència elevada a l'abrasió i absorció d'aigua reduïda, CG2, per a junta oberta (entre 3 i 15 mm), amb la mateixa tonalitat de les peces.
</t>
  </si>
  <si>
    <t xml:space="preserve">54645333     </t>
  </si>
  <si>
    <t>Paviment exterior Gres Porcellànic 30x30 color marró fosc</t>
  </si>
  <si>
    <t xml:space="preserve">Provisió i col·locació de paviment exterior Gres Porcellànic de 30x30cm, Antilliscant  color marró fosc. Resistència al lliscament Rd&gt;45 segons UNE-*ENV 12633, resbaladicidad classe 3 segons CTE per a exteriors, rebudes amb adhesiu cimentós millorat, C2 gris, i rejuntada amb morter de juntes cimentós amb resistència elevada a l'abrasió i absorció d'aigua reduïda, CG2, per a junta oberta (entre 3 i 15 mm), amb la mateixa tonalitat de les peces.
</t>
  </si>
  <si>
    <t xml:space="preserve">38384747     </t>
  </si>
  <si>
    <t>Rajola Ceràmica 15x30 rasilla</t>
  </si>
  <si>
    <t>Provisió i col·locació de paviment exterior rajola cèramica tipus rasilla de 15x30cm,  per a terrassa de restaurant.
capacitat d'absorció d'aigua E&lt;3%, grup AI, resistència al lliscament Rd&gt;45, classe 3, per a exteriors, rebudes amb adhesiu cimentós d'enduriment normal, C1 sense cap característica addicional, color gris i rejuntada amb morter de juntes cimentós millorat, amb absorció d'aigua reduïda i resistència elevada a l'abrasió tipus CG 2 W A, color blanc, per a juntes de 2 a 15 mm.</t>
  </si>
  <si>
    <t xml:space="preserve">UXH010       </t>
  </si>
  <si>
    <t>Panot Formigó 9 pastilles 4cm gruix 20x20</t>
  </si>
  <si>
    <t>Provisió i col·locació de panot de formigó de 9 pastilles de 4cm de gruix de 20x20 para ús públic en zona de vorera,  abocament des de camió amb estès i vibrat manual amb regla vibrant de 3 m, amb acabat majestrat. El preu no inclou la base de suport.</t>
  </si>
  <si>
    <t xml:space="preserve">UXH193       </t>
  </si>
  <si>
    <t>Peça de formigó graons rampa 60x30</t>
  </si>
  <si>
    <t>Peça de formigó per a ús exterior,esistència a flexió T, càrrega de trencament 3, resistència al desgast G,mides 60x30 cm, gris, per a ús públic en exteriors en zona de passos de vianants, tot això realitzat sobre solera de formigó en massa (HM-20/P/20/X0), de 30 cm de gruix, abocat des de camió amb estès i vibrat manual amb regla vibrant de 3 m, amb acabat majestrat. El preu no inclou la base de suport.</t>
  </si>
  <si>
    <t>01.12.02</t>
  </si>
  <si>
    <t>01.12</t>
  </si>
  <si>
    <t xml:space="preserve">01.13        </t>
  </si>
  <si>
    <t>REVESTIMENTS I PINTURES</t>
  </si>
  <si>
    <t xml:space="preserve">E82C1Q2J     </t>
  </si>
  <si>
    <t>Enrajolat parament vertical fins 1m</t>
  </si>
  <si>
    <t>Enrajolat de parament vertical interior a una alçària de 1m  amb rajola de ceràmica blanca tipus valència 20x20 , preu alt, de 6 a 15 peces/m2, col·locades amb adhesiu per a rajola ceràmica C2 TE (UNE-EN 12004) i rejuntat amb beurada gris fosc CG2 (UNE-EN 13888)</t>
  </si>
  <si>
    <t xml:space="preserve">E82CJ1QJ     </t>
  </si>
  <si>
    <t>Enrajolat parament vertical fins 2,1m</t>
  </si>
  <si>
    <t xml:space="preserve">Enrajolat de parament vertical interior a una alçària de 2,1m  amb rajola de ceràmica blanca tipus valència 20x20 , preu alt, de 6 a 15 peces/m2, col·locades amb adhesiu per a rajola ceràmica C2 TE (UNE-EN 12004) i rejuntat amb beurada gris fosc CG2 (UNE-EN 13888)
</t>
  </si>
  <si>
    <t xml:space="preserve">E898J140     </t>
  </si>
  <si>
    <t>Pintat de parament vertical</t>
  </si>
  <si>
    <t>Pintat de parament vertical de guix, amb pintura esmalt a l'aigua de jotun amb acabat llis, amb una capa de fons, diluïda, i dues d'acabat.
Inclou reajuntar i tapar forats dels llums. Reajuntar totes les corones dels llums, reajuntar tapets i reajuntar arrambadors.</t>
  </si>
  <si>
    <t xml:space="preserve">3543543      </t>
  </si>
  <si>
    <t>Divisòria fenòlic blanc</t>
  </si>
  <si>
    <t xml:space="preserve">Provisió i col·locació de divisòria de fenòlic blanc amb espessor de 13mm de diferents mides, segons plànols fins a 2m d'alçada, inclou soport d'alumini anoditzat,ferratges d'acer inoxidable. </t>
  </si>
  <si>
    <t xml:space="preserve">E898J1PT     </t>
  </si>
  <si>
    <t>Pintat de parament horitzontal</t>
  </si>
  <si>
    <t>Pintat de parament horitzontal de guix, amb pintura esmalt a l'aigua de jotun amb acabat llis, amb una capa de fons, diluïda, i dues d'acabat.
Inclou reajuntar i tapar forats dels llums. Reajuntar totes les corones dels llums, reajuntar tapets i reajuntar arrambadors.</t>
  </si>
  <si>
    <t>01.13</t>
  </si>
  <si>
    <t xml:space="preserve">01.14        </t>
  </si>
  <si>
    <t>SANEJAMENT</t>
  </si>
  <si>
    <t xml:space="preserve">01.14.1      </t>
  </si>
  <si>
    <t>General</t>
  </si>
  <si>
    <t xml:space="preserve">EDDZGE01     </t>
  </si>
  <si>
    <t>Connexió clavegueram</t>
  </si>
  <si>
    <t xml:space="preserve">CONEXIÓ CLAVEGUERAM
Connexió de la instal·lació d'evacuació general del l'edifici a la xarxa de clavegueram pública, mitjançant el clavegueró nou. </t>
  </si>
  <si>
    <t xml:space="preserve">ASI020       </t>
  </si>
  <si>
    <t>Bonera sifònica</t>
  </si>
  <si>
    <t>Provisió i col·locació de Bonera sifònica de PVC, S-246 autonetejant "JIMTEN", de sortida vertical de 75 mm de diàmetre, amb reixeta plana de polipropilè de 200x200 mm.</t>
  </si>
  <si>
    <t>01.14.1</t>
  </si>
  <si>
    <t xml:space="preserve">01.14.3      </t>
  </si>
  <si>
    <t>Evacuació d'aigües</t>
  </si>
  <si>
    <t xml:space="preserve">01.14.3A     </t>
  </si>
  <si>
    <t xml:space="preserve"> Evacuació aigues pluvials</t>
  </si>
  <si>
    <t xml:space="preserve">ED7FPCLN     </t>
  </si>
  <si>
    <t>Clavegueró PVC 110</t>
  </si>
  <si>
    <t>Ramal soterrat pluvial 110mm:
Clavegueró amb tub de PVC-U de paret massissa per a sanejament amb pressió, de DN 110 mm i de PN 6 bar segons norma UNE-EN 1456-1, sobre solera de formigó de 15 cm de gruix, llit de sorra de 15 cm de gruix i reblert amb sorra fins a 30 cm per sobre del tub. Inclou conexions i peces especials. Inclou conexió a xarxa existent.</t>
  </si>
  <si>
    <t xml:space="preserve">ED14D160     </t>
  </si>
  <si>
    <t>Baixant Coure 90</t>
  </si>
  <si>
    <t>ml</t>
  </si>
  <si>
    <t>BAIXANT COURE COBERTA:
Provisió i col·locació de baixant de tub de coure secció circular de planxa de coure de 0,82mm de gruix, connectada a baixant de diàmetre nominal 90 mm, incloses les peces especials i fixat mecànicament amb brides. Inclou conexió amb la xarxa pluvial.</t>
  </si>
  <si>
    <t xml:space="preserve">ED5EAKMP     </t>
  </si>
  <si>
    <t>Canal acer galvanitzat</t>
  </si>
  <si>
    <t xml:space="preserve">Canal d'acer galvanitzat, registrable, amb element portador, sense pendent, sortida lliure, horitzontal, d'1,5 mm de gruix, de 100 a 200 mm d'amplària, de 30 a 100 mm d'alçària i 4,90 m de llargària, per a una càrrega classe K 3, col·locada. Inclou reixa estraible d'acer galvanitzat. Inclou gárgoles de seguretat
</t>
  </si>
  <si>
    <t xml:space="preserve">ED35POPL     </t>
  </si>
  <si>
    <t>Pou general pluvial 60X60</t>
  </si>
  <si>
    <t>POU PLUVIAL:
Pou sifònic de pas i tapa registrable per a aigües pluvials, de 60x60x60 cm de mides interiors, amb paret de 15 cm de gruix de maó calat de 290x140x100 mm, arrebossada i lliscada per dins amb morter 1:8, sobre solera de formigó en massa de 10 cm i amb tapa prefabricada de formigó armat	.</t>
  </si>
  <si>
    <t xml:space="preserve">ED35POP2     </t>
  </si>
  <si>
    <t>Dipòsit enterrat 30.000l</t>
  </si>
  <si>
    <t>Provisió i instal·lació de dipòsit enterrat de 30.000 litres, situat a la part inferior del recinte, al costat de la sala de màquines de la piscina, per utilització per reg de les zones enjardinades. Es preveu un tub de sobreeixidor d' aquest dipòsit fins al col·lector que passa pel camí de Can Cassamada.</t>
  </si>
  <si>
    <t>01.14.3A</t>
  </si>
  <si>
    <t xml:space="preserve">01.14.3B     </t>
  </si>
  <si>
    <t xml:space="preserve"> Evacuació aigües residuals</t>
  </si>
  <si>
    <t xml:space="preserve">KFC13B23     </t>
  </si>
  <si>
    <t>OPCIÓ 1:Sistema de Pressió: Aigües Grises</t>
  </si>
  <si>
    <t>Grup de pressió d'aigua Marca EBARA, Model : APSG 3-4-2 VV. Serie AP VV, format per 2 bombes centrífugues EBARA model EVMSG 3-4N5/0,37 tipus "en línia", multicel·lular vertical, amb una potència unitària per bomba de 0,37 kW. Per a alimentació trifàsica a 400 V 50 Hz .
Bancada metàl·lica comuna per a bombes i quadre elèctric; vàlvules antiretorn i d'aïllament muntades en impulsió de bombes, col·lector d'impulsió.
Quadre elèctric de força i control, conforme a norma UNE-EN 60204-1,amb convertidor de freqüència
Inclou:
• Microprocessador, per a gestió automàtica integral del grup amb alternança entre totes les bombes, incorporat.
• Display digital i teclat de programació.
• Filtre EMC integrat.
• Doble joc de contactors de força.
• Guardamotores de protecció per a cada bomba.
• Selector Manual-0-Automàtic. Interruptor general de tall en càrrega.
• Pilots de presència de tensió,bomba en marxa,tret tèrmic i baix nivell reserva d'aigua.
• Sistema de funcionament d'emergència mitjançant pressòstat totalment independent del convertidor de freqüència.
• Transductor de pressió 4-20 dt..Línies de força a motors i comandament de pressòstats.
• Regulador de nivell/Pressòstat de mínima per a protecció contra treball en sec,inclòs.
• Interfície RS-485 integrada per a fàcil control per bus de comunicacions. Amb els mòduls opcionals es poden connectar variats sistemes de bus de camp inclosos CANOpen, DeviceNet i Profibus DP.
• Funcionalitat PLC integrada basada en IEC61131-3
Inclou connexió elèctrica desde el quadre general, amb protecció mecànica del cablejat i protecció eléctrica específica per una bomba. Connexionada i en funcionament.</t>
  </si>
  <si>
    <t xml:space="preserve">KFC13B34     </t>
  </si>
  <si>
    <t>OPCIÓ 1: Sistema Bombes fecals de pas 65mm</t>
  </si>
  <si>
    <t xml:space="preserve">Provisió i col·locació de Bombes Model: 65DAR51.1VT Marca EBARA
Electrobombes submergibles per a aigües fecals amb impulsor en Vortex o bicanal. Cos de bomba en ferro colat.
Sic/Ceràmica/NBR. Amb cable estandar de 10 m.
Bomba DONAR - Trifàsica 400V. Motor de 2 pols Classe F, protecció IP68 d'una potència de 1,10 kW, per a
alimentació 400 ±10%-III-50.
Inclou tots els accessoris necessaris per l'instal·lació.
Connexionat i en funcionament.
</t>
  </si>
  <si>
    <t xml:space="preserve">KFC13B2B     </t>
  </si>
  <si>
    <t>OPCIÓ 2: SIstema de Pressió: Aigües Grisses</t>
  </si>
  <si>
    <t xml:space="preserve">Grup de pressió d'aigua EBARA AP-HI-MÀSTER A/6-2formado per 2 bombes centrífugues EBARA model CVM A/6 tipus multicel·lular vertical,amb una potència unitària per bomba de 0,44 kW. Per una alimentació monofàsica a 240 V 50 Hz .
Bancada metàl·lica comuna per a bombes i quadre elèctric; vàlvules antiretorn i d'aïllament muntades en impulsió de bombes, col·lector d'impulsió fabricat en acer 2" ;manòmetre.
Dipòsit hidropneumàtic de sèrie de capacitat 20 litres / 10 bar inclòs.
Accionament regulable mitjançant tecnologia MÀSTER HIDRO-INVERTER,mitjançant variador domèstic compacte amb alternança de bombes, amb un funcionament senzill i fiable, proporcionant un notable estalvi en consum energètic i optimització de la instal·lació, destinats a satisfer les demandes d'aquelles instal·lacions on es requereixi un subministrament d'aigua amb cabal variable a una pressió constant.
• Variador de freqüència per a la gestió de cadascuna de les bombes.
• Pantalla LCD per a informació estat bombes.
• Teclat d'accés a menú programació.
• Manòmetre digital.
• Transductor de pressió intern.
• Polsador START/STOP per al control manual de bombes.
• Sistema de control i protecció de bombes contra sobreintensitats.
• Sistema de protecció contra el funcionament de les bombes sense aigua, per senyal de regulador de nivell o pressòstat 
• Funció ART (autoreset) per a rearmament automàtic en cas d'alarma per falta d'aigua.
• Indicador lluminós de presència de tensió (LINE) i de fallada (FAILURE).
• Indicador lluminós de funcionament per a cada bomba (ON).
Inclou connexió elèctrica desde el quadre general, amb protecció mecànica del cablejat i protecció eléctrica específica per una bomba. Connexionada i en funcionament.
</t>
  </si>
  <si>
    <t xml:space="preserve">KFC13B35     </t>
  </si>
  <si>
    <t>OPCIÓ 2: Estació prefabricada aigües residuals+ 2 bombes 80mm</t>
  </si>
  <si>
    <t xml:space="preserve">Estació prefabricada SL-3B 80 DMLV 52.2
Sistema de recollida i evacuació d'aigües residuals amb 2 bombes. Dipòsits fabricats en PRFV seguint la norma UNE 53-361-90. Inclou:
Dues bombes 80 DMLV 52.2 amb funcionament alternatiu.
Cinc interruptors de nivell (boies) amb 5 m de cable.
Dues vàlvules de retenció a bola (antiretorn).
Dues vàlvules de tancament.
Boca de registre de Ø 1200 mm.
Canonada d'entrada en PVC de Ø 300 mm.
Presa de ventilació de Ø 80 mm.
Presa d'impulsió de Ø 90 mm.
Presa sortida de cables de bombes Ø 32 mm.
Presa sortida de cables de sondes Ø 20 mm.
Volum total: 2500 litres i volum útil: 2000 litres.
Kit de descàrrega inclòs.
Motor de 4 pols, amb una potència de 2,20 kW, per a alimentació 380/415 -
10+6%-III-50.
Inclou tots els accessoris necessaris per l'instal·lació.
Connexionat i en funcionament.
</t>
  </si>
  <si>
    <t xml:space="preserve">KFC13B36     </t>
  </si>
  <si>
    <t>OPCIÓ 3: Sistema Bombes fecals de pas 80mm</t>
  </si>
  <si>
    <t xml:space="preserve">Provisió i col·locació de Bombes Model: 80 DMLV 52.2 Marca: EBARA
Electrobombes submergibles per a aigües fecals – Vortex.
Execució del cos d'impulsió, carcassa motor i impulsor de ferro colat. Amb cable de 10 m de neoprè H07RN/F. Arrencada directa
Màxima profunditat d'immersió de 7 m, temperatura màxima del líquid de 40 °C, màxim pas de sòlids de 80 mm.
Motor de 4 pols Classe F, protecció IP68 d'una potència de 2,20 kW, per a
alimentació 380/415 -10+6%-III-50. 
Inclou tots els accessoris necessaris per l'instal·lació.
Connexionat i en funcionament.
</t>
  </si>
  <si>
    <t xml:space="preserve">KFC13B45     </t>
  </si>
  <si>
    <t>Estació reciclatge d'aigües grises -GREM 1500VE</t>
  </si>
  <si>
    <t>Provisió i instal·lació de Estació de reciclatge d'aigües grises MARCA REMOSA, Model GREM 1500VE per la reutilització de 1500l/dia. Corrent monofásica 230V, potencia total 0,115kW</t>
  </si>
  <si>
    <t xml:space="preserve">ED353566     </t>
  </si>
  <si>
    <t>Arqueta General 60X60</t>
  </si>
  <si>
    <t>ARQUETA ESCOMESA GENERAL 60x60 :
Pericó sifònic de pas i tapa registrable per a aigües residuals, de 60x60x60 cm de mides interiors, amb paret de 15 cm de gruix de maó calat de 290x140x100 mm, arrebossada i lliscada per dins amb morter 1:8, sobre solera de formigó en massa de 10 cm i amb tapa prefabricada de formigó armat. Inclou conexió a xarxa existent.</t>
  </si>
  <si>
    <t xml:space="preserve">ED7FP350     </t>
  </si>
  <si>
    <t>Tub aèri PVC 40 i 50</t>
  </si>
  <si>
    <t>Tub aeri residual 110mm:
Canonada aèria amb tub de PVC-U de paret massissa per a sanejament amb pressió, de DN 110 mm s/planos, i de PN 6 bar segons norma UNE-EN 1456-1. Inclou fixació aèria, peçes especials i conexions.</t>
  </si>
  <si>
    <t xml:space="preserve">ED7FP351     </t>
  </si>
  <si>
    <t>Tub soterrat  PVC 40 i 50</t>
  </si>
  <si>
    <t>Tub soterrat residual 40 i 50mm:
Canonada soterrada amb tub de PVC-U de paret massissa per a sanejament amb pressió, de DN 40 i 50 mm s/planos, i de PN 6 bar segons norma UNE-EN 1456-1. Inclou peçes especials i conexions.</t>
  </si>
  <si>
    <t xml:space="preserve">ED7FP365     </t>
  </si>
  <si>
    <t>Clavegueró PVC 90</t>
  </si>
  <si>
    <t xml:space="preserve">Ramal soterrat residual 90mm:
Clavegueró amb tub de PVC-U de paret massissa per a sanejament amb pressió, de DN 110 mm i de PN 6 bar segons norma UNE-EN 1456-1. Inclou conexions i peces especials. Inclou conexió a xarxa existent.
</t>
  </si>
  <si>
    <t xml:space="preserve">ED7FP364     </t>
  </si>
  <si>
    <t>Ramal soterrat residual 110mm:
Clavegueró amb tub de PVC-U de paret massissa per a sanejament amb pressió, de DN 110 mm i de PN 6 bar segons norma UNE-EN 1456-1. Inclou conexions i peces especials. Inclou conexió a xarxa existent.</t>
  </si>
  <si>
    <t xml:space="preserve">ED7FP464     </t>
  </si>
  <si>
    <t>Clavegueró PVC 160</t>
  </si>
  <si>
    <t>Ramal soterrat residual 160mm:
Clavegueró amb tub de PVC-U de paret massissa per a sanejament amb pressió, de DN 160 mm i de PN 6 bar segons norma UNE-EN 1456-1, sobre solera de formigó de 15 cm de gruix, llit de sorra de 15 cm de gruix i reblert amb sorra fins a 30 cm per sobre del tub. Inclou conexions i peces especials. Inclou conexió a xarxa existent.</t>
  </si>
  <si>
    <t>01.14.3B</t>
  </si>
  <si>
    <t>01.14.3</t>
  </si>
  <si>
    <t>01.14</t>
  </si>
  <si>
    <t xml:space="preserve">01.15        </t>
  </si>
  <si>
    <t>EQUIPAMENT</t>
  </si>
  <si>
    <t xml:space="preserve">E66ACZ05     </t>
  </si>
  <si>
    <t>Panell de cabina sanitària de 205 cm d'alçada total, de tauler d</t>
  </si>
  <si>
    <t>Panell de cabina sanitària de 205 cm d'alçada total, de tauler de resines fenòliques HPL de 13 mm de gruix amb acabat de color a les dues cares amb ferramenta d'acer inoxidable, composta de 3 frontisses, 1 tirador, 1 tanca amb indicació exterior, peus regulables i perfil superior de suport amb elements de fixació. Inclús la part proporcional de portes practicables.</t>
  </si>
  <si>
    <t>01.15</t>
  </si>
  <si>
    <t xml:space="preserve">01.16        </t>
  </si>
  <si>
    <t>AJUDES D'INSTAL.LACIONS</t>
  </si>
  <si>
    <t xml:space="preserve">EY031LLR     </t>
  </si>
  <si>
    <t>Ajuda d'instal·lacions</t>
  </si>
  <si>
    <t>Col·locació de llums en gavions de zona horts. Nínxols de material d'obra per encastrar la lluminaria dins dels gavions, Inclou els passatubs.</t>
  </si>
  <si>
    <t>01.16</t>
  </si>
  <si>
    <t xml:space="preserve">01.17        </t>
  </si>
  <si>
    <t>APARELLS SANITARIS</t>
  </si>
  <si>
    <t xml:space="preserve">EJ13B71S     </t>
  </si>
  <si>
    <t>Lavabo mural mig peu porcellana, senzill, de 53 a 75 cm, blanc</t>
  </si>
  <si>
    <t>Lavabo mural amb mig peu de porcellana esmaltada, senzill, d'amplària 53 a 75 cm, de color blanc i preu alt, col·locat amb suports murals i amb mig peu</t>
  </si>
  <si>
    <t xml:space="preserve">EJ23ZO57     </t>
  </si>
  <si>
    <t>Aixeta mescladora p/lavabo, sup. sobre sanitari, cromat</t>
  </si>
  <si>
    <t>Aixeta mescladora per a lavabo, muntada superficialment sobre taulell o aparell sanitari, de llautó cromat, preu alt, amb desguàs mecànic incorporat amb sortida d'1"1/4, amb dues entrades de maniguets, incloent maniguets i claus d'aparells sanitaris.</t>
  </si>
  <si>
    <t xml:space="preserve">EJ33B16F     </t>
  </si>
  <si>
    <t>Sifó botella p/lavabo, llautó cromat, 1"1/4</t>
  </si>
  <si>
    <t>Sifó de botella per a lavabo, de llautó cromat de diàmetre 1"1/4 amb enllaç de diàmetre 30 mm, connectat a la xarxa de petita evacuació</t>
  </si>
  <si>
    <t xml:space="preserve">EJ14BB1P     </t>
  </si>
  <si>
    <t>Inodor de porcellana esmaltada,sortida horitzontal,seient i tapa</t>
  </si>
  <si>
    <t>Inodor de porcellana esmaltada, de sortida horitzontal, amb seient i tapa, cisterna i mecanismes de descàrrega i alimentació incorporats, de color blanc, preu alt, col·locat sobre el paviment i connectat a la xarxa d'evacuació</t>
  </si>
  <si>
    <t xml:space="preserve">EJ46U010     </t>
  </si>
  <si>
    <t>Barra mural recta per a bany adaptat, de 800 mm i 35 mm de D</t>
  </si>
  <si>
    <t>Barra mural recta per a bany adaptat, de 800 mm de llargària i 35 mm de D, de tub d'acer inoxidable, col·locat amb fixacions mecàniques</t>
  </si>
  <si>
    <t xml:space="preserve">EJ46U020     </t>
  </si>
  <si>
    <t>Barra mural doble abatible per a bany adaptat, de 800 mm,D=35mm</t>
  </si>
  <si>
    <t>Barra mural doble abatible per a bany adaptat, de 800 mm de llargària i 35 mm de D, de tub d'acer inoxidable, col·locat amb fixacions mecàniques</t>
  </si>
  <si>
    <t xml:space="preserve">EC1K1ACC     </t>
  </si>
  <si>
    <t>Col.locació accesoris banys</t>
  </si>
  <si>
    <t>Partida alçada per provisió i col.locació d'accesoris de banys d'acer inox. Saboneres, penjadors, porta paper wc, etc</t>
  </si>
  <si>
    <t xml:space="preserve">EC1K1502     </t>
  </si>
  <si>
    <t>Mirall de lluna incolora de 5 mm de gruix, sobre parament</t>
  </si>
  <si>
    <t>Mirall de lluna incolora de 5 mm de gruix, col·locat encolat al parament</t>
  </si>
  <si>
    <t>01.17</t>
  </si>
  <si>
    <t xml:space="preserve">01.18        </t>
  </si>
  <si>
    <t>INSTAL·LACIÓ DE ACS I VENTILACIÓ</t>
  </si>
  <si>
    <t xml:space="preserve">EEE13322     </t>
  </si>
  <si>
    <t>Aerotermia / baixa temperatura</t>
  </si>
  <si>
    <t xml:space="preserve">BOMBA DE CALOR  DE BAIXA TEMPERATURA 
Provisó i instal·lació de bomba de calor de baixa temperatura, Marca  EFFIPAC, Model R32 AHP 60-32. O equivalent. Tot instal·lat i en funcionament. </t>
  </si>
  <si>
    <t xml:space="preserve">EEE13323     </t>
  </si>
  <si>
    <t>Aerotermia / alta temperatura</t>
  </si>
  <si>
    <t xml:space="preserve">BOMBA DE CALOR  DE ALTA TEMPERATURA 
Provisó i instal·lació de bomba de calor de alta temperatura, Marca  EFFIPAC, Model AHP75-18 SP. O equivalent. Tot instal·lat i en funcionament. 
</t>
  </si>
  <si>
    <t xml:space="preserve">EJM1A405     </t>
  </si>
  <si>
    <t>Vas Expansió ACS primari Model HL Marca Aquaflex</t>
  </si>
  <si>
    <t xml:space="preserve">Subministrament i col·locació del vas d'expansió de la serie HL MODEL: HL-G150 la Marca Aquaflex. Amb capacitat de 150 Litres Amb membrana fixa
Tot connectat i funcionant 
</t>
  </si>
  <si>
    <t xml:space="preserve">EJM1A406     </t>
  </si>
  <si>
    <t>Filtre desfangador de 2"</t>
  </si>
  <si>
    <t>Subministrament i muntatge de filtre desfangador de 2" Model DIRTCAL5465 DN50 de Caleffi o similar, amb aillament, soport i conexions necessaries pel correcte funcionament. També s'inclòu la conexió (ha de ser vista) a desaigua de la sortida dels fangs.</t>
  </si>
  <si>
    <t xml:space="preserve">EJM1A407     </t>
  </si>
  <si>
    <t>Vàlvula retenció tipus York 2"</t>
  </si>
  <si>
    <t>Subministrament i muntatje de Vàlvula retenció tipus York 2" amb obturador metàlic, modelo 4114050 de la marca MT o similar. Totalment instal·lada i en funcionament.</t>
  </si>
  <si>
    <t xml:space="preserve">EJM1A408     </t>
  </si>
  <si>
    <t>Vàlvula de seguretat a 3 bar</t>
  </si>
  <si>
    <t>Subministrament i muntatge de Vàlvula de seguretat a 3 bar per a circuit primeri ACS.</t>
  </si>
  <si>
    <t xml:space="preserve">EJM1A409     </t>
  </si>
  <si>
    <t>Manómetre d'esfera d'acer Inoxidable Glicerina 63mm 0-6 bar</t>
  </si>
  <si>
    <t>Subministrament i muntatge de Manómetre d'esfera d'acer Inoxidable banyat amb Glicerina amb esfera de 63mm de diàmetre i dial de 0 a 6 bar, Marca MT o similar.</t>
  </si>
  <si>
    <t xml:space="preserve">EJM1A410     </t>
  </si>
  <si>
    <t>Dipòsit de inèrcia de 200 litres</t>
  </si>
  <si>
    <t>Subministrament i muntatge de Dipòsit de inèrcia de 200 litres, inclòu tots els elements pel seu correcte funcionament.</t>
  </si>
  <si>
    <t xml:space="preserve">EJM1A411     </t>
  </si>
  <si>
    <t>Válvules de bola</t>
  </si>
  <si>
    <t>Partida alçada per a subministrament i muntatge de válvules d'esfera de llautó PN30 model 42952050 marca MT o similar per al seccionament de tots els equips de la instal·lació de producció de ACS. Han de ser suficients per al correcte manteniment dels equips. Inclòu tots els accessoris necessaris per al seu correcte us i funcionament.</t>
  </si>
  <si>
    <t xml:space="preserve">EEE93931     </t>
  </si>
  <si>
    <t>Caixa filtrant per l'impulsió</t>
  </si>
  <si>
    <t xml:space="preserve">Subministrament i col·locació de caixa filtrant per l'impulsió Model 5416593100 MFL-355 G4 355 de la Marca S&amp;P i filtre MFR-G4.Tot connectat i funcionant 
</t>
  </si>
  <si>
    <t xml:space="preserve">EEE93932     </t>
  </si>
  <si>
    <t>Adaptació circular per l'impulsió</t>
  </si>
  <si>
    <t xml:space="preserve">Subministrament i col·locació de adaptació circular per l'impulsió Model 5137705900 CAC-355 N CVB-240 355 amb una potencia de motor de 245W de la Marca S&amp;P. Tot connectat i funcionant 
</t>
  </si>
  <si>
    <t xml:space="preserve">EEE93933     </t>
  </si>
  <si>
    <t>Caixa Ventilació d'impulsió</t>
  </si>
  <si>
    <t xml:space="preserve">Subministrament i col·locació de caixa de ventilació per l'impulsió Model 5137211700 CVB/4-240/240-N-T-373W de la Marca S&amp;P.Tot connectat i funcionant.
</t>
  </si>
  <si>
    <t xml:space="preserve">EEE93974     </t>
  </si>
  <si>
    <t>Regulador de velocitat REB-5 per caixa impulsió</t>
  </si>
  <si>
    <t>Subministrament i col·locació de Regulador de velocitat Model 5401302400 REB-5  Marca S&amp;P per la caixa d'impulsió</t>
  </si>
  <si>
    <t xml:space="preserve">EEE93975     </t>
  </si>
  <si>
    <t>Conducte de Xapa d'acer Galvanitzat de Ø400</t>
  </si>
  <si>
    <t>Subministre i muntatge de Conducte de Xapa d'acer Galvanitzat de Ø400mm amb accessoris de unió, anclatges fonoabsorbents i maniguet antivibratori.</t>
  </si>
  <si>
    <t xml:space="preserve">EEE93976     </t>
  </si>
  <si>
    <t>Conducte de Xapa d'acer Galvanitzat de Ø350</t>
  </si>
  <si>
    <t xml:space="preserve">Subministre i muntatge de Conducte de Xapa d'acer Galvanitzat de Ø350mm amb accessoris de unió, anclatges fonoabsorbents i maniguet antivibratori.
</t>
  </si>
  <si>
    <t xml:space="preserve">EEE93970     </t>
  </si>
  <si>
    <t>Xemeneia Ø350 d'impulsió</t>
  </si>
  <si>
    <t xml:space="preserve">Subministrament i muntatge de Conducte d' impulsió per a la presa d'aire de ventilació, format per tub tipus xunt de paret simple d'acer inoxidable AISI 304 amb cèrcol d'estanquitat, de 350 mm de diàmetre interior i 0,5 mm de gruix. Fins i tot sombrerete de coronació, accessoris i material auxiliar per a muntatge i subjecció a l'obra.
</t>
  </si>
  <si>
    <t xml:space="preserve">EEE93977     </t>
  </si>
  <si>
    <t>Conducte de Xapa d'acer Galvanitzat de Ø250</t>
  </si>
  <si>
    <t xml:space="preserve">Subministre i muntatge de Conducte de Xapa d'acer Galvanitzat de Ø250mm amb accessoris de unió, anclatges fonoabsorbents i maniguet antivibratori.
</t>
  </si>
  <si>
    <t xml:space="preserve">EEE93978     </t>
  </si>
  <si>
    <t>Reixes per conducte circular ventilació impulsió 400x75</t>
  </si>
  <si>
    <t xml:space="preserve">Subministrament i col·locació de reixes de ventilació de la Serie BMC CMC-SD R9006M de 400x75mm de la Marca Madel.
de doble deflexió per conductes circulars amb lames orientables individualment, regulador amb finestres superposades i reixes construida en acer galvanitzat. </t>
  </si>
  <si>
    <t xml:space="preserve">EEE93934     </t>
  </si>
  <si>
    <t>Adaptació circular per l'extracció</t>
  </si>
  <si>
    <t xml:space="preserve">Subministrament i col·locació de adaptació circular per l'extracció Model 5137705900 CAC-355 N CVB-240 355 amb una potencia de motor de 245W de la Marca S&amp;P. Tot connectat i funcionant 
</t>
  </si>
  <si>
    <t xml:space="preserve">EEE93935     </t>
  </si>
  <si>
    <t>Caixa Ventilació d'extracció</t>
  </si>
  <si>
    <t xml:space="preserve">Subministrament i col·locació de caixa de ventilació per l'extracció Model 5137202400 CVB/4-240/240-N-RE-245W de la Marca S&amp;P.Tot connectat i funcionant.
</t>
  </si>
  <si>
    <t xml:space="preserve">EEE93936     </t>
  </si>
  <si>
    <t>Regulador de velocitat REB-2,5N per caixa extracció</t>
  </si>
  <si>
    <t xml:space="preserve">Subministrament i col·locació de Regulador de velocitat Model 5401272900 REB-2,5N  Marca S&amp;P per la caixa d'extracció
</t>
  </si>
  <si>
    <t xml:space="preserve">EEE93937     </t>
  </si>
  <si>
    <t xml:space="preserve">Subministre i muntatge de Conducte de Xapa d'acer Galvanitzat de Ø400mm amb accessoris de unió, anclatges fonoabsorbents i maniguet antivibratori.
</t>
  </si>
  <si>
    <t xml:space="preserve">EEE93938     </t>
  </si>
  <si>
    <t xml:space="preserve">EEE93930     </t>
  </si>
  <si>
    <t>Xemeneia Ø350 d'extracció</t>
  </si>
  <si>
    <t xml:space="preserve">Subministrament i muntatge de Conducte d'extracció per a la sortida d'aire de ventilació, format per tub tipus xunt de paret simple d'acer inoxidable AISI 304 amb cèrcol d'estanquitat, de 350 mm de diàmetre interior i 0,5 mm de gruix. Fins i tot sombrerete de coronació, accessoris i material auxiliar per a muntatge i subjecció a l'obra.
</t>
  </si>
  <si>
    <t xml:space="preserve">EEE93939     </t>
  </si>
  <si>
    <t>Conducte de Xapa d'acer Galvanitzat de Ø300</t>
  </si>
  <si>
    <t xml:space="preserve">Subministre i muntatge de Conducte de Xapa d'acer Galvanitzat de Ø300mm amb accessoris de unió, anclatges fonoabsorbents i maniguet antivibratori.
</t>
  </si>
  <si>
    <t xml:space="preserve">EEE93940     </t>
  </si>
  <si>
    <t xml:space="preserve">Subministre i muntatge de Conducte de Xapa d'acer Galvanitzat de Ø250mm amb accessoris de unió, anclatges fonoabsorbents i maniguet antivibratori.
</t>
  </si>
  <si>
    <t xml:space="preserve">EEE93941     </t>
  </si>
  <si>
    <t>Conducte de Xapa d'acer Galvanitzat de Ø150</t>
  </si>
  <si>
    <t>Subministre i muntatge de Conducte de Xapa d'acer Galvanitzat de Ø150mm amb accessoris de unió, anclatges fonoabsorbents i maniguet antivibratori.</t>
  </si>
  <si>
    <t xml:space="preserve">EEE93942     </t>
  </si>
  <si>
    <t>Reixes per conducte circular ventilació extracció 400x75</t>
  </si>
  <si>
    <t xml:space="preserve">Subministrament i col·locació de reixes de ventilació de la Serie BMC CMC-SD R9006M de 400x75mm de la Marca Madel.
de doble deflexió per conductes circulars amb lames orientables individualment, regulador amb finestres superposades i reixes construida en acer galvanitzat. 
</t>
  </si>
  <si>
    <t xml:space="preserve">ICR060       </t>
  </si>
  <si>
    <t>Boca d'extracció Ø100</t>
  </si>
  <si>
    <t>Subministrament i muntatge de Boca de ventilació per a banys,en execució rodona adequada per a extracció, de 100 mm de diàmetre, amb regulació de l'aire mitjançant el gir del disc central, formada per anell exterior amb junta perimetral, part frontal, marc de muntatge, eix central roscat i rosca de plàstic, de color blanc (poliestirol resistent a cops). 
Fins i tot accessoris de muntatge i elements de fixació</t>
  </si>
  <si>
    <t xml:space="preserve">KFC1CONX     </t>
  </si>
  <si>
    <t>Desguàs d' Aerotermia </t>
  </si>
  <si>
    <t>Connexió de desguàs d'unitat de Aerotermia a xarxa de sanejament. Inclou safata de xapa sota unitat exterior i segellats.</t>
  </si>
  <si>
    <t xml:space="preserve">KFC13SEQ     </t>
  </si>
  <si>
    <t>Joc de Suports metàl·lics i silemblocs Aerotermia Exterior</t>
  </si>
  <si>
    <t xml:space="preserve">Provisió i col:locació de suports i encoratges de les unitats exteriors. Inclòu silenblocks, ancoratge al forjat. Suports amortidor de vibracions tipus de safata d'inèrcia de baixa freqüència KROON o equivalent.  </t>
  </si>
  <si>
    <t xml:space="preserve">KFC135F1     </t>
  </si>
  <si>
    <t>Ajuda paleteria</t>
  </si>
  <si>
    <t xml:space="preserve">Ajuda paleteria instal·lació calefacció. </t>
  </si>
  <si>
    <t xml:space="preserve">KFC138AT     </t>
  </si>
  <si>
    <t>Posada en marxa</t>
  </si>
  <si>
    <t>Posada en marxa completa de la instal·lació, amb l'entrega de tots els manuals i formació a l'usuari final d'aquesta.</t>
  </si>
  <si>
    <t xml:space="preserve">KFC139AS     </t>
  </si>
  <si>
    <t>Documentació As-Built</t>
  </si>
  <si>
    <t>Lliurament documentació As-Built de la instalació finalitzada, mitjançant planols en CAD, garanties, fitxes i manuals dels elements instal·lats en pdf.</t>
  </si>
  <si>
    <t>01.18</t>
  </si>
  <si>
    <t xml:space="preserve">01.19        </t>
  </si>
  <si>
    <t>INSTAL·LACIÓ ELÉCTRICA</t>
  </si>
  <si>
    <t xml:space="preserve">EG1BU0QP     </t>
  </si>
  <si>
    <t>Quadre Prov</t>
  </si>
  <si>
    <t>Instal·lació d'Quadre Provisional d'obres. Col·locació d'armari de comptador amb armari de fusta segons normativa vigent, així com presa de terra, cablejat, pica i connexionat i tot el necessari per al seu correcte funcionament d'acord a les normatives vigents.</t>
  </si>
  <si>
    <t xml:space="preserve">EG1BU0CX     </t>
  </si>
  <si>
    <t>Armari CGP</t>
  </si>
  <si>
    <t xml:space="preserve">Subministre i col.locació armari CGP en origen de parcel·la i cablejat de derivació individual per canalització inclosa desde quadre de protecció. De la marca RQ. Aplicacions Electroniques S.A. model Centralització model 1
Components:
1- 1 unitat d'Embarrat trifasic de 20.70kW 3x16+16 (D03-80A) bornes 25mm
2- 2 unitats d'Embarrat trifasic 69kW amb ICP 160/100A i fusibles 200A
3- 1 unitat de Interrptor seccionador de 250A entrada
4- 1 unitat de Protecctor sobretensions especial centralitzacions.
Inclou elements de fixació i connexionat, totalment muntat i operatiu.
NOTA: Existeix la posibilitat que la companyia suministradora de corrent obligui a fer dos embarrats diferenciats, un per l'entrada i l'altre per la sortida de la fotovoltaica. Marca  RQ. Aplicacions Electroniques S.A. model Centralització model 2.
</t>
  </si>
  <si>
    <t xml:space="preserve">EPD71ELE     </t>
  </si>
  <si>
    <t>Escomesa elèctrica</t>
  </si>
  <si>
    <t xml:space="preserve">Escomesa i instal·lació d'electricitat, fins a entrada embarrat d'electricitat situat al Camí de Can Casamada i tota l'obra civil necessària, canalització exterior formada per 1 conducte de diàmetre 200mm.
Inclosos ARQUETES per al muntatge fins els punts d'accés.
Inclosos tots els accessoris necessaris per al muntatge fins els punts d'accés.
NOTA: Existeix la posibilitat de que la companyia obligui a possar dos subministraments separats. 1 d'entrada i 1 de sortida per la fotovoltaica.
</t>
  </si>
  <si>
    <t xml:space="preserve">EG1BC09X     </t>
  </si>
  <si>
    <t>Quadre general - QG-D</t>
  </si>
  <si>
    <t>Subministrament i col.locació de Quadre general. Suministre, d'envolvent i  de tots els elements necessaris, amb col.locació i connexionat de elements de comandament/protecció, segons esquema unifilar,Marca LEGRAND o equivalent totalment muntat i operatiu. Dimensions del quadre  (HxLxP): 1900x575x194 mm
Compost per:
 - TOMA 2P+T LAT. 16A 2'5MOD Ref. 004285
- FUSIBLE CILINDRICO /2/63 Ref. 015363
- XL3 Obturador 24 MOD Ref. 020051
- XL3 400 ARMARIO 1900/1750H 35M Ref. 020119
- XL3 SOPORTE+RAIL LARGO 515 Ref. 020201
- RAIL UNIVERSAL Ref. 020204
- XL3 PLACA DPX3 160/250 VERT Ref. 020211
- XL3 PUERTA EXTRAPLAN MET 1900H Ref.020279
- XL3 CERRADURA LLAVE TIPO 405 Ref. 020291
- XL3 TAPA MET P/MODULAR 150H Ref. 020300
- XL3 TAPA MET DPX 125 200H Ref. 020301
- XL3 TAPA PLENA METÁLICA 50H Ref. 020340
- XL3 TAPA PLENA METÁLICA 150H Ref. 020342
- BCC CORTACIRCUITO SECC/T2/3P+N  Ref. 021605
- BORNA VIKING3 NEUTRO 4MM2  Ref. 037101
- BORNA VIKING3 NEUTRO 16MM2 Ref. 037104
- BORNA VIKING3 4MM2  Ref. 037161
- BORNA VIKING3 16MM2 Ref. 037164
- BARRA DE COBRE PERFORADA 440MM  Ref. 037301
- KIT UNION EQUIPOTENCIAL Ref. 037385
- TOPE DE FIJACIÓN PASO 12 MM  Ref. 037513
- PLACA TERMINAL PASO 5-6-8-10MM  Ref. 037550
- PLACA TERMINAL PASO 12-15MM  Ref. 037551
-*REP MOD 4P 125A 6MOD Ref. 400408
- ELEVADOR DE PERFIL 20 MOD Ref. 405226
- ACCESORIO BLOQUEO MANETA Ref. 406303
- DX3 INVERSOR REDES MANUAL 2P Ref. 406314
-*MAGNET DX3 6/10 KA C 2P 10A  Ref. 407798
-*MAGNET DX3 6/10 KA C 2P 16A Ref. 407800
- MAGNET DX3 6/10 KA C 4P 10A Ref. 407926
- MAGNET DIFER DX3 P+N 30mA C16 Ref. 410793
- MAGNET DIFER DX3 P+N 300mA C16 Ref. 410821
- MAGNET DIFER DX3 4P 300mA C10  Ref. 411204
- MAGNET DIFER DX3 4P 300mA C16 Ref. 411205
- MAGNET DIFER DX3 4P 300mA C20  Ref. 411206
-MAGNET DIFER DX3 4P 300mA C50 Ref. 411210
- DIFERENCIAL DX3 2/40/30 AC Ref. 411505
- DIFERENCIAL DX3 2/40/300 AC  Ref. 411525
- DIFERENCIAL DX3 4/40/30 AC  Ref. 411661
- LIMIT SOBRET T1 25KA 3P+N +SD  Ref. 412283
- KIT DE CABLEADO SOBRETENSIONES  Ref. 412310
-*CONTACTOR 25A 2NA 230V  Ref. 412544
- INT. CREPUSCULAR PROGRAMABLE  Ref. 412626
- DPX³160 mag. 4P 80A 16kA Ref. 420014
- DPX³ bobina emisión 200-277Vac  Ref. 421016
- Fijación s/perfilDPX³160 3P/4P Ref. 421071</t>
  </si>
  <si>
    <t xml:space="preserve">EG1BC0X2     </t>
  </si>
  <si>
    <t>Quadre SAI - QS-01</t>
  </si>
  <si>
    <t>Subministrament i col.locació de Quadre SAI. Suministre, d'envolvent i  de tots els elements necessaris, amb col.locació i connexionat de elements de comandament/protecció, segons esquema unifilar,Marca LEGRAND o equivalent totalment muntat i operatiu.Dimensions del quadre  (HxLxP): 600x575x166 mm
Compost per:
- XL3 160 SUPERF METAL 3 FILAS  Ref. 020003
- XL3 OBTURADOR 24 MOD  Ref. 020051
- XL3 PUERTA EXTRAPLANA MET 600H  Ref. 020273
- XL3 CERRADURA LLAVE TIPO 405 Ref. 020291
- BORNA VIKING3 NEUTRO 4MM2  Ref. 037101
- BORNA VIKING3 4MM2  Ref. 037161
-*REP MOD 2P 100A 4MOD  Ref. 400401
-*INTERRUPTOR DX3 IS 2P 20A  Ref. 406432
-*MAGNET DX3 6/10 KA C 2P 16A  Ref. 407800
- DIFERENCIAL DX3 2/40/30 HPI  Ref. 411591</t>
  </si>
  <si>
    <t xml:space="preserve">EG1BC0X3     </t>
  </si>
  <si>
    <t>Quadre General Fotovoltaica - QG-FV</t>
  </si>
  <si>
    <t>Subministrament i col·locació de Quadre General Fotovoltaiques. Suministre, d'envolvent i  de tots els elements necessaris, amb col.locació i connexionat d' elements de comandament/protecció, segons esquema unifilar,Marca LEGRAND o equivalent totalment muntat i operatiu.Dimensions del quadre  (HxLxP): 750x575x194 mm
Compost per: 
- *CORTACIRCUITO SECC. T0 3P+N   Ref. 005848
- FUSIBLE CILINDRICO /0/6  Ref. 013306
- XL3 OBTURADOR 24 MOD   Ref. 020051
- XL3 400 CAJA METAL. 750/700H  Ref. 020104
- XL3 SOPORTE+RAIL LARGO 515  Ref. 020201
- RAIL UNIVERSAL  Ref. 020204
- XL3 PLACA DPX3 160/250 VERT  Ref. 020211
- XL3 PUERTA EXTRAPLANA MET 750H  Ref. 020274
- XL3 CERRADURA LLAVE TIPO 405  Ref. 020291
- XL3 TAPA MET P/MODULAR 150H  Ref. 020300
- XL3 TAPA MET DPX 125 200H  Ref. 020301
- XL3 TAPA PLENA METÁLICA 150H  Ref. 020342
- XL3 TAPA PLENA METÁLICA 200H   Ref. 020343
- BORNA VIKING3 NEUTRO 4MM2  Ref. 037101
- BORNA VIKING3 NEUTRO 16MM2  Ref. 037104
- BORNA VIKING3 4MM2  Ref. 037161
- BORNA VIKING3 16MM2  Ref. 037164
- BARRA DE COBRE PERFORADA 440MM  Ref. 037301
- KIT UNION EQUIPOTENCIAL   Ref. 037385
- TOPE DE FIJACIÓN PASO 12 MM   Ref. 037513
- PLACA TERMINAL PASO 5-6-8-10MM  Ref. 037550
- PLACA TERMINAL PASO 12-15MM   Ref. 037551
- ELEVADOR DE PERFIL 20 MOD  Ref. 405226
- MAGNET DX3 6/10 KA C 4P 63A  Ref.  407934
- DIFERENCIAL DX3 4/63/300 A  Ref. 411686
- TRANSF INTENSIDAD MONO 125/5A   Ref. 412104
- LIMIT SOBRE T1+T2 12,5KA 3P+N   Ref. 412275
- KIT DE CABLEADO SOBRETENSIONES   Ref. 412310
- DPX³160 mag. 4P 125A 16kA  Ref. 420016
- DPX³ bobina emisión 200-277Vac    Ref. 421016
-Fijación s/perfilDPX³160 3P/4P   Ref. 421071</t>
  </si>
  <si>
    <t xml:space="preserve">EG1BC0X4     </t>
  </si>
  <si>
    <t>Caixa de proteccions</t>
  </si>
  <si>
    <t>Subministrament i col·locació de Caixa de proteccions, equipada amb borns de connexió , bases unipolars previstes per col·locar fussibles.
Compost per: 
- Cerradura con llave n. 850 para cajas Plexo cc   Ref. 001966
- Kit de unin para cajas Plexo  Ref. 001967
- Caja Plexo3 para fotovoltaicas CC 1000V 3X18 mdulos  Ref. 414037
- INTERR SECC 1000V DC 32A  Ref. 414244
- Fusibles cilndricos CC 1000V 15A   Ref. 414629
- CC fusibles 10x38/1000V fotovoltaica 2P   Ref. 414682</t>
  </si>
  <si>
    <t xml:space="preserve">EG1BC0X5     </t>
  </si>
  <si>
    <t>Sistema d'Alimentació ininterrompuda</t>
  </si>
  <si>
    <t xml:space="preserve">Subministrament i col·locació de Sistema d'Alimentació ininterrompuda Model SAI DK PLUS 5KVA, SAI rack o torre Daker DK Plus amb bateries 5000VA 5000W - autonomia 5 minuts, de la Marca Legrand o equivalent.
Inclou armari bat. DK PLUS 5/6KVA
</t>
  </si>
  <si>
    <t xml:space="preserve">EG1BC03X     </t>
  </si>
  <si>
    <t>Instal·lació elèctrica interior</t>
  </si>
  <si>
    <t>Ma d'obra i material per la instal·lació de totes les linies d'alimentació de potència segons esquema unifilar i plànols.
Submimintrament i col.locació de linies d'alimentació entubades i safates, conductors Cu flexible, inclou caixes de registre i regletes de connexió, posada en marxa segons plànols:
- tub metál·lic en superficie en tota la instal·lació 
- caixes de derivació 150x110 mm.
- conductor de coure de designació une H07V-K segons unifilars lliure d'alogèns.
- connexionat d'equips, inclou tubs flexibles i accessoris.
Tot instal·lat i en funcionament.</t>
  </si>
  <si>
    <t xml:space="preserve">UPI011       </t>
  </si>
  <si>
    <t>Panell control d'enllumenat</t>
  </si>
  <si>
    <t xml:space="preserve">Subministre i col·locació de panell en superficie de control centralitzat d'enllumenat en recepció, compost per: un conjunt de 12 polsadors amb pilot LED disposat en 2 fileres de 6 móduls. Corresponent a:
1 Zones comuns
2 Mostrador
3 Mostrador
4 Exterior Zona 1
5 Zona Exterior 2 
6 Zona Exterior 3
7 Zona Exterior 4
8 Piscina Infantil
9 Piscina carrils
10 Piscina Gran 1
11 Piscina Gran 2
12 Piscina Relax </t>
  </si>
  <si>
    <t xml:space="preserve">EG1BU02X     </t>
  </si>
  <si>
    <t>Mecanisme simple</t>
  </si>
  <si>
    <t xml:space="preserve">Subministre i col.locació de conjunt de mecanismes (interruptors, creuaments, pulsadors) segons plànols adjunts, totalment instalats i en funcionament.Marca Bticino Light TECH o equivalent . En aquesta partida s'ha inclos p.p. marc i suport de la mateixa serie  </t>
  </si>
  <si>
    <t xml:space="preserve">EG1BU011     </t>
  </si>
  <si>
    <t>Caixa combinada endolls 2 elements</t>
  </si>
  <si>
    <t xml:space="preserve">Subministre i col.locació de caixa combinada de 2 elements ( elèctric i RJ45) completament instalat i en funcionament.
</t>
  </si>
  <si>
    <t xml:space="preserve">EG1BU012     </t>
  </si>
  <si>
    <t>Caixa combinada endolls 4 elements</t>
  </si>
  <si>
    <t xml:space="preserve">Subministre i col.locació de caixa combinada de 4 elements ( elèctric i RJ45) completament instalat i en funcionament.
</t>
  </si>
  <si>
    <t xml:space="preserve">EG1BU013     </t>
  </si>
  <si>
    <t>Caixa combinada endolls 8 elements</t>
  </si>
  <si>
    <t xml:space="preserve">Subministre i col.locació de caixa combinada de 8 elements ( elèctric i RJ45) completament instalat i en funcionament.
</t>
  </si>
  <si>
    <t xml:space="preserve">KFC1XI11     </t>
  </si>
  <si>
    <t>Safata 400x100 (Safata blava dels planells)</t>
  </si>
  <si>
    <t>Subministrament i col·locació de safata de xapa d'acer inoxidable A304 cega Model Pemsaband One Ciega de la Marca Pemsa de 400x100mm  amb cantell de seguretat, per el soport i conducció de cables eléctrics. Inclou material auxiliar, operari i ajudant.</t>
  </si>
  <si>
    <t xml:space="preserve">IDT024       </t>
  </si>
  <si>
    <t>Soterrament tub polietilè corrugat, de 63 mm de diàmetre</t>
  </si>
  <si>
    <t>Subministrament i Col·locació de Canalització subterrània de protecció del cablejat de segueretat, format per tub protector de polietilè corrugat de 63 mm de diàmetre.</t>
  </si>
  <si>
    <t xml:space="preserve">IUP0502      </t>
  </si>
  <si>
    <t>Soterrament tub polietilè corrugat de 125 mm de diàmetre</t>
  </si>
  <si>
    <t xml:space="preserve">Subministrament i Col·locació de Canalització subterrània de protecció del cablejat d'enllumenat format per tub protector de polietilè corrugat de 125 mm de diàmetre.
</t>
  </si>
  <si>
    <t xml:space="preserve">IUP0503      </t>
  </si>
  <si>
    <t>Soterrament tub polietilè corrugat de 140 mm de diàmetre</t>
  </si>
  <si>
    <t xml:space="preserve">Subministrament i Col·locació de Canalització subterrània de protecció del cablejat d'enllumenat format per tub protector de polietilè corrugat de 140 mm de diàmetre.
</t>
  </si>
  <si>
    <t xml:space="preserve">KFC139EL     </t>
  </si>
  <si>
    <t>Alta del servei amb companyia suministradora i legalització</t>
  </si>
  <si>
    <t>Alta del servei amb companyia suministradora, inclou tots els tramits necessaris per donar d'alta els servei contractat, ja sigui lliurament de bulletins o legalizació d'aquest.</t>
  </si>
  <si>
    <t xml:space="preserve">KFC135EL     </t>
  </si>
  <si>
    <t>Ajuda paleteria instal·lacio elèctrica</t>
  </si>
  <si>
    <t xml:space="preserve">KFC138AS     </t>
  </si>
  <si>
    <t>Posada en marxa completa de la instal·lació, amb la entrega de tots els manuals i formació a l'usuari final d'aquesta.</t>
  </si>
  <si>
    <t xml:space="preserve">IPE010       </t>
  </si>
  <si>
    <t>Sistema extern protecció enfront del llamp</t>
  </si>
  <si>
    <t xml:space="preserve">Provisió i col·locació Sistema extern de protecció enfront del llamp, format per parallamps tipus Franklin, amb semiangle de protecció de 25° per a un nivell de protecció 1 segons DB SUA Seguretat d'utilització i accessibilitat (CTE), col·locat en paret o estructura sobre masteler telescòpic d'acer galvanitzat en calent, de 8 m de longitud, 2" de diàmetre en la base i 1 1/2" de diàmetre en punta. Fins i tot suports, peces especials, platina conductora de coure estañado, vies d'espurnes, comptador dels impactes de raig rebuts, peça d'adaptació capçal-masteler i acoblament capçal-masteler-conductor, de llautó, per a masteler d'1 1/2" i baixant interior de platina conductora de 30x2 mm, tub de protecció de la baixada i presa de terra amb platina conductora de coure estañado.
</t>
  </si>
  <si>
    <t xml:space="preserve">IPI010       </t>
  </si>
  <si>
    <t>Sistema intern protector contra sobretensions</t>
  </si>
  <si>
    <t>Sistema intern de protecció contra sobretensiones, format per 7 protectors contra sobretensions: 2 protectors contra sobretensions transitòries, tipus 1 + 2 (ones de 10/350 µs i 8/20 µs), amb led indicador de final de vida útil, tetrapolar (3P+N), tensió nominal 230/400 V, resistència al corrent d'impuls d'ona 10/350 µs (Iimp) 30 ca, intensitat màxima de descàrrega 65 ca, intensitat nominal de descàrrega 40 ca, nivell de protecció 1,5 kV, per a les línies trifàsiques de subministrament elèctric col·locats dins dels quadres principals, 1 protector contra sobretensiones transitòries, tipus 2 + 3 (ona combinada de 1,2/50 µs i 8/20 µs), amb led indicador de final de vida útil, tetrapolar (3P+N), tensió nominal 230/400 V, intensitat màxima de descàrrega 30 ca, intensitat nominal de descàrrega 10 ca, tensió en circuit obert amb ona combinada 6 kV, nivell de protecció 0,9 kV, per a la línia trifàsica de subministrament elèctric col·locat dins del quadre secundari, 1 protector contra sobretensions transitòries, amb cartutx extraïble i led indicador de final de vida útil, tensió nominal 130 Vcc, intensitat nominal de descàrrega 2 ca, nivell de protecció 270 V, per a la línia telefònica analògica, 1 protector contra sobretensiones transitòries, amb cartutx extraïble i led indicador de final de vida útil, 5, intensitat nominal de descàrrega 2 ca, nivell de protecció 66 V, per a la línia de transmissió de dades, 1 protector contra sobretensions transitòries, amb connectors d'entrada i sortida RJ-45, 100 Mbit/s, tensió nominal 5 Vcc, intensitat nominal de descàrrega 2 ca, nivell de protecció 100 V, per a la línia informàtica i 1 protector contra sobretensiones transitòries, amb connectors d'entrada i sortida tipus "F", banda de freqüències 0-2000 MHz, impedància característica 75 Ohm, atenuació 0,5 dB/m, potència 5 W i tensió de ruptura 90 V, intensitat màxima de descàrrega 10 ca, per a la línia de transmissió de senyals de radiodifusió sonora i televisió</t>
  </si>
  <si>
    <t>01.19</t>
  </si>
  <si>
    <t xml:space="preserve">01.20        </t>
  </si>
  <si>
    <t>INSTAL·LACIÓ TELECOMUNICACIONS</t>
  </si>
  <si>
    <t xml:space="preserve">TELECOS1     </t>
  </si>
  <si>
    <t>Arqueta per a telecomunicacions</t>
  </si>
  <si>
    <t>Arqueta de formigó, tipo HF-III, de 800x700 mm de dimensions interiors, amb tapa, per la red de telecomunicacions.</t>
  </si>
  <si>
    <t xml:space="preserve">TELECOS2     </t>
  </si>
  <si>
    <t>Soterrament de tub PE</t>
  </si>
  <si>
    <t xml:space="preserve">
Canalització de tub curvable, subministrat en rotllo, de polietilè de doble paret (interior llisa i exterior corrugada), de color taronja, de 63 mm i 110mm de diàmetre nominal, resistència a la compressió 450 N, col·locat sobre llit de sorra de 5 cm de gruix, degudament compactada i anivellada amb pisón vibrant de guiat manual, farcit lateral compactant fins als ronyons i posterior farcit amb la mateixa sorra fins a 10 cm per sobre de la generatriu superior de la canonada. Instal·lació enterrada. Fins i tot cinta de senyalització. </t>
  </si>
  <si>
    <t xml:space="preserve">TELECOS3     </t>
  </si>
  <si>
    <t>Rassa telecomunicacions inclou reomplit i compactació</t>
  </si>
  <si>
    <t xml:space="preserve">Execució de rassa pel soterrament de cables de telecomunicacions amb mitjans manuals.  Fins i tot p/p de preparació de la zona de treball i protecció dels elements de l'entorn que hagin de mantenir-se, neteja, apilament, retirada i càrrega manual d'enderrocs sobre camió o contenidor. Inclou reomplit de la rassa amb les mateixes terres d'excavació amb compactació mecànica de 95% de proctor. </t>
  </si>
  <si>
    <t xml:space="preserve">EPD71BLP     </t>
  </si>
  <si>
    <t>Escomesa teleco + Instal·lacio interior</t>
  </si>
  <si>
    <t xml:space="preserve">Escomesa e instal·lació de telecomunicacions, canalització exterior formada per 2 conductes de diàmetre 63mm.
Inclosos ARQUETES per al muntatge fins els punts d'accés.
Inclosos tots els accessoris necessaris per al muntatge fins els punts d'accés.
</t>
  </si>
  <si>
    <t xml:space="preserve">IDM010       </t>
  </si>
  <si>
    <t>Dispositiu d'assistència telefònica banys accesibles</t>
  </si>
  <si>
    <t xml:space="preserve">Provisió i col·locació de dispositiu d'assistència telefònica des d'un punt de control  i que permeti a l’usuari verificar que la trucada ha estat rebuda, o perceptible des d’un pas freqüent de persones 
Col·locats en els banys accessibles i les cabines de vestidors accesbiles. 
Inclou tots els elements necessaris i posada en marxa </t>
  </si>
  <si>
    <t>01.20</t>
  </si>
  <si>
    <t xml:space="preserve">01.21        </t>
  </si>
  <si>
    <t>INSTAL·LACIÓ FONTANERIA</t>
  </si>
  <si>
    <t xml:space="preserve">KFC1B21V     </t>
  </si>
  <si>
    <t>Escomesa Edifici</t>
  </si>
  <si>
    <t xml:space="preserve">Escomesa d'aigua en armari de contador de companyia. Inclou arqueta de connexió, vàlvulas de tall, vàlvula de retenció, filtre, accesoris de muntatge i petit material. Totalment instal.lat segons companyia d'aigues. 
Composta per:
Canonada PEAD40
</t>
  </si>
  <si>
    <t xml:space="preserve">KFC13B2V     </t>
  </si>
  <si>
    <t>Escomesa Piscina</t>
  </si>
  <si>
    <t xml:space="preserve">Escomesa d'aigua en armari de contador de companyia. Inclou arqueta de connexió, vàlvulas de tall, vàlvula de retenció, filtre, accesoris de muntatge i petit material. Totalment instal.lat segons companyia d'aigues. 
Composta per:
Canonada PEAD40
</t>
  </si>
  <si>
    <t xml:space="preserve">KFC14B2V     </t>
  </si>
  <si>
    <t>Escomesa Bar- Restaurant</t>
  </si>
  <si>
    <t xml:space="preserve">Escomesa d'aigua en armari de contador de companyia. Inclou arqueta de connexió, vàlvulas de tall, vàlvula de retenció, filtre, accesoris de muntatge i petit material. Totalment instal.lat segons companyia d'aigues. 
Composta per:
Canonada PEAD40
</t>
  </si>
  <si>
    <t xml:space="preserve">EJ651113     </t>
  </si>
  <si>
    <t>Filtre Y</t>
  </si>
  <si>
    <t>Filtre tipus Y per a xarxa de subministrament d'aigua, de diàmetre nomimal 1 ´´, de pressió nominal 16 bar, amb cos de llautó, malla d'acer inoxidable amb bany de plata de pas 0.05 mm, connexió roscada, autonetejant, connectat a la xarxa.</t>
  </si>
  <si>
    <t xml:space="preserve">EJM1A403     </t>
  </si>
  <si>
    <t>Comptador d'aigua</t>
  </si>
  <si>
    <t>Comptador d'aigua amb emisor d'impulsos de tipus REED, per a aigua freda fins a 40°C, amb una relació impulsos/litre d'1:1, cos de llautó i esfera seca, amb unións roscades de 3/4'' de diàmetre nominal, connectat a una bateria o a un ramal.</t>
  </si>
  <si>
    <t xml:space="preserve">EJM1FUIT     </t>
  </si>
  <si>
    <t>Equip Detector de fuites per cabal</t>
  </si>
  <si>
    <t xml:space="preserve">Equip de detecció de fuites d'aigua Marca: GROHE model: Sense Guard o similar.
</t>
  </si>
  <si>
    <t xml:space="preserve">EFQ33V9L     </t>
  </si>
  <si>
    <t>Instal·lacio de Fontaneria, Tubs, accesoris i petit material</t>
  </si>
  <si>
    <t>pa</t>
  </si>
  <si>
    <t xml:space="preserve">Instal·lació de fontaneria, segons plànols adjunts per AFS, ACS, Retorn, alimentació WC.  Incloent mà d'obra, valvuleria, petit material i suportacions, instal·lació finalitzada i en funcionament.
Canonades en superficie distribuïdes mitjançant safates, composta per:
Escomesa PEX40 
(retorn) PEX20= 340m aprox.
(ACS) PEX32 = 430m aprox.
(WC) PEX32 = 380m aprox.
(AFS) PEX40 = 488m aprox.
</t>
  </si>
  <si>
    <t xml:space="preserve">EJM1A404     </t>
  </si>
  <si>
    <t>Vas Expansió AFS / ACS Model CL Marca Aquaflex</t>
  </si>
  <si>
    <t>Subministrament i col·locació del vas d'expansió de la serie CL model: CLV-G25 de la Marca Aquaflex o similar. Amb capacitat de 25 litres. L'equip esta equipat amb membranas en EPDM i es apte per a aigua sanitaria. 
Connectat i funcionant.</t>
  </si>
  <si>
    <t xml:space="preserve">EJM1A043     </t>
  </si>
  <si>
    <t>Estació de producció de ACS</t>
  </si>
  <si>
    <t xml:space="preserve">Subministrament i col·locació de l'estació de producció de ACS Model: HWaterS 99 Marca Entropy. Per la recirculació de 99l/min 25kW d'aigua. 
Inclou tots els elements necessaris per l'instal·lació:
- Hub energètic Entropy 1500 amb aïllament inclòs (dipòsit estratificador).
- Clau vas expansor i vàlvula de seguretat amb sensor de presió
- Control entropy - Datalogger/webserver
- Estació ACS HWaterS99 amb recirculació inclosa
- Resistència elèctrica 3kW part alta HUB 
- Joc de 2 vàlvules de tres vies DN50 per controlar la temperatura treball hidrokits
També inclou el transport a peu d'obra,el seguiment d'obra i la posada en funcionament del sistema. </t>
  </si>
  <si>
    <t xml:space="preserve">EJ62U010     </t>
  </si>
  <si>
    <t>Descalcificador Doble ampolla</t>
  </si>
  <si>
    <t>Subministre i muntatge de Descalcificador doble ampolla paral·lel model CP 216 S-OD 1 1/4” overdrive de la marca Kinetico o similar. Amb un cabal máxim de 10,6m3/h, de volum de 85 litres cada ampolla. Tot instal·lat i en funcionament.</t>
  </si>
  <si>
    <t xml:space="preserve">EJ62USAL     </t>
  </si>
  <si>
    <t>Sal 190 Kg</t>
  </si>
  <si>
    <t>Subministrament de SAL per Descalcificador, 190 Kg.</t>
  </si>
  <si>
    <t xml:space="preserve">EN341397     </t>
  </si>
  <si>
    <t>Vàlvula bola manual By pass</t>
  </si>
  <si>
    <t xml:space="preserve">Subministrament i muntatge de By pas amb grup de 3 Vàlvula de bola manual roscada de dues peces amb pas total, material del cos i de la bola de llautó,de diàmetre nominal 1 1/4" i de 30 bar de PN, col·locada superficialment.
</t>
  </si>
  <si>
    <t xml:space="preserve">EN841161     </t>
  </si>
  <si>
    <t>Válv.ret.disco+rosca,DN=1 1/4"</t>
  </si>
  <si>
    <t xml:space="preserve">Válvula de retención tipus York rosca 1 1/4", cos de llautó, disc metálic, seient de cautxu nitril (NBR), molla d'acer inoxidable 1.4301 (AISI 304), pressió màxima 16 bar, temperatura màxima 100 °C, roscada.
</t>
  </si>
  <si>
    <t xml:space="preserve">KFC13B21     </t>
  </si>
  <si>
    <t>Armari Exterior Comptadors aigua</t>
  </si>
  <si>
    <t xml:space="preserve">Armari Exterior per a Escomesa d'aigua, muntat segons les indicacions de comanyia i els planells. Inclou petit material i accesoris de muntatge. 
</t>
  </si>
  <si>
    <t xml:space="preserve">KFC13B22     </t>
  </si>
  <si>
    <t>Bateria 3 comptadors</t>
  </si>
  <si>
    <t xml:space="preserve">Bateria de comptadors de PP per a 3 comptadors, amb valvuleria, petoit material i accesoris necesaris pel seu muntatge dins l'armari exterior d'escomesa.
</t>
  </si>
  <si>
    <t xml:space="preserve">KFC13B24     </t>
  </si>
  <si>
    <t>Dipòsit hidropneumàtic</t>
  </si>
  <si>
    <t xml:space="preserve">Provisió i instal·lació de Dipòsit hidropneumàtic per a aigua freda potable, amb membrana de cautxú atóxico sintètic, construït en xapa d'acer amb protecció exterior,sobre superfície fosfatada i emprimació amb acabat al forn, de 100 litres de capacitat, timbrat a una pressió de 10 Bar.
Connexionat i en funcionament.
</t>
  </si>
  <si>
    <t xml:space="preserve">KFC136FA     </t>
  </si>
  <si>
    <t xml:space="preserve">Ajuda paleteria instal·lació fontaneria. </t>
  </si>
  <si>
    <t xml:space="preserve">KFC139AL     </t>
  </si>
  <si>
    <t>Alta del servei amb companyia suministradora, inclou tots els tramits necessaris per donar d'alta els servei contractat, ja sigui entrega de bulletins o legalizació d'aquest.</t>
  </si>
  <si>
    <t>01.21</t>
  </si>
  <si>
    <t xml:space="preserve">01.22        </t>
  </si>
  <si>
    <t>INSTAL·LACIÓ FOTOVOLTAICA</t>
  </si>
  <si>
    <t xml:space="preserve">EFQ33SOL     </t>
  </si>
  <si>
    <t>Model solar Fotovoltaic  535</t>
  </si>
  <si>
    <t xml:space="preserve">MODUL SOLAR:
Provisió i instal·lació de modul solar de 550Wp Model Hiku6 Mono PERC 550MS , marca CANADIAN o similar.
Nominal Max. Power (Pmax)	550 W
Opt. Operating Voltage (Vmp)	41.7V
Opt. Operating Current (Imp)	13.2A
Open Circuit Voltage (Voc)	49.6V
Short Circuit Current (Isc)	14A
Module Effi ciency	21,30%
Operating Temperature	~40 a +85ºC
Max. System Voltage	1500 o 1000V
Max. Series Fuse Rating	25A
Application Classification	Class A
Power Tolerance	0 a + 10W
</t>
  </si>
  <si>
    <t xml:space="preserve">ESOL3001     </t>
  </si>
  <si>
    <t>Soportacio i anclatge a coberta inclinada</t>
  </si>
  <si>
    <t xml:space="preserve">Suministre i colocació de soportació pels moduls solar amb la coberta inclinada, segons els planells. S'ha de garantir l'estanqueitat de la coberta.
</t>
  </si>
  <si>
    <t xml:space="preserve">ESOL3002     </t>
  </si>
  <si>
    <t>Inversor Serie SMT Marca Goodwe</t>
  </si>
  <si>
    <t xml:space="preserve">Subministrament i muntatge i posada en marxa d' Inversor Serie SMT; Model GW36K-MT  Marca Goodwe o similar
Inclou monitorització de corrent per serie FV, detecció de la resistencia, monitorització de la corrent residual, protecció contra polaridad inversa, anti-isla, i protecció contra sobrecorrent,cortocircuit i sobretensió. Inclou tancament remot 
</t>
  </si>
  <si>
    <t xml:space="preserve">ESOL3003     </t>
  </si>
  <si>
    <t>Cablejat connexió Inversor i Quadre proteccions CC</t>
  </si>
  <si>
    <t>Suministrament i col·locació de Cablejat de la per la connexió dels moduls als inversors. Inclou quadre de proteccions de Corrent Continua.</t>
  </si>
  <si>
    <t xml:space="preserve">ESOL3004     </t>
  </si>
  <si>
    <t>Cablejat i protecció metàll·ica de l'inversor fins quadre Foto.</t>
  </si>
  <si>
    <t>Suministre i colocació de cablejat segons memoria fotovoltaica, amb protecció amb tub metàl·lic etc, des dels inversors fins al quadre de la fotovoltaica.</t>
  </si>
  <si>
    <t xml:space="preserve">ESOL3006     </t>
  </si>
  <si>
    <t>Conexio Quadre Foto a Quadre General</t>
  </si>
  <si>
    <t>Suministre i colocacio de cablejat per la connexió de la Instal·lació fotovotaica fins el quadre general.</t>
  </si>
  <si>
    <t xml:space="preserve">KFC1XI12     </t>
  </si>
  <si>
    <t>Safata 200x60 amb tapa (Safata verda dels planells)</t>
  </si>
  <si>
    <t xml:space="preserve">Subministrament i col·locació de safata de xapa d'acer inoxidable A304 cega Model Pemsaband One Ciega de la Marca Pemsa amb tapa de 200x60mm  amb cantell de seguretat, per el soport i conducció de cables eléctrics. Inclou material auxiliar, operari i ajudant.
</t>
  </si>
  <si>
    <t xml:space="preserve">ESOL3007     </t>
  </si>
  <si>
    <t>Lloguer elevador o grua per pujar i montar els modul</t>
  </si>
  <si>
    <t>dia</t>
  </si>
  <si>
    <t>Suministre de mitjans elevadors per la correcte muntatge dels moduls amb seguretat.</t>
  </si>
  <si>
    <t xml:space="preserve">KFC139A1     </t>
  </si>
  <si>
    <t>Tramitació amb les autoritats</t>
  </si>
  <si>
    <t xml:space="preserve">Redaccio de la Memoria, assumeix, documentació per Industria, petició del CAPS, i tot el procés per la correcta legalització de la instal·lació. Signatura per tecnic competent, visats del col·legi profesional, etc.
</t>
  </si>
  <si>
    <t>01.22</t>
  </si>
  <si>
    <t xml:space="preserve">01.23        </t>
  </si>
  <si>
    <t>INSTAL·LACIÓ ENLLUMENAT</t>
  </si>
  <si>
    <t xml:space="preserve">EG1BLDQ1     </t>
  </si>
  <si>
    <t>LLum Model CALA 24201 Marca Nexia de 13W</t>
  </si>
  <si>
    <t>Subministrament i col·locació de llum Model CALA 24201 Marca Nexia de dimensions 80mm x 136mm , LED de 13W  IP67</t>
  </si>
  <si>
    <t xml:space="preserve">EG1BLDQ3     </t>
  </si>
  <si>
    <t>LLum Model CALA 24203 Marca Nexia de 38W</t>
  </si>
  <si>
    <t xml:space="preserve">Subministrament i col·locació de llum Model CALA 24203 Marca Nexia de dimensions 150mm x 185mm , LED de 38W,  IP67
</t>
  </si>
  <si>
    <t xml:space="preserve">EG1BLDQ2     </t>
  </si>
  <si>
    <t>Pantalla LED Lineal de 70W IP65</t>
  </si>
  <si>
    <t>Subministre i instal.lació de pantalla estanca tubular de 1500mm  IP65; de 70w  instal·lat superficialment. Inclou replanteig,fluorescent, accessoris d'ancoratge i conexionat.</t>
  </si>
  <si>
    <t xml:space="preserve">IEM121       </t>
  </si>
  <si>
    <t>Detector presència Stand -Alone</t>
  </si>
  <si>
    <t xml:space="preserve">Provisió i col·locació de detector de presència microondas IModel CP320015  Stand- Alone gama CP MWS1A-IP  de 360º, IP66 de sostre o paret, montatge en superficie,  Marca Legrand 
Instal·lat i en funcionament 
</t>
  </si>
  <si>
    <t xml:space="preserve">EG1BLDQ4     </t>
  </si>
  <si>
    <t>Llum exterior Model TETRIS-DRA 3100 de 50W</t>
  </si>
  <si>
    <t xml:space="preserve">Subministrament i col·locació de llum Exterior Model TETRIS - DRA-3100 Marca Ros Iluminació, LED de 50W 
</t>
  </si>
  <si>
    <t xml:space="preserve">EG1BLDQ5     </t>
  </si>
  <si>
    <t>Llum exterior Model TETRIS-DRA 3100 de 40W</t>
  </si>
  <si>
    <t xml:space="preserve">Subministrament i col·locació de llum Exterior Model TETRIS - DRA-3100 Marca Ros Iluminació, LED de 40W
</t>
  </si>
  <si>
    <t xml:space="preserve">EG1BLDQ6     </t>
  </si>
  <si>
    <t>Columna cilíndrica Model TETRIS de 8m</t>
  </si>
  <si>
    <t xml:space="preserve">Subministrament i col·locació de Columna Model TETRIS  de 8m Marca Ros Iluminació, amb incorporació fins a 4 lluminarias model TETRIS. </t>
  </si>
  <si>
    <t xml:space="preserve">EG1BU11E     </t>
  </si>
  <si>
    <t>Llum d'emergènica</t>
  </si>
  <si>
    <t xml:space="preserve">Subministrament i col·locació de llum d'emergencia </t>
  </si>
  <si>
    <t>01.23</t>
  </si>
  <si>
    <t xml:space="preserve">01.25        </t>
  </si>
  <si>
    <t>INSTAL·LACIÓ SEGURETAT</t>
  </si>
  <si>
    <t xml:space="preserve">IDT091       </t>
  </si>
  <si>
    <t>Central de seguretat</t>
  </si>
  <si>
    <t xml:space="preserve">Subministrament i col·locació de central d'alarma anti intrusió de grau 2. Instal·lada i conectada
</t>
  </si>
  <si>
    <t xml:space="preserve">IDT010       </t>
  </si>
  <si>
    <t>Teclat central d'alarma anti intrusió grau 2</t>
  </si>
  <si>
    <t>Subministrament i col·locació de teclat central d'alarma anti intrusió de grau 2, amb pantalla LCD de *141x109x34 mm, amb sistema de tecles il·luminades i protecció antiobertura. Instal·lat i conectat</t>
  </si>
  <si>
    <t xml:space="preserve">IDT011       </t>
  </si>
  <si>
    <t>Contacte magnètic per sistemes d'alarma</t>
  </si>
  <si>
    <t xml:space="preserve">Subministrament i col·locació de contacte magnètic  de superficie per sistemes d'alarma anti- intrusió de grau 2 amb 6 terminals. Instal·lat en portes i finestres. Inclou elements de fixació. Instal·lat i conectat 
</t>
  </si>
  <si>
    <t xml:space="preserve">IDT012       </t>
  </si>
  <si>
    <t>Detector de moviment</t>
  </si>
  <si>
    <t xml:space="preserve">Subministrament i col·locació de detector de moviment de doble tecnologia per infrarroig i microones amb antienmascarament i cobertura 16x 22m, per sistemes d'alarma i anti-intrusió grau 2 . Inclou elements de fixació. Instal·lat i conectat 
</t>
  </si>
  <si>
    <t xml:space="preserve">IDT013       </t>
  </si>
  <si>
    <t>Alarma sonora amb flaix exterior</t>
  </si>
  <si>
    <t xml:space="preserve">Subministrament i col·locació de Alarma sonora amb flaix exterior amb bateria i relé. Per sistemes de alarma i anti-intrusió de grau 2. </t>
  </si>
  <si>
    <t xml:space="preserve">IDT014       </t>
  </si>
  <si>
    <t>Alarma sonora interior</t>
  </si>
  <si>
    <t xml:space="preserve">Subministrament i col·locació de Alarma sonora interior per sistemes de alarma i anti-intrusió de grau 2. Connectada i en funcionament. 
</t>
  </si>
  <si>
    <t xml:space="preserve">IDT015       </t>
  </si>
  <si>
    <t>Lector RFID per control d'accés</t>
  </si>
  <si>
    <t xml:space="preserve">Subministrament i col·locació de Lector RFIF per control d'accessos i presència.Connexió a BUS RS485 de planta. 3 Entrades i una sortida de relé. Connectada i en funcionament. </t>
  </si>
  <si>
    <t xml:space="preserve">IDT016       </t>
  </si>
  <si>
    <t>Torn d'accés</t>
  </si>
  <si>
    <t xml:space="preserve">Subministrament i col·locació de torn d'accés d'acer inoxidable. 
Amb tapa superior dotada de dues finestres amb pictograma indicatiu que permet integració de lectors de targetes d'accés en tecnologia RFID. Connectat i en funcionament. 
</t>
  </si>
  <si>
    <t xml:space="preserve">IDT017       </t>
  </si>
  <si>
    <t>Càmera per exterior tipus Bullet</t>
  </si>
  <si>
    <t xml:space="preserve">Subministrament i col·locació de càmera tipus Bullet per exterior amb il·luminació per infrarroig, ressolució 5mp i connexió IP POE categoria 6A FTP. Angle de visió: 88-30º, V:65-23º. Inclou suport. 
Connectada i en funcionament. 
</t>
  </si>
  <si>
    <t xml:space="preserve">IDT018       </t>
  </si>
  <si>
    <t>Gravador per a sistema CCTV</t>
  </si>
  <si>
    <t xml:space="preserve">Subministrament i col·locació de gravador per a sistema de CCTV de 8 canals  per a  8 càmeres d'un màxim de 12MP, amb 1 discs 8TB d'emmagatzemtge, vídeo 4k. Instal·lació en Rack.
Connectat i en funcionament. 
</t>
  </si>
  <si>
    <t xml:space="preserve">IDT0199      </t>
  </si>
  <si>
    <t>Armari per Switch POE</t>
  </si>
  <si>
    <t xml:space="preserve">Subministrament i col·locació de armari exterior compacte IP76 d'alumini estanc resistent a la corrossió e intemperie  per switch POE. Inclou maneta antivandalica amb pany de seguretat. </t>
  </si>
  <si>
    <t xml:space="preserve">IDT019       </t>
  </si>
  <si>
    <t>Switch POE de 24 ports</t>
  </si>
  <si>
    <t xml:space="preserve">Subministrament i col·locació de switch POE de 24ports per instal·lar a Rack, per CCTV. 
Connectat i en funcionament. 
</t>
  </si>
  <si>
    <t xml:space="preserve">IDT020       </t>
  </si>
  <si>
    <t>Càmera tipus Minidomo de superficie</t>
  </si>
  <si>
    <t xml:space="preserve">Subministrament i col·locació de càmera tipus Minidomo de superficie amb il·luminació per infrarroig, ressolució 4MP i connexió IP POE categoria 6A FTP. 
Angle de visió: 104º, V:58º
Connectada i en funcionament. 
</t>
  </si>
  <si>
    <t xml:space="preserve">IDT021       </t>
  </si>
  <si>
    <t>Central de circuit tancat tv</t>
  </si>
  <si>
    <t xml:space="preserve">Subministrament i col·locació de central de circuit tancat de televisió. 
Connectat i en funcionament. 
</t>
  </si>
  <si>
    <t xml:space="preserve">IDT022       </t>
  </si>
  <si>
    <t>Registre toma cables pars trenats</t>
  </si>
  <si>
    <t xml:space="preserve">Subministrament i col·locació de registres de toma de cables pars trenats 
Connectat i en funcionament. 
</t>
  </si>
  <si>
    <t xml:space="preserve">IDT023       </t>
  </si>
  <si>
    <t>Rack telecos</t>
  </si>
  <si>
    <t xml:space="preserve">Subministrament i col·locació de RACK 
Connectat i en funcionament. 
</t>
  </si>
  <si>
    <t xml:space="preserve">KFC1XI13     </t>
  </si>
  <si>
    <t>Safata 100x60 (Safata magenta dels planells)</t>
  </si>
  <si>
    <t xml:space="preserve">Subministrament i col·locació de safata de xapa d'acer inoxidable A304 cega Model Pemsaband One Ciega de la Marca Pemsa de 100x60mm  amb cantell de seguretat, per el soport i conducció de cables eléctrics. Inclou material auxiliar, operari i ajudant.
</t>
  </si>
  <si>
    <t>01.25</t>
  </si>
  <si>
    <t xml:space="preserve">01.26        </t>
  </si>
  <si>
    <t>INSTAL·LACIÓ PCI</t>
  </si>
  <si>
    <t xml:space="preserve">IOB010       </t>
  </si>
  <si>
    <t>Escomesa PCI</t>
  </si>
  <si>
    <t>Escomesa per a proveïment d'aigua contra incendis, que uneix la xarxa general de distribució d'aigua potable o la xarxa general de distribució d'aigua contra incendis de l'empresa subministradora amb la instal·lació de protecció contra incendis, formada per canonada d'acer galvanitzat, d'1 2" DN 50 mm de diàmetre col·locada sobre llit de sorra de 15 cm de gruix, en el fons de la rasa prèviament excavada, degudament compactada i anivellada amb pisón vibrant de guiat manual.Fins i tot armari homologat per la Companyia Subministradora per a la seva col·locació en la façana, vàlvula de comporta de fosa amb platina,  peces especials i brida cega.</t>
  </si>
  <si>
    <t xml:space="preserve">IOB011       </t>
  </si>
  <si>
    <t>Canonada d'aigua contraincendis</t>
  </si>
  <si>
    <t xml:space="preserve">Subministrament i col·locació de canonades d'aigua contraincendis d'acer negre ranurat i pintat amb antioxidant i dos mans d'esmalt,. Conectar de fora fins cada equip d'extinció d'incendis. Inclou material per el montatge i la subjecció a la obra, accessoris i peces especials.
</t>
  </si>
  <si>
    <t xml:space="preserve">IOB012       </t>
  </si>
  <si>
    <t>Equip de Mànega per extinció</t>
  </si>
  <si>
    <t xml:space="preserve">Subministrament i col·locació de Equip de Mànega per extinció d'incendis compacta vertical. Inclou armari per mànega,extintor i polsador. Fins i tot, accessoris i elements de fixació. Instal·lació en superficie.
</t>
  </si>
  <si>
    <t xml:space="preserve">IOB013       </t>
  </si>
  <si>
    <t>Extintor de pols seca</t>
  </si>
  <si>
    <t>Subministrament i col·locació de Extintor portàtil de pols seca ABC polivalent antibrasa, amb pressió incorporada, d'eficàcia 21A-144B-C, amb 6 kg d'agent extintor, amb manòmetre i mànega amb filtre difusor, allotjat en armari metàl·lic amb porta cega, de 700x280x210 mm. Fins i tot accessoris de muntatge.</t>
  </si>
  <si>
    <t xml:space="preserve">IOB014       </t>
  </si>
  <si>
    <t>Extintor d'anhidric carbònic</t>
  </si>
  <si>
    <t xml:space="preserve">Subministrament i col·locació de Extintor portàtil d'anhidric carbònic C02 d'eficàcia 89B, amb 5 kg d'agent extintor, amb mànega i trompa difusora, allotjat en armari metàl·lic amb porta cega, de 700x280x210 mm. Fins i tot accessoris de muntatge
</t>
  </si>
  <si>
    <t>01.26</t>
  </si>
  <si>
    <t xml:space="preserve">01.28        </t>
  </si>
  <si>
    <t>URBANITZACIÓ</t>
  </si>
  <si>
    <t xml:space="preserve">F9G2838C     </t>
  </si>
  <si>
    <t>Solera de formigó</t>
  </si>
  <si>
    <t xml:space="preserve">
Paviment de solera formigó HA-30/B/10/IIb+E de consistència tova, grandària màxima de l'àrid 10 mm, escampat mitjançant bombament, estesa i vibrat mecànic, remolinat mecànic afegint 4 kg/m² de pols de quars color. 
Amb una alçada de 15cm. </t>
  </si>
  <si>
    <t xml:space="preserve">F9G2838D     </t>
  </si>
  <si>
    <t>Solera de formigó raspallat</t>
  </si>
  <si>
    <t xml:space="preserve">
Paviment de solera formigó HA-30/B/10/IIb+Ede consistència tova, grandària màxima de l'àrid 10 mm, escampat mitjançant bombament, estesa i vibrat mecànic, remolinat mecànic afegint 4 kg/m² de pols de quars color. 
Amb una alçada de 15cm. Acabat raspallat 
</t>
  </si>
  <si>
    <t xml:space="preserve">F9671E59     </t>
  </si>
  <si>
    <t>Vorada recta de peces de formigó amb rigola, monocapa, de 35x20</t>
  </si>
  <si>
    <t>Vorada recta de peces de formigó amb rigola, monocapa, de 35x20 cm, col·locada sobre base de formigó d'ús no estructural de 20 a 25 cm d'alçària i rejuntada amb morter</t>
  </si>
  <si>
    <t xml:space="preserve">EBA1E231     </t>
  </si>
  <si>
    <t>Pintat sobre paviment de marca vial longitudinal contínua</t>
  </si>
  <si>
    <t>Pintat sobre paviment de marca vial longitudinal contínua per a ús permanent i no retrorreflectant, tipus P-NR, de 10 cm d'amplària, amb pintura acrílica de color blanc, aplicada amb mitjans manuals</t>
  </si>
  <si>
    <t xml:space="preserve">MDP010       </t>
  </si>
  <si>
    <t>Llosa trama / Paviment drenant en Aparcament</t>
  </si>
  <si>
    <t>Provisió i col·locació de llosa trama 40x40x12cm, de paviment drenant per a aparcament.Peça de 12cm apte per vehicles, amb una reixa de formigó de 5cm. Tipus Breinco</t>
  </si>
  <si>
    <t xml:space="preserve">JTI010       </t>
  </si>
  <si>
    <t>Cubrició zona aparcament amb ull de perdiu "àrid de riu"</t>
  </si>
  <si>
    <t xml:space="preserve">Provisió i col·locació de cubrició de zona de aparcament amb àrid de riu "ull de perdiu"   reglejat sota la llosa de trama. </t>
  </si>
  <si>
    <t xml:space="preserve">JT3234       </t>
  </si>
  <si>
    <t>Sistema de reg per goteig</t>
  </si>
  <si>
    <t xml:space="preserve">Provisió i col·locació de sistema de reg per goteig, amb tubs de polietilè de designació PE 100, de 32 mm de diàmetre nominal, de 16 bar de pressió nominal, sèrie SDR 11, UNE-EN 12201-2, connectat a pressió, amb grau de dificultat mitjà, utilitzant accessoris de plàstic i col·locat empotrat.
</t>
  </si>
  <si>
    <t>01.28</t>
  </si>
  <si>
    <t xml:space="preserve">01.29        </t>
  </si>
  <si>
    <t>ENJARDINAMENT</t>
  </si>
  <si>
    <t xml:space="preserve">01.25.01     </t>
  </si>
  <si>
    <t>Talussos</t>
  </si>
  <si>
    <t xml:space="preserve">JDM010       </t>
  </si>
  <si>
    <t>Malla antiherbes orgànica " malla de coco"</t>
  </si>
  <si>
    <t>Provisió i col·locació de Malla orgànica, biodegradable, elaborada amb fibres naturals de coco 100%, entrecosides amb malles i fil de polipropilè fotodegradable, 250 g/m² de massa superficial, per al control de l'erosió i funció antiherbes en la realització de plantacions, permeable a l'aigua, a l'aire i als nutrients, fixada al terreny amb pendent on es vagi a realitzar la plantació, a raó de 3 plantes/m² amb ancoratge d'acer corrugat en forma de U, de 8 mm de diàmetre. El preu no inclou la vegetació.</t>
  </si>
  <si>
    <t xml:space="preserve">456452       </t>
  </si>
  <si>
    <t>Enjardinament de talús</t>
  </si>
  <si>
    <t xml:space="preserve">Provisió i plantació d'enjardinament a base de arbustives i enfiladisses de 6-8  per m2 </t>
  </si>
  <si>
    <t>01.25.01</t>
  </si>
  <si>
    <t xml:space="preserve">01.25.02     </t>
  </si>
  <si>
    <t>Jardins</t>
  </si>
  <si>
    <t xml:space="preserve">Provisió i col·locació de paviment de gespa sintética </t>
  </si>
  <si>
    <t xml:space="preserve">UJC010       </t>
  </si>
  <si>
    <t>Gespa Natural</t>
  </si>
  <si>
    <t>Provisió i col·locació de gespa natural varietat vegetal soferta; amb sistema Tepe</t>
  </si>
  <si>
    <t>01.25.02</t>
  </si>
  <si>
    <t>01.29</t>
  </si>
  <si>
    <t xml:space="preserve">01.30        </t>
  </si>
  <si>
    <t>NETEJA</t>
  </si>
  <si>
    <t xml:space="preserve">E2211012     </t>
  </si>
  <si>
    <t>Neteja final d'obra ,manuals,càrr.man.s/cont.</t>
  </si>
  <si>
    <t>h</t>
  </si>
  <si>
    <t>Neteja final d'obra amb empresa especialitzada, amb mitjans manuals i càrrega manual sobre contenidor.</t>
  </si>
  <si>
    <t>01.30</t>
  </si>
  <si>
    <t xml:space="preserve">01.31        </t>
  </si>
  <si>
    <t>GESTIO DE RESIDUS</t>
  </si>
  <si>
    <t xml:space="preserve">E2R3506X     </t>
  </si>
  <si>
    <t>Transport de terres</t>
  </si>
  <si>
    <t>Transport de terres a instal·lació autoritzada de gestió de residus, amb camió de 12 t i temps d'espera per a la càrrega amb mitjans mecànics, amb un recorregut de més de 10 i fins a 15 km. Es considera esponjament 40%</t>
  </si>
  <si>
    <t xml:space="preserve">E2RA7LP1     </t>
  </si>
  <si>
    <t>Disposició de terres</t>
  </si>
  <si>
    <t>Disposició controlada en dipòsit autoritzat inclòs el cànon sobre la deposició controlada dels residus de la construcció, segons la LLEI 8/2008, de residus de terra inerts amb una densitat 1,6 t/m3, procedents d'excavació, amb codi 17 05 04 segons la Llista Europea de Residus</t>
  </si>
  <si>
    <t xml:space="preserve">GTB020       </t>
  </si>
  <si>
    <t>Residus d'embalatges i residus d'obra</t>
  </si>
  <si>
    <t>01.31</t>
  </si>
  <si>
    <t xml:space="preserve">01.32        </t>
  </si>
  <si>
    <t>SEGURETAT I SALUT</t>
  </si>
  <si>
    <t xml:space="preserve">HZXXZ001     </t>
  </si>
  <si>
    <t>Seguretat i salut, protec col. i indiv /S Pro Seg i Salut</t>
  </si>
  <si>
    <t>Realització i indicació de proteccions col·lectives, subministrament de les proteccions individuals necessàries durant l'execució de l'obra, aparells de protecció contra incendis i instal·lacions d'higiene i benestar, tot segons el Projecte de Seguretat i Salut.</t>
  </si>
  <si>
    <t>01.32</t>
  </si>
  <si>
    <t xml:space="preserve">01.33        </t>
  </si>
  <si>
    <t>CONTROL QUALITAT</t>
  </si>
  <si>
    <t xml:space="preserve">E221Z011     </t>
  </si>
  <si>
    <t>Control de Qualitat</t>
  </si>
  <si>
    <t xml:space="preserve">Part proporcional dels assajos necessaris per la realització del control de qualitat segons les indicacions de la DF. Inclou en els plecs de condicions d' obra pública al 1% del preu </t>
  </si>
  <si>
    <t>01.33</t>
  </si>
  <si>
    <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</si>
</sst>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theme="1"/>
      <name val="Calibri"/>
      <family val="2"/>
      <scheme val="minor"/>
    </font>
    <font>
      <b/>
      <sz val="14"/>
      <color theme="1"/>
      <name val="Calibri"/>
      <family val="2"/>
      <scheme val="minor"/>
    </font>
    <font>
      <sz val="8"/>
      <color theme="1"/>
      <name val="Calibri"/>
      <family val="2"/>
      <scheme val="minor"/>
    </font>
    <font>
      <b/>
      <sz val="8"/>
      <color theme="1"/>
      <name val="Calibri"/>
      <family val="2"/>
      <scheme val="minor"/>
    </font>
    <font>
      <b/>
      <i/>
      <sz val="10"/>
      <color theme="1"/>
      <name val="Calibri"/>
      <family val="2"/>
      <scheme val="minor"/>
    </font>
  </fonts>
  <fills count="6">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8"/>
        <bgColor indexed="64"/>
      </patternFill>
    </fill>
    <fill>
      <patternFill patternType="solid">
        <fgColor indexed="42"/>
        <bgColor indexed="64"/>
      </patternFill>
    </fill>
  </fills>
  <borders count="1">
    <border>
      <left/>
      <right/>
      <top/>
      <bottom/>
      <diagonal/>
    </border>
  </borders>
  <cellStyleXfs count="1">
    <xf numFmtId="0" fontId="0" fillId="0" borderId="0"/>
  </cellStyleXfs>
  <cellXfs count="22">
    <xf numFmtId="0" fontId="0" fillId="0" borderId="0" xfId="0"/>
    <xf numFmtId="49" fontId="1" fillId="0" borderId="0" xfId="0" applyNumberFormat="1" applyFont="1"/>
    <xf numFmtId="0" fontId="1" fillId="0" borderId="0" xfId="0" applyFont="1"/>
    <xf numFmtId="49" fontId="2" fillId="0" borderId="0" xfId="0" applyNumberFormat="1" applyFont="1" applyAlignment="1">
      <alignment vertical="top"/>
    </xf>
    <xf numFmtId="0" fontId="2" fillId="0" borderId="0" xfId="0" applyFont="1" applyAlignment="1">
      <alignment vertical="top"/>
    </xf>
    <xf numFmtId="49" fontId="5" fillId="0" borderId="0" xfId="0" applyNumberFormat="1" applyFont="1" applyAlignment="1">
      <alignment vertical="top"/>
    </xf>
    <xf numFmtId="49" fontId="5" fillId="0" borderId="0" xfId="0" applyNumberFormat="1" applyFont="1" applyAlignment="1">
      <alignment horizontal="right" vertical="top"/>
    </xf>
    <xf numFmtId="49" fontId="4" fillId="3" borderId="0" xfId="0" applyNumberFormat="1" applyFont="1" applyFill="1" applyAlignment="1">
      <alignment vertical="top"/>
    </xf>
    <xf numFmtId="4" fontId="4" fillId="2" borderId="0" xfId="0" applyNumberFormat="1" applyFont="1" applyFill="1" applyAlignment="1">
      <alignment vertical="top"/>
    </xf>
    <xf numFmtId="49" fontId="3" fillId="0" borderId="0" xfId="0" applyNumberFormat="1" applyFont="1" applyAlignment="1">
      <alignment vertical="top"/>
    </xf>
    <xf numFmtId="4" fontId="3" fillId="0" borderId="0" xfId="0" applyNumberFormat="1" applyFont="1" applyAlignment="1">
      <alignment vertical="top"/>
    </xf>
    <xf numFmtId="4" fontId="3" fillId="2" borderId="0" xfId="0" applyNumberFormat="1" applyFont="1" applyFill="1" applyAlignment="1">
      <alignment vertical="top"/>
    </xf>
    <xf numFmtId="0" fontId="3" fillId="0" borderId="0" xfId="0" applyFont="1" applyAlignment="1">
      <alignment vertical="top"/>
    </xf>
    <xf numFmtId="0" fontId="3" fillId="0" borderId="0" xfId="0" applyFont="1" applyAlignment="1">
      <alignment vertical="top" wrapText="1"/>
    </xf>
    <xf numFmtId="0" fontId="3" fillId="4" borderId="0" xfId="0" applyFont="1" applyFill="1" applyAlignment="1">
      <alignment vertical="top"/>
    </xf>
    <xf numFmtId="49" fontId="4" fillId="5" borderId="0" xfId="0" applyNumberFormat="1" applyFont="1" applyFill="1" applyAlignment="1">
      <alignment vertical="top"/>
    </xf>
    <xf numFmtId="49" fontId="5" fillId="0" borderId="0" xfId="0" applyNumberFormat="1" applyFont="1" applyAlignment="1">
      <alignment vertical="top" wrapText="1"/>
    </xf>
    <xf numFmtId="49" fontId="4" fillId="3" borderId="0" xfId="0" applyNumberFormat="1" applyFont="1" applyFill="1" applyAlignment="1">
      <alignment vertical="top" wrapText="1"/>
    </xf>
    <xf numFmtId="49" fontId="3" fillId="0" borderId="0" xfId="0" applyNumberFormat="1" applyFont="1" applyAlignment="1">
      <alignment vertical="top" wrapText="1"/>
    </xf>
    <xf numFmtId="49" fontId="4" fillId="0" borderId="0" xfId="0" applyNumberFormat="1" applyFont="1" applyAlignment="1">
      <alignment vertical="top" wrapText="1"/>
    </xf>
    <xf numFmtId="0" fontId="3" fillId="4" borderId="0" xfId="0" applyFont="1" applyFill="1" applyAlignment="1">
      <alignment vertical="top" wrapText="1"/>
    </xf>
    <xf numFmtId="49" fontId="4" fillId="5" borderId="0" xfId="0" applyNumberFormat="1"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4"/>
  <sheetViews>
    <sheetView tabSelected="1" workbookViewId="0">
      <pane xSplit="4" ySplit="3" topLeftCell="E623" activePane="bottomRight" state="frozen"/>
      <selection pane="topRight" activeCell="E1" sqref="E1"/>
      <selection pane="bottomLeft" activeCell="A4" sqref="A4"/>
      <selection pane="bottomRight"/>
    </sheetView>
  </sheetViews>
  <sheetFormatPr baseColWidth="10" defaultRowHeight="15" x14ac:dyDescent="0.25"/>
  <cols>
    <col min="1" max="1" width="15.5703125" bestFit="1" customWidth="1"/>
    <col min="2" max="2" width="6.5703125" customWidth="1"/>
    <col min="3" max="3" width="3.7109375" customWidth="1"/>
    <col min="4" max="4" width="32.85546875" customWidth="1"/>
    <col min="5" max="5" width="7.85546875" customWidth="1"/>
    <col min="6" max="7" width="10" customWidth="1"/>
  </cols>
  <sheetData>
    <row r="1" spans="1:7" x14ac:dyDescent="0.25">
      <c r="A1" s="1" t="s">
        <v>0</v>
      </c>
      <c r="B1" s="2"/>
      <c r="C1" s="2"/>
      <c r="D1" s="2"/>
      <c r="E1" s="2"/>
      <c r="F1" s="2"/>
      <c r="G1" s="2"/>
    </row>
    <row r="2" spans="1:7" ht="18.75" x14ac:dyDescent="0.25">
      <c r="A2" s="3" t="s">
        <v>1</v>
      </c>
      <c r="B2" s="4"/>
      <c r="C2" s="4"/>
      <c r="D2" s="4"/>
      <c r="E2" s="4"/>
      <c r="F2" s="4"/>
      <c r="G2" s="4"/>
    </row>
    <row r="3" spans="1:7" x14ac:dyDescent="0.25">
      <c r="A3" s="5" t="s">
        <v>2</v>
      </c>
      <c r="B3" s="5" t="s">
        <v>5</v>
      </c>
      <c r="C3" s="5" t="s">
        <v>6</v>
      </c>
      <c r="D3" s="16" t="s">
        <v>3</v>
      </c>
      <c r="E3" s="6" t="s">
        <v>7</v>
      </c>
      <c r="F3" s="6" t="s">
        <v>8</v>
      </c>
      <c r="G3" s="6" t="s">
        <v>4</v>
      </c>
    </row>
    <row r="4" spans="1:7" x14ac:dyDescent="0.25">
      <c r="A4" s="7" t="s">
        <v>9</v>
      </c>
      <c r="B4" s="7" t="s">
        <v>11</v>
      </c>
      <c r="C4" s="7" t="s">
        <v>12</v>
      </c>
      <c r="D4" s="17" t="s">
        <v>10</v>
      </c>
      <c r="E4" s="8">
        <f>E13</f>
        <v>1</v>
      </c>
      <c r="F4" s="8">
        <f>F13</f>
        <v>0</v>
      </c>
      <c r="G4" s="8">
        <f>G13</f>
        <v>0</v>
      </c>
    </row>
    <row r="5" spans="1:7" ht="22.5" x14ac:dyDescent="0.25">
      <c r="A5" s="9" t="s">
        <v>13</v>
      </c>
      <c r="B5" s="9" t="s">
        <v>15</v>
      </c>
      <c r="C5" s="9" t="s">
        <v>16</v>
      </c>
      <c r="D5" s="18" t="s">
        <v>14</v>
      </c>
      <c r="E5" s="10">
        <v>1</v>
      </c>
      <c r="F5" s="10">
        <v>0</v>
      </c>
      <c r="G5" s="11">
        <f>ROUND(E5*F5,2)</f>
        <v>0</v>
      </c>
    </row>
    <row r="6" spans="1:7" ht="78.75" x14ac:dyDescent="0.25">
      <c r="A6" s="12"/>
      <c r="B6" s="12"/>
      <c r="C6" s="12"/>
      <c r="D6" s="13" t="s">
        <v>17</v>
      </c>
      <c r="E6" s="12"/>
      <c r="F6" s="12"/>
      <c r="G6" s="12"/>
    </row>
    <row r="7" spans="1:7" x14ac:dyDescent="0.25">
      <c r="A7" s="9" t="s">
        <v>18</v>
      </c>
      <c r="B7" s="9" t="s">
        <v>15</v>
      </c>
      <c r="C7" s="9" t="s">
        <v>16</v>
      </c>
      <c r="D7" s="18" t="s">
        <v>19</v>
      </c>
      <c r="E7" s="10">
        <v>1</v>
      </c>
      <c r="F7" s="10">
        <v>0</v>
      </c>
      <c r="G7" s="11">
        <f>ROUND(E7*F7,2)</f>
        <v>0</v>
      </c>
    </row>
    <row r="8" spans="1:7" ht="45" x14ac:dyDescent="0.25">
      <c r="A8" s="12"/>
      <c r="B8" s="12"/>
      <c r="C8" s="12"/>
      <c r="D8" s="13" t="s">
        <v>20</v>
      </c>
      <c r="E8" s="12"/>
      <c r="F8" s="12"/>
      <c r="G8" s="12"/>
    </row>
    <row r="9" spans="1:7" x14ac:dyDescent="0.25">
      <c r="A9" s="9" t="s">
        <v>21</v>
      </c>
      <c r="B9" s="9" t="s">
        <v>15</v>
      </c>
      <c r="C9" s="9" t="s">
        <v>16</v>
      </c>
      <c r="D9" s="18" t="s">
        <v>22</v>
      </c>
      <c r="E9" s="10">
        <v>1</v>
      </c>
      <c r="F9" s="10">
        <v>0</v>
      </c>
      <c r="G9" s="11">
        <f>ROUND(E9*F9,2)</f>
        <v>0</v>
      </c>
    </row>
    <row r="10" spans="1:7" ht="90" x14ac:dyDescent="0.25">
      <c r="A10" s="12"/>
      <c r="B10" s="12"/>
      <c r="C10" s="12"/>
      <c r="D10" s="13" t="s">
        <v>23</v>
      </c>
      <c r="E10" s="12"/>
      <c r="F10" s="12"/>
      <c r="G10" s="12"/>
    </row>
    <row r="11" spans="1:7" x14ac:dyDescent="0.25">
      <c r="A11" s="9" t="s">
        <v>24</v>
      </c>
      <c r="B11" s="9" t="s">
        <v>15</v>
      </c>
      <c r="C11" s="9" t="s">
        <v>16</v>
      </c>
      <c r="D11" s="18" t="s">
        <v>25</v>
      </c>
      <c r="E11" s="10">
        <v>1</v>
      </c>
      <c r="F11" s="10">
        <v>0</v>
      </c>
      <c r="G11" s="11">
        <f>ROUND(E11*F11,2)</f>
        <v>0</v>
      </c>
    </row>
    <row r="12" spans="1:7" ht="78.75" x14ac:dyDescent="0.25">
      <c r="A12" s="12"/>
      <c r="B12" s="12"/>
      <c r="C12" s="12"/>
      <c r="D12" s="13" t="s">
        <v>26</v>
      </c>
      <c r="E12" s="12"/>
      <c r="F12" s="12"/>
      <c r="G12" s="12"/>
    </row>
    <row r="13" spans="1:7" x14ac:dyDescent="0.25">
      <c r="A13" s="12"/>
      <c r="B13" s="12"/>
      <c r="C13" s="12"/>
      <c r="D13" s="19" t="s">
        <v>27</v>
      </c>
      <c r="E13" s="10">
        <v>1</v>
      </c>
      <c r="F13" s="8">
        <f>G5+G7+G9+G11</f>
        <v>0</v>
      </c>
      <c r="G13" s="8">
        <f>ROUND(F13*E13,2)</f>
        <v>0</v>
      </c>
    </row>
    <row r="14" spans="1:7" ht="0.95" customHeight="1" x14ac:dyDescent="0.25">
      <c r="A14" s="14"/>
      <c r="B14" s="14"/>
      <c r="C14" s="14"/>
      <c r="D14" s="20"/>
      <c r="E14" s="14"/>
      <c r="F14" s="14"/>
      <c r="G14" s="14"/>
    </row>
    <row r="15" spans="1:7" x14ac:dyDescent="0.25">
      <c r="A15" s="7" t="s">
        <v>28</v>
      </c>
      <c r="B15" s="7" t="s">
        <v>11</v>
      </c>
      <c r="C15" s="7" t="s">
        <v>12</v>
      </c>
      <c r="D15" s="17" t="s">
        <v>29</v>
      </c>
      <c r="E15" s="8">
        <f>E38</f>
        <v>1</v>
      </c>
      <c r="F15" s="8">
        <f>F38</f>
        <v>8051.49</v>
      </c>
      <c r="G15" s="8">
        <f>G38</f>
        <v>8051.49</v>
      </c>
    </row>
    <row r="16" spans="1:7" x14ac:dyDescent="0.25">
      <c r="A16" s="15" t="s">
        <v>30</v>
      </c>
      <c r="B16" s="15" t="s">
        <v>11</v>
      </c>
      <c r="C16" s="15" t="s">
        <v>12</v>
      </c>
      <c r="D16" s="21" t="s">
        <v>31</v>
      </c>
      <c r="E16" s="8">
        <f>E19</f>
        <v>1</v>
      </c>
      <c r="F16" s="8">
        <f>F19</f>
        <v>187</v>
      </c>
      <c r="G16" s="8">
        <f>G19</f>
        <v>187</v>
      </c>
    </row>
    <row r="17" spans="1:7" x14ac:dyDescent="0.25">
      <c r="A17" s="9" t="s">
        <v>32</v>
      </c>
      <c r="B17" s="9" t="s">
        <v>15</v>
      </c>
      <c r="C17" s="9" t="s">
        <v>34</v>
      </c>
      <c r="D17" s="18" t="s">
        <v>33</v>
      </c>
      <c r="E17" s="10">
        <v>1</v>
      </c>
      <c r="F17" s="10">
        <v>187</v>
      </c>
      <c r="G17" s="11">
        <f>ROUND(E17*F17,2)</f>
        <v>187</v>
      </c>
    </row>
    <row r="18" spans="1:7" ht="78.75" x14ac:dyDescent="0.25">
      <c r="A18" s="12"/>
      <c r="B18" s="12"/>
      <c r="C18" s="12"/>
      <c r="D18" s="13" t="s">
        <v>35</v>
      </c>
      <c r="E18" s="12"/>
      <c r="F18" s="12"/>
      <c r="G18" s="12"/>
    </row>
    <row r="19" spans="1:7" x14ac:dyDescent="0.25">
      <c r="A19" s="12"/>
      <c r="B19" s="12"/>
      <c r="C19" s="12"/>
      <c r="D19" s="19" t="s">
        <v>36</v>
      </c>
      <c r="E19" s="10">
        <v>1</v>
      </c>
      <c r="F19" s="8">
        <f>G17</f>
        <v>187</v>
      </c>
      <c r="G19" s="8">
        <f>ROUND(F19*E19,2)</f>
        <v>187</v>
      </c>
    </row>
    <row r="20" spans="1:7" ht="0.95" customHeight="1" x14ac:dyDescent="0.25">
      <c r="A20" s="14"/>
      <c r="B20" s="14"/>
      <c r="C20" s="14"/>
      <c r="D20" s="20"/>
      <c r="E20" s="14"/>
      <c r="F20" s="14"/>
      <c r="G20" s="14"/>
    </row>
    <row r="21" spans="1:7" x14ac:dyDescent="0.25">
      <c r="A21" s="15" t="s">
        <v>37</v>
      </c>
      <c r="B21" s="15" t="s">
        <v>11</v>
      </c>
      <c r="C21" s="15" t="s">
        <v>12</v>
      </c>
      <c r="D21" s="21" t="s">
        <v>38</v>
      </c>
      <c r="E21" s="8">
        <f>E36</f>
        <v>1</v>
      </c>
      <c r="F21" s="8">
        <f>F36</f>
        <v>7864.4900000000007</v>
      </c>
      <c r="G21" s="8">
        <f>G36</f>
        <v>7864.49</v>
      </c>
    </row>
    <row r="22" spans="1:7" x14ac:dyDescent="0.25">
      <c r="A22" s="9" t="s">
        <v>39</v>
      </c>
      <c r="B22" s="9" t="s">
        <v>15</v>
      </c>
      <c r="C22" s="9" t="s">
        <v>41</v>
      </c>
      <c r="D22" s="18" t="s">
        <v>40</v>
      </c>
      <c r="E22" s="10">
        <v>127.79</v>
      </c>
      <c r="F22" s="10">
        <v>4.7300000000000004</v>
      </c>
      <c r="G22" s="11">
        <f>ROUND(E22*F22,2)</f>
        <v>604.45000000000005</v>
      </c>
    </row>
    <row r="23" spans="1:7" ht="101.25" x14ac:dyDescent="0.25">
      <c r="A23" s="12"/>
      <c r="B23" s="12"/>
      <c r="C23" s="12"/>
      <c r="D23" s="13" t="s">
        <v>42</v>
      </c>
      <c r="E23" s="12"/>
      <c r="F23" s="12"/>
      <c r="G23" s="12"/>
    </row>
    <row r="24" spans="1:7" x14ac:dyDescent="0.25">
      <c r="A24" s="9" t="s">
        <v>43</v>
      </c>
      <c r="B24" s="9" t="s">
        <v>15</v>
      </c>
      <c r="C24" s="9" t="s">
        <v>41</v>
      </c>
      <c r="D24" s="18" t="s">
        <v>44</v>
      </c>
      <c r="E24" s="10">
        <v>50</v>
      </c>
      <c r="F24" s="10">
        <v>12.21</v>
      </c>
      <c r="G24" s="11">
        <f>ROUND(E24*F24,2)</f>
        <v>610.5</v>
      </c>
    </row>
    <row r="25" spans="1:7" ht="45" x14ac:dyDescent="0.25">
      <c r="A25" s="12"/>
      <c r="B25" s="12"/>
      <c r="C25" s="12"/>
      <c r="D25" s="13" t="s">
        <v>45</v>
      </c>
      <c r="E25" s="12"/>
      <c r="F25" s="12"/>
      <c r="G25" s="12"/>
    </row>
    <row r="26" spans="1:7" x14ac:dyDescent="0.25">
      <c r="A26" s="9" t="s">
        <v>46</v>
      </c>
      <c r="B26" s="9" t="s">
        <v>15</v>
      </c>
      <c r="C26" s="9" t="s">
        <v>41</v>
      </c>
      <c r="D26" s="18" t="s">
        <v>47</v>
      </c>
      <c r="E26" s="10">
        <v>43.2</v>
      </c>
      <c r="F26" s="10">
        <v>10.3</v>
      </c>
      <c r="G26" s="11">
        <f>ROUND(E26*F26,2)</f>
        <v>444.96</v>
      </c>
    </row>
    <row r="27" spans="1:7" ht="33.75" x14ac:dyDescent="0.25">
      <c r="A27" s="12"/>
      <c r="B27" s="12"/>
      <c r="C27" s="12"/>
      <c r="D27" s="13" t="s">
        <v>48</v>
      </c>
      <c r="E27" s="12"/>
      <c r="F27" s="12"/>
      <c r="G27" s="12"/>
    </row>
    <row r="28" spans="1:7" x14ac:dyDescent="0.25">
      <c r="A28" s="9" t="s">
        <v>49</v>
      </c>
      <c r="B28" s="9" t="s">
        <v>15</v>
      </c>
      <c r="C28" s="9" t="s">
        <v>41</v>
      </c>
      <c r="D28" s="18" t="s">
        <v>50</v>
      </c>
      <c r="E28" s="10">
        <v>1.44</v>
      </c>
      <c r="F28" s="10">
        <v>25.37</v>
      </c>
      <c r="G28" s="11">
        <f>ROUND(E28*F28,2)</f>
        <v>36.53</v>
      </c>
    </row>
    <row r="29" spans="1:7" ht="67.5" x14ac:dyDescent="0.25">
      <c r="A29" s="12"/>
      <c r="B29" s="12"/>
      <c r="C29" s="12"/>
      <c r="D29" s="13" t="s">
        <v>51</v>
      </c>
      <c r="E29" s="12"/>
      <c r="F29" s="12"/>
      <c r="G29" s="12"/>
    </row>
    <row r="30" spans="1:7" x14ac:dyDescent="0.25">
      <c r="A30" s="9" t="s">
        <v>52</v>
      </c>
      <c r="B30" s="9" t="s">
        <v>15</v>
      </c>
      <c r="C30" s="9" t="s">
        <v>41</v>
      </c>
      <c r="D30" s="18" t="s">
        <v>53</v>
      </c>
      <c r="E30" s="10">
        <v>55.32</v>
      </c>
      <c r="F30" s="10">
        <v>28.78</v>
      </c>
      <c r="G30" s="11">
        <f>ROUND(E30*F30,2)</f>
        <v>1592.11</v>
      </c>
    </row>
    <row r="31" spans="1:7" ht="67.5" x14ac:dyDescent="0.25">
      <c r="A31" s="12"/>
      <c r="B31" s="12"/>
      <c r="C31" s="12"/>
      <c r="D31" s="13" t="s">
        <v>54</v>
      </c>
      <c r="E31" s="12"/>
      <c r="F31" s="12"/>
      <c r="G31" s="12"/>
    </row>
    <row r="32" spans="1:7" x14ac:dyDescent="0.25">
      <c r="A32" s="9" t="s">
        <v>55</v>
      </c>
      <c r="B32" s="9" t="s">
        <v>15</v>
      </c>
      <c r="C32" s="9" t="s">
        <v>57</v>
      </c>
      <c r="D32" s="18" t="s">
        <v>56</v>
      </c>
      <c r="E32" s="10">
        <v>2476.21</v>
      </c>
      <c r="F32" s="10">
        <v>1.79</v>
      </c>
      <c r="G32" s="11">
        <f>ROUND(E32*F32,2)</f>
        <v>4432.42</v>
      </c>
    </row>
    <row r="33" spans="1:7" ht="33.75" x14ac:dyDescent="0.25">
      <c r="A33" s="12"/>
      <c r="B33" s="12"/>
      <c r="C33" s="12"/>
      <c r="D33" s="13" t="s">
        <v>58</v>
      </c>
      <c r="E33" s="12"/>
      <c r="F33" s="12"/>
      <c r="G33" s="12"/>
    </row>
    <row r="34" spans="1:7" x14ac:dyDescent="0.25">
      <c r="A34" s="9" t="s">
        <v>59</v>
      </c>
      <c r="B34" s="9" t="s">
        <v>15</v>
      </c>
      <c r="C34" s="9" t="s">
        <v>57</v>
      </c>
      <c r="D34" s="18" t="s">
        <v>60</v>
      </c>
      <c r="E34" s="10">
        <v>80.180000000000007</v>
      </c>
      <c r="F34" s="10">
        <v>1.79</v>
      </c>
      <c r="G34" s="11">
        <f>ROUND(E34*F34,2)</f>
        <v>143.52000000000001</v>
      </c>
    </row>
    <row r="35" spans="1:7" ht="33.75" x14ac:dyDescent="0.25">
      <c r="A35" s="12"/>
      <c r="B35" s="12"/>
      <c r="C35" s="12"/>
      <c r="D35" s="13" t="s">
        <v>61</v>
      </c>
      <c r="E35" s="12"/>
      <c r="F35" s="12"/>
      <c r="G35" s="12"/>
    </row>
    <row r="36" spans="1:7" x14ac:dyDescent="0.25">
      <c r="A36" s="12"/>
      <c r="B36" s="12"/>
      <c r="C36" s="12"/>
      <c r="D36" s="19" t="s">
        <v>62</v>
      </c>
      <c r="E36" s="10">
        <v>1</v>
      </c>
      <c r="F36" s="8">
        <f>G22+G24+G26+G28+G30+G32+G34</f>
        <v>7864.4900000000007</v>
      </c>
      <c r="G36" s="8">
        <f>ROUND(F36*E36,2)</f>
        <v>7864.49</v>
      </c>
    </row>
    <row r="37" spans="1:7" ht="0.95" customHeight="1" x14ac:dyDescent="0.25">
      <c r="A37" s="14"/>
      <c r="B37" s="14"/>
      <c r="C37" s="14"/>
      <c r="D37" s="20"/>
      <c r="E37" s="14"/>
      <c r="F37" s="14"/>
      <c r="G37" s="14"/>
    </row>
    <row r="38" spans="1:7" x14ac:dyDescent="0.25">
      <c r="A38" s="12"/>
      <c r="B38" s="12"/>
      <c r="C38" s="12"/>
      <c r="D38" s="19" t="s">
        <v>63</v>
      </c>
      <c r="E38" s="10">
        <v>1</v>
      </c>
      <c r="F38" s="8">
        <f>G19+G36</f>
        <v>8051.49</v>
      </c>
      <c r="G38" s="8">
        <f>ROUND(F38*E38,2)</f>
        <v>8051.49</v>
      </c>
    </row>
    <row r="39" spans="1:7" ht="0.95" customHeight="1" x14ac:dyDescent="0.25">
      <c r="A39" s="14"/>
      <c r="B39" s="14"/>
      <c r="C39" s="14"/>
      <c r="D39" s="20"/>
      <c r="E39" s="14"/>
      <c r="F39" s="14"/>
      <c r="G39" s="14"/>
    </row>
    <row r="40" spans="1:7" x14ac:dyDescent="0.25">
      <c r="A40" s="7" t="s">
        <v>64</v>
      </c>
      <c r="B40" s="7" t="s">
        <v>11</v>
      </c>
      <c r="C40" s="7" t="s">
        <v>12</v>
      </c>
      <c r="D40" s="17" t="s">
        <v>65</v>
      </c>
      <c r="E40" s="8">
        <f>E65</f>
        <v>1</v>
      </c>
      <c r="F40" s="8">
        <f>F65</f>
        <v>53844.29</v>
      </c>
      <c r="G40" s="8">
        <f>G65</f>
        <v>53844.29</v>
      </c>
    </row>
    <row r="41" spans="1:7" x14ac:dyDescent="0.25">
      <c r="A41" s="9" t="s">
        <v>66</v>
      </c>
      <c r="B41" s="9" t="s">
        <v>15</v>
      </c>
      <c r="C41" s="9" t="s">
        <v>41</v>
      </c>
      <c r="D41" s="18" t="s">
        <v>67</v>
      </c>
      <c r="E41" s="10">
        <v>74.239999999999995</v>
      </c>
      <c r="F41" s="10">
        <v>155.74</v>
      </c>
      <c r="G41" s="11">
        <f>ROUND(E41*F41,2)</f>
        <v>11562.14</v>
      </c>
    </row>
    <row r="42" spans="1:7" ht="67.5" x14ac:dyDescent="0.25">
      <c r="A42" s="12"/>
      <c r="B42" s="12"/>
      <c r="C42" s="12"/>
      <c r="D42" s="13" t="s">
        <v>68</v>
      </c>
      <c r="E42" s="12"/>
      <c r="F42" s="12"/>
      <c r="G42" s="12"/>
    </row>
    <row r="43" spans="1:7" x14ac:dyDescent="0.25">
      <c r="A43" s="9" t="s">
        <v>69</v>
      </c>
      <c r="B43" s="9" t="s">
        <v>15</v>
      </c>
      <c r="C43" s="9" t="s">
        <v>71</v>
      </c>
      <c r="D43" s="18" t="s">
        <v>70</v>
      </c>
      <c r="E43" s="10">
        <v>3866.85</v>
      </c>
      <c r="F43" s="10">
        <v>1.83</v>
      </c>
      <c r="G43" s="11">
        <f>ROUND(E43*F43,2)</f>
        <v>7076.34</v>
      </c>
    </row>
    <row r="44" spans="1:7" ht="78.75" x14ac:dyDescent="0.25">
      <c r="A44" s="12"/>
      <c r="B44" s="12"/>
      <c r="C44" s="12"/>
      <c r="D44" s="13" t="s">
        <v>72</v>
      </c>
      <c r="E44" s="12"/>
      <c r="F44" s="12"/>
      <c r="G44" s="12"/>
    </row>
    <row r="45" spans="1:7" x14ac:dyDescent="0.25">
      <c r="A45" s="9" t="s">
        <v>73</v>
      </c>
      <c r="B45" s="9" t="s">
        <v>15</v>
      </c>
      <c r="C45" s="9" t="s">
        <v>57</v>
      </c>
      <c r="D45" s="18" t="s">
        <v>74</v>
      </c>
      <c r="E45" s="10">
        <v>154.80000000000001</v>
      </c>
      <c r="F45" s="10">
        <v>22</v>
      </c>
      <c r="G45" s="11">
        <f>ROUND(E45*F45,2)</f>
        <v>3405.6</v>
      </c>
    </row>
    <row r="46" spans="1:7" ht="33.75" x14ac:dyDescent="0.25">
      <c r="A46" s="12"/>
      <c r="B46" s="12"/>
      <c r="C46" s="12"/>
      <c r="D46" s="13" t="s">
        <v>75</v>
      </c>
      <c r="E46" s="12"/>
      <c r="F46" s="12"/>
      <c r="G46" s="12"/>
    </row>
    <row r="47" spans="1:7" ht="22.5" x14ac:dyDescent="0.25">
      <c r="A47" s="9" t="s">
        <v>76</v>
      </c>
      <c r="B47" s="9" t="s">
        <v>15</v>
      </c>
      <c r="C47" s="9" t="s">
        <v>78</v>
      </c>
      <c r="D47" s="18" t="s">
        <v>77</v>
      </c>
      <c r="E47" s="10">
        <v>97.32</v>
      </c>
      <c r="F47" s="10">
        <v>18.38</v>
      </c>
      <c r="G47" s="11">
        <f>ROUND(E47*F47,2)</f>
        <v>1788.74</v>
      </c>
    </row>
    <row r="48" spans="1:7" ht="33.75" x14ac:dyDescent="0.25">
      <c r="A48" s="12"/>
      <c r="B48" s="12"/>
      <c r="C48" s="12"/>
      <c r="D48" s="13" t="s">
        <v>79</v>
      </c>
      <c r="E48" s="12"/>
      <c r="F48" s="12"/>
      <c r="G48" s="12"/>
    </row>
    <row r="49" spans="1:7" x14ac:dyDescent="0.25">
      <c r="A49" s="9" t="s">
        <v>80</v>
      </c>
      <c r="B49" s="9" t="s">
        <v>15</v>
      </c>
      <c r="C49" s="9" t="s">
        <v>78</v>
      </c>
      <c r="D49" s="18" t="s">
        <v>81</v>
      </c>
      <c r="E49" s="10">
        <v>97.32</v>
      </c>
      <c r="F49" s="10">
        <v>5.92</v>
      </c>
      <c r="G49" s="11">
        <f>ROUND(E49*F49,2)</f>
        <v>576.13</v>
      </c>
    </row>
    <row r="50" spans="1:7" ht="33.75" x14ac:dyDescent="0.25">
      <c r="A50" s="12"/>
      <c r="B50" s="12"/>
      <c r="C50" s="12"/>
      <c r="D50" s="13" t="s">
        <v>82</v>
      </c>
      <c r="E50" s="12"/>
      <c r="F50" s="12"/>
      <c r="G50" s="12"/>
    </row>
    <row r="51" spans="1:7" x14ac:dyDescent="0.25">
      <c r="A51" s="9" t="s">
        <v>83</v>
      </c>
      <c r="B51" s="9" t="s">
        <v>15</v>
      </c>
      <c r="C51" s="9" t="s">
        <v>57</v>
      </c>
      <c r="D51" s="18" t="s">
        <v>84</v>
      </c>
      <c r="E51" s="10">
        <v>77.400000000000006</v>
      </c>
      <c r="F51" s="10">
        <v>5.93</v>
      </c>
      <c r="G51" s="11">
        <f>ROUND(E51*F51,2)</f>
        <v>458.98</v>
      </c>
    </row>
    <row r="52" spans="1:7" ht="56.25" x14ac:dyDescent="0.25">
      <c r="A52" s="12"/>
      <c r="B52" s="12"/>
      <c r="C52" s="12"/>
      <c r="D52" s="13" t="s">
        <v>85</v>
      </c>
      <c r="E52" s="12"/>
      <c r="F52" s="12"/>
      <c r="G52" s="12"/>
    </row>
    <row r="53" spans="1:7" x14ac:dyDescent="0.25">
      <c r="A53" s="9" t="s">
        <v>86</v>
      </c>
      <c r="B53" s="9" t="s">
        <v>15</v>
      </c>
      <c r="C53" s="9" t="s">
        <v>57</v>
      </c>
      <c r="D53" s="18" t="s">
        <v>87</v>
      </c>
      <c r="E53" s="10">
        <v>77.400000000000006</v>
      </c>
      <c r="F53" s="10">
        <v>16.39</v>
      </c>
      <c r="G53" s="11">
        <f>ROUND(E53*F53,2)</f>
        <v>1268.5899999999999</v>
      </c>
    </row>
    <row r="54" spans="1:7" ht="78.75" x14ac:dyDescent="0.25">
      <c r="A54" s="12"/>
      <c r="B54" s="12"/>
      <c r="C54" s="12"/>
      <c r="D54" s="13" t="s">
        <v>88</v>
      </c>
      <c r="E54" s="12"/>
      <c r="F54" s="12"/>
      <c r="G54" s="12"/>
    </row>
    <row r="55" spans="1:7" x14ac:dyDescent="0.25">
      <c r="A55" s="9" t="s">
        <v>89</v>
      </c>
      <c r="B55" s="9" t="s">
        <v>15</v>
      </c>
      <c r="C55" s="9" t="s">
        <v>57</v>
      </c>
      <c r="D55" s="18" t="s">
        <v>90</v>
      </c>
      <c r="E55" s="10">
        <v>1194.21</v>
      </c>
      <c r="F55" s="10">
        <v>1.86</v>
      </c>
      <c r="G55" s="11">
        <f>ROUND(E55*F55,2)</f>
        <v>2221.23</v>
      </c>
    </row>
    <row r="56" spans="1:7" ht="33.75" x14ac:dyDescent="0.25">
      <c r="A56" s="12"/>
      <c r="B56" s="12"/>
      <c r="C56" s="12"/>
      <c r="D56" s="13" t="s">
        <v>91</v>
      </c>
      <c r="E56" s="12"/>
      <c r="F56" s="12"/>
      <c r="G56" s="12"/>
    </row>
    <row r="57" spans="1:7" x14ac:dyDescent="0.25">
      <c r="A57" s="9" t="s">
        <v>92</v>
      </c>
      <c r="B57" s="9" t="s">
        <v>15</v>
      </c>
      <c r="C57" s="9" t="s">
        <v>57</v>
      </c>
      <c r="D57" s="18" t="s">
        <v>93</v>
      </c>
      <c r="E57" s="10">
        <v>1194.21</v>
      </c>
      <c r="F57" s="10">
        <v>2.0299999999999998</v>
      </c>
      <c r="G57" s="11">
        <f>ROUND(E57*F57,2)</f>
        <v>2424.25</v>
      </c>
    </row>
    <row r="58" spans="1:7" ht="67.5" x14ac:dyDescent="0.25">
      <c r="A58" s="12"/>
      <c r="B58" s="12"/>
      <c r="C58" s="12"/>
      <c r="D58" s="13" t="s">
        <v>94</v>
      </c>
      <c r="E58" s="12"/>
      <c r="F58" s="12"/>
      <c r="G58" s="12"/>
    </row>
    <row r="59" spans="1:7" x14ac:dyDescent="0.25">
      <c r="A59" s="9" t="s">
        <v>95</v>
      </c>
      <c r="B59" s="9" t="s">
        <v>15</v>
      </c>
      <c r="C59" s="9" t="s">
        <v>57</v>
      </c>
      <c r="D59" s="18" t="s">
        <v>96</v>
      </c>
      <c r="E59" s="10">
        <v>650.11</v>
      </c>
      <c r="F59" s="10">
        <v>2.0299999999999998</v>
      </c>
      <c r="G59" s="11">
        <f>ROUND(E59*F59,2)</f>
        <v>1319.72</v>
      </c>
    </row>
    <row r="60" spans="1:7" ht="101.25" x14ac:dyDescent="0.25">
      <c r="A60" s="12"/>
      <c r="B60" s="12"/>
      <c r="C60" s="12"/>
      <c r="D60" s="13" t="s">
        <v>97</v>
      </c>
      <c r="E60" s="12"/>
      <c r="F60" s="12"/>
      <c r="G60" s="12"/>
    </row>
    <row r="61" spans="1:7" x14ac:dyDescent="0.25">
      <c r="A61" s="9" t="s">
        <v>98</v>
      </c>
      <c r="B61" s="9" t="s">
        <v>15</v>
      </c>
      <c r="C61" s="9" t="s">
        <v>41</v>
      </c>
      <c r="D61" s="18" t="s">
        <v>99</v>
      </c>
      <c r="E61" s="10">
        <v>448.84</v>
      </c>
      <c r="F61" s="10">
        <v>28.39</v>
      </c>
      <c r="G61" s="11">
        <f>ROUND(E61*F61,2)</f>
        <v>12742.57</v>
      </c>
    </row>
    <row r="62" spans="1:7" ht="33.75" x14ac:dyDescent="0.25">
      <c r="A62" s="12"/>
      <c r="B62" s="12"/>
      <c r="C62" s="12"/>
      <c r="D62" s="13" t="s">
        <v>100</v>
      </c>
      <c r="E62" s="12"/>
      <c r="F62" s="12"/>
      <c r="G62" s="12"/>
    </row>
    <row r="63" spans="1:7" ht="22.5" x14ac:dyDescent="0.25">
      <c r="A63" s="9" t="s">
        <v>101</v>
      </c>
      <c r="B63" s="9" t="s">
        <v>15</v>
      </c>
      <c r="C63" s="9" t="s">
        <v>103</v>
      </c>
      <c r="D63" s="18" t="s">
        <v>102</v>
      </c>
      <c r="E63" s="10">
        <v>1</v>
      </c>
      <c r="F63" s="10">
        <v>9000</v>
      </c>
      <c r="G63" s="11">
        <f>ROUND(E63*F63,2)</f>
        <v>9000</v>
      </c>
    </row>
    <row r="64" spans="1:7" ht="78.75" x14ac:dyDescent="0.25">
      <c r="A64" s="12"/>
      <c r="B64" s="12"/>
      <c r="C64" s="12"/>
      <c r="D64" s="13" t="s">
        <v>104</v>
      </c>
      <c r="E64" s="12"/>
      <c r="F64" s="12"/>
      <c r="G64" s="12"/>
    </row>
    <row r="65" spans="1:7" x14ac:dyDescent="0.25">
      <c r="A65" s="12"/>
      <c r="B65" s="12"/>
      <c r="C65" s="12"/>
      <c r="D65" s="19" t="s">
        <v>105</v>
      </c>
      <c r="E65" s="10">
        <v>1</v>
      </c>
      <c r="F65" s="8">
        <f>G41+G43+G45+G47+G49+G51+G53+G55+G57+G59+G61+G63</f>
        <v>53844.29</v>
      </c>
      <c r="G65" s="8">
        <f>ROUND(F65*E65,2)</f>
        <v>53844.29</v>
      </c>
    </row>
    <row r="66" spans="1:7" ht="0.95" customHeight="1" x14ac:dyDescent="0.25">
      <c r="A66" s="14"/>
      <c r="B66" s="14"/>
      <c r="C66" s="14"/>
      <c r="D66" s="20"/>
      <c r="E66" s="14"/>
      <c r="F66" s="14"/>
      <c r="G66" s="14"/>
    </row>
    <row r="67" spans="1:7" x14ac:dyDescent="0.25">
      <c r="A67" s="7" t="s">
        <v>106</v>
      </c>
      <c r="B67" s="7" t="s">
        <v>11</v>
      </c>
      <c r="C67" s="7" t="s">
        <v>12</v>
      </c>
      <c r="D67" s="17" t="s">
        <v>107</v>
      </c>
      <c r="E67" s="8">
        <f>E93</f>
        <v>1</v>
      </c>
      <c r="F67" s="8">
        <f>F93</f>
        <v>168931.5</v>
      </c>
      <c r="G67" s="8">
        <f>G93</f>
        <v>168931.5</v>
      </c>
    </row>
    <row r="68" spans="1:7" x14ac:dyDescent="0.25">
      <c r="A68" s="15" t="s">
        <v>108</v>
      </c>
      <c r="B68" s="15" t="s">
        <v>11</v>
      </c>
      <c r="C68" s="15" t="s">
        <v>12</v>
      </c>
      <c r="D68" s="21" t="s">
        <v>109</v>
      </c>
      <c r="E68" s="8">
        <f>E77</f>
        <v>1</v>
      </c>
      <c r="F68" s="8">
        <f>F77</f>
        <v>95127.51999999999</v>
      </c>
      <c r="G68" s="8">
        <f>G77</f>
        <v>95127.52</v>
      </c>
    </row>
    <row r="69" spans="1:7" ht="22.5" x14ac:dyDescent="0.25">
      <c r="A69" s="9" t="s">
        <v>110</v>
      </c>
      <c r="B69" s="9" t="s">
        <v>15</v>
      </c>
      <c r="C69" s="9" t="s">
        <v>71</v>
      </c>
      <c r="D69" s="18" t="s">
        <v>111</v>
      </c>
      <c r="E69" s="10">
        <v>12662.43</v>
      </c>
      <c r="F69" s="10">
        <v>2.5299999999999998</v>
      </c>
      <c r="G69" s="11">
        <f>ROUND(E69*F69,2)</f>
        <v>32035.95</v>
      </c>
    </row>
    <row r="70" spans="1:7" ht="33.75" x14ac:dyDescent="0.25">
      <c r="A70" s="12"/>
      <c r="B70" s="12"/>
      <c r="C70" s="12"/>
      <c r="D70" s="13" t="s">
        <v>112</v>
      </c>
      <c r="E70" s="12"/>
      <c r="F70" s="12"/>
      <c r="G70" s="12"/>
    </row>
    <row r="71" spans="1:7" x14ac:dyDescent="0.25">
      <c r="A71" s="9" t="s">
        <v>113</v>
      </c>
      <c r="B71" s="9" t="s">
        <v>15</v>
      </c>
      <c r="C71" s="9" t="s">
        <v>41</v>
      </c>
      <c r="D71" s="18" t="s">
        <v>114</v>
      </c>
      <c r="E71" s="10">
        <v>138.04</v>
      </c>
      <c r="F71" s="10">
        <v>127</v>
      </c>
      <c r="G71" s="11">
        <f>ROUND(E71*F71,2)</f>
        <v>17531.080000000002</v>
      </c>
    </row>
    <row r="72" spans="1:7" ht="33.75" x14ac:dyDescent="0.25">
      <c r="A72" s="12"/>
      <c r="B72" s="12"/>
      <c r="C72" s="12"/>
      <c r="D72" s="13" t="s">
        <v>115</v>
      </c>
      <c r="E72" s="12"/>
      <c r="F72" s="12"/>
      <c r="G72" s="12"/>
    </row>
    <row r="73" spans="1:7" ht="22.5" x14ac:dyDescent="0.25">
      <c r="A73" s="9" t="s">
        <v>116</v>
      </c>
      <c r="B73" s="9" t="s">
        <v>15</v>
      </c>
      <c r="C73" s="9" t="s">
        <v>57</v>
      </c>
      <c r="D73" s="18" t="s">
        <v>117</v>
      </c>
      <c r="E73" s="10">
        <v>319.5</v>
      </c>
      <c r="F73" s="10">
        <v>68.540000000000006</v>
      </c>
      <c r="G73" s="11">
        <f>ROUND(E73*F73,2)</f>
        <v>21898.53</v>
      </c>
    </row>
    <row r="74" spans="1:7" ht="45" x14ac:dyDescent="0.25">
      <c r="A74" s="12"/>
      <c r="B74" s="12"/>
      <c r="C74" s="12"/>
      <c r="D74" s="13" t="s">
        <v>118</v>
      </c>
      <c r="E74" s="12"/>
      <c r="F74" s="12"/>
      <c r="G74" s="12"/>
    </row>
    <row r="75" spans="1:7" ht="22.5" x14ac:dyDescent="0.25">
      <c r="A75" s="9" t="s">
        <v>119</v>
      </c>
      <c r="B75" s="9" t="s">
        <v>15</v>
      </c>
      <c r="C75" s="9" t="s">
        <v>57</v>
      </c>
      <c r="D75" s="18" t="s">
        <v>120</v>
      </c>
      <c r="E75" s="10">
        <v>246.71</v>
      </c>
      <c r="F75" s="10">
        <v>95.91</v>
      </c>
      <c r="G75" s="11">
        <f>ROUND(E75*F75,2)</f>
        <v>23661.96</v>
      </c>
    </row>
    <row r="76" spans="1:7" ht="45" x14ac:dyDescent="0.25">
      <c r="A76" s="12"/>
      <c r="B76" s="12"/>
      <c r="C76" s="12"/>
      <c r="D76" s="13" t="s">
        <v>121</v>
      </c>
      <c r="E76" s="12"/>
      <c r="F76" s="12"/>
      <c r="G76" s="12"/>
    </row>
    <row r="77" spans="1:7" x14ac:dyDescent="0.25">
      <c r="A77" s="12"/>
      <c r="B77" s="12"/>
      <c r="C77" s="12"/>
      <c r="D77" s="19" t="s">
        <v>122</v>
      </c>
      <c r="E77" s="10">
        <v>1</v>
      </c>
      <c r="F77" s="8">
        <f>G69+G71+G73+G75</f>
        <v>95127.51999999999</v>
      </c>
      <c r="G77" s="8">
        <f>ROUND(F77*E77,2)</f>
        <v>95127.52</v>
      </c>
    </row>
    <row r="78" spans="1:7" ht="0.95" customHeight="1" x14ac:dyDescent="0.25">
      <c r="A78" s="14"/>
      <c r="B78" s="14"/>
      <c r="C78" s="14"/>
      <c r="D78" s="20"/>
      <c r="E78" s="14"/>
      <c r="F78" s="14"/>
      <c r="G78" s="14"/>
    </row>
    <row r="79" spans="1:7" x14ac:dyDescent="0.25">
      <c r="A79" s="15" t="s">
        <v>123</v>
      </c>
      <c r="B79" s="15" t="s">
        <v>11</v>
      </c>
      <c r="C79" s="15" t="s">
        <v>12</v>
      </c>
      <c r="D79" s="21" t="s">
        <v>124</v>
      </c>
      <c r="E79" s="8">
        <f>E84</f>
        <v>1</v>
      </c>
      <c r="F79" s="8">
        <f>F84</f>
        <v>11068.76</v>
      </c>
      <c r="G79" s="8">
        <f>G84</f>
        <v>11068.76</v>
      </c>
    </row>
    <row r="80" spans="1:7" ht="22.5" x14ac:dyDescent="0.25">
      <c r="A80" s="9" t="s">
        <v>125</v>
      </c>
      <c r="B80" s="9" t="s">
        <v>15</v>
      </c>
      <c r="C80" s="9" t="s">
        <v>71</v>
      </c>
      <c r="D80" s="18" t="s">
        <v>126</v>
      </c>
      <c r="E80" s="10">
        <v>2340.0300000000002</v>
      </c>
      <c r="F80" s="10">
        <v>2.82</v>
      </c>
      <c r="G80" s="11">
        <f>ROUND(E80*F80,2)</f>
        <v>6598.88</v>
      </c>
    </row>
    <row r="81" spans="1:7" ht="67.5" x14ac:dyDescent="0.25">
      <c r="A81" s="12"/>
      <c r="B81" s="12"/>
      <c r="C81" s="12"/>
      <c r="D81" s="13" t="s">
        <v>127</v>
      </c>
      <c r="E81" s="12"/>
      <c r="F81" s="12"/>
      <c r="G81" s="12"/>
    </row>
    <row r="82" spans="1:7" ht="22.5" x14ac:dyDescent="0.25">
      <c r="A82" s="9" t="s">
        <v>128</v>
      </c>
      <c r="B82" s="9" t="s">
        <v>15</v>
      </c>
      <c r="C82" s="9" t="s">
        <v>57</v>
      </c>
      <c r="D82" s="18" t="s">
        <v>129</v>
      </c>
      <c r="E82" s="10">
        <v>57.96</v>
      </c>
      <c r="F82" s="10">
        <v>77.12</v>
      </c>
      <c r="G82" s="11">
        <f>ROUND(E82*F82,2)</f>
        <v>4469.88</v>
      </c>
    </row>
    <row r="83" spans="1:7" ht="45" x14ac:dyDescent="0.25">
      <c r="A83" s="12"/>
      <c r="B83" s="12"/>
      <c r="C83" s="12"/>
      <c r="D83" s="13" t="s">
        <v>130</v>
      </c>
      <c r="E83" s="12"/>
      <c r="F83" s="12"/>
      <c r="G83" s="12"/>
    </row>
    <row r="84" spans="1:7" x14ac:dyDescent="0.25">
      <c r="A84" s="12"/>
      <c r="B84" s="12"/>
      <c r="C84" s="12"/>
      <c r="D84" s="19" t="s">
        <v>131</v>
      </c>
      <c r="E84" s="10">
        <v>1</v>
      </c>
      <c r="F84" s="8">
        <f>G80+G82</f>
        <v>11068.76</v>
      </c>
      <c r="G84" s="8">
        <f>ROUND(F84*E84,2)</f>
        <v>11068.76</v>
      </c>
    </row>
    <row r="85" spans="1:7" ht="0.95" customHeight="1" x14ac:dyDescent="0.25">
      <c r="A85" s="14"/>
      <c r="B85" s="14"/>
      <c r="C85" s="14"/>
      <c r="D85" s="20"/>
      <c r="E85" s="14"/>
      <c r="F85" s="14"/>
      <c r="G85" s="14"/>
    </row>
    <row r="86" spans="1:7" x14ac:dyDescent="0.25">
      <c r="A86" s="15" t="s">
        <v>132</v>
      </c>
      <c r="B86" s="15" t="s">
        <v>11</v>
      </c>
      <c r="C86" s="15" t="s">
        <v>12</v>
      </c>
      <c r="D86" s="21" t="s">
        <v>133</v>
      </c>
      <c r="E86" s="8">
        <f>E91</f>
        <v>1</v>
      </c>
      <c r="F86" s="8">
        <f>F91</f>
        <v>62735.22</v>
      </c>
      <c r="G86" s="8">
        <f>G91</f>
        <v>62735.22</v>
      </c>
    </row>
    <row r="87" spans="1:7" ht="22.5" x14ac:dyDescent="0.25">
      <c r="A87" s="9" t="s">
        <v>134</v>
      </c>
      <c r="B87" s="9" t="s">
        <v>15</v>
      </c>
      <c r="C87" s="9" t="s">
        <v>41</v>
      </c>
      <c r="D87" s="18" t="s">
        <v>135</v>
      </c>
      <c r="E87" s="10">
        <v>103.18</v>
      </c>
      <c r="F87" s="10">
        <v>598.80999999999995</v>
      </c>
      <c r="G87" s="11">
        <f>ROUND(E87*F87,2)</f>
        <v>61785.22</v>
      </c>
    </row>
    <row r="88" spans="1:7" ht="90" x14ac:dyDescent="0.25">
      <c r="A88" s="12"/>
      <c r="B88" s="12"/>
      <c r="C88" s="12"/>
      <c r="D88" s="13" t="s">
        <v>136</v>
      </c>
      <c r="E88" s="12"/>
      <c r="F88" s="12"/>
      <c r="G88" s="12"/>
    </row>
    <row r="89" spans="1:7" x14ac:dyDescent="0.25">
      <c r="A89" s="9" t="s">
        <v>137</v>
      </c>
      <c r="B89" s="9" t="s">
        <v>15</v>
      </c>
      <c r="C89" s="9" t="s">
        <v>103</v>
      </c>
      <c r="D89" s="18" t="s">
        <v>138</v>
      </c>
      <c r="E89" s="10">
        <v>1</v>
      </c>
      <c r="F89" s="10">
        <v>950</v>
      </c>
      <c r="G89" s="11">
        <f>ROUND(E89*F89,2)</f>
        <v>950</v>
      </c>
    </row>
    <row r="90" spans="1:7" ht="33.75" x14ac:dyDescent="0.25">
      <c r="A90" s="12"/>
      <c r="B90" s="12"/>
      <c r="C90" s="12"/>
      <c r="D90" s="13" t="s">
        <v>139</v>
      </c>
      <c r="E90" s="12"/>
      <c r="F90" s="12"/>
      <c r="G90" s="12"/>
    </row>
    <row r="91" spans="1:7" x14ac:dyDescent="0.25">
      <c r="A91" s="12"/>
      <c r="B91" s="12"/>
      <c r="C91" s="12"/>
      <c r="D91" s="19" t="s">
        <v>140</v>
      </c>
      <c r="E91" s="10">
        <v>1</v>
      </c>
      <c r="F91" s="8">
        <f>G87+G89</f>
        <v>62735.22</v>
      </c>
      <c r="G91" s="8">
        <f>ROUND(F91*E91,2)</f>
        <v>62735.22</v>
      </c>
    </row>
    <row r="92" spans="1:7" ht="0.95" customHeight="1" x14ac:dyDescent="0.25">
      <c r="A92" s="14"/>
      <c r="B92" s="14"/>
      <c r="C92" s="14"/>
      <c r="D92" s="20"/>
      <c r="E92" s="14"/>
      <c r="F92" s="14"/>
      <c r="G92" s="14"/>
    </row>
    <row r="93" spans="1:7" x14ac:dyDescent="0.25">
      <c r="A93" s="12"/>
      <c r="B93" s="12"/>
      <c r="C93" s="12"/>
      <c r="D93" s="19" t="s">
        <v>141</v>
      </c>
      <c r="E93" s="10">
        <v>1</v>
      </c>
      <c r="F93" s="8">
        <f>G77+G84+G91</f>
        <v>168931.5</v>
      </c>
      <c r="G93" s="8">
        <f>ROUND(F93*E93,2)</f>
        <v>168931.5</v>
      </c>
    </row>
    <row r="94" spans="1:7" ht="0.95" customHeight="1" x14ac:dyDescent="0.25">
      <c r="A94" s="14"/>
      <c r="B94" s="14"/>
      <c r="C94" s="14"/>
      <c r="D94" s="20"/>
      <c r="E94" s="14"/>
      <c r="F94" s="14"/>
      <c r="G94" s="14"/>
    </row>
    <row r="95" spans="1:7" x14ac:dyDescent="0.25">
      <c r="A95" s="7" t="s">
        <v>142</v>
      </c>
      <c r="B95" s="7" t="s">
        <v>11</v>
      </c>
      <c r="C95" s="7" t="s">
        <v>12</v>
      </c>
      <c r="D95" s="17" t="s">
        <v>143</v>
      </c>
      <c r="E95" s="8">
        <f>E112</f>
        <v>1</v>
      </c>
      <c r="F95" s="8">
        <f>F112</f>
        <v>66770.37999999999</v>
      </c>
      <c r="G95" s="8">
        <f>G112</f>
        <v>66770.38</v>
      </c>
    </row>
    <row r="96" spans="1:7" ht="22.5" x14ac:dyDescent="0.25">
      <c r="A96" s="9" t="s">
        <v>144</v>
      </c>
      <c r="B96" s="9" t="s">
        <v>15</v>
      </c>
      <c r="C96" s="9" t="s">
        <v>57</v>
      </c>
      <c r="D96" s="18" t="s">
        <v>145</v>
      </c>
      <c r="E96" s="10">
        <v>540.19000000000005</v>
      </c>
      <c r="F96" s="10">
        <v>17.59</v>
      </c>
      <c r="G96" s="11">
        <f>ROUND(E96*F96,2)</f>
        <v>9501.94</v>
      </c>
    </row>
    <row r="97" spans="1:7" ht="45" x14ac:dyDescent="0.25">
      <c r="A97" s="12"/>
      <c r="B97" s="12"/>
      <c r="C97" s="12"/>
      <c r="D97" s="13" t="s">
        <v>146</v>
      </c>
      <c r="E97" s="12"/>
      <c r="F97" s="12"/>
      <c r="G97" s="12"/>
    </row>
    <row r="98" spans="1:7" ht="22.5" x14ac:dyDescent="0.25">
      <c r="A98" s="9" t="s">
        <v>147</v>
      </c>
      <c r="B98" s="9" t="s">
        <v>15</v>
      </c>
      <c r="C98" s="9" t="s">
        <v>57</v>
      </c>
      <c r="D98" s="18" t="s">
        <v>148</v>
      </c>
      <c r="E98" s="10">
        <v>319.25</v>
      </c>
      <c r="F98" s="10">
        <v>12.49</v>
      </c>
      <c r="G98" s="11">
        <f>ROUND(E98*F98,2)</f>
        <v>3987.43</v>
      </c>
    </row>
    <row r="99" spans="1:7" ht="45" x14ac:dyDescent="0.25">
      <c r="A99" s="12"/>
      <c r="B99" s="12"/>
      <c r="C99" s="12"/>
      <c r="D99" s="13" t="s">
        <v>149</v>
      </c>
      <c r="E99" s="12"/>
      <c r="F99" s="12"/>
      <c r="G99" s="12"/>
    </row>
    <row r="100" spans="1:7" ht="22.5" x14ac:dyDescent="0.25">
      <c r="A100" s="9" t="s">
        <v>150</v>
      </c>
      <c r="B100" s="9" t="s">
        <v>15</v>
      </c>
      <c r="C100" s="9" t="s">
        <v>57</v>
      </c>
      <c r="D100" s="18" t="s">
        <v>151</v>
      </c>
      <c r="E100" s="10">
        <v>565.19000000000005</v>
      </c>
      <c r="F100" s="10">
        <v>26.01</v>
      </c>
      <c r="G100" s="11">
        <f>ROUND(E100*F100,2)</f>
        <v>14700.59</v>
      </c>
    </row>
    <row r="101" spans="1:7" ht="112.5" x14ac:dyDescent="0.25">
      <c r="A101" s="12"/>
      <c r="B101" s="12"/>
      <c r="C101" s="12"/>
      <c r="D101" s="13" t="s">
        <v>152</v>
      </c>
      <c r="E101" s="12"/>
      <c r="F101" s="12"/>
      <c r="G101" s="12"/>
    </row>
    <row r="102" spans="1:7" ht="22.5" x14ac:dyDescent="0.25">
      <c r="A102" s="9" t="s">
        <v>153</v>
      </c>
      <c r="B102" s="9" t="s">
        <v>15</v>
      </c>
      <c r="C102" s="9" t="s">
        <v>57</v>
      </c>
      <c r="D102" s="18" t="s">
        <v>154</v>
      </c>
      <c r="E102" s="10">
        <v>1072.76</v>
      </c>
      <c r="F102" s="10">
        <v>2.82</v>
      </c>
      <c r="G102" s="11">
        <f>ROUND(E102*F102,2)</f>
        <v>3025.18</v>
      </c>
    </row>
    <row r="103" spans="1:7" ht="45" x14ac:dyDescent="0.25">
      <c r="A103" s="12"/>
      <c r="B103" s="12"/>
      <c r="C103" s="12"/>
      <c r="D103" s="13" t="s">
        <v>155</v>
      </c>
      <c r="E103" s="12"/>
      <c r="F103" s="12"/>
      <c r="G103" s="12"/>
    </row>
    <row r="104" spans="1:7" x14ac:dyDescent="0.25">
      <c r="A104" s="9" t="s">
        <v>156</v>
      </c>
      <c r="B104" s="9" t="s">
        <v>15</v>
      </c>
      <c r="C104" s="9" t="s">
        <v>57</v>
      </c>
      <c r="D104" s="18" t="s">
        <v>157</v>
      </c>
      <c r="E104" s="10">
        <v>565.19000000000005</v>
      </c>
      <c r="F104" s="10">
        <v>39.03</v>
      </c>
      <c r="G104" s="11">
        <f>ROUND(E104*F104,2)</f>
        <v>22059.37</v>
      </c>
    </row>
    <row r="105" spans="1:7" ht="22.5" x14ac:dyDescent="0.25">
      <c r="A105" s="12"/>
      <c r="B105" s="12"/>
      <c r="C105" s="12"/>
      <c r="D105" s="13" t="s">
        <v>158</v>
      </c>
      <c r="E105" s="12"/>
      <c r="F105" s="12"/>
      <c r="G105" s="12"/>
    </row>
    <row r="106" spans="1:7" ht="22.5" x14ac:dyDescent="0.25">
      <c r="A106" s="9" t="s">
        <v>159</v>
      </c>
      <c r="B106" s="9" t="s">
        <v>15</v>
      </c>
      <c r="C106" s="9" t="s">
        <v>57</v>
      </c>
      <c r="D106" s="18" t="s">
        <v>160</v>
      </c>
      <c r="E106" s="10">
        <v>565.19000000000005</v>
      </c>
      <c r="F106" s="10">
        <v>12.62</v>
      </c>
      <c r="G106" s="11">
        <f>ROUND(E106*F106,2)</f>
        <v>7132.7</v>
      </c>
    </row>
    <row r="107" spans="1:7" ht="22.5" x14ac:dyDescent="0.25">
      <c r="A107" s="12"/>
      <c r="B107" s="12"/>
      <c r="C107" s="12"/>
      <c r="D107" s="13" t="s">
        <v>160</v>
      </c>
      <c r="E107" s="12"/>
      <c r="F107" s="12"/>
      <c r="G107" s="12"/>
    </row>
    <row r="108" spans="1:7" ht="22.5" x14ac:dyDescent="0.25">
      <c r="A108" s="9" t="s">
        <v>161</v>
      </c>
      <c r="B108" s="9" t="s">
        <v>15</v>
      </c>
      <c r="C108" s="9" t="s">
        <v>78</v>
      </c>
      <c r="D108" s="18" t="s">
        <v>162</v>
      </c>
      <c r="E108" s="10">
        <v>233.94</v>
      </c>
      <c r="F108" s="10">
        <v>9</v>
      </c>
      <c r="G108" s="11">
        <f>ROUND(E108*F108,2)</f>
        <v>2105.46</v>
      </c>
    </row>
    <row r="109" spans="1:7" ht="22.5" x14ac:dyDescent="0.25">
      <c r="A109" s="12"/>
      <c r="B109" s="12"/>
      <c r="C109" s="12"/>
      <c r="D109" s="13" t="s">
        <v>163</v>
      </c>
      <c r="E109" s="12"/>
      <c r="F109" s="12"/>
      <c r="G109" s="12"/>
    </row>
    <row r="110" spans="1:7" ht="22.5" x14ac:dyDescent="0.25">
      <c r="A110" s="9" t="s">
        <v>164</v>
      </c>
      <c r="B110" s="9" t="s">
        <v>15</v>
      </c>
      <c r="C110" s="9" t="s">
        <v>78</v>
      </c>
      <c r="D110" s="18" t="s">
        <v>165</v>
      </c>
      <c r="E110" s="10">
        <v>233.94</v>
      </c>
      <c r="F110" s="10">
        <v>18.2</v>
      </c>
      <c r="G110" s="11">
        <f>ROUND(E110*F110,2)</f>
        <v>4257.71</v>
      </c>
    </row>
    <row r="111" spans="1:7" ht="56.25" x14ac:dyDescent="0.25">
      <c r="A111" s="12"/>
      <c r="B111" s="12"/>
      <c r="C111" s="12"/>
      <c r="D111" s="13" t="s">
        <v>166</v>
      </c>
      <c r="E111" s="12"/>
      <c r="F111" s="12"/>
      <c r="G111" s="12"/>
    </row>
    <row r="112" spans="1:7" x14ac:dyDescent="0.25">
      <c r="A112" s="12"/>
      <c r="B112" s="12"/>
      <c r="C112" s="12"/>
      <c r="D112" s="19" t="s">
        <v>167</v>
      </c>
      <c r="E112" s="10">
        <v>1</v>
      </c>
      <c r="F112" s="8">
        <f>G96+G98+G100+G102+G104+G106+G108+G110</f>
        <v>66770.37999999999</v>
      </c>
      <c r="G112" s="8">
        <f>ROUND(F112*E112,2)</f>
        <v>66770.38</v>
      </c>
    </row>
    <row r="113" spans="1:7" ht="0.95" customHeight="1" x14ac:dyDescent="0.25">
      <c r="A113" s="14"/>
      <c r="B113" s="14"/>
      <c r="C113" s="14"/>
      <c r="D113" s="20"/>
      <c r="E113" s="14"/>
      <c r="F113" s="14"/>
      <c r="G113" s="14"/>
    </row>
    <row r="114" spans="1:7" x14ac:dyDescent="0.25">
      <c r="A114" s="7" t="s">
        <v>168</v>
      </c>
      <c r="B114" s="7" t="s">
        <v>11</v>
      </c>
      <c r="C114" s="7" t="s">
        <v>12</v>
      </c>
      <c r="D114" s="17" t="s">
        <v>169</v>
      </c>
      <c r="E114" s="8">
        <f>E127</f>
        <v>1</v>
      </c>
      <c r="F114" s="8">
        <f>F127</f>
        <v>44139.55</v>
      </c>
      <c r="G114" s="8">
        <f>G127</f>
        <v>44139.55</v>
      </c>
    </row>
    <row r="115" spans="1:7" ht="22.5" x14ac:dyDescent="0.25">
      <c r="A115" s="9" t="s">
        <v>170</v>
      </c>
      <c r="B115" s="9" t="s">
        <v>15</v>
      </c>
      <c r="C115" s="9" t="s">
        <v>57</v>
      </c>
      <c r="D115" s="18" t="s">
        <v>171</v>
      </c>
      <c r="E115" s="10">
        <v>86</v>
      </c>
      <c r="F115" s="10">
        <v>78.260000000000005</v>
      </c>
      <c r="G115" s="11">
        <f>ROUND(E115*F115,2)</f>
        <v>6730.36</v>
      </c>
    </row>
    <row r="116" spans="1:7" ht="135" x14ac:dyDescent="0.25">
      <c r="A116" s="12"/>
      <c r="B116" s="12"/>
      <c r="C116" s="12"/>
      <c r="D116" s="13" t="s">
        <v>172</v>
      </c>
      <c r="E116" s="12"/>
      <c r="F116" s="12"/>
      <c r="G116" s="12"/>
    </row>
    <row r="117" spans="1:7" x14ac:dyDescent="0.25">
      <c r="A117" s="9" t="s">
        <v>173</v>
      </c>
      <c r="B117" s="9" t="s">
        <v>15</v>
      </c>
      <c r="C117" s="9" t="s">
        <v>57</v>
      </c>
      <c r="D117" s="18" t="s">
        <v>174</v>
      </c>
      <c r="E117" s="10">
        <v>197</v>
      </c>
      <c r="F117" s="10">
        <v>95.32</v>
      </c>
      <c r="G117" s="11">
        <f>ROUND(E117*F117,2)</f>
        <v>18778.04</v>
      </c>
    </row>
    <row r="118" spans="1:7" ht="123.75" x14ac:dyDescent="0.25">
      <c r="A118" s="12"/>
      <c r="B118" s="12"/>
      <c r="C118" s="12"/>
      <c r="D118" s="13" t="s">
        <v>175</v>
      </c>
      <c r="E118" s="12"/>
      <c r="F118" s="12"/>
      <c r="G118" s="12"/>
    </row>
    <row r="119" spans="1:7" x14ac:dyDescent="0.25">
      <c r="A119" s="9" t="s">
        <v>176</v>
      </c>
      <c r="B119" s="9" t="s">
        <v>15</v>
      </c>
      <c r="C119" s="9" t="s">
        <v>57</v>
      </c>
      <c r="D119" s="18" t="s">
        <v>177</v>
      </c>
      <c r="E119" s="10">
        <v>283</v>
      </c>
      <c r="F119" s="10">
        <v>22.65</v>
      </c>
      <c r="G119" s="11">
        <f>ROUND(E119*F119,2)</f>
        <v>6409.95</v>
      </c>
    </row>
    <row r="120" spans="1:7" ht="45" x14ac:dyDescent="0.25">
      <c r="A120" s="12"/>
      <c r="B120" s="12"/>
      <c r="C120" s="12"/>
      <c r="D120" s="13" t="s">
        <v>178</v>
      </c>
      <c r="E120" s="12"/>
      <c r="F120" s="12"/>
      <c r="G120" s="12"/>
    </row>
    <row r="121" spans="1:7" x14ac:dyDescent="0.25">
      <c r="A121" s="9" t="s">
        <v>179</v>
      </c>
      <c r="B121" s="9" t="s">
        <v>15</v>
      </c>
      <c r="C121" s="9" t="s">
        <v>57</v>
      </c>
      <c r="D121" s="18" t="s">
        <v>180</v>
      </c>
      <c r="E121" s="10">
        <v>86</v>
      </c>
      <c r="F121" s="10">
        <v>19.3</v>
      </c>
      <c r="G121" s="11">
        <f>ROUND(E121*F121,2)</f>
        <v>1659.8</v>
      </c>
    </row>
    <row r="122" spans="1:7" ht="56.25" x14ac:dyDescent="0.25">
      <c r="A122" s="12"/>
      <c r="B122" s="12"/>
      <c r="C122" s="12"/>
      <c r="D122" s="13" t="s">
        <v>181</v>
      </c>
      <c r="E122" s="12"/>
      <c r="F122" s="12"/>
      <c r="G122" s="12"/>
    </row>
    <row r="123" spans="1:7" x14ac:dyDescent="0.25">
      <c r="A123" s="9" t="s">
        <v>182</v>
      </c>
      <c r="B123" s="9" t="s">
        <v>15</v>
      </c>
      <c r="C123" s="9" t="s">
        <v>57</v>
      </c>
      <c r="D123" s="18" t="s">
        <v>183</v>
      </c>
      <c r="E123" s="10">
        <v>423.8</v>
      </c>
      <c r="F123" s="10">
        <v>23</v>
      </c>
      <c r="G123" s="11">
        <f>ROUND(E123*F123,2)</f>
        <v>9747.4</v>
      </c>
    </row>
    <row r="124" spans="1:7" ht="90" x14ac:dyDescent="0.25">
      <c r="A124" s="12"/>
      <c r="B124" s="12"/>
      <c r="C124" s="12"/>
      <c r="D124" s="13" t="s">
        <v>184</v>
      </c>
      <c r="E124" s="12"/>
      <c r="F124" s="12"/>
      <c r="G124" s="12"/>
    </row>
    <row r="125" spans="1:7" x14ac:dyDescent="0.25">
      <c r="A125" s="9" t="s">
        <v>185</v>
      </c>
      <c r="B125" s="9" t="s">
        <v>15</v>
      </c>
      <c r="C125" s="9" t="s">
        <v>103</v>
      </c>
      <c r="D125" s="18" t="s">
        <v>186</v>
      </c>
      <c r="E125" s="10">
        <v>1</v>
      </c>
      <c r="F125" s="10">
        <v>814</v>
      </c>
      <c r="G125" s="11">
        <f>ROUND(E125*F125,2)</f>
        <v>814</v>
      </c>
    </row>
    <row r="126" spans="1:7" ht="90" x14ac:dyDescent="0.25">
      <c r="A126" s="12"/>
      <c r="B126" s="12"/>
      <c r="C126" s="12"/>
      <c r="D126" s="13" t="s">
        <v>187</v>
      </c>
      <c r="E126" s="12"/>
      <c r="F126" s="12"/>
      <c r="G126" s="12"/>
    </row>
    <row r="127" spans="1:7" x14ac:dyDescent="0.25">
      <c r="A127" s="12"/>
      <c r="B127" s="12"/>
      <c r="C127" s="12"/>
      <c r="D127" s="19" t="s">
        <v>188</v>
      </c>
      <c r="E127" s="10">
        <v>1</v>
      </c>
      <c r="F127" s="8">
        <f>G115+G117+G119+G121+G123+G125</f>
        <v>44139.55</v>
      </c>
      <c r="G127" s="8">
        <f>ROUND(F127*E127,2)</f>
        <v>44139.55</v>
      </c>
    </row>
    <row r="128" spans="1:7" ht="0.95" customHeight="1" x14ac:dyDescent="0.25">
      <c r="A128" s="14"/>
      <c r="B128" s="14"/>
      <c r="C128" s="14"/>
      <c r="D128" s="20"/>
      <c r="E128" s="14"/>
      <c r="F128" s="14"/>
      <c r="G128" s="14"/>
    </row>
    <row r="129" spans="1:7" x14ac:dyDescent="0.25">
      <c r="A129" s="7" t="s">
        <v>189</v>
      </c>
      <c r="B129" s="7" t="s">
        <v>11</v>
      </c>
      <c r="C129" s="7" t="s">
        <v>12</v>
      </c>
      <c r="D129" s="17" t="s">
        <v>190</v>
      </c>
      <c r="E129" s="8">
        <f>E162</f>
        <v>1</v>
      </c>
      <c r="F129" s="8">
        <f>F162</f>
        <v>88212.15</v>
      </c>
      <c r="G129" s="8">
        <f>G162</f>
        <v>88212.15</v>
      </c>
    </row>
    <row r="130" spans="1:7" x14ac:dyDescent="0.25">
      <c r="A130" s="15" t="s">
        <v>191</v>
      </c>
      <c r="B130" s="15" t="s">
        <v>11</v>
      </c>
      <c r="C130" s="15" t="s">
        <v>12</v>
      </c>
      <c r="D130" s="21" t="s">
        <v>192</v>
      </c>
      <c r="E130" s="8">
        <f>E141</f>
        <v>1</v>
      </c>
      <c r="F130" s="8">
        <f>F141</f>
        <v>9345.01</v>
      </c>
      <c r="G130" s="8">
        <f>G141</f>
        <v>9345.01</v>
      </c>
    </row>
    <row r="131" spans="1:7" x14ac:dyDescent="0.25">
      <c r="A131" s="9" t="s">
        <v>193</v>
      </c>
      <c r="B131" s="9" t="s">
        <v>15</v>
      </c>
      <c r="C131" s="9" t="s">
        <v>34</v>
      </c>
      <c r="D131" s="18" t="s">
        <v>194</v>
      </c>
      <c r="E131" s="10">
        <v>9</v>
      </c>
      <c r="F131" s="10">
        <v>378.15</v>
      </c>
      <c r="G131" s="11">
        <f>ROUND(E131*F131,2)</f>
        <v>3403.35</v>
      </c>
    </row>
    <row r="132" spans="1:7" ht="146.25" x14ac:dyDescent="0.25">
      <c r="A132" s="12"/>
      <c r="B132" s="12"/>
      <c r="C132" s="12"/>
      <c r="D132" s="13" t="s">
        <v>195</v>
      </c>
      <c r="E132" s="12"/>
      <c r="F132" s="12"/>
      <c r="G132" s="12"/>
    </row>
    <row r="133" spans="1:7" x14ac:dyDescent="0.25">
      <c r="A133" s="9" t="s">
        <v>196</v>
      </c>
      <c r="B133" s="9" t="s">
        <v>15</v>
      </c>
      <c r="C133" s="9" t="s">
        <v>34</v>
      </c>
      <c r="D133" s="18" t="s">
        <v>197</v>
      </c>
      <c r="E133" s="10">
        <v>1</v>
      </c>
      <c r="F133" s="10">
        <v>346.2</v>
      </c>
      <c r="G133" s="11">
        <f>ROUND(E133*F133,2)</f>
        <v>346.2</v>
      </c>
    </row>
    <row r="134" spans="1:7" ht="135" x14ac:dyDescent="0.25">
      <c r="A134" s="12"/>
      <c r="B134" s="12"/>
      <c r="C134" s="12"/>
      <c r="D134" s="13" t="s">
        <v>198</v>
      </c>
      <c r="E134" s="12"/>
      <c r="F134" s="12"/>
      <c r="G134" s="12"/>
    </row>
    <row r="135" spans="1:7" x14ac:dyDescent="0.25">
      <c r="A135" s="9" t="s">
        <v>199</v>
      </c>
      <c r="B135" s="9" t="s">
        <v>15</v>
      </c>
      <c r="C135" s="9" t="s">
        <v>34</v>
      </c>
      <c r="D135" s="18" t="s">
        <v>200</v>
      </c>
      <c r="E135" s="10">
        <v>2</v>
      </c>
      <c r="F135" s="10">
        <v>549.17999999999995</v>
      </c>
      <c r="G135" s="11">
        <f>ROUND(E135*F135,2)</f>
        <v>1098.3599999999999</v>
      </c>
    </row>
    <row r="136" spans="1:7" ht="146.25" x14ac:dyDescent="0.25">
      <c r="A136" s="12"/>
      <c r="B136" s="12"/>
      <c r="C136" s="12"/>
      <c r="D136" s="13" t="s">
        <v>201</v>
      </c>
      <c r="E136" s="12"/>
      <c r="F136" s="12"/>
      <c r="G136" s="12"/>
    </row>
    <row r="137" spans="1:7" ht="22.5" x14ac:dyDescent="0.25">
      <c r="A137" s="9" t="s">
        <v>202</v>
      </c>
      <c r="B137" s="9" t="s">
        <v>15</v>
      </c>
      <c r="C137" s="9" t="s">
        <v>57</v>
      </c>
      <c r="D137" s="18" t="s">
        <v>203</v>
      </c>
      <c r="E137" s="10">
        <v>5.0999999999999996</v>
      </c>
      <c r="F137" s="10">
        <v>193.5</v>
      </c>
      <c r="G137" s="11">
        <f>ROUND(E137*F137,2)</f>
        <v>986.85</v>
      </c>
    </row>
    <row r="138" spans="1:7" ht="90" x14ac:dyDescent="0.25">
      <c r="A138" s="12"/>
      <c r="B138" s="12"/>
      <c r="C138" s="12"/>
      <c r="D138" s="13" t="s">
        <v>204</v>
      </c>
      <c r="E138" s="12"/>
      <c r="F138" s="12"/>
      <c r="G138" s="12"/>
    </row>
    <row r="139" spans="1:7" ht="22.5" x14ac:dyDescent="0.25">
      <c r="A139" s="9" t="s">
        <v>205</v>
      </c>
      <c r="B139" s="9" t="s">
        <v>15</v>
      </c>
      <c r="C139" s="9" t="s">
        <v>57</v>
      </c>
      <c r="D139" s="18" t="s">
        <v>206</v>
      </c>
      <c r="E139" s="10">
        <v>7.42</v>
      </c>
      <c r="F139" s="10">
        <v>473.08</v>
      </c>
      <c r="G139" s="11">
        <f>ROUND(E139*F139,2)</f>
        <v>3510.25</v>
      </c>
    </row>
    <row r="140" spans="1:7" ht="56.25" x14ac:dyDescent="0.25">
      <c r="A140" s="12"/>
      <c r="B140" s="12"/>
      <c r="C140" s="12"/>
      <c r="D140" s="13" t="s">
        <v>207</v>
      </c>
      <c r="E140" s="12"/>
      <c r="F140" s="12"/>
      <c r="G140" s="12"/>
    </row>
    <row r="141" spans="1:7" x14ac:dyDescent="0.25">
      <c r="A141" s="12"/>
      <c r="B141" s="12"/>
      <c r="C141" s="12"/>
      <c r="D141" s="19" t="s">
        <v>208</v>
      </c>
      <c r="E141" s="10">
        <v>1</v>
      </c>
      <c r="F141" s="8">
        <f>G131+G133+G135+G137+G139</f>
        <v>9345.01</v>
      </c>
      <c r="G141" s="8">
        <f>ROUND(F141*E141,2)</f>
        <v>9345.01</v>
      </c>
    </row>
    <row r="142" spans="1:7" ht="0.95" customHeight="1" x14ac:dyDescent="0.25">
      <c r="A142" s="14"/>
      <c r="B142" s="14"/>
      <c r="C142" s="14"/>
      <c r="D142" s="20"/>
      <c r="E142" s="14"/>
      <c r="F142" s="14"/>
      <c r="G142" s="14"/>
    </row>
    <row r="143" spans="1:7" x14ac:dyDescent="0.25">
      <c r="A143" s="15" t="s">
        <v>209</v>
      </c>
      <c r="B143" s="15" t="s">
        <v>11</v>
      </c>
      <c r="C143" s="15" t="s">
        <v>12</v>
      </c>
      <c r="D143" s="21" t="s">
        <v>210</v>
      </c>
      <c r="E143" s="8">
        <f>E160</f>
        <v>1</v>
      </c>
      <c r="F143" s="8">
        <f>F160</f>
        <v>78867.14</v>
      </c>
      <c r="G143" s="8">
        <f>G160</f>
        <v>78867.14</v>
      </c>
    </row>
    <row r="144" spans="1:7" x14ac:dyDescent="0.25">
      <c r="A144" s="9" t="s">
        <v>211</v>
      </c>
      <c r="B144" s="9" t="s">
        <v>15</v>
      </c>
      <c r="C144" s="9" t="s">
        <v>34</v>
      </c>
      <c r="D144" s="18" t="s">
        <v>212</v>
      </c>
      <c r="E144" s="10">
        <v>1</v>
      </c>
      <c r="F144" s="10">
        <v>5103.01</v>
      </c>
      <c r="G144" s="11">
        <f>ROUND(E144*F144,2)</f>
        <v>5103.01</v>
      </c>
    </row>
    <row r="145" spans="1:7" ht="225" x14ac:dyDescent="0.25">
      <c r="A145" s="12"/>
      <c r="B145" s="12"/>
      <c r="C145" s="12"/>
      <c r="D145" s="13" t="s">
        <v>213</v>
      </c>
      <c r="E145" s="12"/>
      <c r="F145" s="12"/>
      <c r="G145" s="12"/>
    </row>
    <row r="146" spans="1:7" ht="22.5" x14ac:dyDescent="0.25">
      <c r="A146" s="9" t="s">
        <v>214</v>
      </c>
      <c r="B146" s="9" t="s">
        <v>15</v>
      </c>
      <c r="C146" s="9" t="s">
        <v>34</v>
      </c>
      <c r="D146" s="18" t="s">
        <v>215</v>
      </c>
      <c r="E146" s="10">
        <v>9</v>
      </c>
      <c r="F146" s="10">
        <v>4691.53</v>
      </c>
      <c r="G146" s="11">
        <f>ROUND(E146*F146,2)</f>
        <v>42223.77</v>
      </c>
    </row>
    <row r="147" spans="1:7" ht="168.75" x14ac:dyDescent="0.25">
      <c r="A147" s="12"/>
      <c r="B147" s="12"/>
      <c r="C147" s="12"/>
      <c r="D147" s="13" t="s">
        <v>216</v>
      </c>
      <c r="E147" s="12"/>
      <c r="F147" s="12"/>
      <c r="G147" s="12"/>
    </row>
    <row r="148" spans="1:7" x14ac:dyDescent="0.25">
      <c r="A148" s="9" t="s">
        <v>217</v>
      </c>
      <c r="B148" s="9" t="s">
        <v>15</v>
      </c>
      <c r="C148" s="9" t="s">
        <v>34</v>
      </c>
      <c r="D148" s="18" t="s">
        <v>218</v>
      </c>
      <c r="E148" s="10">
        <v>1</v>
      </c>
      <c r="F148" s="10">
        <v>4182.5200000000004</v>
      </c>
      <c r="G148" s="11">
        <f>ROUND(E148*F148,2)</f>
        <v>4182.5200000000004</v>
      </c>
    </row>
    <row r="149" spans="1:7" ht="180" x14ac:dyDescent="0.25">
      <c r="A149" s="12"/>
      <c r="B149" s="12"/>
      <c r="C149" s="12"/>
      <c r="D149" s="13" t="s">
        <v>219</v>
      </c>
      <c r="E149" s="12"/>
      <c r="F149" s="12"/>
      <c r="G149" s="12"/>
    </row>
    <row r="150" spans="1:7" ht="22.5" x14ac:dyDescent="0.25">
      <c r="A150" s="9" t="s">
        <v>220</v>
      </c>
      <c r="B150" s="9" t="s">
        <v>15</v>
      </c>
      <c r="C150" s="9" t="s">
        <v>34</v>
      </c>
      <c r="D150" s="18" t="s">
        <v>221</v>
      </c>
      <c r="E150" s="10">
        <v>4</v>
      </c>
      <c r="F150" s="10">
        <v>5509.24</v>
      </c>
      <c r="G150" s="11">
        <f>ROUND(E150*F150,2)</f>
        <v>22036.959999999999</v>
      </c>
    </row>
    <row r="151" spans="1:7" ht="213.75" x14ac:dyDescent="0.25">
      <c r="A151" s="12"/>
      <c r="B151" s="12"/>
      <c r="C151" s="12"/>
      <c r="D151" s="13" t="s">
        <v>222</v>
      </c>
      <c r="E151" s="12"/>
      <c r="F151" s="12"/>
      <c r="G151" s="12"/>
    </row>
    <row r="152" spans="1:7" ht="22.5" x14ac:dyDescent="0.25">
      <c r="A152" s="9" t="s">
        <v>223</v>
      </c>
      <c r="B152" s="9" t="s">
        <v>15</v>
      </c>
      <c r="C152" s="9" t="s">
        <v>34</v>
      </c>
      <c r="D152" s="18" t="s">
        <v>224</v>
      </c>
      <c r="E152" s="10">
        <v>1</v>
      </c>
      <c r="F152" s="10">
        <v>4253.6499999999996</v>
      </c>
      <c r="G152" s="11">
        <f>ROUND(E152*F152,2)</f>
        <v>4253.6499999999996</v>
      </c>
    </row>
    <row r="153" spans="1:7" ht="236.25" x14ac:dyDescent="0.25">
      <c r="A153" s="12"/>
      <c r="B153" s="12"/>
      <c r="C153" s="12"/>
      <c r="D153" s="13" t="s">
        <v>225</v>
      </c>
      <c r="E153" s="12"/>
      <c r="F153" s="12"/>
      <c r="G153" s="12"/>
    </row>
    <row r="154" spans="1:7" x14ac:dyDescent="0.25">
      <c r="A154" s="9" t="s">
        <v>226</v>
      </c>
      <c r="B154" s="9" t="s">
        <v>15</v>
      </c>
      <c r="C154" s="9" t="s">
        <v>78</v>
      </c>
      <c r="D154" s="18" t="s">
        <v>227</v>
      </c>
      <c r="E154" s="10">
        <v>101.04</v>
      </c>
      <c r="F154" s="10">
        <v>2.14</v>
      </c>
      <c r="G154" s="11">
        <f>ROUND(E154*F154,2)</f>
        <v>216.23</v>
      </c>
    </row>
    <row r="155" spans="1:7" ht="45" x14ac:dyDescent="0.25">
      <c r="A155" s="12"/>
      <c r="B155" s="12"/>
      <c r="C155" s="12"/>
      <c r="D155" s="13" t="s">
        <v>228</v>
      </c>
      <c r="E155" s="12"/>
      <c r="F155" s="12"/>
      <c r="G155" s="12"/>
    </row>
    <row r="156" spans="1:7" x14ac:dyDescent="0.25">
      <c r="A156" s="9" t="s">
        <v>229</v>
      </c>
      <c r="B156" s="9" t="s">
        <v>15</v>
      </c>
      <c r="C156" s="9" t="s">
        <v>34</v>
      </c>
      <c r="D156" s="18" t="s">
        <v>230</v>
      </c>
      <c r="E156" s="10">
        <v>1</v>
      </c>
      <c r="F156" s="10">
        <v>152</v>
      </c>
      <c r="G156" s="11">
        <f>ROUND(E156*F156,2)</f>
        <v>152</v>
      </c>
    </row>
    <row r="157" spans="1:7" ht="56.25" x14ac:dyDescent="0.25">
      <c r="A157" s="12"/>
      <c r="B157" s="12"/>
      <c r="C157" s="12"/>
      <c r="D157" s="13" t="s">
        <v>231</v>
      </c>
      <c r="E157" s="12"/>
      <c r="F157" s="12"/>
      <c r="G157" s="12"/>
    </row>
    <row r="158" spans="1:7" x14ac:dyDescent="0.25">
      <c r="A158" s="9" t="s">
        <v>232</v>
      </c>
      <c r="B158" s="9" t="s">
        <v>15</v>
      </c>
      <c r="C158" s="9" t="s">
        <v>34</v>
      </c>
      <c r="D158" s="18" t="s">
        <v>233</v>
      </c>
      <c r="E158" s="10">
        <v>3</v>
      </c>
      <c r="F158" s="10">
        <v>233</v>
      </c>
      <c r="G158" s="11">
        <f>ROUND(E158*F158,2)</f>
        <v>699</v>
      </c>
    </row>
    <row r="159" spans="1:7" ht="67.5" x14ac:dyDescent="0.25">
      <c r="A159" s="12"/>
      <c r="B159" s="12"/>
      <c r="C159" s="12"/>
      <c r="D159" s="13" t="s">
        <v>234</v>
      </c>
      <c r="E159" s="12"/>
      <c r="F159" s="12"/>
      <c r="G159" s="12"/>
    </row>
    <row r="160" spans="1:7" x14ac:dyDescent="0.25">
      <c r="A160" s="12"/>
      <c r="B160" s="12"/>
      <c r="C160" s="12"/>
      <c r="D160" s="19" t="s">
        <v>235</v>
      </c>
      <c r="E160" s="10">
        <v>1</v>
      </c>
      <c r="F160" s="8">
        <f>G144+G146+G148+G150+G152+G154+G156+G158</f>
        <v>78867.14</v>
      </c>
      <c r="G160" s="8">
        <f>ROUND(F160*E160,2)</f>
        <v>78867.14</v>
      </c>
    </row>
    <row r="161" spans="1:7" ht="0.95" customHeight="1" x14ac:dyDescent="0.25">
      <c r="A161" s="14"/>
      <c r="B161" s="14"/>
      <c r="C161" s="14"/>
      <c r="D161" s="20"/>
      <c r="E161" s="14"/>
      <c r="F161" s="14"/>
      <c r="G161" s="14"/>
    </row>
    <row r="162" spans="1:7" x14ac:dyDescent="0.25">
      <c r="A162" s="12"/>
      <c r="B162" s="12"/>
      <c r="C162" s="12"/>
      <c r="D162" s="19" t="s">
        <v>236</v>
      </c>
      <c r="E162" s="10">
        <v>1</v>
      </c>
      <c r="F162" s="8">
        <f>G141+G160</f>
        <v>88212.15</v>
      </c>
      <c r="G162" s="8">
        <f>ROUND(F162*E162,2)</f>
        <v>88212.15</v>
      </c>
    </row>
    <row r="163" spans="1:7" ht="0.95" customHeight="1" x14ac:dyDescent="0.25">
      <c r="A163" s="14"/>
      <c r="B163" s="14"/>
      <c r="C163" s="14"/>
      <c r="D163" s="20"/>
      <c r="E163" s="14"/>
      <c r="F163" s="14"/>
      <c r="G163" s="14"/>
    </row>
    <row r="164" spans="1:7" x14ac:dyDescent="0.25">
      <c r="A164" s="7" t="s">
        <v>237</v>
      </c>
      <c r="B164" s="7" t="s">
        <v>11</v>
      </c>
      <c r="C164" s="7" t="s">
        <v>12</v>
      </c>
      <c r="D164" s="17" t="s">
        <v>238</v>
      </c>
      <c r="E164" s="8">
        <f>E175</f>
        <v>1</v>
      </c>
      <c r="F164" s="8">
        <f>F175</f>
        <v>69013.98</v>
      </c>
      <c r="G164" s="8">
        <f>G175</f>
        <v>69013.98</v>
      </c>
    </row>
    <row r="165" spans="1:7" x14ac:dyDescent="0.25">
      <c r="A165" s="9" t="s">
        <v>239</v>
      </c>
      <c r="B165" s="9" t="s">
        <v>15</v>
      </c>
      <c r="C165" s="9" t="s">
        <v>103</v>
      </c>
      <c r="D165" s="18" t="s">
        <v>240</v>
      </c>
      <c r="E165" s="10">
        <v>1</v>
      </c>
      <c r="F165" s="10">
        <v>1256</v>
      </c>
      <c r="G165" s="11">
        <f>ROUND(E165*F165,2)</f>
        <v>1256</v>
      </c>
    </row>
    <row r="166" spans="1:7" ht="123.75" x14ac:dyDescent="0.25">
      <c r="A166" s="12"/>
      <c r="B166" s="12"/>
      <c r="C166" s="12"/>
      <c r="D166" s="13" t="s">
        <v>241</v>
      </c>
      <c r="E166" s="12"/>
      <c r="F166" s="12"/>
      <c r="G166" s="12"/>
    </row>
    <row r="167" spans="1:7" ht="22.5" x14ac:dyDescent="0.25">
      <c r="A167" s="9" t="s">
        <v>242</v>
      </c>
      <c r="B167" s="9" t="s">
        <v>15</v>
      </c>
      <c r="C167" s="9" t="s">
        <v>57</v>
      </c>
      <c r="D167" s="18" t="s">
        <v>243</v>
      </c>
      <c r="E167" s="10">
        <v>184.72</v>
      </c>
      <c r="F167" s="10">
        <v>115.01</v>
      </c>
      <c r="G167" s="11">
        <f>ROUND(E167*F167,2)</f>
        <v>21244.65</v>
      </c>
    </row>
    <row r="168" spans="1:7" ht="135" x14ac:dyDescent="0.25">
      <c r="A168" s="12"/>
      <c r="B168" s="12"/>
      <c r="C168" s="12"/>
      <c r="D168" s="13" t="s">
        <v>244</v>
      </c>
      <c r="E168" s="12"/>
      <c r="F168" s="12"/>
      <c r="G168" s="12"/>
    </row>
    <row r="169" spans="1:7" ht="22.5" x14ac:dyDescent="0.25">
      <c r="A169" s="9" t="s">
        <v>245</v>
      </c>
      <c r="B169" s="9" t="s">
        <v>15</v>
      </c>
      <c r="C169" s="9" t="s">
        <v>57</v>
      </c>
      <c r="D169" s="18" t="s">
        <v>246</v>
      </c>
      <c r="E169" s="10">
        <v>458.13</v>
      </c>
      <c r="F169" s="10">
        <v>98.7</v>
      </c>
      <c r="G169" s="11">
        <f>ROUND(E169*F169,2)</f>
        <v>45217.43</v>
      </c>
    </row>
    <row r="170" spans="1:7" ht="135" x14ac:dyDescent="0.25">
      <c r="A170" s="12"/>
      <c r="B170" s="12"/>
      <c r="C170" s="12"/>
      <c r="D170" s="13" t="s">
        <v>247</v>
      </c>
      <c r="E170" s="12"/>
      <c r="F170" s="12"/>
      <c r="G170" s="12"/>
    </row>
    <row r="171" spans="1:7" x14ac:dyDescent="0.25">
      <c r="A171" s="9" t="s">
        <v>248</v>
      </c>
      <c r="B171" s="9" t="s">
        <v>15</v>
      </c>
      <c r="C171" s="9" t="s">
        <v>34</v>
      </c>
      <c r="D171" s="18" t="s">
        <v>249</v>
      </c>
      <c r="E171" s="10">
        <v>1</v>
      </c>
      <c r="F171" s="10">
        <v>377.5</v>
      </c>
      <c r="G171" s="11">
        <f>ROUND(E171*F171,2)</f>
        <v>377.5</v>
      </c>
    </row>
    <row r="172" spans="1:7" ht="123.75" x14ac:dyDescent="0.25">
      <c r="A172" s="12"/>
      <c r="B172" s="12"/>
      <c r="C172" s="12"/>
      <c r="D172" s="13" t="s">
        <v>250</v>
      </c>
      <c r="E172" s="12"/>
      <c r="F172" s="12"/>
      <c r="G172" s="12"/>
    </row>
    <row r="173" spans="1:7" x14ac:dyDescent="0.25">
      <c r="A173" s="9" t="s">
        <v>251</v>
      </c>
      <c r="B173" s="9" t="s">
        <v>15</v>
      </c>
      <c r="C173" s="9" t="s">
        <v>6</v>
      </c>
      <c r="D173" s="18" t="s">
        <v>252</v>
      </c>
      <c r="E173" s="10">
        <v>2</v>
      </c>
      <c r="F173" s="10">
        <v>459.2</v>
      </c>
      <c r="G173" s="11">
        <f>ROUND(E173*F173,2)</f>
        <v>918.4</v>
      </c>
    </row>
    <row r="174" spans="1:7" ht="67.5" x14ac:dyDescent="0.25">
      <c r="A174" s="12"/>
      <c r="B174" s="12"/>
      <c r="C174" s="12"/>
      <c r="D174" s="13" t="s">
        <v>253</v>
      </c>
      <c r="E174" s="12"/>
      <c r="F174" s="12"/>
      <c r="G174" s="12"/>
    </row>
    <row r="175" spans="1:7" x14ac:dyDescent="0.25">
      <c r="A175" s="12"/>
      <c r="B175" s="12"/>
      <c r="C175" s="12"/>
      <c r="D175" s="19" t="s">
        <v>254</v>
      </c>
      <c r="E175" s="10">
        <v>1</v>
      </c>
      <c r="F175" s="8">
        <f>G165+G167+G169+G171+G173</f>
        <v>69013.98</v>
      </c>
      <c r="G175" s="8">
        <f>ROUND(F175*E175,2)</f>
        <v>69013.98</v>
      </c>
    </row>
    <row r="176" spans="1:7" ht="0.95" customHeight="1" x14ac:dyDescent="0.25">
      <c r="A176" s="14"/>
      <c r="B176" s="14"/>
      <c r="C176" s="14"/>
      <c r="D176" s="20"/>
      <c r="E176" s="14"/>
      <c r="F176" s="14"/>
      <c r="G176" s="14"/>
    </row>
    <row r="177" spans="1:7" x14ac:dyDescent="0.25">
      <c r="A177" s="7" t="s">
        <v>255</v>
      </c>
      <c r="B177" s="7" t="s">
        <v>11</v>
      </c>
      <c r="C177" s="7" t="s">
        <v>12</v>
      </c>
      <c r="D177" s="17" t="s">
        <v>256</v>
      </c>
      <c r="E177" s="8">
        <f>E208</f>
        <v>1</v>
      </c>
      <c r="F177" s="8">
        <f>F208</f>
        <v>128245.20999999999</v>
      </c>
      <c r="G177" s="8">
        <f>G208</f>
        <v>128245.21</v>
      </c>
    </row>
    <row r="178" spans="1:7" x14ac:dyDescent="0.25">
      <c r="A178" s="15" t="s">
        <v>257</v>
      </c>
      <c r="B178" s="15" t="s">
        <v>11</v>
      </c>
      <c r="C178" s="15" t="s">
        <v>12</v>
      </c>
      <c r="D178" s="21" t="s">
        <v>258</v>
      </c>
      <c r="E178" s="8">
        <f>E191</f>
        <v>1</v>
      </c>
      <c r="F178" s="8">
        <f>F191</f>
        <v>62653.01</v>
      </c>
      <c r="G178" s="8">
        <f>G191</f>
        <v>62653.01</v>
      </c>
    </row>
    <row r="179" spans="1:7" ht="22.5" x14ac:dyDescent="0.25">
      <c r="A179" s="9" t="s">
        <v>259</v>
      </c>
      <c r="B179" s="9" t="s">
        <v>15</v>
      </c>
      <c r="C179" s="9" t="s">
        <v>57</v>
      </c>
      <c r="D179" s="18" t="s">
        <v>260</v>
      </c>
      <c r="E179" s="10">
        <v>650.11</v>
      </c>
      <c r="F179" s="10">
        <v>5.16</v>
      </c>
      <c r="G179" s="11">
        <f>ROUND(E179*F179,2)</f>
        <v>3354.57</v>
      </c>
    </row>
    <row r="180" spans="1:7" ht="45" x14ac:dyDescent="0.25">
      <c r="A180" s="12"/>
      <c r="B180" s="12"/>
      <c r="C180" s="12"/>
      <c r="D180" s="13" t="s">
        <v>261</v>
      </c>
      <c r="E180" s="12"/>
      <c r="F180" s="12"/>
      <c r="G180" s="12"/>
    </row>
    <row r="181" spans="1:7" ht="22.5" x14ac:dyDescent="0.25">
      <c r="A181" s="9" t="s">
        <v>262</v>
      </c>
      <c r="B181" s="9" t="s">
        <v>15</v>
      </c>
      <c r="C181" s="9" t="s">
        <v>57</v>
      </c>
      <c r="D181" s="18" t="s">
        <v>263</v>
      </c>
      <c r="E181" s="10">
        <v>650.11</v>
      </c>
      <c r="F181" s="10">
        <v>23.75</v>
      </c>
      <c r="G181" s="11">
        <f>ROUND(E181*F181,2)</f>
        <v>15440.11</v>
      </c>
    </row>
    <row r="182" spans="1:7" ht="45" x14ac:dyDescent="0.25">
      <c r="A182" s="12"/>
      <c r="B182" s="12"/>
      <c r="C182" s="12"/>
      <c r="D182" s="13" t="s">
        <v>264</v>
      </c>
      <c r="E182" s="12"/>
      <c r="F182" s="12"/>
      <c r="G182" s="12"/>
    </row>
    <row r="183" spans="1:7" x14ac:dyDescent="0.25">
      <c r="A183" s="9" t="s">
        <v>265</v>
      </c>
      <c r="B183" s="9" t="s">
        <v>15</v>
      </c>
      <c r="C183" s="9" t="s">
        <v>57</v>
      </c>
      <c r="D183" s="18" t="s">
        <v>266</v>
      </c>
      <c r="E183" s="10">
        <v>59.9</v>
      </c>
      <c r="F183" s="10">
        <v>6.73</v>
      </c>
      <c r="G183" s="11">
        <f>ROUND(E183*F183,2)</f>
        <v>403.13</v>
      </c>
    </row>
    <row r="184" spans="1:7" ht="78.75" x14ac:dyDescent="0.25">
      <c r="A184" s="12"/>
      <c r="B184" s="12"/>
      <c r="C184" s="12"/>
      <c r="D184" s="13" t="s">
        <v>267</v>
      </c>
      <c r="E184" s="12"/>
      <c r="F184" s="12"/>
      <c r="G184" s="12"/>
    </row>
    <row r="185" spans="1:7" x14ac:dyDescent="0.25">
      <c r="A185" s="9" t="s">
        <v>268</v>
      </c>
      <c r="B185" s="9" t="s">
        <v>15</v>
      </c>
      <c r="C185" s="9" t="s">
        <v>78</v>
      </c>
      <c r="D185" s="18" t="s">
        <v>269</v>
      </c>
      <c r="E185" s="10">
        <v>260</v>
      </c>
      <c r="F185" s="10">
        <v>1.37</v>
      </c>
      <c r="G185" s="11">
        <f>ROUND(E185*F185,2)</f>
        <v>356.2</v>
      </c>
    </row>
    <row r="186" spans="1:7" ht="56.25" x14ac:dyDescent="0.25">
      <c r="A186" s="12"/>
      <c r="B186" s="12"/>
      <c r="C186" s="12"/>
      <c r="D186" s="13" t="s">
        <v>270</v>
      </c>
      <c r="E186" s="12"/>
      <c r="F186" s="12"/>
      <c r="G186" s="12"/>
    </row>
    <row r="187" spans="1:7" ht="22.5" x14ac:dyDescent="0.25">
      <c r="A187" s="9" t="s">
        <v>271</v>
      </c>
      <c r="B187" s="9" t="s">
        <v>15</v>
      </c>
      <c r="C187" s="9" t="s">
        <v>57</v>
      </c>
      <c r="D187" s="18" t="s">
        <v>272</v>
      </c>
      <c r="E187" s="10">
        <v>180</v>
      </c>
      <c r="F187" s="10">
        <v>65.8</v>
      </c>
      <c r="G187" s="11">
        <f>ROUND(E187*F187,2)</f>
        <v>11844</v>
      </c>
    </row>
    <row r="188" spans="1:7" ht="78.75" x14ac:dyDescent="0.25">
      <c r="A188" s="12"/>
      <c r="B188" s="12"/>
      <c r="C188" s="12"/>
      <c r="D188" s="13" t="s">
        <v>273</v>
      </c>
      <c r="E188" s="12"/>
      <c r="F188" s="12"/>
      <c r="G188" s="12"/>
    </row>
    <row r="189" spans="1:7" ht="22.5" x14ac:dyDescent="0.25">
      <c r="A189" s="9" t="s">
        <v>274</v>
      </c>
      <c r="B189" s="9" t="s">
        <v>15</v>
      </c>
      <c r="C189" s="9" t="s">
        <v>57</v>
      </c>
      <c r="D189" s="18" t="s">
        <v>275</v>
      </c>
      <c r="E189" s="10">
        <v>475</v>
      </c>
      <c r="F189" s="10">
        <v>65.8</v>
      </c>
      <c r="G189" s="11">
        <f>ROUND(E189*F189,2)</f>
        <v>31255</v>
      </c>
    </row>
    <row r="190" spans="1:7" ht="90" x14ac:dyDescent="0.25">
      <c r="A190" s="12"/>
      <c r="B190" s="12"/>
      <c r="C190" s="12"/>
      <c r="D190" s="13" t="s">
        <v>276</v>
      </c>
      <c r="E190" s="12"/>
      <c r="F190" s="12"/>
      <c r="G190" s="12"/>
    </row>
    <row r="191" spans="1:7" x14ac:dyDescent="0.25">
      <c r="A191" s="12"/>
      <c r="B191" s="12"/>
      <c r="C191" s="12"/>
      <c r="D191" s="19" t="s">
        <v>277</v>
      </c>
      <c r="E191" s="10">
        <v>1</v>
      </c>
      <c r="F191" s="8">
        <f>G179+G181+G183+G185+G187+G189</f>
        <v>62653.01</v>
      </c>
      <c r="G191" s="8">
        <f>ROUND(F191*E191,2)</f>
        <v>62653.01</v>
      </c>
    </row>
    <row r="192" spans="1:7" ht="0.95" customHeight="1" x14ac:dyDescent="0.25">
      <c r="A192" s="14"/>
      <c r="B192" s="14"/>
      <c r="C192" s="14"/>
      <c r="D192" s="20"/>
      <c r="E192" s="14"/>
      <c r="F192" s="14"/>
      <c r="G192" s="14"/>
    </row>
    <row r="193" spans="1:7" x14ac:dyDescent="0.25">
      <c r="A193" s="15" t="s">
        <v>278</v>
      </c>
      <c r="B193" s="15" t="s">
        <v>11</v>
      </c>
      <c r="C193" s="15" t="s">
        <v>12</v>
      </c>
      <c r="D193" s="21" t="s">
        <v>279</v>
      </c>
      <c r="E193" s="8">
        <f>E206</f>
        <v>1</v>
      </c>
      <c r="F193" s="8">
        <f>F206</f>
        <v>65592.2</v>
      </c>
      <c r="G193" s="8">
        <f>G206</f>
        <v>65592.2</v>
      </c>
    </row>
    <row r="194" spans="1:7" ht="22.5" x14ac:dyDescent="0.25">
      <c r="A194" s="9" t="s">
        <v>280</v>
      </c>
      <c r="B194" s="9" t="s">
        <v>15</v>
      </c>
      <c r="C194" s="9" t="s">
        <v>57</v>
      </c>
      <c r="D194" s="18" t="s">
        <v>281</v>
      </c>
      <c r="E194" s="10">
        <v>22</v>
      </c>
      <c r="F194" s="10">
        <v>69.8</v>
      </c>
      <c r="G194" s="11">
        <f>ROUND(E194*F194,2)</f>
        <v>1535.6</v>
      </c>
    </row>
    <row r="195" spans="1:7" ht="146.25" x14ac:dyDescent="0.25">
      <c r="A195" s="12"/>
      <c r="B195" s="12"/>
      <c r="C195" s="12"/>
      <c r="D195" s="13" t="s">
        <v>282</v>
      </c>
      <c r="E195" s="12"/>
      <c r="F195" s="12"/>
      <c r="G195" s="12"/>
    </row>
    <row r="196" spans="1:7" ht="22.5" x14ac:dyDescent="0.25">
      <c r="A196" s="9" t="s">
        <v>283</v>
      </c>
      <c r="B196" s="9" t="s">
        <v>15</v>
      </c>
      <c r="C196" s="9" t="s">
        <v>57</v>
      </c>
      <c r="D196" s="18" t="s">
        <v>284</v>
      </c>
      <c r="E196" s="10">
        <v>68</v>
      </c>
      <c r="F196" s="10">
        <v>69.8</v>
      </c>
      <c r="G196" s="11">
        <f>ROUND(E196*F196,2)</f>
        <v>4746.3999999999996</v>
      </c>
    </row>
    <row r="197" spans="1:7" ht="157.5" x14ac:dyDescent="0.25">
      <c r="A197" s="12"/>
      <c r="B197" s="12"/>
      <c r="C197" s="12"/>
      <c r="D197" s="13" t="s">
        <v>285</v>
      </c>
      <c r="E197" s="12"/>
      <c r="F197" s="12"/>
      <c r="G197" s="12"/>
    </row>
    <row r="198" spans="1:7" ht="22.5" x14ac:dyDescent="0.25">
      <c r="A198" s="9" t="s">
        <v>286</v>
      </c>
      <c r="B198" s="9" t="s">
        <v>15</v>
      </c>
      <c r="C198" s="9" t="s">
        <v>57</v>
      </c>
      <c r="D198" s="18" t="s">
        <v>287</v>
      </c>
      <c r="E198" s="10">
        <v>172</v>
      </c>
      <c r="F198" s="10">
        <v>69.8</v>
      </c>
      <c r="G198" s="11">
        <f>ROUND(E198*F198,2)</f>
        <v>12005.6</v>
      </c>
    </row>
    <row r="199" spans="1:7" ht="157.5" x14ac:dyDescent="0.25">
      <c r="A199" s="12"/>
      <c r="B199" s="12"/>
      <c r="C199" s="12"/>
      <c r="D199" s="13" t="s">
        <v>288</v>
      </c>
      <c r="E199" s="12"/>
      <c r="F199" s="12"/>
      <c r="G199" s="12"/>
    </row>
    <row r="200" spans="1:7" x14ac:dyDescent="0.25">
      <c r="A200" s="9" t="s">
        <v>289</v>
      </c>
      <c r="B200" s="9" t="s">
        <v>15</v>
      </c>
      <c r="C200" s="9" t="s">
        <v>57</v>
      </c>
      <c r="D200" s="18" t="s">
        <v>290</v>
      </c>
      <c r="E200" s="10">
        <v>65</v>
      </c>
      <c r="F200" s="10">
        <v>39</v>
      </c>
      <c r="G200" s="11">
        <f>ROUND(E200*F200,2)</f>
        <v>2535</v>
      </c>
    </row>
    <row r="201" spans="1:7" ht="135" x14ac:dyDescent="0.25">
      <c r="A201" s="12"/>
      <c r="B201" s="12"/>
      <c r="C201" s="12"/>
      <c r="D201" s="13" t="s">
        <v>291</v>
      </c>
      <c r="E201" s="12"/>
      <c r="F201" s="12"/>
      <c r="G201" s="12"/>
    </row>
    <row r="202" spans="1:7" x14ac:dyDescent="0.25">
      <c r="A202" s="9" t="s">
        <v>292</v>
      </c>
      <c r="B202" s="9" t="s">
        <v>15</v>
      </c>
      <c r="C202" s="9" t="s">
        <v>57</v>
      </c>
      <c r="D202" s="18" t="s">
        <v>293</v>
      </c>
      <c r="E202" s="10">
        <v>1008</v>
      </c>
      <c r="F202" s="10">
        <v>42.7</v>
      </c>
      <c r="G202" s="11">
        <f>ROUND(E202*F202,2)</f>
        <v>43041.599999999999</v>
      </c>
    </row>
    <row r="203" spans="1:7" ht="67.5" x14ac:dyDescent="0.25">
      <c r="A203" s="12"/>
      <c r="B203" s="12"/>
      <c r="C203" s="12"/>
      <c r="D203" s="13" t="s">
        <v>294</v>
      </c>
      <c r="E203" s="12"/>
      <c r="F203" s="12"/>
      <c r="G203" s="12"/>
    </row>
    <row r="204" spans="1:7" x14ac:dyDescent="0.25">
      <c r="A204" s="9" t="s">
        <v>295</v>
      </c>
      <c r="B204" s="9" t="s">
        <v>15</v>
      </c>
      <c r="C204" s="9" t="s">
        <v>57</v>
      </c>
      <c r="D204" s="18" t="s">
        <v>296</v>
      </c>
      <c r="E204" s="10">
        <v>40</v>
      </c>
      <c r="F204" s="10">
        <v>43.2</v>
      </c>
      <c r="G204" s="11">
        <f>ROUND(E204*F204,2)</f>
        <v>1728</v>
      </c>
    </row>
    <row r="205" spans="1:7" ht="112.5" x14ac:dyDescent="0.25">
      <c r="A205" s="12"/>
      <c r="B205" s="12"/>
      <c r="C205" s="12"/>
      <c r="D205" s="13" t="s">
        <v>297</v>
      </c>
      <c r="E205" s="12"/>
      <c r="F205" s="12"/>
      <c r="G205" s="12"/>
    </row>
    <row r="206" spans="1:7" x14ac:dyDescent="0.25">
      <c r="A206" s="12"/>
      <c r="B206" s="12"/>
      <c r="C206" s="12"/>
      <c r="D206" s="19" t="s">
        <v>298</v>
      </c>
      <c r="E206" s="10">
        <v>1</v>
      </c>
      <c r="F206" s="8">
        <f>G194+G196+G198+G200+G202+G204</f>
        <v>65592.2</v>
      </c>
      <c r="G206" s="8">
        <f>ROUND(F206*E206,2)</f>
        <v>65592.2</v>
      </c>
    </row>
    <row r="207" spans="1:7" ht="0.95" customHeight="1" x14ac:dyDescent="0.25">
      <c r="A207" s="14"/>
      <c r="B207" s="14"/>
      <c r="C207" s="14"/>
      <c r="D207" s="20"/>
      <c r="E207" s="14"/>
      <c r="F207" s="14"/>
      <c r="G207" s="14"/>
    </row>
    <row r="208" spans="1:7" x14ac:dyDescent="0.25">
      <c r="A208" s="12"/>
      <c r="B208" s="12"/>
      <c r="C208" s="12"/>
      <c r="D208" s="19" t="s">
        <v>299</v>
      </c>
      <c r="E208" s="10">
        <v>1</v>
      </c>
      <c r="F208" s="8">
        <f>G191+G206</f>
        <v>128245.20999999999</v>
      </c>
      <c r="G208" s="8">
        <f>ROUND(F208*E208,2)</f>
        <v>128245.21</v>
      </c>
    </row>
    <row r="209" spans="1:7" ht="0.95" customHeight="1" x14ac:dyDescent="0.25">
      <c r="A209" s="14"/>
      <c r="B209" s="14"/>
      <c r="C209" s="14"/>
      <c r="D209" s="20"/>
      <c r="E209" s="14"/>
      <c r="F209" s="14"/>
      <c r="G209" s="14"/>
    </row>
    <row r="210" spans="1:7" x14ac:dyDescent="0.25">
      <c r="A210" s="7" t="s">
        <v>300</v>
      </c>
      <c r="B210" s="7" t="s">
        <v>11</v>
      </c>
      <c r="C210" s="7" t="s">
        <v>12</v>
      </c>
      <c r="D210" s="17" t="s">
        <v>301</v>
      </c>
      <c r="E210" s="8">
        <f>E221</f>
        <v>1</v>
      </c>
      <c r="F210" s="8">
        <f>F221</f>
        <v>20945.919999999998</v>
      </c>
      <c r="G210" s="8">
        <f>G221</f>
        <v>20945.919999999998</v>
      </c>
    </row>
    <row r="211" spans="1:7" x14ac:dyDescent="0.25">
      <c r="A211" s="9" t="s">
        <v>302</v>
      </c>
      <c r="B211" s="9" t="s">
        <v>15</v>
      </c>
      <c r="C211" s="9" t="s">
        <v>57</v>
      </c>
      <c r="D211" s="18" t="s">
        <v>303</v>
      </c>
      <c r="E211" s="10">
        <v>9</v>
      </c>
      <c r="F211" s="10">
        <v>35.020000000000003</v>
      </c>
      <c r="G211" s="11">
        <f>ROUND(E211*F211,2)</f>
        <v>315.18</v>
      </c>
    </row>
    <row r="212" spans="1:7" ht="78.75" x14ac:dyDescent="0.25">
      <c r="A212" s="12"/>
      <c r="B212" s="12"/>
      <c r="C212" s="12"/>
      <c r="D212" s="13" t="s">
        <v>304</v>
      </c>
      <c r="E212" s="12"/>
      <c r="F212" s="12"/>
      <c r="G212" s="12"/>
    </row>
    <row r="213" spans="1:7" x14ac:dyDescent="0.25">
      <c r="A213" s="9" t="s">
        <v>305</v>
      </c>
      <c r="B213" s="9" t="s">
        <v>15</v>
      </c>
      <c r="C213" s="9" t="s">
        <v>57</v>
      </c>
      <c r="D213" s="18" t="s">
        <v>306</v>
      </c>
      <c r="E213" s="10">
        <v>212.1</v>
      </c>
      <c r="F213" s="10">
        <v>35.020000000000003</v>
      </c>
      <c r="G213" s="11">
        <f>ROUND(E213*F213,2)</f>
        <v>7427.74</v>
      </c>
    </row>
    <row r="214" spans="1:7" ht="90" x14ac:dyDescent="0.25">
      <c r="A214" s="12"/>
      <c r="B214" s="12"/>
      <c r="C214" s="12"/>
      <c r="D214" s="13" t="s">
        <v>307</v>
      </c>
      <c r="E214" s="12"/>
      <c r="F214" s="12"/>
      <c r="G214" s="12"/>
    </row>
    <row r="215" spans="1:7" x14ac:dyDescent="0.25">
      <c r="A215" s="9" t="s">
        <v>308</v>
      </c>
      <c r="B215" s="9" t="s">
        <v>15</v>
      </c>
      <c r="C215" s="9" t="s">
        <v>57</v>
      </c>
      <c r="D215" s="18" t="s">
        <v>309</v>
      </c>
      <c r="E215" s="10">
        <v>200</v>
      </c>
      <c r="F215" s="10">
        <v>6.87</v>
      </c>
      <c r="G215" s="11">
        <f>ROUND(E215*F215,2)</f>
        <v>1374</v>
      </c>
    </row>
    <row r="216" spans="1:7" ht="78.75" x14ac:dyDescent="0.25">
      <c r="A216" s="12"/>
      <c r="B216" s="12"/>
      <c r="C216" s="12"/>
      <c r="D216" s="13" t="s">
        <v>310</v>
      </c>
      <c r="E216" s="12"/>
      <c r="F216" s="12"/>
      <c r="G216" s="12"/>
    </row>
    <row r="217" spans="1:7" x14ac:dyDescent="0.25">
      <c r="A217" s="9" t="s">
        <v>311</v>
      </c>
      <c r="B217" s="9" t="s">
        <v>15</v>
      </c>
      <c r="C217" s="9" t="s">
        <v>57</v>
      </c>
      <c r="D217" s="18" t="s">
        <v>312</v>
      </c>
      <c r="E217" s="10">
        <v>123</v>
      </c>
      <c r="F217" s="10">
        <v>85</v>
      </c>
      <c r="G217" s="11">
        <f>ROUND(E217*F217,2)</f>
        <v>10455</v>
      </c>
    </row>
    <row r="218" spans="1:7" ht="56.25" x14ac:dyDescent="0.25">
      <c r="A218" s="12"/>
      <c r="B218" s="12"/>
      <c r="C218" s="12"/>
      <c r="D218" s="13" t="s">
        <v>313</v>
      </c>
      <c r="E218" s="12"/>
      <c r="F218" s="12"/>
      <c r="G218" s="12"/>
    </row>
    <row r="219" spans="1:7" x14ac:dyDescent="0.25">
      <c r="A219" s="9" t="s">
        <v>314</v>
      </c>
      <c r="B219" s="9" t="s">
        <v>15</v>
      </c>
      <c r="C219" s="9" t="s">
        <v>57</v>
      </c>
      <c r="D219" s="18" t="s">
        <v>315</v>
      </c>
      <c r="E219" s="10">
        <v>200</v>
      </c>
      <c r="F219" s="10">
        <v>6.87</v>
      </c>
      <c r="G219" s="11">
        <f>ROUND(E219*F219,2)</f>
        <v>1374</v>
      </c>
    </row>
    <row r="220" spans="1:7" ht="78.75" x14ac:dyDescent="0.25">
      <c r="A220" s="12"/>
      <c r="B220" s="12"/>
      <c r="C220" s="12"/>
      <c r="D220" s="13" t="s">
        <v>316</v>
      </c>
      <c r="E220" s="12"/>
      <c r="F220" s="12"/>
      <c r="G220" s="12"/>
    </row>
    <row r="221" spans="1:7" x14ac:dyDescent="0.25">
      <c r="A221" s="12"/>
      <c r="B221" s="12"/>
      <c r="C221" s="12"/>
      <c r="D221" s="19" t="s">
        <v>317</v>
      </c>
      <c r="E221" s="10">
        <v>1</v>
      </c>
      <c r="F221" s="8">
        <f>G211+G213+G215+G217+G219</f>
        <v>20945.919999999998</v>
      </c>
      <c r="G221" s="8">
        <f>ROUND(F221*E221,2)</f>
        <v>20945.919999999998</v>
      </c>
    </row>
    <row r="222" spans="1:7" ht="0.95" customHeight="1" x14ac:dyDescent="0.25">
      <c r="A222" s="14"/>
      <c r="B222" s="14"/>
      <c r="C222" s="14"/>
      <c r="D222" s="20"/>
      <c r="E222" s="14"/>
      <c r="F222" s="14"/>
      <c r="G222" s="14"/>
    </row>
    <row r="223" spans="1:7" x14ac:dyDescent="0.25">
      <c r="A223" s="7" t="s">
        <v>318</v>
      </c>
      <c r="B223" s="7" t="s">
        <v>11</v>
      </c>
      <c r="C223" s="7" t="s">
        <v>12</v>
      </c>
      <c r="D223" s="17" t="s">
        <v>319</v>
      </c>
      <c r="E223" s="8">
        <f>E274</f>
        <v>1</v>
      </c>
      <c r="F223" s="8">
        <f>F274</f>
        <v>86545.26</v>
      </c>
      <c r="G223" s="8">
        <f>G274</f>
        <v>86545.26</v>
      </c>
    </row>
    <row r="224" spans="1:7" x14ac:dyDescent="0.25">
      <c r="A224" s="15" t="s">
        <v>320</v>
      </c>
      <c r="B224" s="15" t="s">
        <v>11</v>
      </c>
      <c r="C224" s="15" t="s">
        <v>12</v>
      </c>
      <c r="D224" s="21" t="s">
        <v>321</v>
      </c>
      <c r="E224" s="8">
        <f>E229</f>
        <v>1</v>
      </c>
      <c r="F224" s="8">
        <f>F229</f>
        <v>3256.65</v>
      </c>
      <c r="G224" s="8">
        <f>G229</f>
        <v>3256.65</v>
      </c>
    </row>
    <row r="225" spans="1:7" x14ac:dyDescent="0.25">
      <c r="A225" s="9" t="s">
        <v>322</v>
      </c>
      <c r="B225" s="9" t="s">
        <v>15</v>
      </c>
      <c r="C225" s="9" t="s">
        <v>34</v>
      </c>
      <c r="D225" s="18" t="s">
        <v>323</v>
      </c>
      <c r="E225" s="10">
        <v>2</v>
      </c>
      <c r="F225" s="10">
        <v>1525.5</v>
      </c>
      <c r="G225" s="11">
        <f>ROUND(E225*F225,2)</f>
        <v>3051</v>
      </c>
    </row>
    <row r="226" spans="1:7" ht="45" x14ac:dyDescent="0.25">
      <c r="A226" s="12"/>
      <c r="B226" s="12"/>
      <c r="C226" s="12"/>
      <c r="D226" s="13" t="s">
        <v>324</v>
      </c>
      <c r="E226" s="12"/>
      <c r="F226" s="12"/>
      <c r="G226" s="12"/>
    </row>
    <row r="227" spans="1:7" x14ac:dyDescent="0.25">
      <c r="A227" s="9" t="s">
        <v>325</v>
      </c>
      <c r="B227" s="9" t="s">
        <v>15</v>
      </c>
      <c r="C227" s="9" t="s">
        <v>34</v>
      </c>
      <c r="D227" s="18" t="s">
        <v>326</v>
      </c>
      <c r="E227" s="10">
        <v>9</v>
      </c>
      <c r="F227" s="10">
        <v>22.85</v>
      </c>
      <c r="G227" s="11">
        <f>ROUND(E227*F227,2)</f>
        <v>205.65</v>
      </c>
    </row>
    <row r="228" spans="1:7" ht="45" x14ac:dyDescent="0.25">
      <c r="A228" s="12"/>
      <c r="B228" s="12"/>
      <c r="C228" s="12"/>
      <c r="D228" s="13" t="s">
        <v>327</v>
      </c>
      <c r="E228" s="12"/>
      <c r="F228" s="12"/>
      <c r="G228" s="12"/>
    </row>
    <row r="229" spans="1:7" x14ac:dyDescent="0.25">
      <c r="A229" s="12"/>
      <c r="B229" s="12"/>
      <c r="C229" s="12"/>
      <c r="D229" s="19" t="s">
        <v>328</v>
      </c>
      <c r="E229" s="10">
        <v>1</v>
      </c>
      <c r="F229" s="8">
        <f>G225+G227</f>
        <v>3256.65</v>
      </c>
      <c r="G229" s="8">
        <f>ROUND(F229*E229,2)</f>
        <v>3256.65</v>
      </c>
    </row>
    <row r="230" spans="1:7" ht="0.95" customHeight="1" x14ac:dyDescent="0.25">
      <c r="A230" s="14"/>
      <c r="B230" s="14"/>
      <c r="C230" s="14"/>
      <c r="D230" s="20"/>
      <c r="E230" s="14"/>
      <c r="F230" s="14"/>
      <c r="G230" s="14"/>
    </row>
    <row r="231" spans="1:7" x14ac:dyDescent="0.25">
      <c r="A231" s="15" t="s">
        <v>329</v>
      </c>
      <c r="B231" s="15" t="s">
        <v>11</v>
      </c>
      <c r="C231" s="15" t="s">
        <v>12</v>
      </c>
      <c r="D231" s="21" t="s">
        <v>330</v>
      </c>
      <c r="E231" s="8">
        <f>E272</f>
        <v>1</v>
      </c>
      <c r="F231" s="8">
        <f>F272</f>
        <v>83288.61</v>
      </c>
      <c r="G231" s="8">
        <f>G272</f>
        <v>83288.61</v>
      </c>
    </row>
    <row r="232" spans="1:7" x14ac:dyDescent="0.25">
      <c r="A232" s="15" t="s">
        <v>331</v>
      </c>
      <c r="B232" s="15" t="s">
        <v>11</v>
      </c>
      <c r="C232" s="15" t="s">
        <v>12</v>
      </c>
      <c r="D232" s="21" t="s">
        <v>332</v>
      </c>
      <c r="E232" s="8">
        <f>E243</f>
        <v>1</v>
      </c>
      <c r="F232" s="8">
        <f>F243</f>
        <v>26534.21</v>
      </c>
      <c r="G232" s="8">
        <f>G243</f>
        <v>26534.21</v>
      </c>
    </row>
    <row r="233" spans="1:7" x14ac:dyDescent="0.25">
      <c r="A233" s="9" t="s">
        <v>333</v>
      </c>
      <c r="B233" s="9" t="s">
        <v>15</v>
      </c>
      <c r="C233" s="9" t="s">
        <v>78</v>
      </c>
      <c r="D233" s="18" t="s">
        <v>334</v>
      </c>
      <c r="E233" s="10">
        <v>82</v>
      </c>
      <c r="F233" s="10">
        <v>21.63</v>
      </c>
      <c r="G233" s="11">
        <f>ROUND(E233*F233,2)</f>
        <v>1773.66</v>
      </c>
    </row>
    <row r="234" spans="1:7" ht="112.5" x14ac:dyDescent="0.25">
      <c r="A234" s="12"/>
      <c r="B234" s="12"/>
      <c r="C234" s="12"/>
      <c r="D234" s="13" t="s">
        <v>335</v>
      </c>
      <c r="E234" s="12"/>
      <c r="F234" s="12"/>
      <c r="G234" s="12"/>
    </row>
    <row r="235" spans="1:7" x14ac:dyDescent="0.25">
      <c r="A235" s="9" t="s">
        <v>336</v>
      </c>
      <c r="B235" s="9" t="s">
        <v>15</v>
      </c>
      <c r="C235" s="9" t="s">
        <v>338</v>
      </c>
      <c r="D235" s="18" t="s">
        <v>337</v>
      </c>
      <c r="E235" s="10">
        <v>9</v>
      </c>
      <c r="F235" s="10">
        <v>18.43</v>
      </c>
      <c r="G235" s="11">
        <f>ROUND(E235*F235,2)</f>
        <v>165.87</v>
      </c>
    </row>
    <row r="236" spans="1:7" ht="78.75" x14ac:dyDescent="0.25">
      <c r="A236" s="12"/>
      <c r="B236" s="12"/>
      <c r="C236" s="12"/>
      <c r="D236" s="13" t="s">
        <v>339</v>
      </c>
      <c r="E236" s="12"/>
      <c r="F236" s="12"/>
      <c r="G236" s="12"/>
    </row>
    <row r="237" spans="1:7" x14ac:dyDescent="0.25">
      <c r="A237" s="9" t="s">
        <v>340</v>
      </c>
      <c r="B237" s="9" t="s">
        <v>15</v>
      </c>
      <c r="C237" s="9" t="s">
        <v>78</v>
      </c>
      <c r="D237" s="18" t="s">
        <v>341</v>
      </c>
      <c r="E237" s="10">
        <v>63.5</v>
      </c>
      <c r="F237" s="10">
        <v>149.94</v>
      </c>
      <c r="G237" s="11">
        <f>ROUND(E237*F237,2)</f>
        <v>9521.19</v>
      </c>
    </row>
    <row r="238" spans="1:7" ht="90" x14ac:dyDescent="0.25">
      <c r="A238" s="12"/>
      <c r="B238" s="12"/>
      <c r="C238" s="12"/>
      <c r="D238" s="13" t="s">
        <v>342</v>
      </c>
      <c r="E238" s="12"/>
      <c r="F238" s="12"/>
      <c r="G238" s="12"/>
    </row>
    <row r="239" spans="1:7" x14ac:dyDescent="0.25">
      <c r="A239" s="9" t="s">
        <v>343</v>
      </c>
      <c r="B239" s="9" t="s">
        <v>15</v>
      </c>
      <c r="C239" s="9" t="s">
        <v>34</v>
      </c>
      <c r="D239" s="18" t="s">
        <v>344</v>
      </c>
      <c r="E239" s="10">
        <v>1</v>
      </c>
      <c r="F239" s="10">
        <v>203.49</v>
      </c>
      <c r="G239" s="11">
        <f>ROUND(E239*F239,2)</f>
        <v>203.49</v>
      </c>
    </row>
    <row r="240" spans="1:7" ht="101.25" x14ac:dyDescent="0.25">
      <c r="A240" s="12"/>
      <c r="B240" s="12"/>
      <c r="C240" s="12"/>
      <c r="D240" s="13" t="s">
        <v>345</v>
      </c>
      <c r="E240" s="12"/>
      <c r="F240" s="12"/>
      <c r="G240" s="12"/>
    </row>
    <row r="241" spans="1:7" x14ac:dyDescent="0.25">
      <c r="A241" s="9" t="s">
        <v>346</v>
      </c>
      <c r="B241" s="9" t="s">
        <v>15</v>
      </c>
      <c r="C241" s="9" t="s">
        <v>34</v>
      </c>
      <c r="D241" s="18" t="s">
        <v>347</v>
      </c>
      <c r="E241" s="10">
        <v>1</v>
      </c>
      <c r="F241" s="10">
        <v>14870</v>
      </c>
      <c r="G241" s="11">
        <f>ROUND(E241*F241,2)</f>
        <v>14870</v>
      </c>
    </row>
    <row r="242" spans="1:7" ht="78.75" x14ac:dyDescent="0.25">
      <c r="A242" s="12"/>
      <c r="B242" s="12"/>
      <c r="C242" s="12"/>
      <c r="D242" s="13" t="s">
        <v>348</v>
      </c>
      <c r="E242" s="12"/>
      <c r="F242" s="12"/>
      <c r="G242" s="12"/>
    </row>
    <row r="243" spans="1:7" x14ac:dyDescent="0.25">
      <c r="A243" s="12"/>
      <c r="B243" s="12"/>
      <c r="C243" s="12"/>
      <c r="D243" s="19" t="s">
        <v>349</v>
      </c>
      <c r="E243" s="10">
        <v>1</v>
      </c>
      <c r="F243" s="8">
        <f>G233+G235+G237+G239+G241</f>
        <v>26534.21</v>
      </c>
      <c r="G243" s="8">
        <f>ROUND(F243*E243,2)</f>
        <v>26534.21</v>
      </c>
    </row>
    <row r="244" spans="1:7" ht="0.95" customHeight="1" x14ac:dyDescent="0.25">
      <c r="A244" s="14"/>
      <c r="B244" s="14"/>
      <c r="C244" s="14"/>
      <c r="D244" s="20"/>
      <c r="E244" s="14"/>
      <c r="F244" s="14"/>
      <c r="G244" s="14"/>
    </row>
    <row r="245" spans="1:7" x14ac:dyDescent="0.25">
      <c r="A245" s="15" t="s">
        <v>350</v>
      </c>
      <c r="B245" s="15" t="s">
        <v>11</v>
      </c>
      <c r="C245" s="15" t="s">
        <v>12</v>
      </c>
      <c r="D245" s="21" t="s">
        <v>351</v>
      </c>
      <c r="E245" s="8">
        <f>E270</f>
        <v>1</v>
      </c>
      <c r="F245" s="8">
        <f>F270</f>
        <v>56754.399999999987</v>
      </c>
      <c r="G245" s="8">
        <f>G270</f>
        <v>56754.400000000001</v>
      </c>
    </row>
    <row r="246" spans="1:7" x14ac:dyDescent="0.25">
      <c r="A246" s="9" t="s">
        <v>352</v>
      </c>
      <c r="B246" s="9" t="s">
        <v>15</v>
      </c>
      <c r="C246" s="9" t="s">
        <v>34</v>
      </c>
      <c r="D246" s="18" t="s">
        <v>353</v>
      </c>
      <c r="E246" s="10">
        <v>1</v>
      </c>
      <c r="F246" s="10">
        <v>4148.7</v>
      </c>
      <c r="G246" s="11">
        <f>ROUND(E246*F246,2)</f>
        <v>4148.7</v>
      </c>
    </row>
    <row r="247" spans="1:7" ht="409.5" x14ac:dyDescent="0.25">
      <c r="A247" s="12"/>
      <c r="B247" s="12"/>
      <c r="C247" s="12"/>
      <c r="D247" s="13" t="s">
        <v>354</v>
      </c>
      <c r="E247" s="12"/>
      <c r="F247" s="12"/>
      <c r="G247" s="12"/>
    </row>
    <row r="248" spans="1:7" x14ac:dyDescent="0.25">
      <c r="A248" s="9" t="s">
        <v>355</v>
      </c>
      <c r="B248" s="9" t="s">
        <v>15</v>
      </c>
      <c r="C248" s="9" t="s">
        <v>34</v>
      </c>
      <c r="D248" s="18" t="s">
        <v>356</v>
      </c>
      <c r="E248" s="10">
        <v>2</v>
      </c>
      <c r="F248" s="10">
        <v>983.19</v>
      </c>
      <c r="G248" s="11">
        <f>ROUND(E248*F248,2)</f>
        <v>1966.38</v>
      </c>
    </row>
    <row r="249" spans="1:7" ht="180" x14ac:dyDescent="0.25">
      <c r="A249" s="12"/>
      <c r="B249" s="12"/>
      <c r="C249" s="12"/>
      <c r="D249" s="13" t="s">
        <v>357</v>
      </c>
      <c r="E249" s="12"/>
      <c r="F249" s="12"/>
      <c r="G249" s="12"/>
    </row>
    <row r="250" spans="1:7" x14ac:dyDescent="0.25">
      <c r="A250" s="9" t="s">
        <v>358</v>
      </c>
      <c r="B250" s="9" t="s">
        <v>15</v>
      </c>
      <c r="C250" s="9" t="s">
        <v>34</v>
      </c>
      <c r="D250" s="18" t="s">
        <v>359</v>
      </c>
      <c r="E250" s="10">
        <v>1</v>
      </c>
      <c r="F250" s="10">
        <v>3278.15</v>
      </c>
      <c r="G250" s="11">
        <f>ROUND(E250*F250,2)</f>
        <v>3278.15</v>
      </c>
    </row>
    <row r="251" spans="1:7" ht="409.5" x14ac:dyDescent="0.25">
      <c r="A251" s="12"/>
      <c r="B251" s="12"/>
      <c r="C251" s="12"/>
      <c r="D251" s="13" t="s">
        <v>360</v>
      </c>
      <c r="E251" s="12"/>
      <c r="F251" s="12"/>
      <c r="G251" s="12"/>
    </row>
    <row r="252" spans="1:7" ht="22.5" x14ac:dyDescent="0.25">
      <c r="A252" s="9" t="s">
        <v>361</v>
      </c>
      <c r="B252" s="9" t="s">
        <v>15</v>
      </c>
      <c r="C252" s="9" t="s">
        <v>34</v>
      </c>
      <c r="D252" s="18" t="s">
        <v>362</v>
      </c>
      <c r="E252" s="10">
        <v>1</v>
      </c>
      <c r="F252" s="10">
        <v>14252.94</v>
      </c>
      <c r="G252" s="11">
        <f>ROUND(E252*F252,2)</f>
        <v>14252.94</v>
      </c>
    </row>
    <row r="253" spans="1:7" ht="315" x14ac:dyDescent="0.25">
      <c r="A253" s="12"/>
      <c r="B253" s="12"/>
      <c r="C253" s="12"/>
      <c r="D253" s="13" t="s">
        <v>363</v>
      </c>
      <c r="E253" s="12"/>
      <c r="F253" s="12"/>
      <c r="G253" s="12"/>
    </row>
    <row r="254" spans="1:7" x14ac:dyDescent="0.25">
      <c r="A254" s="9" t="s">
        <v>364</v>
      </c>
      <c r="B254" s="9" t="s">
        <v>15</v>
      </c>
      <c r="C254" s="9" t="s">
        <v>34</v>
      </c>
      <c r="D254" s="18" t="s">
        <v>365</v>
      </c>
      <c r="E254" s="10">
        <v>2</v>
      </c>
      <c r="F254" s="10">
        <v>2668.06</v>
      </c>
      <c r="G254" s="11">
        <f>ROUND(E254*F254,2)</f>
        <v>5336.12</v>
      </c>
    </row>
    <row r="255" spans="1:7" ht="213.75" x14ac:dyDescent="0.25">
      <c r="A255" s="12"/>
      <c r="B255" s="12"/>
      <c r="C255" s="12"/>
      <c r="D255" s="13" t="s">
        <v>366</v>
      </c>
      <c r="E255" s="12"/>
      <c r="F255" s="12"/>
      <c r="G255" s="12"/>
    </row>
    <row r="256" spans="1:7" ht="22.5" x14ac:dyDescent="0.25">
      <c r="A256" s="9" t="s">
        <v>367</v>
      </c>
      <c r="B256" s="9" t="s">
        <v>15</v>
      </c>
      <c r="C256" s="9" t="s">
        <v>34</v>
      </c>
      <c r="D256" s="18" t="s">
        <v>368</v>
      </c>
      <c r="E256" s="10">
        <v>1</v>
      </c>
      <c r="F256" s="10">
        <v>8208.4</v>
      </c>
      <c r="G256" s="11">
        <f>ROUND(E256*F256,2)</f>
        <v>8208.4</v>
      </c>
    </row>
    <row r="257" spans="1:7" ht="56.25" x14ac:dyDescent="0.25">
      <c r="A257" s="12"/>
      <c r="B257" s="12"/>
      <c r="C257" s="12"/>
      <c r="D257" s="13" t="s">
        <v>369</v>
      </c>
      <c r="E257" s="12"/>
      <c r="F257" s="12"/>
      <c r="G257" s="12"/>
    </row>
    <row r="258" spans="1:7" x14ac:dyDescent="0.25">
      <c r="A258" s="9" t="s">
        <v>370</v>
      </c>
      <c r="B258" s="9" t="s">
        <v>15</v>
      </c>
      <c r="C258" s="9" t="s">
        <v>34</v>
      </c>
      <c r="D258" s="18" t="s">
        <v>371</v>
      </c>
      <c r="E258" s="10">
        <v>4</v>
      </c>
      <c r="F258" s="10">
        <v>142.65</v>
      </c>
      <c r="G258" s="11">
        <f>ROUND(E258*F258,2)</f>
        <v>570.6</v>
      </c>
    </row>
    <row r="259" spans="1:7" ht="112.5" x14ac:dyDescent="0.25">
      <c r="A259" s="12"/>
      <c r="B259" s="12"/>
      <c r="C259" s="12"/>
      <c r="D259" s="13" t="s">
        <v>372</v>
      </c>
      <c r="E259" s="12"/>
      <c r="F259" s="12"/>
      <c r="G259" s="12"/>
    </row>
    <row r="260" spans="1:7" x14ac:dyDescent="0.25">
      <c r="A260" s="9" t="s">
        <v>373</v>
      </c>
      <c r="B260" s="9" t="s">
        <v>15</v>
      </c>
      <c r="C260" s="9" t="s">
        <v>78</v>
      </c>
      <c r="D260" s="18" t="s">
        <v>374</v>
      </c>
      <c r="E260" s="10">
        <v>14</v>
      </c>
      <c r="F260" s="10">
        <v>13.92</v>
      </c>
      <c r="G260" s="11">
        <f>ROUND(E260*F260,2)</f>
        <v>194.88</v>
      </c>
    </row>
    <row r="261" spans="1:7" ht="78.75" x14ac:dyDescent="0.25">
      <c r="A261" s="12"/>
      <c r="B261" s="12"/>
      <c r="C261" s="12"/>
      <c r="D261" s="13" t="s">
        <v>375</v>
      </c>
      <c r="E261" s="12"/>
      <c r="F261" s="12"/>
      <c r="G261" s="12"/>
    </row>
    <row r="262" spans="1:7" x14ac:dyDescent="0.25">
      <c r="A262" s="9" t="s">
        <v>376</v>
      </c>
      <c r="B262" s="9" t="s">
        <v>15</v>
      </c>
      <c r="C262" s="9" t="s">
        <v>78</v>
      </c>
      <c r="D262" s="18" t="s">
        <v>377</v>
      </c>
      <c r="E262" s="10">
        <v>13.5</v>
      </c>
      <c r="F262" s="10">
        <v>13.92</v>
      </c>
      <c r="G262" s="11">
        <f>ROUND(E262*F262,2)</f>
        <v>187.92</v>
      </c>
    </row>
    <row r="263" spans="1:7" ht="78.75" x14ac:dyDescent="0.25">
      <c r="A263" s="12"/>
      <c r="B263" s="12"/>
      <c r="C263" s="12"/>
      <c r="D263" s="13" t="s">
        <v>378</v>
      </c>
      <c r="E263" s="12"/>
      <c r="F263" s="12"/>
      <c r="G263" s="12"/>
    </row>
    <row r="264" spans="1:7" x14ac:dyDescent="0.25">
      <c r="A264" s="9" t="s">
        <v>379</v>
      </c>
      <c r="B264" s="9" t="s">
        <v>15</v>
      </c>
      <c r="C264" s="9" t="s">
        <v>78</v>
      </c>
      <c r="D264" s="18" t="s">
        <v>380</v>
      </c>
      <c r="E264" s="10">
        <v>85</v>
      </c>
      <c r="F264" s="10">
        <v>29.2</v>
      </c>
      <c r="G264" s="11">
        <f>ROUND(E264*F264,2)</f>
        <v>2482</v>
      </c>
    </row>
    <row r="265" spans="1:7" ht="90" x14ac:dyDescent="0.25">
      <c r="A265" s="12"/>
      <c r="B265" s="12"/>
      <c r="C265" s="12"/>
      <c r="D265" s="13" t="s">
        <v>381</v>
      </c>
      <c r="E265" s="12"/>
      <c r="F265" s="12"/>
      <c r="G265" s="12"/>
    </row>
    <row r="266" spans="1:7" x14ac:dyDescent="0.25">
      <c r="A266" s="9" t="s">
        <v>382</v>
      </c>
      <c r="B266" s="9" t="s">
        <v>15</v>
      </c>
      <c r="C266" s="9" t="s">
        <v>78</v>
      </c>
      <c r="D266" s="18" t="s">
        <v>334</v>
      </c>
      <c r="E266" s="10">
        <v>368.5</v>
      </c>
      <c r="F266" s="10">
        <v>31.06</v>
      </c>
      <c r="G266" s="11">
        <f>ROUND(E266*F266,2)</f>
        <v>11445.61</v>
      </c>
    </row>
    <row r="267" spans="1:7" ht="78.75" x14ac:dyDescent="0.25">
      <c r="A267" s="12"/>
      <c r="B267" s="12"/>
      <c r="C267" s="12"/>
      <c r="D267" s="13" t="s">
        <v>383</v>
      </c>
      <c r="E267" s="12"/>
      <c r="F267" s="12"/>
      <c r="G267" s="12"/>
    </row>
    <row r="268" spans="1:7" x14ac:dyDescent="0.25">
      <c r="A268" s="9" t="s">
        <v>384</v>
      </c>
      <c r="B268" s="9" t="s">
        <v>15</v>
      </c>
      <c r="C268" s="9" t="s">
        <v>78</v>
      </c>
      <c r="D268" s="18" t="s">
        <v>385</v>
      </c>
      <c r="E268" s="10">
        <v>82.5</v>
      </c>
      <c r="F268" s="10">
        <v>56.76</v>
      </c>
      <c r="G268" s="11">
        <f>ROUND(E268*F268,2)</f>
        <v>4682.7</v>
      </c>
    </row>
    <row r="269" spans="1:7" ht="112.5" x14ac:dyDescent="0.25">
      <c r="A269" s="12"/>
      <c r="B269" s="12"/>
      <c r="C269" s="12"/>
      <c r="D269" s="13" t="s">
        <v>386</v>
      </c>
      <c r="E269" s="12"/>
      <c r="F269" s="12"/>
      <c r="G269" s="12"/>
    </row>
    <row r="270" spans="1:7" x14ac:dyDescent="0.25">
      <c r="A270" s="12"/>
      <c r="B270" s="12"/>
      <c r="C270" s="12"/>
      <c r="D270" s="19" t="s">
        <v>387</v>
      </c>
      <c r="E270" s="10">
        <v>1</v>
      </c>
      <c r="F270" s="8">
        <f>G246+G248+G250+G252+G254+G256+G258+G260+G262+G264+G266+G268</f>
        <v>56754.399999999987</v>
      </c>
      <c r="G270" s="8">
        <f>ROUND(F270*E270,2)</f>
        <v>56754.400000000001</v>
      </c>
    </row>
    <row r="271" spans="1:7" ht="0.95" customHeight="1" x14ac:dyDescent="0.25">
      <c r="A271" s="14"/>
      <c r="B271" s="14"/>
      <c r="C271" s="14"/>
      <c r="D271" s="20"/>
      <c r="E271" s="14"/>
      <c r="F271" s="14"/>
      <c r="G271" s="14"/>
    </row>
    <row r="272" spans="1:7" x14ac:dyDescent="0.25">
      <c r="A272" s="12"/>
      <c r="B272" s="12"/>
      <c r="C272" s="12"/>
      <c r="D272" s="19" t="s">
        <v>388</v>
      </c>
      <c r="E272" s="10">
        <v>1</v>
      </c>
      <c r="F272" s="8">
        <f>G243+G270</f>
        <v>83288.61</v>
      </c>
      <c r="G272" s="8">
        <f>ROUND(F272*E272,2)</f>
        <v>83288.61</v>
      </c>
    </row>
    <row r="273" spans="1:7" ht="0.95" customHeight="1" x14ac:dyDescent="0.25">
      <c r="A273" s="14"/>
      <c r="B273" s="14"/>
      <c r="C273" s="14"/>
      <c r="D273" s="20"/>
      <c r="E273" s="14"/>
      <c r="F273" s="14"/>
      <c r="G273" s="14"/>
    </row>
    <row r="274" spans="1:7" x14ac:dyDescent="0.25">
      <c r="A274" s="12"/>
      <c r="B274" s="12"/>
      <c r="C274" s="12"/>
      <c r="D274" s="19" t="s">
        <v>389</v>
      </c>
      <c r="E274" s="10">
        <v>1</v>
      </c>
      <c r="F274" s="8">
        <f>G229+G272</f>
        <v>86545.26</v>
      </c>
      <c r="G274" s="8">
        <f>ROUND(F274*E274,2)</f>
        <v>86545.26</v>
      </c>
    </row>
    <row r="275" spans="1:7" ht="0.95" customHeight="1" x14ac:dyDescent="0.25">
      <c r="A275" s="14"/>
      <c r="B275" s="14"/>
      <c r="C275" s="14"/>
      <c r="D275" s="20"/>
      <c r="E275" s="14"/>
      <c r="F275" s="14"/>
      <c r="G275" s="14"/>
    </row>
    <row r="276" spans="1:7" x14ac:dyDescent="0.25">
      <c r="A276" s="7" t="s">
        <v>390</v>
      </c>
      <c r="B276" s="7" t="s">
        <v>11</v>
      </c>
      <c r="C276" s="7" t="s">
        <v>12</v>
      </c>
      <c r="D276" s="17" t="s">
        <v>391</v>
      </c>
      <c r="E276" s="8">
        <f>E279</f>
        <v>1</v>
      </c>
      <c r="F276" s="8">
        <f>F279</f>
        <v>24299.65</v>
      </c>
      <c r="G276" s="8">
        <f>G279</f>
        <v>24299.65</v>
      </c>
    </row>
    <row r="277" spans="1:7" ht="22.5" x14ac:dyDescent="0.25">
      <c r="A277" s="9" t="s">
        <v>392</v>
      </c>
      <c r="B277" s="9" t="s">
        <v>15</v>
      </c>
      <c r="C277" s="9" t="s">
        <v>78</v>
      </c>
      <c r="D277" s="18" t="s">
        <v>393</v>
      </c>
      <c r="E277" s="10">
        <v>78.290000000000006</v>
      </c>
      <c r="F277" s="10">
        <v>310.38</v>
      </c>
      <c r="G277" s="11">
        <f>ROUND(E277*F277,2)</f>
        <v>24299.65</v>
      </c>
    </row>
    <row r="278" spans="1:7" ht="101.25" x14ac:dyDescent="0.25">
      <c r="A278" s="12"/>
      <c r="B278" s="12"/>
      <c r="C278" s="12"/>
      <c r="D278" s="13" t="s">
        <v>394</v>
      </c>
      <c r="E278" s="12"/>
      <c r="F278" s="12"/>
      <c r="G278" s="12"/>
    </row>
    <row r="279" spans="1:7" x14ac:dyDescent="0.25">
      <c r="A279" s="12"/>
      <c r="B279" s="12"/>
      <c r="C279" s="12"/>
      <c r="D279" s="19" t="s">
        <v>395</v>
      </c>
      <c r="E279" s="10">
        <v>1</v>
      </c>
      <c r="F279" s="8">
        <f>G277</f>
        <v>24299.65</v>
      </c>
      <c r="G279" s="8">
        <f>ROUND(F279*E279,2)</f>
        <v>24299.65</v>
      </c>
    </row>
    <row r="280" spans="1:7" ht="0.95" customHeight="1" x14ac:dyDescent="0.25">
      <c r="A280" s="14"/>
      <c r="B280" s="14"/>
      <c r="C280" s="14"/>
      <c r="D280" s="20"/>
      <c r="E280" s="14"/>
      <c r="F280" s="14"/>
      <c r="G280" s="14"/>
    </row>
    <row r="281" spans="1:7" x14ac:dyDescent="0.25">
      <c r="A281" s="7" t="s">
        <v>396</v>
      </c>
      <c r="B281" s="7" t="s">
        <v>11</v>
      </c>
      <c r="C281" s="7" t="s">
        <v>12</v>
      </c>
      <c r="D281" s="17" t="s">
        <v>397</v>
      </c>
      <c r="E281" s="8">
        <f>E284</f>
        <v>1</v>
      </c>
      <c r="F281" s="8">
        <f>F284</f>
        <v>500</v>
      </c>
      <c r="G281" s="8">
        <f>G284</f>
        <v>500</v>
      </c>
    </row>
    <row r="282" spans="1:7" x14ac:dyDescent="0.25">
      <c r="A282" s="9" t="s">
        <v>398</v>
      </c>
      <c r="B282" s="9" t="s">
        <v>15</v>
      </c>
      <c r="C282" s="9" t="s">
        <v>103</v>
      </c>
      <c r="D282" s="18" t="s">
        <v>399</v>
      </c>
      <c r="E282" s="10">
        <v>1</v>
      </c>
      <c r="F282" s="10">
        <v>500</v>
      </c>
      <c r="G282" s="11">
        <f>ROUND(E282*F282,2)</f>
        <v>500</v>
      </c>
    </row>
    <row r="283" spans="1:7" ht="45" x14ac:dyDescent="0.25">
      <c r="A283" s="12"/>
      <c r="B283" s="12"/>
      <c r="C283" s="12"/>
      <c r="D283" s="13" t="s">
        <v>400</v>
      </c>
      <c r="E283" s="12"/>
      <c r="F283" s="12"/>
      <c r="G283" s="12"/>
    </row>
    <row r="284" spans="1:7" x14ac:dyDescent="0.25">
      <c r="A284" s="12"/>
      <c r="B284" s="12"/>
      <c r="C284" s="12"/>
      <c r="D284" s="19" t="s">
        <v>401</v>
      </c>
      <c r="E284" s="10">
        <v>1</v>
      </c>
      <c r="F284" s="8">
        <f>G282</f>
        <v>500</v>
      </c>
      <c r="G284" s="8">
        <f>ROUND(F284*E284,2)</f>
        <v>500</v>
      </c>
    </row>
    <row r="285" spans="1:7" ht="0.95" customHeight="1" x14ac:dyDescent="0.25">
      <c r="A285" s="14"/>
      <c r="B285" s="14"/>
      <c r="C285" s="14"/>
      <c r="D285" s="20"/>
      <c r="E285" s="14"/>
      <c r="F285" s="14"/>
      <c r="G285" s="14"/>
    </row>
    <row r="286" spans="1:7" x14ac:dyDescent="0.25">
      <c r="A286" s="7" t="s">
        <v>402</v>
      </c>
      <c r="B286" s="7" t="s">
        <v>11</v>
      </c>
      <c r="C286" s="7" t="s">
        <v>12</v>
      </c>
      <c r="D286" s="17" t="s">
        <v>403</v>
      </c>
      <c r="E286" s="8">
        <f>E303</f>
        <v>1</v>
      </c>
      <c r="F286" s="8">
        <f>F303</f>
        <v>12659.259999999998</v>
      </c>
      <c r="G286" s="8">
        <f>G303</f>
        <v>12659.26</v>
      </c>
    </row>
    <row r="287" spans="1:7" ht="22.5" x14ac:dyDescent="0.25">
      <c r="A287" s="9" t="s">
        <v>404</v>
      </c>
      <c r="B287" s="9" t="s">
        <v>15</v>
      </c>
      <c r="C287" s="9" t="s">
        <v>34</v>
      </c>
      <c r="D287" s="18" t="s">
        <v>405</v>
      </c>
      <c r="E287" s="10">
        <v>16</v>
      </c>
      <c r="F287" s="10">
        <v>147.03</v>
      </c>
      <c r="G287" s="11">
        <f>ROUND(E287*F287,2)</f>
        <v>2352.48</v>
      </c>
    </row>
    <row r="288" spans="1:7" ht="45" x14ac:dyDescent="0.25">
      <c r="A288" s="12"/>
      <c r="B288" s="12"/>
      <c r="C288" s="12"/>
      <c r="D288" s="13" t="s">
        <v>406</v>
      </c>
      <c r="E288" s="12"/>
      <c r="F288" s="12"/>
      <c r="G288" s="12"/>
    </row>
    <row r="289" spans="1:7" ht="22.5" x14ac:dyDescent="0.25">
      <c r="A289" s="9" t="s">
        <v>407</v>
      </c>
      <c r="B289" s="9" t="s">
        <v>15</v>
      </c>
      <c r="C289" s="9" t="s">
        <v>34</v>
      </c>
      <c r="D289" s="18" t="s">
        <v>408</v>
      </c>
      <c r="E289" s="10">
        <v>16</v>
      </c>
      <c r="F289" s="10">
        <v>94.5</v>
      </c>
      <c r="G289" s="11">
        <f>ROUND(E289*F289,2)</f>
        <v>1512</v>
      </c>
    </row>
    <row r="290" spans="1:7" ht="67.5" x14ac:dyDescent="0.25">
      <c r="A290" s="12"/>
      <c r="B290" s="12"/>
      <c r="C290" s="12"/>
      <c r="D290" s="13" t="s">
        <v>409</v>
      </c>
      <c r="E290" s="12"/>
      <c r="F290" s="12"/>
      <c r="G290" s="12"/>
    </row>
    <row r="291" spans="1:7" x14ac:dyDescent="0.25">
      <c r="A291" s="9" t="s">
        <v>410</v>
      </c>
      <c r="B291" s="9" t="s">
        <v>15</v>
      </c>
      <c r="C291" s="9" t="s">
        <v>34</v>
      </c>
      <c r="D291" s="18" t="s">
        <v>411</v>
      </c>
      <c r="E291" s="10">
        <v>16</v>
      </c>
      <c r="F291" s="10">
        <v>25.97</v>
      </c>
      <c r="G291" s="11">
        <f>ROUND(E291*F291,2)</f>
        <v>415.52</v>
      </c>
    </row>
    <row r="292" spans="1:7" ht="33.75" x14ac:dyDescent="0.25">
      <c r="A292" s="12"/>
      <c r="B292" s="12"/>
      <c r="C292" s="12"/>
      <c r="D292" s="13" t="s">
        <v>412</v>
      </c>
      <c r="E292" s="12"/>
      <c r="F292" s="12"/>
      <c r="G292" s="12"/>
    </row>
    <row r="293" spans="1:7" ht="22.5" x14ac:dyDescent="0.25">
      <c r="A293" s="9" t="s">
        <v>413</v>
      </c>
      <c r="B293" s="9" t="s">
        <v>15</v>
      </c>
      <c r="C293" s="9" t="s">
        <v>34</v>
      </c>
      <c r="D293" s="18" t="s">
        <v>414</v>
      </c>
      <c r="E293" s="10">
        <v>17</v>
      </c>
      <c r="F293" s="10">
        <v>235.92</v>
      </c>
      <c r="G293" s="11">
        <f>ROUND(E293*F293,2)</f>
        <v>4010.64</v>
      </c>
    </row>
    <row r="294" spans="1:7" ht="67.5" x14ac:dyDescent="0.25">
      <c r="A294" s="12"/>
      <c r="B294" s="12"/>
      <c r="C294" s="12"/>
      <c r="D294" s="13" t="s">
        <v>415</v>
      </c>
      <c r="E294" s="12"/>
      <c r="F294" s="12"/>
      <c r="G294" s="12"/>
    </row>
    <row r="295" spans="1:7" ht="22.5" x14ac:dyDescent="0.25">
      <c r="A295" s="9" t="s">
        <v>416</v>
      </c>
      <c r="B295" s="9" t="s">
        <v>15</v>
      </c>
      <c r="C295" s="9" t="s">
        <v>34</v>
      </c>
      <c r="D295" s="18" t="s">
        <v>417</v>
      </c>
      <c r="E295" s="10">
        <v>4</v>
      </c>
      <c r="F295" s="10">
        <v>74.83</v>
      </c>
      <c r="G295" s="11">
        <f>ROUND(E295*F295,2)</f>
        <v>299.32</v>
      </c>
    </row>
    <row r="296" spans="1:7" ht="45" x14ac:dyDescent="0.25">
      <c r="A296" s="12"/>
      <c r="B296" s="12"/>
      <c r="C296" s="12"/>
      <c r="D296" s="13" t="s">
        <v>418</v>
      </c>
      <c r="E296" s="12"/>
      <c r="F296" s="12"/>
      <c r="G296" s="12"/>
    </row>
    <row r="297" spans="1:7" ht="22.5" x14ac:dyDescent="0.25">
      <c r="A297" s="9" t="s">
        <v>419</v>
      </c>
      <c r="B297" s="9" t="s">
        <v>15</v>
      </c>
      <c r="C297" s="9" t="s">
        <v>34</v>
      </c>
      <c r="D297" s="18" t="s">
        <v>420</v>
      </c>
      <c r="E297" s="10">
        <v>4</v>
      </c>
      <c r="F297" s="10">
        <v>281.23</v>
      </c>
      <c r="G297" s="11">
        <f>ROUND(E297*F297,2)</f>
        <v>1124.92</v>
      </c>
    </row>
    <row r="298" spans="1:7" ht="45" x14ac:dyDescent="0.25">
      <c r="A298" s="12"/>
      <c r="B298" s="12"/>
      <c r="C298" s="12"/>
      <c r="D298" s="13" t="s">
        <v>421</v>
      </c>
      <c r="E298" s="12"/>
      <c r="F298" s="12"/>
      <c r="G298" s="12"/>
    </row>
    <row r="299" spans="1:7" x14ac:dyDescent="0.25">
      <c r="A299" s="9" t="s">
        <v>422</v>
      </c>
      <c r="B299" s="9" t="s">
        <v>15</v>
      </c>
      <c r="C299" s="9" t="s">
        <v>103</v>
      </c>
      <c r="D299" s="18" t="s">
        <v>423</v>
      </c>
      <c r="E299" s="10">
        <v>18</v>
      </c>
      <c r="F299" s="10">
        <v>53.86</v>
      </c>
      <c r="G299" s="11">
        <f>ROUND(E299*F299,2)</f>
        <v>969.48</v>
      </c>
    </row>
    <row r="300" spans="1:7" ht="33.75" x14ac:dyDescent="0.25">
      <c r="A300" s="12"/>
      <c r="B300" s="12"/>
      <c r="C300" s="12"/>
      <c r="D300" s="13" t="s">
        <v>424</v>
      </c>
      <c r="E300" s="12"/>
      <c r="F300" s="12"/>
      <c r="G300" s="12"/>
    </row>
    <row r="301" spans="1:7" ht="22.5" x14ac:dyDescent="0.25">
      <c r="A301" s="9" t="s">
        <v>425</v>
      </c>
      <c r="B301" s="9" t="s">
        <v>15</v>
      </c>
      <c r="C301" s="9" t="s">
        <v>57</v>
      </c>
      <c r="D301" s="18" t="s">
        <v>426</v>
      </c>
      <c r="E301" s="10">
        <v>24.64</v>
      </c>
      <c r="F301" s="10">
        <v>80.150000000000006</v>
      </c>
      <c r="G301" s="11">
        <f>ROUND(E301*F301,2)</f>
        <v>1974.9</v>
      </c>
    </row>
    <row r="302" spans="1:7" ht="22.5" x14ac:dyDescent="0.25">
      <c r="A302" s="12"/>
      <c r="B302" s="12"/>
      <c r="C302" s="12"/>
      <c r="D302" s="13" t="s">
        <v>427</v>
      </c>
      <c r="E302" s="12"/>
      <c r="F302" s="12"/>
      <c r="G302" s="12"/>
    </row>
    <row r="303" spans="1:7" x14ac:dyDescent="0.25">
      <c r="A303" s="12"/>
      <c r="B303" s="12"/>
      <c r="C303" s="12"/>
      <c r="D303" s="19" t="s">
        <v>428</v>
      </c>
      <c r="E303" s="10">
        <v>1</v>
      </c>
      <c r="F303" s="8">
        <f>G287+G289+G291+G293+G295+G297+G299+G301</f>
        <v>12659.259999999998</v>
      </c>
      <c r="G303" s="8">
        <f>ROUND(F303*E303,2)</f>
        <v>12659.26</v>
      </c>
    </row>
    <row r="304" spans="1:7" ht="0.95" customHeight="1" x14ac:dyDescent="0.25">
      <c r="A304" s="14"/>
      <c r="B304" s="14"/>
      <c r="C304" s="14"/>
      <c r="D304" s="20"/>
      <c r="E304" s="14"/>
      <c r="F304" s="14"/>
      <c r="G304" s="14"/>
    </row>
    <row r="305" spans="1:7" x14ac:dyDescent="0.25">
      <c r="A305" s="7" t="s">
        <v>429</v>
      </c>
      <c r="B305" s="7" t="s">
        <v>11</v>
      </c>
      <c r="C305" s="7" t="s">
        <v>12</v>
      </c>
      <c r="D305" s="17" t="s">
        <v>430</v>
      </c>
      <c r="E305" s="8">
        <f>E374</f>
        <v>1</v>
      </c>
      <c r="F305" s="8">
        <f>F374</f>
        <v>40012.430000000008</v>
      </c>
      <c r="G305" s="8">
        <f>G374</f>
        <v>40012.43</v>
      </c>
    </row>
    <row r="306" spans="1:7" x14ac:dyDescent="0.25">
      <c r="A306" s="9" t="s">
        <v>431</v>
      </c>
      <c r="B306" s="9" t="s">
        <v>15</v>
      </c>
      <c r="C306" s="9" t="s">
        <v>34</v>
      </c>
      <c r="D306" s="18" t="s">
        <v>432</v>
      </c>
      <c r="E306" s="10">
        <v>1</v>
      </c>
      <c r="F306" s="10">
        <v>14508.4</v>
      </c>
      <c r="G306" s="11">
        <f>ROUND(E306*F306,2)</f>
        <v>14508.4</v>
      </c>
    </row>
    <row r="307" spans="1:7" ht="56.25" x14ac:dyDescent="0.25">
      <c r="A307" s="12"/>
      <c r="B307" s="12"/>
      <c r="C307" s="12"/>
      <c r="D307" s="13" t="s">
        <v>433</v>
      </c>
      <c r="E307" s="12"/>
      <c r="F307" s="12"/>
      <c r="G307" s="12"/>
    </row>
    <row r="308" spans="1:7" x14ac:dyDescent="0.25">
      <c r="A308" s="9" t="s">
        <v>434</v>
      </c>
      <c r="B308" s="9" t="s">
        <v>15</v>
      </c>
      <c r="C308" s="9" t="s">
        <v>34</v>
      </c>
      <c r="D308" s="18" t="s">
        <v>435</v>
      </c>
      <c r="E308" s="10">
        <v>1</v>
      </c>
      <c r="F308" s="10">
        <v>10504.2</v>
      </c>
      <c r="G308" s="11">
        <f>ROUND(E308*F308,2)</f>
        <v>10504.2</v>
      </c>
    </row>
    <row r="309" spans="1:7" ht="67.5" x14ac:dyDescent="0.25">
      <c r="A309" s="12"/>
      <c r="B309" s="12"/>
      <c r="C309" s="12"/>
      <c r="D309" s="13" t="s">
        <v>436</v>
      </c>
      <c r="E309" s="12"/>
      <c r="F309" s="12"/>
      <c r="G309" s="12"/>
    </row>
    <row r="310" spans="1:7" ht="22.5" x14ac:dyDescent="0.25">
      <c r="A310" s="9" t="s">
        <v>437</v>
      </c>
      <c r="B310" s="9" t="s">
        <v>15</v>
      </c>
      <c r="C310" s="9" t="s">
        <v>34</v>
      </c>
      <c r="D310" s="18" t="s">
        <v>438</v>
      </c>
      <c r="E310" s="10">
        <v>1</v>
      </c>
      <c r="F310" s="10">
        <v>214</v>
      </c>
      <c r="G310" s="11">
        <f>ROUND(E310*F310,2)</f>
        <v>214</v>
      </c>
    </row>
    <row r="311" spans="1:7" ht="67.5" x14ac:dyDescent="0.25">
      <c r="A311" s="12"/>
      <c r="B311" s="12"/>
      <c r="C311" s="12"/>
      <c r="D311" s="13" t="s">
        <v>439</v>
      </c>
      <c r="E311" s="12"/>
      <c r="F311" s="12"/>
      <c r="G311" s="12"/>
    </row>
    <row r="312" spans="1:7" x14ac:dyDescent="0.25">
      <c r="A312" s="9" t="s">
        <v>440</v>
      </c>
      <c r="B312" s="9" t="s">
        <v>15</v>
      </c>
      <c r="C312" s="9" t="s">
        <v>34</v>
      </c>
      <c r="D312" s="18" t="s">
        <v>441</v>
      </c>
      <c r="E312" s="10">
        <v>1</v>
      </c>
      <c r="F312" s="10">
        <v>739</v>
      </c>
      <c r="G312" s="11">
        <f>ROUND(E312*F312,2)</f>
        <v>739</v>
      </c>
    </row>
    <row r="313" spans="1:7" ht="78.75" x14ac:dyDescent="0.25">
      <c r="A313" s="12"/>
      <c r="B313" s="12"/>
      <c r="C313" s="12"/>
      <c r="D313" s="13" t="s">
        <v>442</v>
      </c>
      <c r="E313" s="12"/>
      <c r="F313" s="12"/>
      <c r="G313" s="12"/>
    </row>
    <row r="314" spans="1:7" x14ac:dyDescent="0.25">
      <c r="A314" s="9" t="s">
        <v>443</v>
      </c>
      <c r="B314" s="9" t="s">
        <v>15</v>
      </c>
      <c r="C314" s="9" t="s">
        <v>34</v>
      </c>
      <c r="D314" s="18" t="s">
        <v>444</v>
      </c>
      <c r="E314" s="10">
        <v>2</v>
      </c>
      <c r="F314" s="10">
        <v>38</v>
      </c>
      <c r="G314" s="11">
        <f>ROUND(E314*F314,2)</f>
        <v>76</v>
      </c>
    </row>
    <row r="315" spans="1:7" ht="45" x14ac:dyDescent="0.25">
      <c r="A315" s="12"/>
      <c r="B315" s="12"/>
      <c r="C315" s="12"/>
      <c r="D315" s="13" t="s">
        <v>445</v>
      </c>
      <c r="E315" s="12"/>
      <c r="F315" s="12"/>
      <c r="G315" s="12"/>
    </row>
    <row r="316" spans="1:7" x14ac:dyDescent="0.25">
      <c r="A316" s="9" t="s">
        <v>446</v>
      </c>
      <c r="B316" s="9" t="s">
        <v>15</v>
      </c>
      <c r="C316" s="9" t="s">
        <v>34</v>
      </c>
      <c r="D316" s="18" t="s">
        <v>447</v>
      </c>
      <c r="E316" s="10">
        <v>1</v>
      </c>
      <c r="F316" s="10">
        <v>18</v>
      </c>
      <c r="G316" s="11">
        <f>ROUND(E316*F316,2)</f>
        <v>18</v>
      </c>
    </row>
    <row r="317" spans="1:7" ht="22.5" x14ac:dyDescent="0.25">
      <c r="A317" s="12"/>
      <c r="B317" s="12"/>
      <c r="C317" s="12"/>
      <c r="D317" s="13" t="s">
        <v>448</v>
      </c>
      <c r="E317" s="12"/>
      <c r="F317" s="12"/>
      <c r="G317" s="12"/>
    </row>
    <row r="318" spans="1:7" ht="22.5" x14ac:dyDescent="0.25">
      <c r="A318" s="9" t="s">
        <v>449</v>
      </c>
      <c r="B318" s="9" t="s">
        <v>15</v>
      </c>
      <c r="C318" s="9" t="s">
        <v>34</v>
      </c>
      <c r="D318" s="18" t="s">
        <v>450</v>
      </c>
      <c r="E318" s="10">
        <v>1</v>
      </c>
      <c r="F318" s="10">
        <v>11</v>
      </c>
      <c r="G318" s="11">
        <f>ROUND(E318*F318,2)</f>
        <v>11</v>
      </c>
    </row>
    <row r="319" spans="1:7" ht="45" x14ac:dyDescent="0.25">
      <c r="A319" s="12"/>
      <c r="B319" s="12"/>
      <c r="C319" s="12"/>
      <c r="D319" s="13" t="s">
        <v>451</v>
      </c>
      <c r="E319" s="12"/>
      <c r="F319" s="12"/>
      <c r="G319" s="12"/>
    </row>
    <row r="320" spans="1:7" x14ac:dyDescent="0.25">
      <c r="A320" s="9" t="s">
        <v>452</v>
      </c>
      <c r="B320" s="9" t="s">
        <v>15</v>
      </c>
      <c r="C320" s="9" t="s">
        <v>34</v>
      </c>
      <c r="D320" s="18" t="s">
        <v>453</v>
      </c>
      <c r="E320" s="10">
        <v>1</v>
      </c>
      <c r="F320" s="10">
        <v>512</v>
      </c>
      <c r="G320" s="11">
        <f>ROUND(E320*F320,2)</f>
        <v>512</v>
      </c>
    </row>
    <row r="321" spans="1:7" ht="33.75" x14ac:dyDescent="0.25">
      <c r="A321" s="12"/>
      <c r="B321" s="12"/>
      <c r="C321" s="12"/>
      <c r="D321" s="13" t="s">
        <v>454</v>
      </c>
      <c r="E321" s="12"/>
      <c r="F321" s="12"/>
      <c r="G321" s="12"/>
    </row>
    <row r="322" spans="1:7" x14ac:dyDescent="0.25">
      <c r="A322" s="9" t="s">
        <v>455</v>
      </c>
      <c r="B322" s="9" t="s">
        <v>15</v>
      </c>
      <c r="C322" s="9" t="s">
        <v>103</v>
      </c>
      <c r="D322" s="18" t="s">
        <v>456</v>
      </c>
      <c r="E322" s="10">
        <v>1</v>
      </c>
      <c r="F322" s="10">
        <v>560</v>
      </c>
      <c r="G322" s="11">
        <f>ROUND(E322*F322,2)</f>
        <v>560</v>
      </c>
    </row>
    <row r="323" spans="1:7" ht="90" x14ac:dyDescent="0.25">
      <c r="A323" s="12"/>
      <c r="B323" s="12"/>
      <c r="C323" s="12"/>
      <c r="D323" s="13" t="s">
        <v>457</v>
      </c>
      <c r="E323" s="12"/>
      <c r="F323" s="12"/>
      <c r="G323" s="12"/>
    </row>
    <row r="324" spans="1:7" x14ac:dyDescent="0.25">
      <c r="A324" s="9" t="s">
        <v>458</v>
      </c>
      <c r="B324" s="9" t="s">
        <v>15</v>
      </c>
      <c r="C324" s="9" t="s">
        <v>34</v>
      </c>
      <c r="D324" s="18" t="s">
        <v>459</v>
      </c>
      <c r="E324" s="10">
        <v>1</v>
      </c>
      <c r="F324" s="10">
        <v>250.74</v>
      </c>
      <c r="G324" s="11">
        <f>ROUND(E324*F324,2)</f>
        <v>250.74</v>
      </c>
    </row>
    <row r="325" spans="1:7" ht="67.5" x14ac:dyDescent="0.25">
      <c r="A325" s="12"/>
      <c r="B325" s="12"/>
      <c r="C325" s="12"/>
      <c r="D325" s="13" t="s">
        <v>460</v>
      </c>
      <c r="E325" s="12"/>
      <c r="F325" s="12"/>
      <c r="G325" s="12"/>
    </row>
    <row r="326" spans="1:7" x14ac:dyDescent="0.25">
      <c r="A326" s="9" t="s">
        <v>461</v>
      </c>
      <c r="B326" s="9" t="s">
        <v>15</v>
      </c>
      <c r="C326" s="9" t="s">
        <v>34</v>
      </c>
      <c r="D326" s="18" t="s">
        <v>462</v>
      </c>
      <c r="E326" s="10">
        <v>1</v>
      </c>
      <c r="F326" s="10">
        <v>63.38</v>
      </c>
      <c r="G326" s="11">
        <f>ROUND(E326*F326,2)</f>
        <v>63.38</v>
      </c>
    </row>
    <row r="327" spans="1:7" ht="90" x14ac:dyDescent="0.25">
      <c r="A327" s="12"/>
      <c r="B327" s="12"/>
      <c r="C327" s="12"/>
      <c r="D327" s="13" t="s">
        <v>463</v>
      </c>
      <c r="E327" s="12"/>
      <c r="F327" s="12"/>
      <c r="G327" s="12"/>
    </row>
    <row r="328" spans="1:7" x14ac:dyDescent="0.25">
      <c r="A328" s="9" t="s">
        <v>464</v>
      </c>
      <c r="B328" s="9" t="s">
        <v>15</v>
      </c>
      <c r="C328" s="9" t="s">
        <v>34</v>
      </c>
      <c r="D328" s="18" t="s">
        <v>465</v>
      </c>
      <c r="E328" s="10">
        <v>1</v>
      </c>
      <c r="F328" s="10">
        <v>696</v>
      </c>
      <c r="G328" s="11">
        <f>ROUND(E328*F328,2)</f>
        <v>696</v>
      </c>
    </row>
    <row r="329" spans="1:7" ht="78.75" x14ac:dyDescent="0.25">
      <c r="A329" s="12"/>
      <c r="B329" s="12"/>
      <c r="C329" s="12"/>
      <c r="D329" s="13" t="s">
        <v>466</v>
      </c>
      <c r="E329" s="12"/>
      <c r="F329" s="12"/>
      <c r="G329" s="12"/>
    </row>
    <row r="330" spans="1:7" ht="22.5" x14ac:dyDescent="0.25">
      <c r="A330" s="9" t="s">
        <v>467</v>
      </c>
      <c r="B330" s="9" t="s">
        <v>15</v>
      </c>
      <c r="C330" s="9" t="s">
        <v>34</v>
      </c>
      <c r="D330" s="18" t="s">
        <v>468</v>
      </c>
      <c r="E330" s="10">
        <v>1</v>
      </c>
      <c r="F330" s="10">
        <v>166.92</v>
      </c>
      <c r="G330" s="11">
        <f>ROUND(E330*F330,2)</f>
        <v>166.92</v>
      </c>
    </row>
    <row r="331" spans="1:7" ht="33.75" x14ac:dyDescent="0.25">
      <c r="A331" s="12"/>
      <c r="B331" s="12"/>
      <c r="C331" s="12"/>
      <c r="D331" s="13" t="s">
        <v>469</v>
      </c>
      <c r="E331" s="12"/>
      <c r="F331" s="12"/>
      <c r="G331" s="12"/>
    </row>
    <row r="332" spans="1:7" x14ac:dyDescent="0.25">
      <c r="A332" s="9" t="s">
        <v>470</v>
      </c>
      <c r="B332" s="9" t="s">
        <v>15</v>
      </c>
      <c r="C332" s="9" t="s">
        <v>78</v>
      </c>
      <c r="D332" s="18" t="s">
        <v>471</v>
      </c>
      <c r="E332" s="10">
        <v>20.9</v>
      </c>
      <c r="F332" s="10">
        <v>39.57</v>
      </c>
      <c r="G332" s="11">
        <f>ROUND(E332*F332,2)</f>
        <v>827.01</v>
      </c>
    </row>
    <row r="333" spans="1:7" ht="45" x14ac:dyDescent="0.25">
      <c r="A333" s="12"/>
      <c r="B333" s="12"/>
      <c r="C333" s="12"/>
      <c r="D333" s="13" t="s">
        <v>472</v>
      </c>
      <c r="E333" s="12"/>
      <c r="F333" s="12"/>
      <c r="G333" s="12"/>
    </row>
    <row r="334" spans="1:7" x14ac:dyDescent="0.25">
      <c r="A334" s="9" t="s">
        <v>473</v>
      </c>
      <c r="B334" s="9" t="s">
        <v>15</v>
      </c>
      <c r="C334" s="9" t="s">
        <v>78</v>
      </c>
      <c r="D334" s="18" t="s">
        <v>474</v>
      </c>
      <c r="E334" s="10">
        <v>13.7</v>
      </c>
      <c r="F334" s="10">
        <v>32.28</v>
      </c>
      <c r="G334" s="11">
        <f>ROUND(E334*F334,2)</f>
        <v>442.24</v>
      </c>
    </row>
    <row r="335" spans="1:7" ht="56.25" x14ac:dyDescent="0.25">
      <c r="A335" s="12"/>
      <c r="B335" s="12"/>
      <c r="C335" s="12"/>
      <c r="D335" s="13" t="s">
        <v>475</v>
      </c>
      <c r="E335" s="12"/>
      <c r="F335" s="12"/>
      <c r="G335" s="12"/>
    </row>
    <row r="336" spans="1:7" x14ac:dyDescent="0.25">
      <c r="A336" s="9" t="s">
        <v>476</v>
      </c>
      <c r="B336" s="9" t="s">
        <v>15</v>
      </c>
      <c r="C336" s="9" t="s">
        <v>78</v>
      </c>
      <c r="D336" s="18" t="s">
        <v>477</v>
      </c>
      <c r="E336" s="10">
        <v>1</v>
      </c>
      <c r="F336" s="10">
        <v>239.79</v>
      </c>
      <c r="G336" s="11">
        <f>ROUND(E336*F336,2)</f>
        <v>239.79</v>
      </c>
    </row>
    <row r="337" spans="1:7" ht="112.5" x14ac:dyDescent="0.25">
      <c r="A337" s="12"/>
      <c r="B337" s="12"/>
      <c r="C337" s="12"/>
      <c r="D337" s="13" t="s">
        <v>478</v>
      </c>
      <c r="E337" s="12"/>
      <c r="F337" s="12"/>
      <c r="G337" s="12"/>
    </row>
    <row r="338" spans="1:7" x14ac:dyDescent="0.25">
      <c r="A338" s="9" t="s">
        <v>479</v>
      </c>
      <c r="B338" s="9" t="s">
        <v>15</v>
      </c>
      <c r="C338" s="9" t="s">
        <v>78</v>
      </c>
      <c r="D338" s="18" t="s">
        <v>480</v>
      </c>
      <c r="E338" s="10">
        <v>13.8</v>
      </c>
      <c r="F338" s="10">
        <v>24.85</v>
      </c>
      <c r="G338" s="11">
        <f>ROUND(E338*F338,2)</f>
        <v>342.93</v>
      </c>
    </row>
    <row r="339" spans="1:7" ht="67.5" x14ac:dyDescent="0.25">
      <c r="A339" s="12"/>
      <c r="B339" s="12"/>
      <c r="C339" s="12"/>
      <c r="D339" s="13" t="s">
        <v>481</v>
      </c>
      <c r="E339" s="12"/>
      <c r="F339" s="12"/>
      <c r="G339" s="12"/>
    </row>
    <row r="340" spans="1:7" ht="22.5" x14ac:dyDescent="0.25">
      <c r="A340" s="9" t="s">
        <v>482</v>
      </c>
      <c r="B340" s="9" t="s">
        <v>15</v>
      </c>
      <c r="C340" s="9" t="s">
        <v>34</v>
      </c>
      <c r="D340" s="18" t="s">
        <v>483</v>
      </c>
      <c r="E340" s="10">
        <v>11</v>
      </c>
      <c r="F340" s="10">
        <v>171.42</v>
      </c>
      <c r="G340" s="11">
        <f>ROUND(E340*F340,2)</f>
        <v>1885.62</v>
      </c>
    </row>
    <row r="341" spans="1:7" ht="78.75" x14ac:dyDescent="0.25">
      <c r="A341" s="12"/>
      <c r="B341" s="12"/>
      <c r="C341" s="12"/>
      <c r="D341" s="13" t="s">
        <v>484</v>
      </c>
      <c r="E341" s="12"/>
      <c r="F341" s="12"/>
      <c r="G341" s="12"/>
    </row>
    <row r="342" spans="1:7" x14ac:dyDescent="0.25">
      <c r="A342" s="9" t="s">
        <v>485</v>
      </c>
      <c r="B342" s="9" t="s">
        <v>15</v>
      </c>
      <c r="C342" s="9" t="s">
        <v>34</v>
      </c>
      <c r="D342" s="18" t="s">
        <v>486</v>
      </c>
      <c r="E342" s="10">
        <v>2</v>
      </c>
      <c r="F342" s="10">
        <v>63.38</v>
      </c>
      <c r="G342" s="11">
        <f>ROUND(E342*F342,2)</f>
        <v>126.76</v>
      </c>
    </row>
    <row r="343" spans="1:7" ht="78.75" x14ac:dyDescent="0.25">
      <c r="A343" s="12"/>
      <c r="B343" s="12"/>
      <c r="C343" s="12"/>
      <c r="D343" s="13" t="s">
        <v>487</v>
      </c>
      <c r="E343" s="12"/>
      <c r="F343" s="12"/>
      <c r="G343" s="12"/>
    </row>
    <row r="344" spans="1:7" x14ac:dyDescent="0.25">
      <c r="A344" s="9" t="s">
        <v>488</v>
      </c>
      <c r="B344" s="9" t="s">
        <v>15</v>
      </c>
      <c r="C344" s="9" t="s">
        <v>34</v>
      </c>
      <c r="D344" s="18" t="s">
        <v>489</v>
      </c>
      <c r="E344" s="10">
        <v>1</v>
      </c>
      <c r="F344" s="10">
        <v>833.01</v>
      </c>
      <c r="G344" s="11">
        <f>ROUND(E344*F344,2)</f>
        <v>833.01</v>
      </c>
    </row>
    <row r="345" spans="1:7" ht="90" x14ac:dyDescent="0.25">
      <c r="A345" s="12"/>
      <c r="B345" s="12"/>
      <c r="C345" s="12"/>
      <c r="D345" s="13" t="s">
        <v>490</v>
      </c>
      <c r="E345" s="12"/>
      <c r="F345" s="12"/>
      <c r="G345" s="12"/>
    </row>
    <row r="346" spans="1:7" ht="22.5" x14ac:dyDescent="0.25">
      <c r="A346" s="9" t="s">
        <v>491</v>
      </c>
      <c r="B346" s="9" t="s">
        <v>15</v>
      </c>
      <c r="C346" s="9" t="s">
        <v>34</v>
      </c>
      <c r="D346" s="18" t="s">
        <v>492</v>
      </c>
      <c r="E346" s="10">
        <v>1</v>
      </c>
      <c r="F346" s="10">
        <v>117.65</v>
      </c>
      <c r="G346" s="11">
        <f>ROUND(E346*F346,2)</f>
        <v>117.65</v>
      </c>
    </row>
    <row r="347" spans="1:7" ht="45" x14ac:dyDescent="0.25">
      <c r="A347" s="12"/>
      <c r="B347" s="12"/>
      <c r="C347" s="12"/>
      <c r="D347" s="13" t="s">
        <v>493</v>
      </c>
      <c r="E347" s="12"/>
      <c r="F347" s="12"/>
      <c r="G347" s="12"/>
    </row>
    <row r="348" spans="1:7" x14ac:dyDescent="0.25">
      <c r="A348" s="9" t="s">
        <v>494</v>
      </c>
      <c r="B348" s="9" t="s">
        <v>15</v>
      </c>
      <c r="C348" s="9" t="s">
        <v>78</v>
      </c>
      <c r="D348" s="18" t="s">
        <v>471</v>
      </c>
      <c r="E348" s="10">
        <v>1.4</v>
      </c>
      <c r="F348" s="10">
        <v>39.57</v>
      </c>
      <c r="G348" s="11">
        <f>ROUND(E348*F348,2)</f>
        <v>55.4</v>
      </c>
    </row>
    <row r="349" spans="1:7" ht="56.25" x14ac:dyDescent="0.25">
      <c r="A349" s="12"/>
      <c r="B349" s="12"/>
      <c r="C349" s="12"/>
      <c r="D349" s="13" t="s">
        <v>495</v>
      </c>
      <c r="E349" s="12"/>
      <c r="F349" s="12"/>
      <c r="G349" s="12"/>
    </row>
    <row r="350" spans="1:7" x14ac:dyDescent="0.25">
      <c r="A350" s="9" t="s">
        <v>496</v>
      </c>
      <c r="B350" s="9" t="s">
        <v>15</v>
      </c>
      <c r="C350" s="9" t="s">
        <v>78</v>
      </c>
      <c r="D350" s="18" t="s">
        <v>474</v>
      </c>
      <c r="E350" s="10">
        <v>19.399999999999999</v>
      </c>
      <c r="F350" s="10">
        <v>32.28</v>
      </c>
      <c r="G350" s="11">
        <f>ROUND(E350*F350,2)</f>
        <v>626.23</v>
      </c>
    </row>
    <row r="351" spans="1:7" ht="56.25" x14ac:dyDescent="0.25">
      <c r="A351" s="12"/>
      <c r="B351" s="12"/>
      <c r="C351" s="12"/>
      <c r="D351" s="13" t="s">
        <v>475</v>
      </c>
      <c r="E351" s="12"/>
      <c r="F351" s="12"/>
      <c r="G351" s="12"/>
    </row>
    <row r="352" spans="1:7" x14ac:dyDescent="0.25">
      <c r="A352" s="9" t="s">
        <v>497</v>
      </c>
      <c r="B352" s="9" t="s">
        <v>15</v>
      </c>
      <c r="C352" s="9" t="s">
        <v>78</v>
      </c>
      <c r="D352" s="18" t="s">
        <v>498</v>
      </c>
      <c r="E352" s="10">
        <v>1</v>
      </c>
      <c r="F352" s="10">
        <v>239.79</v>
      </c>
      <c r="G352" s="11">
        <f>ROUND(E352*F352,2)</f>
        <v>239.79</v>
      </c>
    </row>
    <row r="353" spans="1:7" ht="101.25" x14ac:dyDescent="0.25">
      <c r="A353" s="12"/>
      <c r="B353" s="12"/>
      <c r="C353" s="12"/>
      <c r="D353" s="13" t="s">
        <v>499</v>
      </c>
      <c r="E353" s="12"/>
      <c r="F353" s="12"/>
      <c r="G353" s="12"/>
    </row>
    <row r="354" spans="1:7" x14ac:dyDescent="0.25">
      <c r="A354" s="9" t="s">
        <v>500</v>
      </c>
      <c r="B354" s="9" t="s">
        <v>15</v>
      </c>
      <c r="C354" s="9" t="s">
        <v>78</v>
      </c>
      <c r="D354" s="18" t="s">
        <v>501</v>
      </c>
      <c r="E354" s="10">
        <v>11.4</v>
      </c>
      <c r="F354" s="10">
        <v>29.05</v>
      </c>
      <c r="G354" s="11">
        <f>ROUND(E354*F354,2)</f>
        <v>331.17</v>
      </c>
    </row>
    <row r="355" spans="1:7" ht="56.25" x14ac:dyDescent="0.25">
      <c r="A355" s="12"/>
      <c r="B355" s="12"/>
      <c r="C355" s="12"/>
      <c r="D355" s="13" t="s">
        <v>502</v>
      </c>
      <c r="E355" s="12"/>
      <c r="F355" s="12"/>
      <c r="G355" s="12"/>
    </row>
    <row r="356" spans="1:7" x14ac:dyDescent="0.25">
      <c r="A356" s="9" t="s">
        <v>503</v>
      </c>
      <c r="B356" s="9" t="s">
        <v>15</v>
      </c>
      <c r="C356" s="9" t="s">
        <v>78</v>
      </c>
      <c r="D356" s="18" t="s">
        <v>480</v>
      </c>
      <c r="E356" s="10">
        <v>43.4</v>
      </c>
      <c r="F356" s="10">
        <v>24.85</v>
      </c>
      <c r="G356" s="11">
        <f>ROUND(E356*F356,2)</f>
        <v>1078.49</v>
      </c>
    </row>
    <row r="357" spans="1:7" ht="56.25" x14ac:dyDescent="0.25">
      <c r="A357" s="12"/>
      <c r="B357" s="12"/>
      <c r="C357" s="12"/>
      <c r="D357" s="13" t="s">
        <v>504</v>
      </c>
      <c r="E357" s="12"/>
      <c r="F357" s="12"/>
      <c r="G357" s="12"/>
    </row>
    <row r="358" spans="1:7" x14ac:dyDescent="0.25">
      <c r="A358" s="9" t="s">
        <v>505</v>
      </c>
      <c r="B358" s="9" t="s">
        <v>15</v>
      </c>
      <c r="C358" s="9" t="s">
        <v>78</v>
      </c>
      <c r="D358" s="18" t="s">
        <v>506</v>
      </c>
      <c r="E358" s="10">
        <v>12.1</v>
      </c>
      <c r="F358" s="10">
        <v>15.01</v>
      </c>
      <c r="G358" s="11">
        <f>ROUND(E358*F358,2)</f>
        <v>181.62</v>
      </c>
    </row>
    <row r="359" spans="1:7" ht="45" x14ac:dyDescent="0.25">
      <c r="A359" s="12"/>
      <c r="B359" s="12"/>
      <c r="C359" s="12"/>
      <c r="D359" s="13" t="s">
        <v>507</v>
      </c>
      <c r="E359" s="12"/>
      <c r="F359" s="12"/>
      <c r="G359" s="12"/>
    </row>
    <row r="360" spans="1:7" ht="22.5" x14ac:dyDescent="0.25">
      <c r="A360" s="9" t="s">
        <v>508</v>
      </c>
      <c r="B360" s="9" t="s">
        <v>15</v>
      </c>
      <c r="C360" s="9" t="s">
        <v>34</v>
      </c>
      <c r="D360" s="18" t="s">
        <v>509</v>
      </c>
      <c r="E360" s="10">
        <v>13</v>
      </c>
      <c r="F360" s="10">
        <v>171.42</v>
      </c>
      <c r="G360" s="11">
        <f>ROUND(E360*F360,2)</f>
        <v>2228.46</v>
      </c>
    </row>
    <row r="361" spans="1:7" ht="90" x14ac:dyDescent="0.25">
      <c r="A361" s="12"/>
      <c r="B361" s="12"/>
      <c r="C361" s="12"/>
      <c r="D361" s="13" t="s">
        <v>510</v>
      </c>
      <c r="E361" s="12"/>
      <c r="F361" s="12"/>
      <c r="G361" s="12"/>
    </row>
    <row r="362" spans="1:7" x14ac:dyDescent="0.25">
      <c r="A362" s="9" t="s">
        <v>511</v>
      </c>
      <c r="B362" s="9" t="s">
        <v>15</v>
      </c>
      <c r="C362" s="9" t="s">
        <v>34</v>
      </c>
      <c r="D362" s="18" t="s">
        <v>512</v>
      </c>
      <c r="E362" s="10">
        <v>11</v>
      </c>
      <c r="F362" s="10">
        <v>13.88</v>
      </c>
      <c r="G362" s="11">
        <f>ROUND(E362*F362,2)</f>
        <v>152.68</v>
      </c>
    </row>
    <row r="363" spans="1:7" ht="123.75" x14ac:dyDescent="0.25">
      <c r="A363" s="12"/>
      <c r="B363" s="12"/>
      <c r="C363" s="12"/>
      <c r="D363" s="13" t="s">
        <v>513</v>
      </c>
      <c r="E363" s="12"/>
      <c r="F363" s="12"/>
      <c r="G363" s="12"/>
    </row>
    <row r="364" spans="1:7" x14ac:dyDescent="0.25">
      <c r="A364" s="9" t="s">
        <v>514</v>
      </c>
      <c r="B364" s="9" t="s">
        <v>15</v>
      </c>
      <c r="C364" s="9" t="s">
        <v>34</v>
      </c>
      <c r="D364" s="18" t="s">
        <v>515</v>
      </c>
      <c r="E364" s="10">
        <v>2</v>
      </c>
      <c r="F364" s="10">
        <v>127.9</v>
      </c>
      <c r="G364" s="11">
        <f>ROUND(E364*F364,2)</f>
        <v>255.8</v>
      </c>
    </row>
    <row r="365" spans="1:7" ht="33.75" x14ac:dyDescent="0.25">
      <c r="A365" s="12"/>
      <c r="B365" s="12"/>
      <c r="C365" s="12"/>
      <c r="D365" s="13" t="s">
        <v>516</v>
      </c>
      <c r="E365" s="12"/>
      <c r="F365" s="12"/>
      <c r="G365" s="12"/>
    </row>
    <row r="366" spans="1:7" ht="22.5" x14ac:dyDescent="0.25">
      <c r="A366" s="9" t="s">
        <v>517</v>
      </c>
      <c r="B366" s="9" t="s">
        <v>15</v>
      </c>
      <c r="C366" s="9" t="s">
        <v>34</v>
      </c>
      <c r="D366" s="18" t="s">
        <v>518</v>
      </c>
      <c r="E366" s="10">
        <v>2</v>
      </c>
      <c r="F366" s="10">
        <v>360</v>
      </c>
      <c r="G366" s="11">
        <f>ROUND(E366*F366,2)</f>
        <v>720</v>
      </c>
    </row>
    <row r="367" spans="1:7" ht="56.25" x14ac:dyDescent="0.25">
      <c r="A367" s="12"/>
      <c r="B367" s="12"/>
      <c r="C367" s="12"/>
      <c r="D367" s="13" t="s">
        <v>519</v>
      </c>
      <c r="E367" s="12"/>
      <c r="F367" s="12"/>
      <c r="G367" s="12"/>
    </row>
    <row r="368" spans="1:7" x14ac:dyDescent="0.25">
      <c r="A368" s="9" t="s">
        <v>520</v>
      </c>
      <c r="B368" s="9" t="s">
        <v>15</v>
      </c>
      <c r="C368" s="9" t="s">
        <v>103</v>
      </c>
      <c r="D368" s="18" t="s">
        <v>521</v>
      </c>
      <c r="E368" s="10">
        <v>1</v>
      </c>
      <c r="F368" s="10">
        <v>350</v>
      </c>
      <c r="G368" s="11">
        <f>ROUND(E368*F368,2)</f>
        <v>350</v>
      </c>
    </row>
    <row r="369" spans="1:7" x14ac:dyDescent="0.25">
      <c r="A369" s="12"/>
      <c r="B369" s="12"/>
      <c r="C369" s="12"/>
      <c r="D369" s="13" t="s">
        <v>522</v>
      </c>
      <c r="E369" s="12"/>
      <c r="F369" s="12"/>
      <c r="G369" s="12"/>
    </row>
    <row r="370" spans="1:7" x14ac:dyDescent="0.25">
      <c r="A370" s="9" t="s">
        <v>523</v>
      </c>
      <c r="B370" s="9" t="s">
        <v>15</v>
      </c>
      <c r="C370" s="9" t="s">
        <v>34</v>
      </c>
      <c r="D370" s="18" t="s">
        <v>524</v>
      </c>
      <c r="E370" s="10">
        <v>2</v>
      </c>
      <c r="F370" s="10">
        <v>189.07</v>
      </c>
      <c r="G370" s="11">
        <f>ROUND(E370*F370,2)</f>
        <v>378.14</v>
      </c>
    </row>
    <row r="371" spans="1:7" ht="33.75" x14ac:dyDescent="0.25">
      <c r="A371" s="12"/>
      <c r="B371" s="12"/>
      <c r="C371" s="12"/>
      <c r="D371" s="13" t="s">
        <v>525</v>
      </c>
      <c r="E371" s="12"/>
      <c r="F371" s="12"/>
      <c r="G371" s="12"/>
    </row>
    <row r="372" spans="1:7" x14ac:dyDescent="0.25">
      <c r="A372" s="9" t="s">
        <v>526</v>
      </c>
      <c r="B372" s="9" t="s">
        <v>15</v>
      </c>
      <c r="C372" s="9" t="s">
        <v>103</v>
      </c>
      <c r="D372" s="18" t="s">
        <v>527</v>
      </c>
      <c r="E372" s="10">
        <v>1</v>
      </c>
      <c r="F372" s="10">
        <v>280</v>
      </c>
      <c r="G372" s="11">
        <f>ROUND(E372*F372,2)</f>
        <v>280</v>
      </c>
    </row>
    <row r="373" spans="1:7" ht="45" x14ac:dyDescent="0.25">
      <c r="A373" s="12"/>
      <c r="B373" s="12"/>
      <c r="C373" s="12"/>
      <c r="D373" s="13" t="s">
        <v>528</v>
      </c>
      <c r="E373" s="12"/>
      <c r="F373" s="12"/>
      <c r="G373" s="12"/>
    </row>
    <row r="374" spans="1:7" x14ac:dyDescent="0.25">
      <c r="A374" s="12"/>
      <c r="B374" s="12"/>
      <c r="C374" s="12"/>
      <c r="D374" s="19" t="s">
        <v>529</v>
      </c>
      <c r="E374" s="10">
        <v>1</v>
      </c>
      <c r="F374" s="8">
        <f>G306+G308+G310+G312+G314+G316+G318+G320+G322+G324+G326+G328+G330+G332+G334+G336+G338+G340+G342+G344+G346+G348+G350+G352+G354+G356+G358+G360+G362+G364+G366+G368+G370+G372</f>
        <v>40012.430000000008</v>
      </c>
      <c r="G374" s="8">
        <f>ROUND(F374*E374,2)</f>
        <v>40012.43</v>
      </c>
    </row>
    <row r="375" spans="1:7" ht="0.95" customHeight="1" x14ac:dyDescent="0.25">
      <c r="A375" s="14"/>
      <c r="B375" s="14"/>
      <c r="C375" s="14"/>
      <c r="D375" s="20"/>
      <c r="E375" s="14"/>
      <c r="F375" s="14"/>
      <c r="G375" s="14"/>
    </row>
    <row r="376" spans="1:7" x14ac:dyDescent="0.25">
      <c r="A376" s="7" t="s">
        <v>530</v>
      </c>
      <c r="B376" s="7" t="s">
        <v>11</v>
      </c>
      <c r="C376" s="7" t="s">
        <v>12</v>
      </c>
      <c r="D376" s="17" t="s">
        <v>531</v>
      </c>
      <c r="E376" s="8">
        <f>E425</f>
        <v>1</v>
      </c>
      <c r="F376" s="8">
        <f>F425</f>
        <v>81805.899999999994</v>
      </c>
      <c r="G376" s="8">
        <f>G425</f>
        <v>81805.899999999994</v>
      </c>
    </row>
    <row r="377" spans="1:7" x14ac:dyDescent="0.25">
      <c r="A377" s="9" t="s">
        <v>532</v>
      </c>
      <c r="B377" s="9" t="s">
        <v>15</v>
      </c>
      <c r="C377" s="9" t="s">
        <v>103</v>
      </c>
      <c r="D377" s="18" t="s">
        <v>533</v>
      </c>
      <c r="E377" s="10">
        <v>1</v>
      </c>
      <c r="F377" s="10">
        <v>648</v>
      </c>
      <c r="G377" s="11">
        <f>ROUND(E377*F377,2)</f>
        <v>648</v>
      </c>
    </row>
    <row r="378" spans="1:7" ht="78.75" x14ac:dyDescent="0.25">
      <c r="A378" s="12"/>
      <c r="B378" s="12"/>
      <c r="C378" s="12"/>
      <c r="D378" s="13" t="s">
        <v>534</v>
      </c>
      <c r="E378" s="12"/>
      <c r="F378" s="12"/>
      <c r="G378" s="12"/>
    </row>
    <row r="379" spans="1:7" x14ac:dyDescent="0.25">
      <c r="A379" s="9" t="s">
        <v>535</v>
      </c>
      <c r="B379" s="9" t="s">
        <v>15</v>
      </c>
      <c r="C379" s="9" t="s">
        <v>103</v>
      </c>
      <c r="D379" s="18" t="s">
        <v>536</v>
      </c>
      <c r="E379" s="10">
        <v>1</v>
      </c>
      <c r="F379" s="10">
        <v>3067.23</v>
      </c>
      <c r="G379" s="11">
        <f>ROUND(E379*F379,2)</f>
        <v>3067.23</v>
      </c>
    </row>
    <row r="380" spans="1:7" ht="315" x14ac:dyDescent="0.25">
      <c r="A380" s="12"/>
      <c r="B380" s="12"/>
      <c r="C380" s="12"/>
      <c r="D380" s="13" t="s">
        <v>537</v>
      </c>
      <c r="E380" s="12"/>
      <c r="F380" s="12"/>
      <c r="G380" s="12"/>
    </row>
    <row r="381" spans="1:7" x14ac:dyDescent="0.25">
      <c r="A381" s="9" t="s">
        <v>538</v>
      </c>
      <c r="B381" s="9" t="s">
        <v>15</v>
      </c>
      <c r="C381" s="9" t="s">
        <v>103</v>
      </c>
      <c r="D381" s="18" t="s">
        <v>539</v>
      </c>
      <c r="E381" s="10">
        <v>1</v>
      </c>
      <c r="F381" s="10">
        <v>610</v>
      </c>
      <c r="G381" s="11">
        <f>ROUND(E381*F381,2)</f>
        <v>610</v>
      </c>
    </row>
    <row r="382" spans="1:7" ht="157.5" x14ac:dyDescent="0.25">
      <c r="A382" s="12"/>
      <c r="B382" s="12"/>
      <c r="C382" s="12"/>
      <c r="D382" s="13" t="s">
        <v>540</v>
      </c>
      <c r="E382" s="12"/>
      <c r="F382" s="12"/>
      <c r="G382" s="12"/>
    </row>
    <row r="383" spans="1:7" x14ac:dyDescent="0.25">
      <c r="A383" s="9" t="s">
        <v>541</v>
      </c>
      <c r="B383" s="9" t="s">
        <v>15</v>
      </c>
      <c r="C383" s="9" t="s">
        <v>34</v>
      </c>
      <c r="D383" s="18" t="s">
        <v>542</v>
      </c>
      <c r="E383" s="10">
        <v>1</v>
      </c>
      <c r="F383" s="10">
        <v>17056</v>
      </c>
      <c r="G383" s="11">
        <f>ROUND(E383*F383,2)</f>
        <v>17056</v>
      </c>
    </row>
    <row r="384" spans="1:7" ht="409.5" x14ac:dyDescent="0.25">
      <c r="A384" s="12"/>
      <c r="B384" s="12"/>
      <c r="C384" s="12"/>
      <c r="D384" s="13" t="s">
        <v>543</v>
      </c>
      <c r="E384" s="12"/>
      <c r="F384" s="12"/>
      <c r="G384" s="12"/>
    </row>
    <row r="385" spans="1:7" x14ac:dyDescent="0.25">
      <c r="A385" s="9" t="s">
        <v>544</v>
      </c>
      <c r="B385" s="9" t="s">
        <v>15</v>
      </c>
      <c r="C385" s="9" t="s">
        <v>34</v>
      </c>
      <c r="D385" s="18" t="s">
        <v>545</v>
      </c>
      <c r="E385" s="10">
        <v>1</v>
      </c>
      <c r="F385" s="10">
        <v>2508.8000000000002</v>
      </c>
      <c r="G385" s="11">
        <f>ROUND(E385*F385,2)</f>
        <v>2508.8000000000002</v>
      </c>
    </row>
    <row r="386" spans="1:7" ht="213.75" x14ac:dyDescent="0.25">
      <c r="A386" s="12"/>
      <c r="B386" s="12"/>
      <c r="C386" s="12"/>
      <c r="D386" s="13" t="s">
        <v>546</v>
      </c>
      <c r="E386" s="12"/>
      <c r="F386" s="12"/>
      <c r="G386" s="12"/>
    </row>
    <row r="387" spans="1:7" x14ac:dyDescent="0.25">
      <c r="A387" s="9" t="s">
        <v>547</v>
      </c>
      <c r="B387" s="9" t="s">
        <v>15</v>
      </c>
      <c r="C387" s="9" t="s">
        <v>34</v>
      </c>
      <c r="D387" s="18" t="s">
        <v>548</v>
      </c>
      <c r="E387" s="10">
        <v>1</v>
      </c>
      <c r="F387" s="10">
        <v>6277.55</v>
      </c>
      <c r="G387" s="11">
        <f>ROUND(E387*F387,2)</f>
        <v>6277.55</v>
      </c>
    </row>
    <row r="388" spans="1:7" ht="409.5" x14ac:dyDescent="0.25">
      <c r="A388" s="12"/>
      <c r="B388" s="12"/>
      <c r="C388" s="12"/>
      <c r="D388" s="13" t="s">
        <v>549</v>
      </c>
      <c r="E388" s="12"/>
      <c r="F388" s="12"/>
      <c r="G388" s="12"/>
    </row>
    <row r="389" spans="1:7" x14ac:dyDescent="0.25">
      <c r="A389" s="9" t="s">
        <v>550</v>
      </c>
      <c r="B389" s="9" t="s">
        <v>15</v>
      </c>
      <c r="C389" s="9" t="s">
        <v>34</v>
      </c>
      <c r="D389" s="18" t="s">
        <v>551</v>
      </c>
      <c r="E389" s="10">
        <v>1</v>
      </c>
      <c r="F389" s="10">
        <v>8014.05</v>
      </c>
      <c r="G389" s="11">
        <f>ROUND(E389*F389,2)</f>
        <v>8014.05</v>
      </c>
    </row>
    <row r="390" spans="1:7" ht="168.75" x14ac:dyDescent="0.25">
      <c r="A390" s="12"/>
      <c r="B390" s="12"/>
      <c r="C390" s="12"/>
      <c r="D390" s="13" t="s">
        <v>552</v>
      </c>
      <c r="E390" s="12"/>
      <c r="F390" s="12"/>
      <c r="G390" s="12"/>
    </row>
    <row r="391" spans="1:7" x14ac:dyDescent="0.25">
      <c r="A391" s="9" t="s">
        <v>553</v>
      </c>
      <c r="B391" s="9" t="s">
        <v>15</v>
      </c>
      <c r="C391" s="9" t="s">
        <v>34</v>
      </c>
      <c r="D391" s="18" t="s">
        <v>554</v>
      </c>
      <c r="E391" s="10">
        <v>1</v>
      </c>
      <c r="F391" s="10">
        <v>4217.18</v>
      </c>
      <c r="G391" s="11">
        <f>ROUND(E391*F391,2)</f>
        <v>4217.18</v>
      </c>
    </row>
    <row r="392" spans="1:7" ht="78.75" x14ac:dyDescent="0.25">
      <c r="A392" s="12"/>
      <c r="B392" s="12"/>
      <c r="C392" s="12"/>
      <c r="D392" s="13" t="s">
        <v>555</v>
      </c>
      <c r="E392" s="12"/>
      <c r="F392" s="12"/>
      <c r="G392" s="12"/>
    </row>
    <row r="393" spans="1:7" x14ac:dyDescent="0.25">
      <c r="A393" s="9" t="s">
        <v>556</v>
      </c>
      <c r="B393" s="9" t="s">
        <v>15</v>
      </c>
      <c r="C393" s="9" t="s">
        <v>103</v>
      </c>
      <c r="D393" s="18" t="s">
        <v>557</v>
      </c>
      <c r="E393" s="10">
        <v>1</v>
      </c>
      <c r="F393" s="10">
        <v>12604</v>
      </c>
      <c r="G393" s="11">
        <f>ROUND(E393*F393,2)</f>
        <v>12604</v>
      </c>
    </row>
    <row r="394" spans="1:7" ht="191.25" x14ac:dyDescent="0.25">
      <c r="A394" s="12"/>
      <c r="B394" s="12"/>
      <c r="C394" s="12"/>
      <c r="D394" s="13" t="s">
        <v>558</v>
      </c>
      <c r="E394" s="12"/>
      <c r="F394" s="12"/>
      <c r="G394" s="12"/>
    </row>
    <row r="395" spans="1:7" x14ac:dyDescent="0.25">
      <c r="A395" s="9" t="s">
        <v>559</v>
      </c>
      <c r="B395" s="9" t="s">
        <v>15</v>
      </c>
      <c r="C395" s="9" t="s">
        <v>34</v>
      </c>
      <c r="D395" s="18" t="s">
        <v>560</v>
      </c>
      <c r="E395" s="10">
        <v>1</v>
      </c>
      <c r="F395" s="10">
        <v>220</v>
      </c>
      <c r="G395" s="11">
        <f>ROUND(E395*F395,2)</f>
        <v>220</v>
      </c>
    </row>
    <row r="396" spans="1:7" ht="191.25" x14ac:dyDescent="0.25">
      <c r="A396" s="12"/>
      <c r="B396" s="12"/>
      <c r="C396" s="12"/>
      <c r="D396" s="13" t="s">
        <v>561</v>
      </c>
      <c r="E396" s="12"/>
      <c r="F396" s="12"/>
      <c r="G396" s="12"/>
    </row>
    <row r="397" spans="1:7" x14ac:dyDescent="0.25">
      <c r="A397" s="9" t="s">
        <v>562</v>
      </c>
      <c r="B397" s="9" t="s">
        <v>15</v>
      </c>
      <c r="C397" s="9" t="s">
        <v>34</v>
      </c>
      <c r="D397" s="18" t="s">
        <v>563</v>
      </c>
      <c r="E397" s="10">
        <v>1</v>
      </c>
      <c r="F397" s="10">
        <v>28.3</v>
      </c>
      <c r="G397" s="11">
        <f>ROUND(E397*F397,2)</f>
        <v>28.3</v>
      </c>
    </row>
    <row r="398" spans="1:7" ht="78.75" x14ac:dyDescent="0.25">
      <c r="A398" s="12"/>
      <c r="B398" s="12"/>
      <c r="C398" s="12"/>
      <c r="D398" s="13" t="s">
        <v>564</v>
      </c>
      <c r="E398" s="12"/>
      <c r="F398" s="12"/>
      <c r="G398" s="12"/>
    </row>
    <row r="399" spans="1:7" x14ac:dyDescent="0.25">
      <c r="A399" s="9" t="s">
        <v>565</v>
      </c>
      <c r="B399" s="9" t="s">
        <v>15</v>
      </c>
      <c r="C399" s="9" t="s">
        <v>34</v>
      </c>
      <c r="D399" s="18" t="s">
        <v>566</v>
      </c>
      <c r="E399" s="10">
        <v>21</v>
      </c>
      <c r="F399" s="10">
        <v>33.6</v>
      </c>
      <c r="G399" s="11">
        <f>ROUND(E399*F399,2)</f>
        <v>705.6</v>
      </c>
    </row>
    <row r="400" spans="1:7" ht="45" x14ac:dyDescent="0.25">
      <c r="A400" s="12"/>
      <c r="B400" s="12"/>
      <c r="C400" s="12"/>
      <c r="D400" s="13" t="s">
        <v>567</v>
      </c>
      <c r="E400" s="12"/>
      <c r="F400" s="12"/>
      <c r="G400" s="12"/>
    </row>
    <row r="401" spans="1:7" x14ac:dyDescent="0.25">
      <c r="A401" s="9" t="s">
        <v>568</v>
      </c>
      <c r="B401" s="9" t="s">
        <v>15</v>
      </c>
      <c r="C401" s="9" t="s">
        <v>34</v>
      </c>
      <c r="D401" s="18" t="s">
        <v>569</v>
      </c>
      <c r="E401" s="10">
        <v>3</v>
      </c>
      <c r="F401" s="10">
        <v>58.9</v>
      </c>
      <c r="G401" s="11">
        <f>ROUND(E401*F401,2)</f>
        <v>176.7</v>
      </c>
    </row>
    <row r="402" spans="1:7" ht="56.25" x14ac:dyDescent="0.25">
      <c r="A402" s="12"/>
      <c r="B402" s="12"/>
      <c r="C402" s="12"/>
      <c r="D402" s="13" t="s">
        <v>570</v>
      </c>
      <c r="E402" s="12"/>
      <c r="F402" s="12"/>
      <c r="G402" s="12"/>
    </row>
    <row r="403" spans="1:7" x14ac:dyDescent="0.25">
      <c r="A403" s="9" t="s">
        <v>571</v>
      </c>
      <c r="B403" s="9" t="s">
        <v>15</v>
      </c>
      <c r="C403" s="9" t="s">
        <v>34</v>
      </c>
      <c r="D403" s="18" t="s">
        <v>572</v>
      </c>
      <c r="E403" s="10">
        <v>2</v>
      </c>
      <c r="F403" s="10">
        <v>109.24</v>
      </c>
      <c r="G403" s="11">
        <f>ROUND(E403*F403,2)</f>
        <v>218.48</v>
      </c>
    </row>
    <row r="404" spans="1:7" ht="45" x14ac:dyDescent="0.25">
      <c r="A404" s="12"/>
      <c r="B404" s="12"/>
      <c r="C404" s="12"/>
      <c r="D404" s="13" t="s">
        <v>573</v>
      </c>
      <c r="E404" s="12"/>
      <c r="F404" s="12"/>
      <c r="G404" s="12"/>
    </row>
    <row r="405" spans="1:7" x14ac:dyDescent="0.25">
      <c r="A405" s="9" t="s">
        <v>574</v>
      </c>
      <c r="B405" s="9" t="s">
        <v>15</v>
      </c>
      <c r="C405" s="9" t="s">
        <v>78</v>
      </c>
      <c r="D405" s="18" t="s">
        <v>575</v>
      </c>
      <c r="E405" s="10">
        <v>54.81</v>
      </c>
      <c r="F405" s="10">
        <v>219.37</v>
      </c>
      <c r="G405" s="11">
        <f>ROUND(E405*F405,2)</f>
        <v>12023.67</v>
      </c>
    </row>
    <row r="406" spans="1:7" ht="67.5" x14ac:dyDescent="0.25">
      <c r="A406" s="12"/>
      <c r="B406" s="12"/>
      <c r="C406" s="12"/>
      <c r="D406" s="13" t="s">
        <v>576</v>
      </c>
      <c r="E406" s="12"/>
      <c r="F406" s="12"/>
      <c r="G406" s="12"/>
    </row>
    <row r="407" spans="1:7" ht="22.5" x14ac:dyDescent="0.25">
      <c r="A407" s="9" t="s">
        <v>577</v>
      </c>
      <c r="B407" s="9" t="s">
        <v>15</v>
      </c>
      <c r="C407" s="9" t="s">
        <v>78</v>
      </c>
      <c r="D407" s="18" t="s">
        <v>578</v>
      </c>
      <c r="E407" s="10">
        <v>338.08</v>
      </c>
      <c r="F407" s="10">
        <v>3.47</v>
      </c>
      <c r="G407" s="11">
        <f>ROUND(E407*F407,2)</f>
        <v>1173.1400000000001</v>
      </c>
    </row>
    <row r="408" spans="1:7" ht="45" x14ac:dyDescent="0.25">
      <c r="A408" s="12"/>
      <c r="B408" s="12"/>
      <c r="C408" s="12"/>
      <c r="D408" s="13" t="s">
        <v>579</v>
      </c>
      <c r="E408" s="12"/>
      <c r="F408" s="12"/>
      <c r="G408" s="12"/>
    </row>
    <row r="409" spans="1:7" ht="22.5" x14ac:dyDescent="0.25">
      <c r="A409" s="9" t="s">
        <v>580</v>
      </c>
      <c r="B409" s="9" t="s">
        <v>15</v>
      </c>
      <c r="C409" s="9" t="s">
        <v>78</v>
      </c>
      <c r="D409" s="18" t="s">
        <v>581</v>
      </c>
      <c r="E409" s="10">
        <v>40</v>
      </c>
      <c r="F409" s="10">
        <v>6.45</v>
      </c>
      <c r="G409" s="11">
        <f>ROUND(E409*F409,2)</f>
        <v>258</v>
      </c>
    </row>
    <row r="410" spans="1:7" ht="56.25" x14ac:dyDescent="0.25">
      <c r="A410" s="12"/>
      <c r="B410" s="12"/>
      <c r="C410" s="12"/>
      <c r="D410" s="13" t="s">
        <v>582</v>
      </c>
      <c r="E410" s="12"/>
      <c r="F410" s="12"/>
      <c r="G410" s="12"/>
    </row>
    <row r="411" spans="1:7" ht="22.5" x14ac:dyDescent="0.25">
      <c r="A411" s="9" t="s">
        <v>583</v>
      </c>
      <c r="B411" s="9" t="s">
        <v>15</v>
      </c>
      <c r="C411" s="9" t="s">
        <v>78</v>
      </c>
      <c r="D411" s="18" t="s">
        <v>584</v>
      </c>
      <c r="E411" s="10">
        <v>126.82</v>
      </c>
      <c r="F411" s="10">
        <v>8.06</v>
      </c>
      <c r="G411" s="11">
        <f>ROUND(E411*F411,2)</f>
        <v>1022.17</v>
      </c>
    </row>
    <row r="412" spans="1:7" ht="67.5" x14ac:dyDescent="0.25">
      <c r="A412" s="12"/>
      <c r="B412" s="12"/>
      <c r="C412" s="12"/>
      <c r="D412" s="13" t="s">
        <v>585</v>
      </c>
      <c r="E412" s="12"/>
      <c r="F412" s="12"/>
      <c r="G412" s="12"/>
    </row>
    <row r="413" spans="1:7" ht="22.5" x14ac:dyDescent="0.25">
      <c r="A413" s="9" t="s">
        <v>586</v>
      </c>
      <c r="B413" s="9" t="s">
        <v>15</v>
      </c>
      <c r="C413" s="9" t="s">
        <v>103</v>
      </c>
      <c r="D413" s="18" t="s">
        <v>587</v>
      </c>
      <c r="E413" s="10">
        <v>1</v>
      </c>
      <c r="F413" s="10">
        <v>650</v>
      </c>
      <c r="G413" s="11">
        <f>ROUND(E413*F413,2)</f>
        <v>650</v>
      </c>
    </row>
    <row r="414" spans="1:7" ht="56.25" x14ac:dyDescent="0.25">
      <c r="A414" s="12"/>
      <c r="B414" s="12"/>
      <c r="C414" s="12"/>
      <c r="D414" s="13" t="s">
        <v>588</v>
      </c>
      <c r="E414" s="12"/>
      <c r="F414" s="12"/>
      <c r="G414" s="12"/>
    </row>
    <row r="415" spans="1:7" x14ac:dyDescent="0.25">
      <c r="A415" s="9" t="s">
        <v>589</v>
      </c>
      <c r="B415" s="9" t="s">
        <v>15</v>
      </c>
      <c r="C415" s="9" t="s">
        <v>103</v>
      </c>
      <c r="D415" s="18" t="s">
        <v>521</v>
      </c>
      <c r="E415" s="10">
        <v>1</v>
      </c>
      <c r="F415" s="10">
        <v>250</v>
      </c>
      <c r="G415" s="11">
        <f>ROUND(E415*F415,2)</f>
        <v>250</v>
      </c>
    </row>
    <row r="416" spans="1:7" x14ac:dyDescent="0.25">
      <c r="A416" s="12"/>
      <c r="B416" s="12"/>
      <c r="C416" s="12"/>
      <c r="D416" s="13" t="s">
        <v>590</v>
      </c>
      <c r="E416" s="12"/>
      <c r="F416" s="12"/>
      <c r="G416" s="12"/>
    </row>
    <row r="417" spans="1:7" x14ac:dyDescent="0.25">
      <c r="A417" s="9" t="s">
        <v>591</v>
      </c>
      <c r="B417" s="9" t="s">
        <v>15</v>
      </c>
      <c r="C417" s="9" t="s">
        <v>103</v>
      </c>
      <c r="D417" s="18" t="s">
        <v>524</v>
      </c>
      <c r="E417" s="10">
        <v>1</v>
      </c>
      <c r="F417" s="10">
        <v>320</v>
      </c>
      <c r="G417" s="11">
        <f>ROUND(E417*F417,2)</f>
        <v>320</v>
      </c>
    </row>
    <row r="418" spans="1:7" ht="33.75" x14ac:dyDescent="0.25">
      <c r="A418" s="12"/>
      <c r="B418" s="12"/>
      <c r="C418" s="12"/>
      <c r="D418" s="13" t="s">
        <v>592</v>
      </c>
      <c r="E418" s="12"/>
      <c r="F418" s="12"/>
      <c r="G418" s="12"/>
    </row>
    <row r="419" spans="1:7" x14ac:dyDescent="0.25">
      <c r="A419" s="9" t="s">
        <v>526</v>
      </c>
      <c r="B419" s="9" t="s">
        <v>15</v>
      </c>
      <c r="C419" s="9" t="s">
        <v>103</v>
      </c>
      <c r="D419" s="18" t="s">
        <v>527</v>
      </c>
      <c r="E419" s="10">
        <v>1</v>
      </c>
      <c r="F419" s="10">
        <v>280</v>
      </c>
      <c r="G419" s="11">
        <f>ROUND(E419*F419,2)</f>
        <v>280</v>
      </c>
    </row>
    <row r="420" spans="1:7" ht="45" x14ac:dyDescent="0.25">
      <c r="A420" s="12"/>
      <c r="B420" s="12"/>
      <c r="C420" s="12"/>
      <c r="D420" s="13" t="s">
        <v>528</v>
      </c>
      <c r="E420" s="12"/>
      <c r="F420" s="12"/>
      <c r="G420" s="12"/>
    </row>
    <row r="421" spans="1:7" x14ac:dyDescent="0.25">
      <c r="A421" s="9" t="s">
        <v>593</v>
      </c>
      <c r="B421" s="9" t="s">
        <v>15</v>
      </c>
      <c r="C421" s="9" t="s">
        <v>34</v>
      </c>
      <c r="D421" s="18" t="s">
        <v>594</v>
      </c>
      <c r="E421" s="10">
        <v>1</v>
      </c>
      <c r="F421" s="10">
        <v>5606.5</v>
      </c>
      <c r="G421" s="11">
        <f>ROUND(E421*F421,2)</f>
        <v>5606.5</v>
      </c>
    </row>
    <row r="422" spans="1:7" ht="213.75" x14ac:dyDescent="0.25">
      <c r="A422" s="12"/>
      <c r="B422" s="12"/>
      <c r="C422" s="12"/>
      <c r="D422" s="13" t="s">
        <v>595</v>
      </c>
      <c r="E422" s="12"/>
      <c r="F422" s="12"/>
      <c r="G422" s="12"/>
    </row>
    <row r="423" spans="1:7" x14ac:dyDescent="0.25">
      <c r="A423" s="9" t="s">
        <v>596</v>
      </c>
      <c r="B423" s="9" t="s">
        <v>15</v>
      </c>
      <c r="C423" s="9" t="s">
        <v>34</v>
      </c>
      <c r="D423" s="18" t="s">
        <v>597</v>
      </c>
      <c r="E423" s="10">
        <v>1</v>
      </c>
      <c r="F423" s="10">
        <v>3870.53</v>
      </c>
      <c r="G423" s="11">
        <f>ROUND(E423*F423,2)</f>
        <v>3870.53</v>
      </c>
    </row>
    <row r="424" spans="1:7" ht="409.5" x14ac:dyDescent="0.25">
      <c r="A424" s="12"/>
      <c r="B424" s="12"/>
      <c r="C424" s="12"/>
      <c r="D424" s="13" t="s">
        <v>598</v>
      </c>
      <c r="E424" s="12"/>
      <c r="F424" s="12"/>
      <c r="G424" s="12"/>
    </row>
    <row r="425" spans="1:7" x14ac:dyDescent="0.25">
      <c r="A425" s="12"/>
      <c r="B425" s="12"/>
      <c r="C425" s="12"/>
      <c r="D425" s="19" t="s">
        <v>599</v>
      </c>
      <c r="E425" s="10">
        <v>1</v>
      </c>
      <c r="F425" s="8">
        <f>G377+G379+G381+G383+G385+G387+G389+G391+G393+G395+G397+G399+G401+G403+G405+G407+G409+G411+G413+G415+G417+G419+G421+G423</f>
        <v>81805.899999999994</v>
      </c>
      <c r="G425" s="8">
        <f>ROUND(F425*E425,2)</f>
        <v>81805.899999999994</v>
      </c>
    </row>
    <row r="426" spans="1:7" ht="0.95" customHeight="1" x14ac:dyDescent="0.25">
      <c r="A426" s="14"/>
      <c r="B426" s="14"/>
      <c r="C426" s="14"/>
      <c r="D426" s="20"/>
      <c r="E426" s="14"/>
      <c r="F426" s="14"/>
      <c r="G426" s="14"/>
    </row>
    <row r="427" spans="1:7" x14ac:dyDescent="0.25">
      <c r="A427" s="7" t="s">
        <v>600</v>
      </c>
      <c r="B427" s="7" t="s">
        <v>11</v>
      </c>
      <c r="C427" s="7" t="s">
        <v>12</v>
      </c>
      <c r="D427" s="17" t="s">
        <v>601</v>
      </c>
      <c r="E427" s="8">
        <f>E438</f>
        <v>1</v>
      </c>
      <c r="F427" s="8">
        <f>F438</f>
        <v>3712.42</v>
      </c>
      <c r="G427" s="8">
        <f>G438</f>
        <v>3712.42</v>
      </c>
    </row>
    <row r="428" spans="1:7" x14ac:dyDescent="0.25">
      <c r="A428" s="9" t="s">
        <v>602</v>
      </c>
      <c r="B428" s="9" t="s">
        <v>15</v>
      </c>
      <c r="C428" s="9" t="s">
        <v>34</v>
      </c>
      <c r="D428" s="18" t="s">
        <v>603</v>
      </c>
      <c r="E428" s="10">
        <v>2</v>
      </c>
      <c r="F428" s="10">
        <v>425.26</v>
      </c>
      <c r="G428" s="11">
        <f>ROUND(E428*F428,2)</f>
        <v>850.52</v>
      </c>
    </row>
    <row r="429" spans="1:7" ht="33.75" x14ac:dyDescent="0.25">
      <c r="A429" s="12"/>
      <c r="B429" s="12"/>
      <c r="C429" s="12"/>
      <c r="D429" s="13" t="s">
        <v>604</v>
      </c>
      <c r="E429" s="12"/>
      <c r="F429" s="12"/>
      <c r="G429" s="12"/>
    </row>
    <row r="430" spans="1:7" x14ac:dyDescent="0.25">
      <c r="A430" s="9" t="s">
        <v>605</v>
      </c>
      <c r="B430" s="9" t="s">
        <v>15</v>
      </c>
      <c r="C430" s="9" t="s">
        <v>78</v>
      </c>
      <c r="D430" s="18" t="s">
        <v>606</v>
      </c>
      <c r="E430" s="10">
        <v>61.91</v>
      </c>
      <c r="F430" s="10">
        <v>7.5</v>
      </c>
      <c r="G430" s="11">
        <f>ROUND(E430*F430,2)</f>
        <v>464.33</v>
      </c>
    </row>
    <row r="431" spans="1:7" ht="157.5" x14ac:dyDescent="0.25">
      <c r="A431" s="12"/>
      <c r="B431" s="12"/>
      <c r="C431" s="12"/>
      <c r="D431" s="13" t="s">
        <v>607</v>
      </c>
      <c r="E431" s="12"/>
      <c r="F431" s="12"/>
      <c r="G431" s="12"/>
    </row>
    <row r="432" spans="1:7" ht="22.5" x14ac:dyDescent="0.25">
      <c r="A432" s="9" t="s">
        <v>608</v>
      </c>
      <c r="B432" s="9" t="s">
        <v>15</v>
      </c>
      <c r="C432" s="9" t="s">
        <v>41</v>
      </c>
      <c r="D432" s="18" t="s">
        <v>609</v>
      </c>
      <c r="E432" s="10">
        <v>22.29</v>
      </c>
      <c r="F432" s="10">
        <v>38.799999999999997</v>
      </c>
      <c r="G432" s="11">
        <f>ROUND(E432*F432,2)</f>
        <v>864.85</v>
      </c>
    </row>
    <row r="433" spans="1:7" ht="112.5" x14ac:dyDescent="0.25">
      <c r="A433" s="12"/>
      <c r="B433" s="12"/>
      <c r="C433" s="12"/>
      <c r="D433" s="13" t="s">
        <v>610</v>
      </c>
      <c r="E433" s="12"/>
      <c r="F433" s="12"/>
      <c r="G433" s="12"/>
    </row>
    <row r="434" spans="1:7" x14ac:dyDescent="0.25">
      <c r="A434" s="9" t="s">
        <v>611</v>
      </c>
      <c r="B434" s="9" t="s">
        <v>15</v>
      </c>
      <c r="C434" s="9" t="s">
        <v>103</v>
      </c>
      <c r="D434" s="18" t="s">
        <v>612</v>
      </c>
      <c r="E434" s="10">
        <v>2</v>
      </c>
      <c r="F434" s="10">
        <v>265.2</v>
      </c>
      <c r="G434" s="11">
        <f>ROUND(E434*F434,2)</f>
        <v>530.4</v>
      </c>
    </row>
    <row r="435" spans="1:7" ht="90" x14ac:dyDescent="0.25">
      <c r="A435" s="12"/>
      <c r="B435" s="12"/>
      <c r="C435" s="12"/>
      <c r="D435" s="13" t="s">
        <v>613</v>
      </c>
      <c r="E435" s="12"/>
      <c r="F435" s="12"/>
      <c r="G435" s="12"/>
    </row>
    <row r="436" spans="1:7" ht="22.5" x14ac:dyDescent="0.25">
      <c r="A436" s="9" t="s">
        <v>614</v>
      </c>
      <c r="B436" s="9" t="s">
        <v>15</v>
      </c>
      <c r="C436" s="9" t="s">
        <v>34</v>
      </c>
      <c r="D436" s="18" t="s">
        <v>615</v>
      </c>
      <c r="E436" s="10">
        <v>4</v>
      </c>
      <c r="F436" s="10">
        <v>250.58</v>
      </c>
      <c r="G436" s="11">
        <f>ROUND(E436*F436,2)</f>
        <v>1002.32</v>
      </c>
    </row>
    <row r="437" spans="1:7" ht="101.25" x14ac:dyDescent="0.25">
      <c r="A437" s="12"/>
      <c r="B437" s="12"/>
      <c r="C437" s="12"/>
      <c r="D437" s="13" t="s">
        <v>616</v>
      </c>
      <c r="E437" s="12"/>
      <c r="F437" s="12"/>
      <c r="G437" s="12"/>
    </row>
    <row r="438" spans="1:7" x14ac:dyDescent="0.25">
      <c r="A438" s="12"/>
      <c r="B438" s="12"/>
      <c r="C438" s="12"/>
      <c r="D438" s="19" t="s">
        <v>617</v>
      </c>
      <c r="E438" s="10">
        <v>1</v>
      </c>
      <c r="F438" s="8">
        <f>G428+G430+G432+G434+G436</f>
        <v>3712.42</v>
      </c>
      <c r="G438" s="8">
        <f>ROUND(F438*E438,2)</f>
        <v>3712.42</v>
      </c>
    </row>
    <row r="439" spans="1:7" ht="0.95" customHeight="1" x14ac:dyDescent="0.25">
      <c r="A439" s="14"/>
      <c r="B439" s="14"/>
      <c r="C439" s="14"/>
      <c r="D439" s="20"/>
      <c r="E439" s="14"/>
      <c r="F439" s="14"/>
      <c r="G439" s="14"/>
    </row>
    <row r="440" spans="1:7" x14ac:dyDescent="0.25">
      <c r="A440" s="7" t="s">
        <v>618</v>
      </c>
      <c r="B440" s="7" t="s">
        <v>11</v>
      </c>
      <c r="C440" s="7" t="s">
        <v>12</v>
      </c>
      <c r="D440" s="17" t="s">
        <v>619</v>
      </c>
      <c r="E440" s="8">
        <f>E481</f>
        <v>1</v>
      </c>
      <c r="F440" s="8">
        <f>F481</f>
        <v>33097.119999999995</v>
      </c>
      <c r="G440" s="8">
        <f>G481</f>
        <v>33097.120000000003</v>
      </c>
    </row>
    <row r="441" spans="1:7" x14ac:dyDescent="0.25">
      <c r="A441" s="9" t="s">
        <v>620</v>
      </c>
      <c r="B441" s="9" t="s">
        <v>15</v>
      </c>
      <c r="C441" s="9" t="s">
        <v>78</v>
      </c>
      <c r="D441" s="18" t="s">
        <v>621</v>
      </c>
      <c r="E441" s="10">
        <v>25</v>
      </c>
      <c r="F441" s="10">
        <v>55.4</v>
      </c>
      <c r="G441" s="11">
        <f>ROUND(E441*F441,2)</f>
        <v>1385</v>
      </c>
    </row>
    <row r="442" spans="1:7" ht="101.25" x14ac:dyDescent="0.25">
      <c r="A442" s="12"/>
      <c r="B442" s="12"/>
      <c r="C442" s="12"/>
      <c r="D442" s="13" t="s">
        <v>622</v>
      </c>
      <c r="E442" s="12"/>
      <c r="F442" s="12"/>
      <c r="G442" s="12"/>
    </row>
    <row r="443" spans="1:7" x14ac:dyDescent="0.25">
      <c r="A443" s="9" t="s">
        <v>623</v>
      </c>
      <c r="B443" s="9" t="s">
        <v>15</v>
      </c>
      <c r="C443" s="9" t="s">
        <v>78</v>
      </c>
      <c r="D443" s="18" t="s">
        <v>624</v>
      </c>
      <c r="E443" s="10">
        <v>61</v>
      </c>
      <c r="F443" s="10">
        <v>55.4</v>
      </c>
      <c r="G443" s="11">
        <f>ROUND(E443*F443,2)</f>
        <v>3379.4</v>
      </c>
    </row>
    <row r="444" spans="1:7" ht="112.5" x14ac:dyDescent="0.25">
      <c r="A444" s="12"/>
      <c r="B444" s="12"/>
      <c r="C444" s="12"/>
      <c r="D444" s="13" t="s">
        <v>625</v>
      </c>
      <c r="E444" s="12"/>
      <c r="F444" s="12"/>
      <c r="G444" s="12"/>
    </row>
    <row r="445" spans="1:7" x14ac:dyDescent="0.25">
      <c r="A445" s="9" t="s">
        <v>626</v>
      </c>
      <c r="B445" s="9" t="s">
        <v>15</v>
      </c>
      <c r="C445" s="9" t="s">
        <v>78</v>
      </c>
      <c r="D445" s="18" t="s">
        <v>627</v>
      </c>
      <c r="E445" s="10">
        <v>25</v>
      </c>
      <c r="F445" s="10">
        <v>55.4</v>
      </c>
      <c r="G445" s="11">
        <f>ROUND(E445*F445,2)</f>
        <v>1385</v>
      </c>
    </row>
    <row r="446" spans="1:7" ht="112.5" x14ac:dyDescent="0.25">
      <c r="A446" s="12"/>
      <c r="B446" s="12"/>
      <c r="C446" s="12"/>
      <c r="D446" s="13" t="s">
        <v>628</v>
      </c>
      <c r="E446" s="12"/>
      <c r="F446" s="12"/>
      <c r="G446" s="12"/>
    </row>
    <row r="447" spans="1:7" x14ac:dyDescent="0.25">
      <c r="A447" s="9" t="s">
        <v>629</v>
      </c>
      <c r="B447" s="9" t="s">
        <v>15</v>
      </c>
      <c r="C447" s="9" t="s">
        <v>34</v>
      </c>
      <c r="D447" s="18" t="s">
        <v>630</v>
      </c>
      <c r="E447" s="10">
        <v>1</v>
      </c>
      <c r="F447" s="10">
        <v>22.6</v>
      </c>
      <c r="G447" s="11">
        <f>ROUND(E447*F447,2)</f>
        <v>22.6</v>
      </c>
    </row>
    <row r="448" spans="1:7" ht="67.5" x14ac:dyDescent="0.25">
      <c r="A448" s="12"/>
      <c r="B448" s="12"/>
      <c r="C448" s="12"/>
      <c r="D448" s="13" t="s">
        <v>631</v>
      </c>
      <c r="E448" s="12"/>
      <c r="F448" s="12"/>
      <c r="G448" s="12"/>
    </row>
    <row r="449" spans="1:7" x14ac:dyDescent="0.25">
      <c r="A449" s="9" t="s">
        <v>632</v>
      </c>
      <c r="B449" s="9" t="s">
        <v>15</v>
      </c>
      <c r="C449" s="9" t="s">
        <v>34</v>
      </c>
      <c r="D449" s="18" t="s">
        <v>633</v>
      </c>
      <c r="E449" s="10">
        <v>3</v>
      </c>
      <c r="F449" s="10">
        <v>85.8</v>
      </c>
      <c r="G449" s="11">
        <f>ROUND(E449*F449,2)</f>
        <v>257.39999999999998</v>
      </c>
    </row>
    <row r="450" spans="1:7" ht="67.5" x14ac:dyDescent="0.25">
      <c r="A450" s="12"/>
      <c r="B450" s="12"/>
      <c r="C450" s="12"/>
      <c r="D450" s="13" t="s">
        <v>634</v>
      </c>
      <c r="E450" s="12"/>
      <c r="F450" s="12"/>
      <c r="G450" s="12"/>
    </row>
    <row r="451" spans="1:7" x14ac:dyDescent="0.25">
      <c r="A451" s="9" t="s">
        <v>635</v>
      </c>
      <c r="B451" s="9" t="s">
        <v>15</v>
      </c>
      <c r="C451" s="9" t="s">
        <v>34</v>
      </c>
      <c r="D451" s="18" t="s">
        <v>636</v>
      </c>
      <c r="E451" s="10">
        <v>2</v>
      </c>
      <c r="F451" s="10">
        <v>460</v>
      </c>
      <c r="G451" s="11">
        <f>ROUND(E451*F451,2)</f>
        <v>920</v>
      </c>
    </row>
    <row r="452" spans="1:7" ht="45" x14ac:dyDescent="0.25">
      <c r="A452" s="12"/>
      <c r="B452" s="12"/>
      <c r="C452" s="12"/>
      <c r="D452" s="13" t="s">
        <v>637</v>
      </c>
      <c r="E452" s="12"/>
      <c r="F452" s="12"/>
      <c r="G452" s="12"/>
    </row>
    <row r="453" spans="1:7" ht="22.5" x14ac:dyDescent="0.25">
      <c r="A453" s="9" t="s">
        <v>638</v>
      </c>
      <c r="B453" s="9" t="s">
        <v>15</v>
      </c>
      <c r="C453" s="9" t="s">
        <v>640</v>
      </c>
      <c r="D453" s="18" t="s">
        <v>639</v>
      </c>
      <c r="E453" s="10">
        <v>1</v>
      </c>
      <c r="F453" s="10">
        <v>4234</v>
      </c>
      <c r="G453" s="11">
        <f>ROUND(E453*F453,2)</f>
        <v>4234</v>
      </c>
    </row>
    <row r="454" spans="1:7" ht="157.5" x14ac:dyDescent="0.25">
      <c r="A454" s="12"/>
      <c r="B454" s="12"/>
      <c r="C454" s="12"/>
      <c r="D454" s="13" t="s">
        <v>641</v>
      </c>
      <c r="E454" s="12"/>
      <c r="F454" s="12"/>
      <c r="G454" s="12"/>
    </row>
    <row r="455" spans="1:7" ht="22.5" x14ac:dyDescent="0.25">
      <c r="A455" s="9" t="s">
        <v>642</v>
      </c>
      <c r="B455" s="9" t="s">
        <v>15</v>
      </c>
      <c r="C455" s="9" t="s">
        <v>34</v>
      </c>
      <c r="D455" s="18" t="s">
        <v>643</v>
      </c>
      <c r="E455" s="10">
        <v>1</v>
      </c>
      <c r="F455" s="10">
        <v>42</v>
      </c>
      <c r="G455" s="11">
        <f>ROUND(E455*F455,2)</f>
        <v>42</v>
      </c>
    </row>
    <row r="456" spans="1:7" ht="67.5" x14ac:dyDescent="0.25">
      <c r="A456" s="12"/>
      <c r="B456" s="12"/>
      <c r="C456" s="12"/>
      <c r="D456" s="13" t="s">
        <v>644</v>
      </c>
      <c r="E456" s="12"/>
      <c r="F456" s="12"/>
      <c r="G456" s="12"/>
    </row>
    <row r="457" spans="1:7" x14ac:dyDescent="0.25">
      <c r="A457" s="9" t="s">
        <v>645</v>
      </c>
      <c r="B457" s="9" t="s">
        <v>15</v>
      </c>
      <c r="C457" s="9" t="s">
        <v>34</v>
      </c>
      <c r="D457" s="18" t="s">
        <v>646</v>
      </c>
      <c r="E457" s="10">
        <v>1</v>
      </c>
      <c r="F457" s="10">
        <v>16351.77</v>
      </c>
      <c r="G457" s="11">
        <f>ROUND(E457*F457,2)</f>
        <v>16351.77</v>
      </c>
    </row>
    <row r="458" spans="1:7" ht="213.75" x14ac:dyDescent="0.25">
      <c r="A458" s="12"/>
      <c r="B458" s="12"/>
      <c r="C458" s="12"/>
      <c r="D458" s="13" t="s">
        <v>647</v>
      </c>
      <c r="E458" s="12"/>
      <c r="F458" s="12"/>
      <c r="G458" s="12"/>
    </row>
    <row r="459" spans="1:7" x14ac:dyDescent="0.25">
      <c r="A459" s="9" t="s">
        <v>648</v>
      </c>
      <c r="B459" s="9" t="s">
        <v>15</v>
      </c>
      <c r="C459" s="9" t="s">
        <v>34</v>
      </c>
      <c r="D459" s="18" t="s">
        <v>649</v>
      </c>
      <c r="E459" s="10">
        <v>1</v>
      </c>
      <c r="F459" s="10">
        <v>2648.8</v>
      </c>
      <c r="G459" s="11">
        <f>ROUND(E459*F459,2)</f>
        <v>2648.8</v>
      </c>
    </row>
    <row r="460" spans="1:7" ht="67.5" x14ac:dyDescent="0.25">
      <c r="A460" s="12"/>
      <c r="B460" s="12"/>
      <c r="C460" s="12"/>
      <c r="D460" s="13" t="s">
        <v>650</v>
      </c>
      <c r="E460" s="12"/>
      <c r="F460" s="12"/>
      <c r="G460" s="12"/>
    </row>
    <row r="461" spans="1:7" x14ac:dyDescent="0.25">
      <c r="A461" s="9" t="s">
        <v>651</v>
      </c>
      <c r="B461" s="9" t="s">
        <v>15</v>
      </c>
      <c r="C461" s="9" t="s">
        <v>34</v>
      </c>
      <c r="D461" s="18" t="s">
        <v>652</v>
      </c>
      <c r="E461" s="10">
        <v>1</v>
      </c>
      <c r="F461" s="10">
        <v>44.98</v>
      </c>
      <c r="G461" s="11">
        <f>ROUND(E461*F461,2)</f>
        <v>44.98</v>
      </c>
    </row>
    <row r="462" spans="1:7" ht="22.5" x14ac:dyDescent="0.25">
      <c r="A462" s="12"/>
      <c r="B462" s="12"/>
      <c r="C462" s="12"/>
      <c r="D462" s="13" t="s">
        <v>653</v>
      </c>
      <c r="E462" s="12"/>
      <c r="F462" s="12"/>
      <c r="G462" s="12"/>
    </row>
    <row r="463" spans="1:7" x14ac:dyDescent="0.25">
      <c r="A463" s="9" t="s">
        <v>654</v>
      </c>
      <c r="B463" s="9" t="s">
        <v>15</v>
      </c>
      <c r="C463" s="9" t="s">
        <v>34</v>
      </c>
      <c r="D463" s="18" t="s">
        <v>655</v>
      </c>
      <c r="E463" s="10">
        <v>3</v>
      </c>
      <c r="F463" s="10">
        <v>24</v>
      </c>
      <c r="G463" s="11">
        <f>ROUND(E463*F463,2)</f>
        <v>72</v>
      </c>
    </row>
    <row r="464" spans="1:7" ht="90" x14ac:dyDescent="0.25">
      <c r="A464" s="12"/>
      <c r="B464" s="12"/>
      <c r="C464" s="12"/>
      <c r="D464" s="13" t="s">
        <v>656</v>
      </c>
      <c r="E464" s="12"/>
      <c r="F464" s="12"/>
      <c r="G464" s="12"/>
    </row>
    <row r="465" spans="1:7" x14ac:dyDescent="0.25">
      <c r="A465" s="9" t="s">
        <v>657</v>
      </c>
      <c r="B465" s="9" t="s">
        <v>15</v>
      </c>
      <c r="C465" s="9" t="s">
        <v>34</v>
      </c>
      <c r="D465" s="18" t="s">
        <v>658</v>
      </c>
      <c r="E465" s="10">
        <v>1</v>
      </c>
      <c r="F465" s="10">
        <v>5.39</v>
      </c>
      <c r="G465" s="11">
        <f>ROUND(E465*F465,2)</f>
        <v>5.39</v>
      </c>
    </row>
    <row r="466" spans="1:7" ht="78.75" x14ac:dyDescent="0.25">
      <c r="A466" s="12"/>
      <c r="B466" s="12"/>
      <c r="C466" s="12"/>
      <c r="D466" s="13" t="s">
        <v>659</v>
      </c>
      <c r="E466" s="12"/>
      <c r="F466" s="12"/>
      <c r="G466" s="12"/>
    </row>
    <row r="467" spans="1:7" x14ac:dyDescent="0.25">
      <c r="A467" s="9" t="s">
        <v>660</v>
      </c>
      <c r="B467" s="9" t="s">
        <v>15</v>
      </c>
      <c r="C467" s="9" t="s">
        <v>34</v>
      </c>
      <c r="D467" s="18" t="s">
        <v>661</v>
      </c>
      <c r="E467" s="10">
        <v>1</v>
      </c>
      <c r="F467" s="10">
        <v>750</v>
      </c>
      <c r="G467" s="11">
        <f>ROUND(E467*F467,2)</f>
        <v>750</v>
      </c>
    </row>
    <row r="468" spans="1:7" ht="56.25" x14ac:dyDescent="0.25">
      <c r="A468" s="12"/>
      <c r="B468" s="12"/>
      <c r="C468" s="12"/>
      <c r="D468" s="13" t="s">
        <v>662</v>
      </c>
      <c r="E468" s="12"/>
      <c r="F468" s="12"/>
      <c r="G468" s="12"/>
    </row>
    <row r="469" spans="1:7" x14ac:dyDescent="0.25">
      <c r="A469" s="9" t="s">
        <v>663</v>
      </c>
      <c r="B469" s="9" t="s">
        <v>15</v>
      </c>
      <c r="C469" s="9" t="s">
        <v>34</v>
      </c>
      <c r="D469" s="18" t="s">
        <v>664</v>
      </c>
      <c r="E469" s="10">
        <v>1</v>
      </c>
      <c r="F469" s="10">
        <v>255</v>
      </c>
      <c r="G469" s="11">
        <f>ROUND(E469*F469,2)</f>
        <v>255</v>
      </c>
    </row>
    <row r="470" spans="1:7" ht="56.25" x14ac:dyDescent="0.25">
      <c r="A470" s="12"/>
      <c r="B470" s="12"/>
      <c r="C470" s="12"/>
      <c r="D470" s="13" t="s">
        <v>665</v>
      </c>
      <c r="E470" s="12"/>
      <c r="F470" s="12"/>
      <c r="G470" s="12"/>
    </row>
    <row r="471" spans="1:7" x14ac:dyDescent="0.25">
      <c r="A471" s="9" t="s">
        <v>666</v>
      </c>
      <c r="B471" s="9" t="s">
        <v>15</v>
      </c>
      <c r="C471" s="9" t="s">
        <v>34</v>
      </c>
      <c r="D471" s="18" t="s">
        <v>667</v>
      </c>
      <c r="E471" s="10">
        <v>1</v>
      </c>
      <c r="F471" s="10">
        <v>346.2</v>
      </c>
      <c r="G471" s="11">
        <f>ROUND(E471*F471,2)</f>
        <v>346.2</v>
      </c>
    </row>
    <row r="472" spans="1:7" ht="101.25" x14ac:dyDescent="0.25">
      <c r="A472" s="12"/>
      <c r="B472" s="12"/>
      <c r="C472" s="12"/>
      <c r="D472" s="13" t="s">
        <v>668</v>
      </c>
      <c r="E472" s="12"/>
      <c r="F472" s="12"/>
      <c r="G472" s="12"/>
    </row>
    <row r="473" spans="1:7" x14ac:dyDescent="0.25">
      <c r="A473" s="9" t="s">
        <v>669</v>
      </c>
      <c r="B473" s="9" t="s">
        <v>15</v>
      </c>
      <c r="C473" s="9" t="s">
        <v>640</v>
      </c>
      <c r="D473" s="18" t="s">
        <v>521</v>
      </c>
      <c r="E473" s="10">
        <v>1</v>
      </c>
      <c r="F473" s="10">
        <v>250</v>
      </c>
      <c r="G473" s="11">
        <f>ROUND(E473*F473,2)</f>
        <v>250</v>
      </c>
    </row>
    <row r="474" spans="1:7" x14ac:dyDescent="0.25">
      <c r="A474" s="12"/>
      <c r="B474" s="12"/>
      <c r="C474" s="12"/>
      <c r="D474" s="13" t="s">
        <v>670</v>
      </c>
      <c r="E474" s="12"/>
      <c r="F474" s="12"/>
      <c r="G474" s="12"/>
    </row>
    <row r="475" spans="1:7" ht="22.5" x14ac:dyDescent="0.25">
      <c r="A475" s="9" t="s">
        <v>671</v>
      </c>
      <c r="B475" s="9" t="s">
        <v>15</v>
      </c>
      <c r="C475" s="9" t="s">
        <v>640</v>
      </c>
      <c r="D475" s="18" t="s">
        <v>587</v>
      </c>
      <c r="E475" s="10">
        <v>1</v>
      </c>
      <c r="F475" s="10">
        <v>147.58000000000001</v>
      </c>
      <c r="G475" s="11">
        <f>ROUND(E475*F475,2)</f>
        <v>147.58000000000001</v>
      </c>
    </row>
    <row r="476" spans="1:7" ht="56.25" x14ac:dyDescent="0.25">
      <c r="A476" s="12"/>
      <c r="B476" s="12"/>
      <c r="C476" s="12"/>
      <c r="D476" s="13" t="s">
        <v>672</v>
      </c>
      <c r="E476" s="12"/>
      <c r="F476" s="12"/>
      <c r="G476" s="12"/>
    </row>
    <row r="477" spans="1:7" x14ac:dyDescent="0.25">
      <c r="A477" s="9" t="s">
        <v>591</v>
      </c>
      <c r="B477" s="9" t="s">
        <v>15</v>
      </c>
      <c r="C477" s="9" t="s">
        <v>103</v>
      </c>
      <c r="D477" s="18" t="s">
        <v>524</v>
      </c>
      <c r="E477" s="10">
        <v>1</v>
      </c>
      <c r="F477" s="10">
        <v>320</v>
      </c>
      <c r="G477" s="11">
        <f>ROUND(E477*F477,2)</f>
        <v>320</v>
      </c>
    </row>
    <row r="478" spans="1:7" ht="33.75" x14ac:dyDescent="0.25">
      <c r="A478" s="12"/>
      <c r="B478" s="12"/>
      <c r="C478" s="12"/>
      <c r="D478" s="13" t="s">
        <v>592</v>
      </c>
      <c r="E478" s="12"/>
      <c r="F478" s="12"/>
      <c r="G478" s="12"/>
    </row>
    <row r="479" spans="1:7" x14ac:dyDescent="0.25">
      <c r="A479" s="9" t="s">
        <v>526</v>
      </c>
      <c r="B479" s="9" t="s">
        <v>15</v>
      </c>
      <c r="C479" s="9" t="s">
        <v>103</v>
      </c>
      <c r="D479" s="18" t="s">
        <v>527</v>
      </c>
      <c r="E479" s="10">
        <v>1</v>
      </c>
      <c r="F479" s="10">
        <v>280</v>
      </c>
      <c r="G479" s="11">
        <f>ROUND(E479*F479,2)</f>
        <v>280</v>
      </c>
    </row>
    <row r="480" spans="1:7" ht="45" x14ac:dyDescent="0.25">
      <c r="A480" s="12"/>
      <c r="B480" s="12"/>
      <c r="C480" s="12"/>
      <c r="D480" s="13" t="s">
        <v>528</v>
      </c>
      <c r="E480" s="12"/>
      <c r="F480" s="12"/>
      <c r="G480" s="12"/>
    </row>
    <row r="481" spans="1:7" x14ac:dyDescent="0.25">
      <c r="A481" s="12"/>
      <c r="B481" s="12"/>
      <c r="C481" s="12"/>
      <c r="D481" s="19" t="s">
        <v>673</v>
      </c>
      <c r="E481" s="10">
        <v>1</v>
      </c>
      <c r="F481" s="8">
        <f>G441+G443+G445+G447+G449+G451+G453+G455+G457+G459+G461+G463+G465+G467+G469+G471+G473+G475+G477+G479</f>
        <v>33097.119999999995</v>
      </c>
      <c r="G481" s="8">
        <f>ROUND(F481*E481,2)</f>
        <v>33097.120000000003</v>
      </c>
    </row>
    <row r="482" spans="1:7" ht="0.95" customHeight="1" x14ac:dyDescent="0.25">
      <c r="A482" s="14"/>
      <c r="B482" s="14"/>
      <c r="C482" s="14"/>
      <c r="D482" s="20"/>
      <c r="E482" s="14"/>
      <c r="F482" s="14"/>
      <c r="G482" s="14"/>
    </row>
    <row r="483" spans="1:7" x14ac:dyDescent="0.25">
      <c r="A483" s="7" t="s">
        <v>674</v>
      </c>
      <c r="B483" s="7" t="s">
        <v>11</v>
      </c>
      <c r="C483" s="7" t="s">
        <v>12</v>
      </c>
      <c r="D483" s="17" t="s">
        <v>675</v>
      </c>
      <c r="E483" s="8">
        <f>E506</f>
        <v>1</v>
      </c>
      <c r="F483" s="8">
        <f>F506</f>
        <v>88433.61</v>
      </c>
      <c r="G483" s="8">
        <f>G506</f>
        <v>88433.61</v>
      </c>
    </row>
    <row r="484" spans="1:7" x14ac:dyDescent="0.25">
      <c r="A484" s="9" t="s">
        <v>676</v>
      </c>
      <c r="B484" s="9" t="s">
        <v>15</v>
      </c>
      <c r="C484" s="9" t="s">
        <v>34</v>
      </c>
      <c r="D484" s="18" t="s">
        <v>677</v>
      </c>
      <c r="E484" s="10">
        <v>150</v>
      </c>
      <c r="F484" s="10">
        <v>305</v>
      </c>
      <c r="G484" s="11">
        <f>ROUND(E484*F484,2)</f>
        <v>45750</v>
      </c>
    </row>
    <row r="485" spans="1:7" ht="202.5" x14ac:dyDescent="0.25">
      <c r="A485" s="12"/>
      <c r="B485" s="12"/>
      <c r="C485" s="12"/>
      <c r="D485" s="13" t="s">
        <v>678</v>
      </c>
      <c r="E485" s="12"/>
      <c r="F485" s="12"/>
      <c r="G485" s="12"/>
    </row>
    <row r="486" spans="1:7" x14ac:dyDescent="0.25">
      <c r="A486" s="9" t="s">
        <v>679</v>
      </c>
      <c r="B486" s="9" t="s">
        <v>15</v>
      </c>
      <c r="C486" s="9" t="s">
        <v>103</v>
      </c>
      <c r="D486" s="18" t="s">
        <v>680</v>
      </c>
      <c r="E486" s="10">
        <v>150</v>
      </c>
      <c r="F486" s="10">
        <v>45</v>
      </c>
      <c r="G486" s="11">
        <f>ROUND(E486*F486,2)</f>
        <v>6750</v>
      </c>
    </row>
    <row r="487" spans="1:7" ht="56.25" x14ac:dyDescent="0.25">
      <c r="A487" s="12"/>
      <c r="B487" s="12"/>
      <c r="C487" s="12"/>
      <c r="D487" s="13" t="s">
        <v>681</v>
      </c>
      <c r="E487" s="12"/>
      <c r="F487" s="12"/>
      <c r="G487" s="12"/>
    </row>
    <row r="488" spans="1:7" x14ac:dyDescent="0.25">
      <c r="A488" s="9" t="s">
        <v>682</v>
      </c>
      <c r="B488" s="9" t="s">
        <v>15</v>
      </c>
      <c r="C488" s="9" t="s">
        <v>34</v>
      </c>
      <c r="D488" s="18" t="s">
        <v>683</v>
      </c>
      <c r="E488" s="10">
        <v>2</v>
      </c>
      <c r="F488" s="10">
        <v>3200</v>
      </c>
      <c r="G488" s="11">
        <f>ROUND(E488*F488,2)</f>
        <v>6400</v>
      </c>
    </row>
    <row r="489" spans="1:7" ht="112.5" x14ac:dyDescent="0.25">
      <c r="A489" s="12"/>
      <c r="B489" s="12"/>
      <c r="C489" s="12"/>
      <c r="D489" s="13" t="s">
        <v>684</v>
      </c>
      <c r="E489" s="12"/>
      <c r="F489" s="12"/>
      <c r="G489" s="12"/>
    </row>
    <row r="490" spans="1:7" ht="22.5" x14ac:dyDescent="0.25">
      <c r="A490" s="9" t="s">
        <v>685</v>
      </c>
      <c r="B490" s="9" t="s">
        <v>15</v>
      </c>
      <c r="C490" s="9" t="s">
        <v>103</v>
      </c>
      <c r="D490" s="18" t="s">
        <v>686</v>
      </c>
      <c r="E490" s="10">
        <v>1</v>
      </c>
      <c r="F490" s="10">
        <v>3650</v>
      </c>
      <c r="G490" s="11">
        <f>ROUND(E490*F490,2)</f>
        <v>3650</v>
      </c>
    </row>
    <row r="491" spans="1:7" ht="45" x14ac:dyDescent="0.25">
      <c r="A491" s="12"/>
      <c r="B491" s="12"/>
      <c r="C491" s="12"/>
      <c r="D491" s="13" t="s">
        <v>687</v>
      </c>
      <c r="E491" s="12"/>
      <c r="F491" s="12"/>
      <c r="G491" s="12"/>
    </row>
    <row r="492" spans="1:7" ht="22.5" x14ac:dyDescent="0.25">
      <c r="A492" s="9" t="s">
        <v>688</v>
      </c>
      <c r="B492" s="9" t="s">
        <v>15</v>
      </c>
      <c r="C492" s="9" t="s">
        <v>103</v>
      </c>
      <c r="D492" s="18" t="s">
        <v>689</v>
      </c>
      <c r="E492" s="10">
        <v>1</v>
      </c>
      <c r="F492" s="10">
        <v>560</v>
      </c>
      <c r="G492" s="11">
        <f>ROUND(E492*F492,2)</f>
        <v>560</v>
      </c>
    </row>
    <row r="493" spans="1:7" ht="45" x14ac:dyDescent="0.25">
      <c r="A493" s="12"/>
      <c r="B493" s="12"/>
      <c r="C493" s="12"/>
      <c r="D493" s="13" t="s">
        <v>690</v>
      </c>
      <c r="E493" s="12"/>
      <c r="F493" s="12"/>
      <c r="G493" s="12"/>
    </row>
    <row r="494" spans="1:7" x14ac:dyDescent="0.25">
      <c r="A494" s="9" t="s">
        <v>691</v>
      </c>
      <c r="B494" s="9" t="s">
        <v>15</v>
      </c>
      <c r="C494" s="9" t="s">
        <v>103</v>
      </c>
      <c r="D494" s="18" t="s">
        <v>692</v>
      </c>
      <c r="E494" s="10">
        <v>1</v>
      </c>
      <c r="F494" s="10">
        <v>380</v>
      </c>
      <c r="G494" s="11">
        <f>ROUND(E494*F494,2)</f>
        <v>380</v>
      </c>
    </row>
    <row r="495" spans="1:7" ht="33.75" x14ac:dyDescent="0.25">
      <c r="A495" s="12"/>
      <c r="B495" s="12"/>
      <c r="C495" s="12"/>
      <c r="D495" s="13" t="s">
        <v>693</v>
      </c>
      <c r="E495" s="12"/>
      <c r="F495" s="12"/>
      <c r="G495" s="12"/>
    </row>
    <row r="496" spans="1:7" ht="22.5" x14ac:dyDescent="0.25">
      <c r="A496" s="9" t="s">
        <v>694</v>
      </c>
      <c r="B496" s="9" t="s">
        <v>15</v>
      </c>
      <c r="C496" s="9" t="s">
        <v>78</v>
      </c>
      <c r="D496" s="18" t="s">
        <v>695</v>
      </c>
      <c r="E496" s="10">
        <v>111.95</v>
      </c>
      <c r="F496" s="10">
        <v>187.08</v>
      </c>
      <c r="G496" s="11">
        <f>ROUND(E496*F496,2)</f>
        <v>20943.61</v>
      </c>
    </row>
    <row r="497" spans="1:7" ht="78.75" x14ac:dyDescent="0.25">
      <c r="A497" s="12"/>
      <c r="B497" s="12"/>
      <c r="C497" s="12"/>
      <c r="D497" s="13" t="s">
        <v>696</v>
      </c>
      <c r="E497" s="12"/>
      <c r="F497" s="12"/>
      <c r="G497" s="12"/>
    </row>
    <row r="498" spans="1:7" ht="22.5" x14ac:dyDescent="0.25">
      <c r="A498" s="9" t="s">
        <v>697</v>
      </c>
      <c r="B498" s="9" t="s">
        <v>15</v>
      </c>
      <c r="C498" s="9" t="s">
        <v>699</v>
      </c>
      <c r="D498" s="18" t="s">
        <v>698</v>
      </c>
      <c r="E498" s="10">
        <v>1</v>
      </c>
      <c r="F498" s="10">
        <v>900</v>
      </c>
      <c r="G498" s="11">
        <f>ROUND(E498*F498,2)</f>
        <v>900</v>
      </c>
    </row>
    <row r="499" spans="1:7" ht="33.75" x14ac:dyDescent="0.25">
      <c r="A499" s="12"/>
      <c r="B499" s="12"/>
      <c r="C499" s="12"/>
      <c r="D499" s="13" t="s">
        <v>700</v>
      </c>
      <c r="E499" s="12"/>
      <c r="F499" s="12"/>
      <c r="G499" s="12"/>
    </row>
    <row r="500" spans="1:7" x14ac:dyDescent="0.25">
      <c r="A500" s="9" t="s">
        <v>591</v>
      </c>
      <c r="B500" s="9" t="s">
        <v>15</v>
      </c>
      <c r="C500" s="9" t="s">
        <v>103</v>
      </c>
      <c r="D500" s="18" t="s">
        <v>524</v>
      </c>
      <c r="E500" s="10">
        <v>1</v>
      </c>
      <c r="F500" s="10">
        <v>320</v>
      </c>
      <c r="G500" s="11">
        <f>ROUND(E500*F500,2)</f>
        <v>320</v>
      </c>
    </row>
    <row r="501" spans="1:7" ht="33.75" x14ac:dyDescent="0.25">
      <c r="A501" s="12"/>
      <c r="B501" s="12"/>
      <c r="C501" s="12"/>
      <c r="D501" s="13" t="s">
        <v>592</v>
      </c>
      <c r="E501" s="12"/>
      <c r="F501" s="12"/>
      <c r="G501" s="12"/>
    </row>
    <row r="502" spans="1:7" x14ac:dyDescent="0.25">
      <c r="A502" s="9" t="s">
        <v>526</v>
      </c>
      <c r="B502" s="9" t="s">
        <v>15</v>
      </c>
      <c r="C502" s="9" t="s">
        <v>103</v>
      </c>
      <c r="D502" s="18" t="s">
        <v>527</v>
      </c>
      <c r="E502" s="10">
        <v>1</v>
      </c>
      <c r="F502" s="10">
        <v>280</v>
      </c>
      <c r="G502" s="11">
        <f>ROUND(E502*F502,2)</f>
        <v>280</v>
      </c>
    </row>
    <row r="503" spans="1:7" ht="45" x14ac:dyDescent="0.25">
      <c r="A503" s="12"/>
      <c r="B503" s="12"/>
      <c r="C503" s="12"/>
      <c r="D503" s="13" t="s">
        <v>528</v>
      </c>
      <c r="E503" s="12"/>
      <c r="F503" s="12"/>
      <c r="G503" s="12"/>
    </row>
    <row r="504" spans="1:7" x14ac:dyDescent="0.25">
      <c r="A504" s="9" t="s">
        <v>701</v>
      </c>
      <c r="B504" s="9" t="s">
        <v>15</v>
      </c>
      <c r="C504" s="9" t="s">
        <v>103</v>
      </c>
      <c r="D504" s="18" t="s">
        <v>702</v>
      </c>
      <c r="E504" s="10">
        <v>1</v>
      </c>
      <c r="F504" s="10">
        <v>2500</v>
      </c>
      <c r="G504" s="11">
        <f>ROUND(E504*F504,2)</f>
        <v>2500</v>
      </c>
    </row>
    <row r="505" spans="1:7" ht="67.5" x14ac:dyDescent="0.25">
      <c r="A505" s="12"/>
      <c r="B505" s="12"/>
      <c r="C505" s="12"/>
      <c r="D505" s="13" t="s">
        <v>703</v>
      </c>
      <c r="E505" s="12"/>
      <c r="F505" s="12"/>
      <c r="G505" s="12"/>
    </row>
    <row r="506" spans="1:7" x14ac:dyDescent="0.25">
      <c r="A506" s="12"/>
      <c r="B506" s="12"/>
      <c r="C506" s="12"/>
      <c r="D506" s="19" t="s">
        <v>704</v>
      </c>
      <c r="E506" s="10">
        <v>1</v>
      </c>
      <c r="F506" s="8">
        <f>G484+G486+G488+G490+G492+G494+G496+G498+G500+G502+G504</f>
        <v>88433.61</v>
      </c>
      <c r="G506" s="8">
        <f>ROUND(F506*E506,2)</f>
        <v>88433.61</v>
      </c>
    </row>
    <row r="507" spans="1:7" ht="0.95" customHeight="1" x14ac:dyDescent="0.25">
      <c r="A507" s="14"/>
      <c r="B507" s="14"/>
      <c r="C507" s="14"/>
      <c r="D507" s="20"/>
      <c r="E507" s="14"/>
      <c r="F507" s="14"/>
      <c r="G507" s="14"/>
    </row>
    <row r="508" spans="1:7" x14ac:dyDescent="0.25">
      <c r="A508" s="7" t="s">
        <v>705</v>
      </c>
      <c r="B508" s="7" t="s">
        <v>11</v>
      </c>
      <c r="C508" s="7" t="s">
        <v>12</v>
      </c>
      <c r="D508" s="17" t="s">
        <v>706</v>
      </c>
      <c r="E508" s="8">
        <f>E525</f>
        <v>1</v>
      </c>
      <c r="F508" s="8">
        <f>F525</f>
        <v>46841.200000000004</v>
      </c>
      <c r="G508" s="8">
        <f>G525</f>
        <v>46841.2</v>
      </c>
    </row>
    <row r="509" spans="1:7" x14ac:dyDescent="0.25">
      <c r="A509" s="9" t="s">
        <v>707</v>
      </c>
      <c r="B509" s="9" t="s">
        <v>15</v>
      </c>
      <c r="C509" s="9" t="s">
        <v>34</v>
      </c>
      <c r="D509" s="18" t="s">
        <v>708</v>
      </c>
      <c r="E509" s="10">
        <v>43</v>
      </c>
      <c r="F509" s="10">
        <v>102</v>
      </c>
      <c r="G509" s="11">
        <f>ROUND(E509*F509,2)</f>
        <v>4386</v>
      </c>
    </row>
    <row r="510" spans="1:7" ht="33.75" x14ac:dyDescent="0.25">
      <c r="A510" s="12"/>
      <c r="B510" s="12"/>
      <c r="C510" s="12"/>
      <c r="D510" s="13" t="s">
        <v>709</v>
      </c>
      <c r="E510" s="12"/>
      <c r="F510" s="12"/>
      <c r="G510" s="12"/>
    </row>
    <row r="511" spans="1:7" x14ac:dyDescent="0.25">
      <c r="A511" s="9" t="s">
        <v>710</v>
      </c>
      <c r="B511" s="9" t="s">
        <v>15</v>
      </c>
      <c r="C511" s="9" t="s">
        <v>34</v>
      </c>
      <c r="D511" s="18" t="s">
        <v>711</v>
      </c>
      <c r="E511" s="10">
        <v>20</v>
      </c>
      <c r="F511" s="10">
        <v>230</v>
      </c>
      <c r="G511" s="11">
        <f>ROUND(E511*F511,2)</f>
        <v>4600</v>
      </c>
    </row>
    <row r="512" spans="1:7" ht="56.25" x14ac:dyDescent="0.25">
      <c r="A512" s="12"/>
      <c r="B512" s="12"/>
      <c r="C512" s="12"/>
      <c r="D512" s="13" t="s">
        <v>712</v>
      </c>
      <c r="E512" s="12"/>
      <c r="F512" s="12"/>
      <c r="G512" s="12"/>
    </row>
    <row r="513" spans="1:7" x14ac:dyDescent="0.25">
      <c r="A513" s="9" t="s">
        <v>713</v>
      </c>
      <c r="B513" s="9" t="s">
        <v>15</v>
      </c>
      <c r="C513" s="9" t="s">
        <v>34</v>
      </c>
      <c r="D513" s="18" t="s">
        <v>714</v>
      </c>
      <c r="E513" s="10">
        <v>35</v>
      </c>
      <c r="F513" s="10">
        <v>65</v>
      </c>
      <c r="G513" s="11">
        <f>ROUND(E513*F513,2)</f>
        <v>2275</v>
      </c>
    </row>
    <row r="514" spans="1:7" ht="56.25" x14ac:dyDescent="0.25">
      <c r="A514" s="12"/>
      <c r="B514" s="12"/>
      <c r="C514" s="12"/>
      <c r="D514" s="13" t="s">
        <v>715</v>
      </c>
      <c r="E514" s="12"/>
      <c r="F514" s="12"/>
      <c r="G514" s="12"/>
    </row>
    <row r="515" spans="1:7" x14ac:dyDescent="0.25">
      <c r="A515" s="9" t="s">
        <v>716</v>
      </c>
      <c r="B515" s="9" t="s">
        <v>15</v>
      </c>
      <c r="C515" s="9" t="s">
        <v>34</v>
      </c>
      <c r="D515" s="18" t="s">
        <v>717</v>
      </c>
      <c r="E515" s="10">
        <v>14</v>
      </c>
      <c r="F515" s="10">
        <v>313.44</v>
      </c>
      <c r="G515" s="11">
        <f>ROUND(E515*F515,2)</f>
        <v>4388.16</v>
      </c>
    </row>
    <row r="516" spans="1:7" ht="67.5" x14ac:dyDescent="0.25">
      <c r="A516" s="12"/>
      <c r="B516" s="12"/>
      <c r="C516" s="12"/>
      <c r="D516" s="13" t="s">
        <v>718</v>
      </c>
      <c r="E516" s="12"/>
      <c r="F516" s="12"/>
      <c r="G516" s="12"/>
    </row>
    <row r="517" spans="1:7" x14ac:dyDescent="0.25">
      <c r="A517" s="9" t="s">
        <v>719</v>
      </c>
      <c r="B517" s="9" t="s">
        <v>15</v>
      </c>
      <c r="C517" s="9" t="s">
        <v>34</v>
      </c>
      <c r="D517" s="18" t="s">
        <v>720</v>
      </c>
      <c r="E517" s="10">
        <v>10</v>
      </c>
      <c r="F517" s="10">
        <v>525.21</v>
      </c>
      <c r="G517" s="11">
        <f>ROUND(E517*F517,2)</f>
        <v>5252.1</v>
      </c>
    </row>
    <row r="518" spans="1:7" ht="78.75" x14ac:dyDescent="0.25">
      <c r="A518" s="12"/>
      <c r="B518" s="12"/>
      <c r="C518" s="12"/>
      <c r="D518" s="13" t="s">
        <v>721</v>
      </c>
      <c r="E518" s="12"/>
      <c r="F518" s="12"/>
      <c r="G518" s="12"/>
    </row>
    <row r="519" spans="1:7" x14ac:dyDescent="0.25">
      <c r="A519" s="9" t="s">
        <v>722</v>
      </c>
      <c r="B519" s="9" t="s">
        <v>15</v>
      </c>
      <c r="C519" s="9" t="s">
        <v>34</v>
      </c>
      <c r="D519" s="18" t="s">
        <v>723</v>
      </c>
      <c r="E519" s="10">
        <v>19</v>
      </c>
      <c r="F519" s="10">
        <v>488.3</v>
      </c>
      <c r="G519" s="11">
        <f>ROUND(E519*F519,2)</f>
        <v>9277.7000000000007</v>
      </c>
    </row>
    <row r="520" spans="1:7" ht="78.75" x14ac:dyDescent="0.25">
      <c r="A520" s="12"/>
      <c r="B520" s="12"/>
      <c r="C520" s="12"/>
      <c r="D520" s="13" t="s">
        <v>724</v>
      </c>
      <c r="E520" s="12"/>
      <c r="F520" s="12"/>
      <c r="G520" s="12"/>
    </row>
    <row r="521" spans="1:7" x14ac:dyDescent="0.25">
      <c r="A521" s="9" t="s">
        <v>725</v>
      </c>
      <c r="B521" s="9" t="s">
        <v>15</v>
      </c>
      <c r="C521" s="9" t="s">
        <v>34</v>
      </c>
      <c r="D521" s="18" t="s">
        <v>726</v>
      </c>
      <c r="E521" s="10">
        <v>17</v>
      </c>
      <c r="F521" s="10">
        <v>906.72</v>
      </c>
      <c r="G521" s="11">
        <f>ROUND(E521*F521,2)</f>
        <v>15414.24</v>
      </c>
    </row>
    <row r="522" spans="1:7" ht="45" x14ac:dyDescent="0.25">
      <c r="A522" s="12"/>
      <c r="B522" s="12"/>
      <c r="C522" s="12"/>
      <c r="D522" s="13" t="s">
        <v>727</v>
      </c>
      <c r="E522" s="12"/>
      <c r="F522" s="12"/>
      <c r="G522" s="12"/>
    </row>
    <row r="523" spans="1:7" x14ac:dyDescent="0.25">
      <c r="A523" s="9" t="s">
        <v>728</v>
      </c>
      <c r="B523" s="9" t="s">
        <v>15</v>
      </c>
      <c r="C523" s="9" t="s">
        <v>34</v>
      </c>
      <c r="D523" s="18" t="s">
        <v>729</v>
      </c>
      <c r="E523" s="10">
        <v>26</v>
      </c>
      <c r="F523" s="10">
        <v>48</v>
      </c>
      <c r="G523" s="11">
        <f>ROUND(E523*F523,2)</f>
        <v>1248</v>
      </c>
    </row>
    <row r="524" spans="1:7" ht="22.5" x14ac:dyDescent="0.25">
      <c r="A524" s="12"/>
      <c r="B524" s="12"/>
      <c r="C524" s="12"/>
      <c r="D524" s="13" t="s">
        <v>730</v>
      </c>
      <c r="E524" s="12"/>
      <c r="F524" s="12"/>
      <c r="G524" s="12"/>
    </row>
    <row r="525" spans="1:7" x14ac:dyDescent="0.25">
      <c r="A525" s="12"/>
      <c r="B525" s="12"/>
      <c r="C525" s="12"/>
      <c r="D525" s="19" t="s">
        <v>731</v>
      </c>
      <c r="E525" s="10">
        <v>1</v>
      </c>
      <c r="F525" s="8">
        <f>G509+G511+G513+G515+G517+G519+G521+G523</f>
        <v>46841.200000000004</v>
      </c>
      <c r="G525" s="8">
        <f>ROUND(F525*E525,2)</f>
        <v>46841.2</v>
      </c>
    </row>
    <row r="526" spans="1:7" ht="0.95" customHeight="1" x14ac:dyDescent="0.25">
      <c r="A526" s="14"/>
      <c r="B526" s="14"/>
      <c r="C526" s="14"/>
      <c r="D526" s="20"/>
      <c r="E526" s="14"/>
      <c r="F526" s="14"/>
      <c r="G526" s="14"/>
    </row>
    <row r="527" spans="1:7" x14ac:dyDescent="0.25">
      <c r="A527" s="7" t="s">
        <v>732</v>
      </c>
      <c r="B527" s="7" t="s">
        <v>11</v>
      </c>
      <c r="C527" s="7" t="s">
        <v>12</v>
      </c>
      <c r="D527" s="17" t="s">
        <v>733</v>
      </c>
      <c r="E527" s="8">
        <f>E564</f>
        <v>1</v>
      </c>
      <c r="F527" s="8">
        <f>F564</f>
        <v>21033.690000000002</v>
      </c>
      <c r="G527" s="8">
        <f>G564</f>
        <v>21033.69</v>
      </c>
    </row>
    <row r="528" spans="1:7" x14ac:dyDescent="0.25">
      <c r="A528" s="9" t="s">
        <v>734</v>
      </c>
      <c r="B528" s="9" t="s">
        <v>15</v>
      </c>
      <c r="C528" s="9" t="s">
        <v>34</v>
      </c>
      <c r="D528" s="18" t="s">
        <v>735</v>
      </c>
      <c r="E528" s="10">
        <v>1</v>
      </c>
      <c r="F528" s="10">
        <v>236.55</v>
      </c>
      <c r="G528" s="11">
        <f>ROUND(E528*F528,2)</f>
        <v>236.55</v>
      </c>
    </row>
    <row r="529" spans="1:7" ht="45" x14ac:dyDescent="0.25">
      <c r="A529" s="12"/>
      <c r="B529" s="12"/>
      <c r="C529" s="12"/>
      <c r="D529" s="13" t="s">
        <v>736</v>
      </c>
      <c r="E529" s="12"/>
      <c r="F529" s="12"/>
      <c r="G529" s="12"/>
    </row>
    <row r="530" spans="1:7" x14ac:dyDescent="0.25">
      <c r="A530" s="9" t="s">
        <v>737</v>
      </c>
      <c r="B530" s="9" t="s">
        <v>15</v>
      </c>
      <c r="C530" s="9" t="s">
        <v>34</v>
      </c>
      <c r="D530" s="18" t="s">
        <v>738</v>
      </c>
      <c r="E530" s="10">
        <v>1</v>
      </c>
      <c r="F530" s="10">
        <v>61.71</v>
      </c>
      <c r="G530" s="11">
        <f>ROUND(E530*F530,2)</f>
        <v>61.71</v>
      </c>
    </row>
    <row r="531" spans="1:7" ht="56.25" x14ac:dyDescent="0.25">
      <c r="A531" s="12"/>
      <c r="B531" s="12"/>
      <c r="C531" s="12"/>
      <c r="D531" s="13" t="s">
        <v>739</v>
      </c>
      <c r="E531" s="12"/>
      <c r="F531" s="12"/>
      <c r="G531" s="12"/>
    </row>
    <row r="532" spans="1:7" x14ac:dyDescent="0.25">
      <c r="A532" s="9" t="s">
        <v>740</v>
      </c>
      <c r="B532" s="9" t="s">
        <v>15</v>
      </c>
      <c r="C532" s="9" t="s">
        <v>34</v>
      </c>
      <c r="D532" s="18" t="s">
        <v>741</v>
      </c>
      <c r="E532" s="10">
        <v>8</v>
      </c>
      <c r="F532" s="10">
        <v>21.82</v>
      </c>
      <c r="G532" s="11">
        <f>ROUND(E532*F532,2)</f>
        <v>174.56</v>
      </c>
    </row>
    <row r="533" spans="1:7" ht="67.5" x14ac:dyDescent="0.25">
      <c r="A533" s="12"/>
      <c r="B533" s="12"/>
      <c r="C533" s="12"/>
      <c r="D533" s="13" t="s">
        <v>742</v>
      </c>
      <c r="E533" s="12"/>
      <c r="F533" s="12"/>
      <c r="G533" s="12"/>
    </row>
    <row r="534" spans="1:7" x14ac:dyDescent="0.25">
      <c r="A534" s="9" t="s">
        <v>743</v>
      </c>
      <c r="B534" s="9" t="s">
        <v>15</v>
      </c>
      <c r="C534" s="9" t="s">
        <v>34</v>
      </c>
      <c r="D534" s="18" t="s">
        <v>744</v>
      </c>
      <c r="E534" s="10">
        <v>8</v>
      </c>
      <c r="F534" s="10">
        <v>63.94</v>
      </c>
      <c r="G534" s="11">
        <f>ROUND(E534*F534,2)</f>
        <v>511.52</v>
      </c>
    </row>
    <row r="535" spans="1:7" ht="90" x14ac:dyDescent="0.25">
      <c r="A535" s="12"/>
      <c r="B535" s="12"/>
      <c r="C535" s="12"/>
      <c r="D535" s="13" t="s">
        <v>745</v>
      </c>
      <c r="E535" s="12"/>
      <c r="F535" s="12"/>
      <c r="G535" s="12"/>
    </row>
    <row r="536" spans="1:7" x14ac:dyDescent="0.25">
      <c r="A536" s="9" t="s">
        <v>746</v>
      </c>
      <c r="B536" s="9" t="s">
        <v>15</v>
      </c>
      <c r="C536" s="9" t="s">
        <v>34</v>
      </c>
      <c r="D536" s="18" t="s">
        <v>747</v>
      </c>
      <c r="E536" s="10">
        <v>1</v>
      </c>
      <c r="F536" s="10">
        <v>158.21</v>
      </c>
      <c r="G536" s="11">
        <f>ROUND(E536*F536,2)</f>
        <v>158.21</v>
      </c>
    </row>
    <row r="537" spans="1:7" ht="45" x14ac:dyDescent="0.25">
      <c r="A537" s="12"/>
      <c r="B537" s="12"/>
      <c r="C537" s="12"/>
      <c r="D537" s="13" t="s">
        <v>748</v>
      </c>
      <c r="E537" s="12"/>
      <c r="F537" s="12"/>
      <c r="G537" s="12"/>
    </row>
    <row r="538" spans="1:7" x14ac:dyDescent="0.25">
      <c r="A538" s="9" t="s">
        <v>749</v>
      </c>
      <c r="B538" s="9" t="s">
        <v>15</v>
      </c>
      <c r="C538" s="9" t="s">
        <v>34</v>
      </c>
      <c r="D538" s="18" t="s">
        <v>750</v>
      </c>
      <c r="E538" s="10">
        <v>1</v>
      </c>
      <c r="F538" s="10">
        <v>40.47</v>
      </c>
      <c r="G538" s="11">
        <f>ROUND(E538*F538,2)</f>
        <v>40.47</v>
      </c>
    </row>
    <row r="539" spans="1:7" ht="56.25" x14ac:dyDescent="0.25">
      <c r="A539" s="12"/>
      <c r="B539" s="12"/>
      <c r="C539" s="12"/>
      <c r="D539" s="13" t="s">
        <v>751</v>
      </c>
      <c r="E539" s="12"/>
      <c r="F539" s="12"/>
      <c r="G539" s="12"/>
    </row>
    <row r="540" spans="1:7" x14ac:dyDescent="0.25">
      <c r="A540" s="9" t="s">
        <v>752</v>
      </c>
      <c r="B540" s="9" t="s">
        <v>15</v>
      </c>
      <c r="C540" s="9" t="s">
        <v>34</v>
      </c>
      <c r="D540" s="18" t="s">
        <v>753</v>
      </c>
      <c r="E540" s="10">
        <v>2</v>
      </c>
      <c r="F540" s="10">
        <v>190</v>
      </c>
      <c r="G540" s="11">
        <f>ROUND(E540*F540,2)</f>
        <v>380</v>
      </c>
    </row>
    <row r="541" spans="1:7" ht="45" x14ac:dyDescent="0.25">
      <c r="A541" s="12"/>
      <c r="B541" s="12"/>
      <c r="C541" s="12"/>
      <c r="D541" s="13" t="s">
        <v>754</v>
      </c>
      <c r="E541" s="12"/>
      <c r="F541" s="12"/>
      <c r="G541" s="12"/>
    </row>
    <row r="542" spans="1:7" x14ac:dyDescent="0.25">
      <c r="A542" s="9" t="s">
        <v>755</v>
      </c>
      <c r="B542" s="9" t="s">
        <v>15</v>
      </c>
      <c r="C542" s="9" t="s">
        <v>34</v>
      </c>
      <c r="D542" s="18" t="s">
        <v>756</v>
      </c>
      <c r="E542" s="10">
        <v>2</v>
      </c>
      <c r="F542" s="10">
        <v>1634</v>
      </c>
      <c r="G542" s="11">
        <f>ROUND(E542*F542,2)</f>
        <v>3268</v>
      </c>
    </row>
    <row r="543" spans="1:7" ht="78.75" x14ac:dyDescent="0.25">
      <c r="A543" s="12"/>
      <c r="B543" s="12"/>
      <c r="C543" s="12"/>
      <c r="D543" s="13" t="s">
        <v>757</v>
      </c>
      <c r="E543" s="12"/>
      <c r="F543" s="12"/>
      <c r="G543" s="12"/>
    </row>
    <row r="544" spans="1:7" x14ac:dyDescent="0.25">
      <c r="A544" s="9" t="s">
        <v>758</v>
      </c>
      <c r="B544" s="9" t="s">
        <v>15</v>
      </c>
      <c r="C544" s="9" t="s">
        <v>34</v>
      </c>
      <c r="D544" s="18" t="s">
        <v>759</v>
      </c>
      <c r="E544" s="10">
        <v>5</v>
      </c>
      <c r="F544" s="10">
        <v>340</v>
      </c>
      <c r="G544" s="11">
        <f>ROUND(E544*F544,2)</f>
        <v>1700</v>
      </c>
    </row>
    <row r="545" spans="1:7" ht="90" x14ac:dyDescent="0.25">
      <c r="A545" s="12"/>
      <c r="B545" s="12"/>
      <c r="C545" s="12"/>
      <c r="D545" s="13" t="s">
        <v>760</v>
      </c>
      <c r="E545" s="12"/>
      <c r="F545" s="12"/>
      <c r="G545" s="12"/>
    </row>
    <row r="546" spans="1:7" x14ac:dyDescent="0.25">
      <c r="A546" s="9" t="s">
        <v>761</v>
      </c>
      <c r="B546" s="9" t="s">
        <v>15</v>
      </c>
      <c r="C546" s="9" t="s">
        <v>34</v>
      </c>
      <c r="D546" s="18" t="s">
        <v>762</v>
      </c>
      <c r="E546" s="10">
        <v>1</v>
      </c>
      <c r="F546" s="10">
        <v>640</v>
      </c>
      <c r="G546" s="11">
        <f>ROUND(E546*F546,2)</f>
        <v>640</v>
      </c>
    </row>
    <row r="547" spans="1:7" ht="101.25" x14ac:dyDescent="0.25">
      <c r="A547" s="12"/>
      <c r="B547" s="12"/>
      <c r="C547" s="12"/>
      <c r="D547" s="13" t="s">
        <v>763</v>
      </c>
      <c r="E547" s="12"/>
      <c r="F547" s="12"/>
      <c r="G547" s="12"/>
    </row>
    <row r="548" spans="1:7" x14ac:dyDescent="0.25">
      <c r="A548" s="9" t="s">
        <v>764</v>
      </c>
      <c r="B548" s="9" t="s">
        <v>15</v>
      </c>
      <c r="C548" s="9" t="s">
        <v>34</v>
      </c>
      <c r="D548" s="18" t="s">
        <v>765</v>
      </c>
      <c r="E548" s="10">
        <v>2</v>
      </c>
      <c r="F548" s="10">
        <v>125.66</v>
      </c>
      <c r="G548" s="11">
        <f>ROUND(E548*F548,2)</f>
        <v>251.32</v>
      </c>
    </row>
    <row r="549" spans="1:7" ht="56.25" x14ac:dyDescent="0.25">
      <c r="A549" s="12"/>
      <c r="B549" s="12"/>
      <c r="C549" s="12"/>
      <c r="D549" s="13" t="s">
        <v>766</v>
      </c>
      <c r="E549" s="12"/>
      <c r="F549" s="12"/>
      <c r="G549" s="12"/>
    </row>
    <row r="550" spans="1:7" x14ac:dyDescent="0.25">
      <c r="A550" s="9" t="s">
        <v>767</v>
      </c>
      <c r="B550" s="9" t="s">
        <v>15</v>
      </c>
      <c r="C550" s="9" t="s">
        <v>34</v>
      </c>
      <c r="D550" s="18" t="s">
        <v>768</v>
      </c>
      <c r="E550" s="10">
        <v>2</v>
      </c>
      <c r="F550" s="10">
        <v>433</v>
      </c>
      <c r="G550" s="11">
        <f>ROUND(E550*F550,2)</f>
        <v>866</v>
      </c>
    </row>
    <row r="551" spans="1:7" ht="78.75" x14ac:dyDescent="0.25">
      <c r="A551" s="12"/>
      <c r="B551" s="12"/>
      <c r="C551" s="12"/>
      <c r="D551" s="13" t="s">
        <v>769</v>
      </c>
      <c r="E551" s="12"/>
      <c r="F551" s="12"/>
      <c r="G551" s="12"/>
    </row>
    <row r="552" spans="1:7" x14ac:dyDescent="0.25">
      <c r="A552" s="9" t="s">
        <v>770</v>
      </c>
      <c r="B552" s="9" t="s">
        <v>15</v>
      </c>
      <c r="C552" s="9" t="s">
        <v>34</v>
      </c>
      <c r="D552" s="18" t="s">
        <v>771</v>
      </c>
      <c r="E552" s="10">
        <v>1</v>
      </c>
      <c r="F552" s="10">
        <v>250</v>
      </c>
      <c r="G552" s="11">
        <f>ROUND(E552*F552,2)</f>
        <v>250</v>
      </c>
    </row>
    <row r="553" spans="1:7" ht="123.75" x14ac:dyDescent="0.25">
      <c r="A553" s="12"/>
      <c r="B553" s="12"/>
      <c r="C553" s="12"/>
      <c r="D553" s="13" t="s">
        <v>772</v>
      </c>
      <c r="E553" s="12"/>
      <c r="F553" s="12"/>
      <c r="G553" s="12"/>
    </row>
    <row r="554" spans="1:7" x14ac:dyDescent="0.25">
      <c r="A554" s="9" t="s">
        <v>773</v>
      </c>
      <c r="B554" s="9" t="s">
        <v>15</v>
      </c>
      <c r="C554" s="9" t="s">
        <v>34</v>
      </c>
      <c r="D554" s="18" t="s">
        <v>774</v>
      </c>
      <c r="E554" s="10">
        <v>1</v>
      </c>
      <c r="F554" s="10">
        <v>305</v>
      </c>
      <c r="G554" s="11">
        <f>ROUND(E554*F554,2)</f>
        <v>305</v>
      </c>
    </row>
    <row r="555" spans="1:7" ht="101.25" x14ac:dyDescent="0.25">
      <c r="A555" s="12"/>
      <c r="B555" s="12"/>
      <c r="C555" s="12"/>
      <c r="D555" s="13" t="s">
        <v>775</v>
      </c>
      <c r="E555" s="12"/>
      <c r="F555" s="12"/>
      <c r="G555" s="12"/>
    </row>
    <row r="556" spans="1:7" x14ac:dyDescent="0.25">
      <c r="A556" s="9" t="s">
        <v>776</v>
      </c>
      <c r="B556" s="9" t="s">
        <v>15</v>
      </c>
      <c r="C556" s="9" t="s">
        <v>34</v>
      </c>
      <c r="D556" s="18" t="s">
        <v>777</v>
      </c>
      <c r="E556" s="10">
        <v>23</v>
      </c>
      <c r="F556" s="10">
        <v>111.76</v>
      </c>
      <c r="G556" s="11">
        <f>ROUND(E556*F556,2)</f>
        <v>2570.48</v>
      </c>
    </row>
    <row r="557" spans="1:7" ht="45" x14ac:dyDescent="0.25">
      <c r="A557" s="12"/>
      <c r="B557" s="12"/>
      <c r="C557" s="12"/>
      <c r="D557" s="13" t="s">
        <v>778</v>
      </c>
      <c r="E557" s="12"/>
      <c r="F557" s="12"/>
      <c r="G557" s="12"/>
    </row>
    <row r="558" spans="1:7" x14ac:dyDescent="0.25">
      <c r="A558" s="9" t="s">
        <v>779</v>
      </c>
      <c r="B558" s="9" t="s">
        <v>15</v>
      </c>
      <c r="C558" s="9" t="s">
        <v>34</v>
      </c>
      <c r="D558" s="18" t="s">
        <v>780</v>
      </c>
      <c r="E558" s="10">
        <v>1</v>
      </c>
      <c r="F558" s="10">
        <v>131.09</v>
      </c>
      <c r="G558" s="11">
        <f>ROUND(E558*F558,2)</f>
        <v>131.09</v>
      </c>
    </row>
    <row r="559" spans="1:7" ht="45" x14ac:dyDescent="0.25">
      <c r="A559" s="12"/>
      <c r="B559" s="12"/>
      <c r="C559" s="12"/>
      <c r="D559" s="13" t="s">
        <v>781</v>
      </c>
      <c r="E559" s="12"/>
      <c r="F559" s="12"/>
      <c r="G559" s="12"/>
    </row>
    <row r="560" spans="1:7" ht="22.5" x14ac:dyDescent="0.25">
      <c r="A560" s="9" t="s">
        <v>577</v>
      </c>
      <c r="B560" s="9" t="s">
        <v>15</v>
      </c>
      <c r="C560" s="9" t="s">
        <v>78</v>
      </c>
      <c r="D560" s="18" t="s">
        <v>578</v>
      </c>
      <c r="E560" s="10">
        <v>322</v>
      </c>
      <c r="F560" s="10">
        <v>3.47</v>
      </c>
      <c r="G560" s="11">
        <f>ROUND(E560*F560,2)</f>
        <v>1117.3399999999999</v>
      </c>
    </row>
    <row r="561" spans="1:7" ht="45" x14ac:dyDescent="0.25">
      <c r="A561" s="12"/>
      <c r="B561" s="12"/>
      <c r="C561" s="12"/>
      <c r="D561" s="13" t="s">
        <v>579</v>
      </c>
      <c r="E561" s="12"/>
      <c r="F561" s="12"/>
      <c r="G561" s="12"/>
    </row>
    <row r="562" spans="1:7" x14ac:dyDescent="0.25">
      <c r="A562" s="9" t="s">
        <v>782</v>
      </c>
      <c r="B562" s="9" t="s">
        <v>15</v>
      </c>
      <c r="C562" s="9" t="s">
        <v>78</v>
      </c>
      <c r="D562" s="18" t="s">
        <v>783</v>
      </c>
      <c r="E562" s="10">
        <v>54.36</v>
      </c>
      <c r="F562" s="10">
        <v>154</v>
      </c>
      <c r="G562" s="11">
        <f>ROUND(E562*F562,2)</f>
        <v>8371.44</v>
      </c>
    </row>
    <row r="563" spans="1:7" ht="78.75" x14ac:dyDescent="0.25">
      <c r="A563" s="12"/>
      <c r="B563" s="12"/>
      <c r="C563" s="12"/>
      <c r="D563" s="13" t="s">
        <v>784</v>
      </c>
      <c r="E563" s="12"/>
      <c r="F563" s="12"/>
      <c r="G563" s="12"/>
    </row>
    <row r="564" spans="1:7" x14ac:dyDescent="0.25">
      <c r="A564" s="12"/>
      <c r="B564" s="12"/>
      <c r="C564" s="12"/>
      <c r="D564" s="19" t="s">
        <v>785</v>
      </c>
      <c r="E564" s="10">
        <v>1</v>
      </c>
      <c r="F564" s="8">
        <f>G528+G530+G532+G534+G536+G538+G540+G542+G544+G546+G548+G550+G552+G554+G556+G558+G560+G562</f>
        <v>21033.690000000002</v>
      </c>
      <c r="G564" s="8">
        <f>ROUND(F564*E564,2)</f>
        <v>21033.69</v>
      </c>
    </row>
    <row r="565" spans="1:7" ht="0.95" customHeight="1" x14ac:dyDescent="0.25">
      <c r="A565" s="14"/>
      <c r="B565" s="14"/>
      <c r="C565" s="14"/>
      <c r="D565" s="20"/>
      <c r="E565" s="14"/>
      <c r="F565" s="14"/>
      <c r="G565" s="14"/>
    </row>
    <row r="566" spans="1:7" x14ac:dyDescent="0.25">
      <c r="A566" s="7" t="s">
        <v>786</v>
      </c>
      <c r="B566" s="7" t="s">
        <v>11</v>
      </c>
      <c r="C566" s="7" t="s">
        <v>12</v>
      </c>
      <c r="D566" s="17" t="s">
        <v>787</v>
      </c>
      <c r="E566" s="8">
        <f>E577</f>
        <v>1</v>
      </c>
      <c r="F566" s="8">
        <f>F577</f>
        <v>4627.9399999999996</v>
      </c>
      <c r="G566" s="8">
        <f>G577</f>
        <v>4627.9399999999996</v>
      </c>
    </row>
    <row r="567" spans="1:7" x14ac:dyDescent="0.25">
      <c r="A567" s="9" t="s">
        <v>788</v>
      </c>
      <c r="B567" s="9" t="s">
        <v>15</v>
      </c>
      <c r="C567" s="9" t="s">
        <v>34</v>
      </c>
      <c r="D567" s="18" t="s">
        <v>789</v>
      </c>
      <c r="E567" s="10">
        <v>1</v>
      </c>
      <c r="F567" s="10">
        <v>494.95</v>
      </c>
      <c r="G567" s="11">
        <f>ROUND(E567*F567,2)</f>
        <v>494.95</v>
      </c>
    </row>
    <row r="568" spans="1:7" ht="180" x14ac:dyDescent="0.25">
      <c r="A568" s="12"/>
      <c r="B568" s="12"/>
      <c r="C568" s="12"/>
      <c r="D568" s="13" t="s">
        <v>790</v>
      </c>
      <c r="E568" s="12"/>
      <c r="F568" s="12"/>
      <c r="G568" s="12"/>
    </row>
    <row r="569" spans="1:7" x14ac:dyDescent="0.25">
      <c r="A569" s="9" t="s">
        <v>791</v>
      </c>
      <c r="B569" s="9" t="s">
        <v>15</v>
      </c>
      <c r="C569" s="9" t="s">
        <v>78</v>
      </c>
      <c r="D569" s="18" t="s">
        <v>792</v>
      </c>
      <c r="E569" s="10">
        <v>79</v>
      </c>
      <c r="F569" s="10">
        <v>29.43</v>
      </c>
      <c r="G569" s="11">
        <f>ROUND(E569*F569,2)</f>
        <v>2324.9699999999998</v>
      </c>
    </row>
    <row r="570" spans="1:7" ht="90" x14ac:dyDescent="0.25">
      <c r="A570" s="12"/>
      <c r="B570" s="12"/>
      <c r="C570" s="12"/>
      <c r="D570" s="13" t="s">
        <v>793</v>
      </c>
      <c r="E570" s="12"/>
      <c r="F570" s="12"/>
      <c r="G570" s="12"/>
    </row>
    <row r="571" spans="1:7" x14ac:dyDescent="0.25">
      <c r="A571" s="9" t="s">
        <v>794</v>
      </c>
      <c r="B571" s="9" t="s">
        <v>15</v>
      </c>
      <c r="C571" s="9" t="s">
        <v>34</v>
      </c>
      <c r="D571" s="18" t="s">
        <v>795</v>
      </c>
      <c r="E571" s="10">
        <v>2</v>
      </c>
      <c r="F571" s="10">
        <v>421.35</v>
      </c>
      <c r="G571" s="11">
        <f>ROUND(E571*F571,2)</f>
        <v>842.7</v>
      </c>
    </row>
    <row r="572" spans="1:7" ht="67.5" x14ac:dyDescent="0.25">
      <c r="A572" s="12"/>
      <c r="B572" s="12"/>
      <c r="C572" s="12"/>
      <c r="D572" s="13" t="s">
        <v>796</v>
      </c>
      <c r="E572" s="12"/>
      <c r="F572" s="12"/>
      <c r="G572" s="12"/>
    </row>
    <row r="573" spans="1:7" x14ac:dyDescent="0.25">
      <c r="A573" s="9" t="s">
        <v>797</v>
      </c>
      <c r="B573" s="9" t="s">
        <v>15</v>
      </c>
      <c r="C573" s="9" t="s">
        <v>34</v>
      </c>
      <c r="D573" s="18" t="s">
        <v>798</v>
      </c>
      <c r="E573" s="10">
        <v>10</v>
      </c>
      <c r="F573" s="10">
        <v>84.84</v>
      </c>
      <c r="G573" s="11">
        <f>ROUND(E573*F573,2)</f>
        <v>848.4</v>
      </c>
    </row>
    <row r="574" spans="1:7" ht="78.75" x14ac:dyDescent="0.25">
      <c r="A574" s="12"/>
      <c r="B574" s="12"/>
      <c r="C574" s="12"/>
      <c r="D574" s="13" t="s">
        <v>799</v>
      </c>
      <c r="E574" s="12"/>
      <c r="F574" s="12"/>
      <c r="G574" s="12"/>
    </row>
    <row r="575" spans="1:7" x14ac:dyDescent="0.25">
      <c r="A575" s="9" t="s">
        <v>800</v>
      </c>
      <c r="B575" s="9" t="s">
        <v>15</v>
      </c>
      <c r="C575" s="9" t="s">
        <v>34</v>
      </c>
      <c r="D575" s="18" t="s">
        <v>801</v>
      </c>
      <c r="E575" s="10">
        <v>1</v>
      </c>
      <c r="F575" s="10">
        <v>116.92</v>
      </c>
      <c r="G575" s="11">
        <f>ROUND(E575*F575,2)</f>
        <v>116.92</v>
      </c>
    </row>
    <row r="576" spans="1:7" ht="78.75" x14ac:dyDescent="0.25">
      <c r="A576" s="12"/>
      <c r="B576" s="12"/>
      <c r="C576" s="12"/>
      <c r="D576" s="13" t="s">
        <v>802</v>
      </c>
      <c r="E576" s="12"/>
      <c r="F576" s="12"/>
      <c r="G576" s="12"/>
    </row>
    <row r="577" spans="1:7" x14ac:dyDescent="0.25">
      <c r="A577" s="12"/>
      <c r="B577" s="12"/>
      <c r="C577" s="12"/>
      <c r="D577" s="19" t="s">
        <v>803</v>
      </c>
      <c r="E577" s="10">
        <v>1</v>
      </c>
      <c r="F577" s="8">
        <f>G567+G569+G571+G573+G575</f>
        <v>4627.9399999999996</v>
      </c>
      <c r="G577" s="8">
        <f>ROUND(F577*E577,2)</f>
        <v>4627.9399999999996</v>
      </c>
    </row>
    <row r="578" spans="1:7" ht="0.95" customHeight="1" x14ac:dyDescent="0.25">
      <c r="A578" s="14"/>
      <c r="B578" s="14"/>
      <c r="C578" s="14"/>
      <c r="D578" s="20"/>
      <c r="E578" s="14"/>
      <c r="F578" s="14"/>
      <c r="G578" s="14"/>
    </row>
    <row r="579" spans="1:7" x14ac:dyDescent="0.25">
      <c r="A579" s="7" t="s">
        <v>804</v>
      </c>
      <c r="B579" s="7" t="s">
        <v>11</v>
      </c>
      <c r="C579" s="7" t="s">
        <v>12</v>
      </c>
      <c r="D579" s="17" t="s">
        <v>805</v>
      </c>
      <c r="E579" s="8">
        <f>E602</f>
        <v>1</v>
      </c>
      <c r="F579" s="8">
        <f>F602</f>
        <v>113900.85000000002</v>
      </c>
      <c r="G579" s="8">
        <f>G602</f>
        <v>113900.85</v>
      </c>
    </row>
    <row r="580" spans="1:7" x14ac:dyDescent="0.25">
      <c r="A580" s="9" t="s">
        <v>806</v>
      </c>
      <c r="B580" s="9" t="s">
        <v>15</v>
      </c>
      <c r="C580" s="9" t="s">
        <v>57</v>
      </c>
      <c r="D580" s="18" t="s">
        <v>807</v>
      </c>
      <c r="E580" s="10">
        <v>1283.5</v>
      </c>
      <c r="F580" s="10">
        <v>23.4</v>
      </c>
      <c r="G580" s="11">
        <f>ROUND(E580*F580,2)</f>
        <v>30033.9</v>
      </c>
    </row>
    <row r="581" spans="1:7" ht="90" x14ac:dyDescent="0.25">
      <c r="A581" s="12"/>
      <c r="B581" s="12"/>
      <c r="C581" s="12"/>
      <c r="D581" s="13" t="s">
        <v>808</v>
      </c>
      <c r="E581" s="12"/>
      <c r="F581" s="12"/>
      <c r="G581" s="12"/>
    </row>
    <row r="582" spans="1:7" x14ac:dyDescent="0.25">
      <c r="A582" s="9" t="s">
        <v>809</v>
      </c>
      <c r="B582" s="9" t="s">
        <v>15</v>
      </c>
      <c r="C582" s="9" t="s">
        <v>57</v>
      </c>
      <c r="D582" s="18" t="s">
        <v>810</v>
      </c>
      <c r="E582" s="10">
        <v>304.2</v>
      </c>
      <c r="F582" s="10">
        <v>56</v>
      </c>
      <c r="G582" s="11">
        <f>ROUND(E582*F582,2)</f>
        <v>17035.2</v>
      </c>
    </row>
    <row r="583" spans="1:7" ht="101.25" x14ac:dyDescent="0.25">
      <c r="A583" s="12"/>
      <c r="B583" s="12"/>
      <c r="C583" s="12"/>
      <c r="D583" s="13" t="s">
        <v>811</v>
      </c>
      <c r="E583" s="12"/>
      <c r="F583" s="12"/>
      <c r="G583" s="12"/>
    </row>
    <row r="584" spans="1:7" ht="22.5" x14ac:dyDescent="0.25">
      <c r="A584" s="9" t="s">
        <v>259</v>
      </c>
      <c r="B584" s="9" t="s">
        <v>15</v>
      </c>
      <c r="C584" s="9" t="s">
        <v>57</v>
      </c>
      <c r="D584" s="18" t="s">
        <v>260</v>
      </c>
      <c r="E584" s="10">
        <v>1519.7</v>
      </c>
      <c r="F584" s="10">
        <v>5.16</v>
      </c>
      <c r="G584" s="11">
        <f>ROUND(E584*F584,2)</f>
        <v>7841.65</v>
      </c>
    </row>
    <row r="585" spans="1:7" ht="45" x14ac:dyDescent="0.25">
      <c r="A585" s="12"/>
      <c r="B585" s="12"/>
      <c r="C585" s="12"/>
      <c r="D585" s="13" t="s">
        <v>261</v>
      </c>
      <c r="E585" s="12"/>
      <c r="F585" s="12"/>
      <c r="G585" s="12"/>
    </row>
    <row r="586" spans="1:7" ht="22.5" x14ac:dyDescent="0.25">
      <c r="A586" s="9" t="s">
        <v>812</v>
      </c>
      <c r="B586" s="9" t="s">
        <v>15</v>
      </c>
      <c r="C586" s="9" t="s">
        <v>78</v>
      </c>
      <c r="D586" s="18" t="s">
        <v>813</v>
      </c>
      <c r="E586" s="10">
        <v>87.7</v>
      </c>
      <c r="F586" s="10">
        <v>28.88</v>
      </c>
      <c r="G586" s="11">
        <f>ROUND(E586*F586,2)</f>
        <v>2532.7800000000002</v>
      </c>
    </row>
    <row r="587" spans="1:7" ht="45" x14ac:dyDescent="0.25">
      <c r="A587" s="12"/>
      <c r="B587" s="12"/>
      <c r="C587" s="12"/>
      <c r="D587" s="13" t="s">
        <v>814</v>
      </c>
      <c r="E587" s="12"/>
      <c r="F587" s="12"/>
      <c r="G587" s="12"/>
    </row>
    <row r="588" spans="1:7" ht="22.5" x14ac:dyDescent="0.25">
      <c r="A588" s="9" t="s">
        <v>815</v>
      </c>
      <c r="B588" s="9" t="s">
        <v>15</v>
      </c>
      <c r="C588" s="9" t="s">
        <v>78</v>
      </c>
      <c r="D588" s="18" t="s">
        <v>816</v>
      </c>
      <c r="E588" s="10">
        <v>156.5</v>
      </c>
      <c r="F588" s="10">
        <v>3.7</v>
      </c>
      <c r="G588" s="11">
        <f>ROUND(E588*F588,2)</f>
        <v>579.04999999999995</v>
      </c>
    </row>
    <row r="589" spans="1:7" ht="56.25" x14ac:dyDescent="0.25">
      <c r="A589" s="12"/>
      <c r="B589" s="12"/>
      <c r="C589" s="12"/>
      <c r="D589" s="13" t="s">
        <v>817</v>
      </c>
      <c r="E589" s="12"/>
      <c r="F589" s="12"/>
      <c r="G589" s="12"/>
    </row>
    <row r="590" spans="1:7" x14ac:dyDescent="0.25">
      <c r="A590" s="9" t="s">
        <v>66</v>
      </c>
      <c r="B590" s="9" t="s">
        <v>15</v>
      </c>
      <c r="C590" s="9" t="s">
        <v>41</v>
      </c>
      <c r="D590" s="18" t="s">
        <v>67</v>
      </c>
      <c r="E590" s="10">
        <v>71.81</v>
      </c>
      <c r="F590" s="10">
        <v>155.74</v>
      </c>
      <c r="G590" s="11">
        <f>ROUND(E590*F590,2)</f>
        <v>11183.69</v>
      </c>
    </row>
    <row r="591" spans="1:7" ht="67.5" x14ac:dyDescent="0.25">
      <c r="A591" s="12"/>
      <c r="B591" s="12"/>
      <c r="C591" s="12"/>
      <c r="D591" s="13" t="s">
        <v>68</v>
      </c>
      <c r="E591" s="12"/>
      <c r="F591" s="12"/>
      <c r="G591" s="12"/>
    </row>
    <row r="592" spans="1:7" x14ac:dyDescent="0.25">
      <c r="A592" s="9" t="s">
        <v>69</v>
      </c>
      <c r="B592" s="9" t="s">
        <v>15</v>
      </c>
      <c r="C592" s="9" t="s">
        <v>71</v>
      </c>
      <c r="D592" s="18" t="s">
        <v>70</v>
      </c>
      <c r="E592" s="10">
        <v>3416.48</v>
      </c>
      <c r="F592" s="10">
        <v>1.83</v>
      </c>
      <c r="G592" s="11">
        <f>ROUND(E592*F592,2)</f>
        <v>6252.16</v>
      </c>
    </row>
    <row r="593" spans="1:7" ht="78.75" x14ac:dyDescent="0.25">
      <c r="A593" s="12"/>
      <c r="B593" s="12"/>
      <c r="C593" s="12"/>
      <c r="D593" s="13" t="s">
        <v>72</v>
      </c>
      <c r="E593" s="12"/>
      <c r="F593" s="12"/>
      <c r="G593" s="12"/>
    </row>
    <row r="594" spans="1:7" x14ac:dyDescent="0.25">
      <c r="A594" s="9" t="s">
        <v>73</v>
      </c>
      <c r="B594" s="9" t="s">
        <v>15</v>
      </c>
      <c r="C594" s="9" t="s">
        <v>57</v>
      </c>
      <c r="D594" s="18" t="s">
        <v>74</v>
      </c>
      <c r="E594" s="10">
        <v>263.16000000000003</v>
      </c>
      <c r="F594" s="10">
        <v>22</v>
      </c>
      <c r="G594" s="11">
        <f>ROUND(E594*F594,2)</f>
        <v>5789.52</v>
      </c>
    </row>
    <row r="595" spans="1:7" ht="33.75" x14ac:dyDescent="0.25">
      <c r="A595" s="12"/>
      <c r="B595" s="12"/>
      <c r="C595" s="12"/>
      <c r="D595" s="13" t="s">
        <v>75</v>
      </c>
      <c r="E595" s="12"/>
      <c r="F595" s="12"/>
      <c r="G595" s="12"/>
    </row>
    <row r="596" spans="1:7" ht="22.5" x14ac:dyDescent="0.25">
      <c r="A596" s="9" t="s">
        <v>818</v>
      </c>
      <c r="B596" s="9" t="s">
        <v>15</v>
      </c>
      <c r="C596" s="9" t="s">
        <v>57</v>
      </c>
      <c r="D596" s="18" t="s">
        <v>819</v>
      </c>
      <c r="E596" s="10">
        <v>274</v>
      </c>
      <c r="F596" s="10">
        <v>70</v>
      </c>
      <c r="G596" s="11">
        <f>ROUND(E596*F596,2)</f>
        <v>19180</v>
      </c>
    </row>
    <row r="597" spans="1:7" ht="56.25" x14ac:dyDescent="0.25">
      <c r="A597" s="12"/>
      <c r="B597" s="12"/>
      <c r="C597" s="12"/>
      <c r="D597" s="13" t="s">
        <v>820</v>
      </c>
      <c r="E597" s="12"/>
      <c r="F597" s="12"/>
      <c r="G597" s="12"/>
    </row>
    <row r="598" spans="1:7" ht="22.5" x14ac:dyDescent="0.25">
      <c r="A598" s="9" t="s">
        <v>821</v>
      </c>
      <c r="B598" s="9" t="s">
        <v>15</v>
      </c>
      <c r="C598" s="9" t="s">
        <v>57</v>
      </c>
      <c r="D598" s="18" t="s">
        <v>822</v>
      </c>
      <c r="E598" s="10">
        <v>274</v>
      </c>
      <c r="F598" s="10">
        <v>6.2</v>
      </c>
      <c r="G598" s="11">
        <f>ROUND(E598*F598,2)</f>
        <v>1698.8</v>
      </c>
    </row>
    <row r="599" spans="1:7" ht="33.75" x14ac:dyDescent="0.25">
      <c r="A599" s="12"/>
      <c r="B599" s="12"/>
      <c r="C599" s="12"/>
      <c r="D599" s="13" t="s">
        <v>823</v>
      </c>
      <c r="E599" s="12"/>
      <c r="F599" s="12"/>
      <c r="G599" s="12"/>
    </row>
    <row r="600" spans="1:7" x14ac:dyDescent="0.25">
      <c r="A600" s="9" t="s">
        <v>824</v>
      </c>
      <c r="B600" s="9" t="s">
        <v>15</v>
      </c>
      <c r="C600" s="9" t="s">
        <v>57</v>
      </c>
      <c r="D600" s="18" t="s">
        <v>825</v>
      </c>
      <c r="E600" s="10">
        <v>3019</v>
      </c>
      <c r="F600" s="10">
        <v>3.9</v>
      </c>
      <c r="G600" s="11">
        <f>ROUND(E600*F600,2)</f>
        <v>11774.1</v>
      </c>
    </row>
    <row r="601" spans="1:7" ht="112.5" x14ac:dyDescent="0.25">
      <c r="A601" s="12"/>
      <c r="B601" s="12"/>
      <c r="C601" s="12"/>
      <c r="D601" s="13" t="s">
        <v>826</v>
      </c>
      <c r="E601" s="12"/>
      <c r="F601" s="12"/>
      <c r="G601" s="12"/>
    </row>
    <row r="602" spans="1:7" x14ac:dyDescent="0.25">
      <c r="A602" s="12"/>
      <c r="B602" s="12"/>
      <c r="C602" s="12"/>
      <c r="D602" s="19" t="s">
        <v>827</v>
      </c>
      <c r="E602" s="10">
        <v>1</v>
      </c>
      <c r="F602" s="8">
        <f>G580+G582+G584+G586+G588+G590+G592+G594+G596+G598+G600</f>
        <v>113900.85000000002</v>
      </c>
      <c r="G602" s="8">
        <f>ROUND(F602*E602,2)</f>
        <v>113900.85</v>
      </c>
    </row>
    <row r="603" spans="1:7" ht="0.95" customHeight="1" x14ac:dyDescent="0.25">
      <c r="A603" s="14"/>
      <c r="B603" s="14"/>
      <c r="C603" s="14"/>
      <c r="D603" s="20"/>
      <c r="E603" s="14"/>
      <c r="F603" s="14"/>
      <c r="G603" s="14"/>
    </row>
    <row r="604" spans="1:7" x14ac:dyDescent="0.25">
      <c r="A604" s="7" t="s">
        <v>828</v>
      </c>
      <c r="B604" s="7" t="s">
        <v>11</v>
      </c>
      <c r="C604" s="7" t="s">
        <v>12</v>
      </c>
      <c r="D604" s="17" t="s">
        <v>829</v>
      </c>
      <c r="E604" s="8">
        <f>E618</f>
        <v>1</v>
      </c>
      <c r="F604" s="8">
        <f>F618</f>
        <v>61593.7</v>
      </c>
      <c r="G604" s="8">
        <f>G618</f>
        <v>61593.7</v>
      </c>
    </row>
    <row r="605" spans="1:7" x14ac:dyDescent="0.25">
      <c r="A605" s="15" t="s">
        <v>830</v>
      </c>
      <c r="B605" s="15" t="s">
        <v>11</v>
      </c>
      <c r="C605" s="15" t="s">
        <v>12</v>
      </c>
      <c r="D605" s="21" t="s">
        <v>831</v>
      </c>
      <c r="E605" s="8">
        <f>E610</f>
        <v>1</v>
      </c>
      <c r="F605" s="8">
        <f>F610</f>
        <v>15403</v>
      </c>
      <c r="G605" s="8">
        <f>G610</f>
        <v>15403</v>
      </c>
    </row>
    <row r="606" spans="1:7" x14ac:dyDescent="0.25">
      <c r="A606" s="9" t="s">
        <v>832</v>
      </c>
      <c r="B606" s="9" t="s">
        <v>15</v>
      </c>
      <c r="C606" s="9" t="s">
        <v>57</v>
      </c>
      <c r="D606" s="18" t="s">
        <v>833</v>
      </c>
      <c r="E606" s="10">
        <v>1055</v>
      </c>
      <c r="F606" s="10">
        <v>8.1</v>
      </c>
      <c r="G606" s="11">
        <f>ROUND(E606*F606,2)</f>
        <v>8545.5</v>
      </c>
    </row>
    <row r="607" spans="1:7" ht="135" x14ac:dyDescent="0.25">
      <c r="A607" s="12"/>
      <c r="B607" s="12"/>
      <c r="C607" s="12"/>
      <c r="D607" s="13" t="s">
        <v>834</v>
      </c>
      <c r="E607" s="12"/>
      <c r="F607" s="12"/>
      <c r="G607" s="12"/>
    </row>
    <row r="608" spans="1:7" x14ac:dyDescent="0.25">
      <c r="A608" s="9" t="s">
        <v>835</v>
      </c>
      <c r="B608" s="9" t="s">
        <v>15</v>
      </c>
      <c r="C608" s="9" t="s">
        <v>57</v>
      </c>
      <c r="D608" s="18" t="s">
        <v>836</v>
      </c>
      <c r="E608" s="10">
        <v>1055</v>
      </c>
      <c r="F608" s="10">
        <v>6.5</v>
      </c>
      <c r="G608" s="11">
        <f>ROUND(E608*F608,2)</f>
        <v>6857.5</v>
      </c>
    </row>
    <row r="609" spans="1:7" ht="22.5" x14ac:dyDescent="0.25">
      <c r="A609" s="12"/>
      <c r="B609" s="12"/>
      <c r="C609" s="12"/>
      <c r="D609" s="13" t="s">
        <v>837</v>
      </c>
      <c r="E609" s="12"/>
      <c r="F609" s="12"/>
      <c r="G609" s="12"/>
    </row>
    <row r="610" spans="1:7" x14ac:dyDescent="0.25">
      <c r="A610" s="12"/>
      <c r="B610" s="12"/>
      <c r="C610" s="12"/>
      <c r="D610" s="19" t="s">
        <v>838</v>
      </c>
      <c r="E610" s="10">
        <v>1</v>
      </c>
      <c r="F610" s="8">
        <f>G606+G608</f>
        <v>15403</v>
      </c>
      <c r="G610" s="8">
        <f>ROUND(F610*E610,2)</f>
        <v>15403</v>
      </c>
    </row>
    <row r="611" spans="1:7" ht="0.95" customHeight="1" x14ac:dyDescent="0.25">
      <c r="A611" s="14"/>
      <c r="B611" s="14"/>
      <c r="C611" s="14"/>
      <c r="D611" s="20"/>
      <c r="E611" s="14"/>
      <c r="F611" s="14"/>
      <c r="G611" s="14"/>
    </row>
    <row r="612" spans="1:7" x14ac:dyDescent="0.25">
      <c r="A612" s="15" t="s">
        <v>839</v>
      </c>
      <c r="B612" s="15" t="s">
        <v>11</v>
      </c>
      <c r="C612" s="15" t="s">
        <v>12</v>
      </c>
      <c r="D612" s="21" t="s">
        <v>840</v>
      </c>
      <c r="E612" s="8">
        <f>E616</f>
        <v>1</v>
      </c>
      <c r="F612" s="8">
        <f>F616</f>
        <v>46190.7</v>
      </c>
      <c r="G612" s="8">
        <f>G616</f>
        <v>46190.7</v>
      </c>
    </row>
    <row r="613" spans="1:7" ht="22.5" x14ac:dyDescent="0.25">
      <c r="A613" s="12"/>
      <c r="B613" s="12"/>
      <c r="C613" s="12"/>
      <c r="D613" s="13" t="s">
        <v>841</v>
      </c>
      <c r="E613" s="12"/>
      <c r="F613" s="12"/>
      <c r="G613" s="12"/>
    </row>
    <row r="614" spans="1:7" x14ac:dyDescent="0.25">
      <c r="A614" s="9" t="s">
        <v>842</v>
      </c>
      <c r="B614" s="9" t="s">
        <v>15</v>
      </c>
      <c r="C614" s="9" t="s">
        <v>57</v>
      </c>
      <c r="D614" s="18" t="s">
        <v>843</v>
      </c>
      <c r="E614" s="10">
        <v>3019</v>
      </c>
      <c r="F614" s="10">
        <v>15.3</v>
      </c>
      <c r="G614" s="11">
        <f>ROUND(E614*F614,2)</f>
        <v>46190.7</v>
      </c>
    </row>
    <row r="615" spans="1:7" ht="22.5" x14ac:dyDescent="0.25">
      <c r="A615" s="12"/>
      <c r="B615" s="12"/>
      <c r="C615" s="12"/>
      <c r="D615" s="13" t="s">
        <v>844</v>
      </c>
      <c r="E615" s="12"/>
      <c r="F615" s="12"/>
      <c r="G615" s="12"/>
    </row>
    <row r="616" spans="1:7" x14ac:dyDescent="0.25">
      <c r="A616" s="12"/>
      <c r="B616" s="12"/>
      <c r="C616" s="12"/>
      <c r="D616" s="19" t="s">
        <v>845</v>
      </c>
      <c r="E616" s="10">
        <v>1</v>
      </c>
      <c r="F616" s="8">
        <f>G614</f>
        <v>46190.7</v>
      </c>
      <c r="G616" s="8">
        <f>ROUND(F616*E616,2)</f>
        <v>46190.7</v>
      </c>
    </row>
    <row r="617" spans="1:7" ht="0.95" customHeight="1" x14ac:dyDescent="0.25">
      <c r="A617" s="14"/>
      <c r="B617" s="14"/>
      <c r="C617" s="14"/>
      <c r="D617" s="20"/>
      <c r="E617" s="14"/>
      <c r="F617" s="14"/>
      <c r="G617" s="14"/>
    </row>
    <row r="618" spans="1:7" x14ac:dyDescent="0.25">
      <c r="A618" s="12"/>
      <c r="B618" s="12"/>
      <c r="C618" s="12"/>
      <c r="D618" s="19" t="s">
        <v>846</v>
      </c>
      <c r="E618" s="10">
        <v>1</v>
      </c>
      <c r="F618" s="8">
        <f>G610+G616</f>
        <v>61593.7</v>
      </c>
      <c r="G618" s="8">
        <f>ROUND(F618*E618,2)</f>
        <v>61593.7</v>
      </c>
    </row>
    <row r="619" spans="1:7" ht="0.95" customHeight="1" x14ac:dyDescent="0.25">
      <c r="A619" s="14"/>
      <c r="B619" s="14"/>
      <c r="C619" s="14"/>
      <c r="D619" s="20"/>
      <c r="E619" s="14"/>
      <c r="F619" s="14"/>
      <c r="G619" s="14"/>
    </row>
    <row r="620" spans="1:7" x14ac:dyDescent="0.25">
      <c r="A620" s="7" t="s">
        <v>847</v>
      </c>
      <c r="B620" s="7" t="s">
        <v>11</v>
      </c>
      <c r="C620" s="7" t="s">
        <v>12</v>
      </c>
      <c r="D620" s="17" t="s">
        <v>848</v>
      </c>
      <c r="E620" s="8">
        <f>E623</f>
        <v>1</v>
      </c>
      <c r="F620" s="8">
        <f>F623</f>
        <v>1162.4000000000001</v>
      </c>
      <c r="G620" s="8">
        <f>G623</f>
        <v>1162.4000000000001</v>
      </c>
    </row>
    <row r="621" spans="1:7" x14ac:dyDescent="0.25">
      <c r="A621" s="9" t="s">
        <v>849</v>
      </c>
      <c r="B621" s="9" t="s">
        <v>15</v>
      </c>
      <c r="C621" s="9" t="s">
        <v>851</v>
      </c>
      <c r="D621" s="18" t="s">
        <v>850</v>
      </c>
      <c r="E621" s="10">
        <v>80</v>
      </c>
      <c r="F621" s="10">
        <v>14.53</v>
      </c>
      <c r="G621" s="11">
        <f>ROUND(E621*F621,2)</f>
        <v>1162.4000000000001</v>
      </c>
    </row>
    <row r="622" spans="1:7" ht="33.75" x14ac:dyDescent="0.25">
      <c r="A622" s="12"/>
      <c r="B622" s="12"/>
      <c r="C622" s="12"/>
      <c r="D622" s="13" t="s">
        <v>852</v>
      </c>
      <c r="E622" s="12"/>
      <c r="F622" s="12"/>
      <c r="G622" s="12"/>
    </row>
    <row r="623" spans="1:7" x14ac:dyDescent="0.25">
      <c r="A623" s="12"/>
      <c r="B623" s="12"/>
      <c r="C623" s="12"/>
      <c r="D623" s="19" t="s">
        <v>853</v>
      </c>
      <c r="E623" s="10">
        <v>1</v>
      </c>
      <c r="F623" s="8">
        <f>G621</f>
        <v>1162.4000000000001</v>
      </c>
      <c r="G623" s="8">
        <f>ROUND(F623*E623,2)</f>
        <v>1162.4000000000001</v>
      </c>
    </row>
    <row r="624" spans="1:7" ht="0.95" customHeight="1" x14ac:dyDescent="0.25">
      <c r="A624" s="14"/>
      <c r="B624" s="14"/>
      <c r="C624" s="14"/>
      <c r="D624" s="20"/>
      <c r="E624" s="14"/>
      <c r="F624" s="14"/>
      <c r="G624" s="14"/>
    </row>
    <row r="625" spans="1:7" x14ac:dyDescent="0.25">
      <c r="A625" s="7" t="s">
        <v>854</v>
      </c>
      <c r="B625" s="7" t="s">
        <v>11</v>
      </c>
      <c r="C625" s="7" t="s">
        <v>12</v>
      </c>
      <c r="D625" s="17" t="s">
        <v>855</v>
      </c>
      <c r="E625" s="8">
        <f>E631</f>
        <v>1</v>
      </c>
      <c r="F625" s="8">
        <f>F631</f>
        <v>6248.32</v>
      </c>
      <c r="G625" s="8">
        <f>G631</f>
        <v>6248.32</v>
      </c>
    </row>
    <row r="626" spans="1:7" x14ac:dyDescent="0.25">
      <c r="A626" s="9" t="s">
        <v>856</v>
      </c>
      <c r="B626" s="9" t="s">
        <v>15</v>
      </c>
      <c r="C626" s="9" t="s">
        <v>41</v>
      </c>
      <c r="D626" s="18" t="s">
        <v>857</v>
      </c>
      <c r="E626" s="10">
        <v>326.08999999999997</v>
      </c>
      <c r="F626" s="10">
        <v>7.5</v>
      </c>
      <c r="G626" s="11">
        <f>ROUND(E626*F626,2)</f>
        <v>2445.6799999999998</v>
      </c>
    </row>
    <row r="627" spans="1:7" ht="56.25" x14ac:dyDescent="0.25">
      <c r="A627" s="12"/>
      <c r="B627" s="12"/>
      <c r="C627" s="12"/>
      <c r="D627" s="13" t="s">
        <v>858</v>
      </c>
      <c r="E627" s="12"/>
      <c r="F627" s="12"/>
      <c r="G627" s="12"/>
    </row>
    <row r="628" spans="1:7" x14ac:dyDescent="0.25">
      <c r="A628" s="9" t="s">
        <v>859</v>
      </c>
      <c r="B628" s="9" t="s">
        <v>15</v>
      </c>
      <c r="C628" s="9" t="s">
        <v>41</v>
      </c>
      <c r="D628" s="18" t="s">
        <v>860</v>
      </c>
      <c r="E628" s="10">
        <v>326.08999999999997</v>
      </c>
      <c r="F628" s="10">
        <v>10.45</v>
      </c>
      <c r="G628" s="11">
        <f>ROUND(E628*F628,2)</f>
        <v>3407.64</v>
      </c>
    </row>
    <row r="629" spans="1:7" ht="78.75" x14ac:dyDescent="0.25">
      <c r="A629" s="12"/>
      <c r="B629" s="12"/>
      <c r="C629" s="12"/>
      <c r="D629" s="13" t="s">
        <v>861</v>
      </c>
      <c r="E629" s="12"/>
      <c r="F629" s="12"/>
      <c r="G629" s="12"/>
    </row>
    <row r="630" spans="1:7" x14ac:dyDescent="0.25">
      <c r="A630" s="9" t="s">
        <v>862</v>
      </c>
      <c r="B630" s="9" t="s">
        <v>15</v>
      </c>
      <c r="C630" s="9" t="s">
        <v>41</v>
      </c>
      <c r="D630" s="18" t="s">
        <v>863</v>
      </c>
      <c r="E630" s="10">
        <v>50</v>
      </c>
      <c r="F630" s="10">
        <v>7.9</v>
      </c>
      <c r="G630" s="11">
        <f>ROUND(E630*F630,2)</f>
        <v>395</v>
      </c>
    </row>
    <row r="631" spans="1:7" x14ac:dyDescent="0.25">
      <c r="A631" s="12"/>
      <c r="B631" s="12"/>
      <c r="C631" s="12"/>
      <c r="D631" s="19" t="s">
        <v>864</v>
      </c>
      <c r="E631" s="10">
        <v>1</v>
      </c>
      <c r="F631" s="8">
        <f>G626+G628+G630</f>
        <v>6248.32</v>
      </c>
      <c r="G631" s="8">
        <f>ROUND(F631*E631,2)</f>
        <v>6248.32</v>
      </c>
    </row>
    <row r="632" spans="1:7" ht="0.95" customHeight="1" x14ac:dyDescent="0.25">
      <c r="A632" s="14"/>
      <c r="B632" s="14"/>
      <c r="C632" s="14"/>
      <c r="D632" s="20"/>
      <c r="E632" s="14"/>
      <c r="F632" s="14"/>
      <c r="G632" s="14"/>
    </row>
    <row r="633" spans="1:7" x14ac:dyDescent="0.25">
      <c r="A633" s="7" t="s">
        <v>865</v>
      </c>
      <c r="B633" s="7" t="s">
        <v>11</v>
      </c>
      <c r="C633" s="7" t="s">
        <v>12</v>
      </c>
      <c r="D633" s="17" t="s">
        <v>866</v>
      </c>
      <c r="E633" s="8">
        <f>E636</f>
        <v>1</v>
      </c>
      <c r="F633" s="8">
        <f>F636</f>
        <v>11667.51</v>
      </c>
      <c r="G633" s="8">
        <f>G636</f>
        <v>11667.51</v>
      </c>
    </row>
    <row r="634" spans="1:7" ht="22.5" x14ac:dyDescent="0.25">
      <c r="A634" s="9" t="s">
        <v>867</v>
      </c>
      <c r="B634" s="9" t="s">
        <v>15</v>
      </c>
      <c r="C634" s="9" t="s">
        <v>103</v>
      </c>
      <c r="D634" s="18" t="s">
        <v>868</v>
      </c>
      <c r="E634" s="10">
        <v>1</v>
      </c>
      <c r="F634" s="10">
        <v>11667.51</v>
      </c>
      <c r="G634" s="11">
        <f>ROUND(E634*F634,2)</f>
        <v>11667.51</v>
      </c>
    </row>
    <row r="635" spans="1:7" ht="78.75" x14ac:dyDescent="0.25">
      <c r="A635" s="12"/>
      <c r="B635" s="12"/>
      <c r="C635" s="12"/>
      <c r="D635" s="13" t="s">
        <v>869</v>
      </c>
      <c r="E635" s="12"/>
      <c r="F635" s="12"/>
      <c r="G635" s="12"/>
    </row>
    <row r="636" spans="1:7" x14ac:dyDescent="0.25">
      <c r="A636" s="12"/>
      <c r="B636" s="12"/>
      <c r="C636" s="12"/>
      <c r="D636" s="19" t="s">
        <v>870</v>
      </c>
      <c r="E636" s="10">
        <v>1</v>
      </c>
      <c r="F636" s="8">
        <f>G634</f>
        <v>11667.51</v>
      </c>
      <c r="G636" s="8">
        <f>ROUND(F636*E636,2)</f>
        <v>11667.51</v>
      </c>
    </row>
    <row r="637" spans="1:7" ht="0.95" customHeight="1" x14ac:dyDescent="0.25">
      <c r="A637" s="14"/>
      <c r="B637" s="14"/>
      <c r="C637" s="14"/>
      <c r="D637" s="20"/>
      <c r="E637" s="14"/>
      <c r="F637" s="14"/>
      <c r="G637" s="14"/>
    </row>
    <row r="638" spans="1:7" x14ac:dyDescent="0.25">
      <c r="A638" s="7" t="s">
        <v>871</v>
      </c>
      <c r="B638" s="7" t="s">
        <v>11</v>
      </c>
      <c r="C638" s="7" t="s">
        <v>12</v>
      </c>
      <c r="D638" s="17" t="s">
        <v>872</v>
      </c>
      <c r="E638" s="8">
        <f>E641</f>
        <v>1</v>
      </c>
      <c r="F638" s="8">
        <f>F641</f>
        <v>8750.6299999999992</v>
      </c>
      <c r="G638" s="8">
        <f>G641</f>
        <v>8750.6299999999992</v>
      </c>
    </row>
    <row r="639" spans="1:7" x14ac:dyDescent="0.25">
      <c r="A639" s="9" t="s">
        <v>873</v>
      </c>
      <c r="B639" s="9" t="s">
        <v>15</v>
      </c>
      <c r="C639" s="9" t="s">
        <v>103</v>
      </c>
      <c r="D639" s="18" t="s">
        <v>874</v>
      </c>
      <c r="E639" s="10">
        <v>1</v>
      </c>
      <c r="F639" s="10">
        <v>8750.6299999999992</v>
      </c>
      <c r="G639" s="11">
        <f>ROUND(E639*F639,2)</f>
        <v>8750.6299999999992</v>
      </c>
    </row>
    <row r="640" spans="1:7" ht="45" x14ac:dyDescent="0.25">
      <c r="A640" s="12"/>
      <c r="B640" s="12"/>
      <c r="C640" s="12"/>
      <c r="D640" s="13" t="s">
        <v>875</v>
      </c>
      <c r="E640" s="12"/>
      <c r="F640" s="12"/>
      <c r="G640" s="12"/>
    </row>
    <row r="641" spans="1:7" x14ac:dyDescent="0.25">
      <c r="A641" s="12"/>
      <c r="B641" s="12"/>
      <c r="C641" s="12"/>
      <c r="D641" s="19" t="s">
        <v>876</v>
      </c>
      <c r="E641" s="10">
        <v>1</v>
      </c>
      <c r="F641" s="8">
        <f>G639</f>
        <v>8750.6299999999992</v>
      </c>
      <c r="G641" s="8">
        <f>ROUND(F641*E641,2)</f>
        <v>8750.6299999999992</v>
      </c>
    </row>
    <row r="642" spans="1:7" ht="0.95" customHeight="1" x14ac:dyDescent="0.25">
      <c r="A642" s="14"/>
      <c r="B642" s="14"/>
      <c r="C642" s="14"/>
      <c r="D642" s="20"/>
      <c r="E642" s="14"/>
      <c r="F642" s="14"/>
      <c r="G642" s="14"/>
    </row>
    <row r="643" spans="1:7" x14ac:dyDescent="0.25">
      <c r="A643" s="12"/>
      <c r="B643" s="12"/>
      <c r="C643" s="12"/>
      <c r="D643" s="19" t="s">
        <v>877</v>
      </c>
      <c r="E643" s="10">
        <v>1</v>
      </c>
      <c r="F643" s="8">
        <f>G13+G38+G65+G93+G112+G127+G162+G175+G208+G221+G274+G279+G284+G303+G374+G425+G438+G481+G506+G525+G564+G577+G602+G618+G623+G631+G636+G641</f>
        <v>1295046.3599999999</v>
      </c>
      <c r="G643" s="8">
        <f>ROUND(F643*E643,2)</f>
        <v>1295046.3600000001</v>
      </c>
    </row>
    <row r="644" spans="1:7" x14ac:dyDescent="0.25">
      <c r="A644" s="12"/>
      <c r="B644" s="12"/>
      <c r="C644" s="12"/>
      <c r="D644" s="13"/>
      <c r="E644" s="12"/>
      <c r="F644" s="12"/>
      <c r="G644" s="12"/>
    </row>
  </sheetData>
  <dataValidations count="1">
    <dataValidation type="list" allowBlank="1" showInputMessage="1" showErrorMessage="1" sqref="B4:B644">
      <formula1>"Capítulo,Partida,Mano de obra,Maquinaria,Material,Otros,"</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2024-10-09T15:23:05Z</dcterms:created>
  <dcterms:modified xsi:type="dcterms:W3CDTF">2024-10-09T15:24:12Z</dcterms:modified>
</cp:coreProperties>
</file>