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110"/>
  <workbookPr filterPrivacy="1"/>
  <xr:revisionPtr revIDLastSave="0" documentId="13_ncr:1_{44D6248E-D9F4-4961-80E9-2BF11A669384}" xr6:coauthVersionLast="47" xr6:coauthVersionMax="47" xr10:uidLastSave="{00000000-0000-0000-0000-000000000000}"/>
  <bookViews>
    <workbookView xWindow="-105" yWindow="-105" windowWidth="23250" windowHeight="12570" xr2:uid="{00000000-000D-0000-FFFF-FFFF00000000}"/>
  </bookViews>
  <sheets>
    <sheet name="Presupuesto Proyecto" sheetId="3" r:id="rId1"/>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E81" i="3" l="1"/>
  <c r="E74" i="3"/>
  <c r="E67" i="3"/>
  <c r="E60" i="3"/>
  <c r="E53" i="3"/>
  <c r="E46" i="3"/>
  <c r="E39" i="3"/>
  <c r="E32" i="3"/>
  <c r="E25" i="3"/>
  <c r="E18" i="3"/>
  <c r="E11" i="3"/>
  <c r="E89" i="3"/>
  <c r="E88" i="3"/>
  <c r="D84" i="3"/>
  <c r="E84" i="3" s="1"/>
  <c r="D83" i="3"/>
  <c r="E83" i="3" s="1"/>
  <c r="E82" i="3"/>
  <c r="D77" i="3"/>
  <c r="E77" i="3"/>
  <c r="D76" i="3"/>
  <c r="E76" i="3" s="1"/>
  <c r="E75" i="3"/>
  <c r="D70" i="3"/>
  <c r="D69" i="3"/>
  <c r="E69" i="3"/>
  <c r="E68" i="3"/>
  <c r="D63" i="3"/>
  <c r="E63" i="3"/>
  <c r="D62" i="3"/>
  <c r="E62" i="3" s="1"/>
  <c r="E61" i="3"/>
  <c r="D56" i="3"/>
  <c r="E56" i="3" s="1"/>
  <c r="D55" i="3"/>
  <c r="E55" i="3"/>
  <c r="E54" i="3"/>
  <c r="D49" i="3"/>
  <c r="E49" i="3" s="1"/>
  <c r="D48" i="3"/>
  <c r="E48" i="3"/>
  <c r="E47" i="3"/>
  <c r="D42" i="3"/>
  <c r="E42" i="3" s="1"/>
  <c r="D41" i="3"/>
  <c r="E41" i="3" s="1"/>
  <c r="E40" i="3"/>
  <c r="D35" i="3"/>
  <c r="E35" i="3" s="1"/>
  <c r="D34" i="3"/>
  <c r="E34" i="3" s="1"/>
  <c r="E33" i="3"/>
  <c r="D28" i="3"/>
  <c r="D27" i="3"/>
  <c r="E27" i="3"/>
  <c r="E26" i="3"/>
  <c r="D21" i="3"/>
  <c r="E21" i="3" s="1"/>
  <c r="D20" i="3"/>
  <c r="E19" i="3"/>
  <c r="D14" i="3"/>
  <c r="E14" i="3" s="1"/>
  <c r="D13" i="3"/>
  <c r="E13" i="3" s="1"/>
  <c r="E12" i="3"/>
  <c r="D7" i="3"/>
  <c r="E7" i="3" s="1"/>
  <c r="D6" i="3"/>
  <c r="E6" i="3" s="1"/>
  <c r="E5" i="3"/>
  <c r="E28" i="3" l="1"/>
  <c r="E29" i="3" s="1"/>
  <c r="C95" i="3" s="1"/>
  <c r="E20" i="3"/>
  <c r="E22" i="3" s="1"/>
  <c r="C94" i="3" s="1"/>
  <c r="E70" i="3"/>
  <c r="E90" i="3"/>
  <c r="C104" i="3" s="1"/>
  <c r="E64" i="3"/>
  <c r="C100" i="3" s="1"/>
  <c r="E71" i="3"/>
  <c r="C101" i="3" s="1"/>
  <c r="E78" i="3"/>
  <c r="C102" i="3" s="1"/>
  <c r="E85" i="3"/>
  <c r="C103" i="3" s="1"/>
  <c r="E4" i="3"/>
  <c r="E8" i="3" s="1"/>
  <c r="C92" i="3" s="1"/>
  <c r="E15" i="3"/>
  <c r="C93" i="3" s="1"/>
  <c r="E36" i="3"/>
  <c r="C96" i="3" s="1"/>
  <c r="E43" i="3"/>
  <c r="C97" i="3" s="1"/>
  <c r="E50" i="3"/>
  <c r="C98" i="3" s="1"/>
  <c r="E57" i="3"/>
  <c r="C99" i="3" s="1"/>
  <c r="C105" i="3" l="1"/>
  <c r="C106" i="3" s="1"/>
</calcChain>
</file>

<file path=xl/sharedStrings.xml><?xml version="1.0" encoding="utf-8"?>
<sst xmlns="http://schemas.openxmlformats.org/spreadsheetml/2006/main" count="144" uniqueCount="37">
  <si>
    <t>Tallers Can Zam (TCZ)</t>
  </si>
  <si>
    <t>Partida</t>
  </si>
  <si>
    <t>Preu</t>
  </si>
  <si>
    <t>Amidament</t>
  </si>
  <si>
    <t>Total</t>
  </si>
  <si>
    <t>Identificació, megat i etiquetatge de circuits en horari nocturn.</t>
  </si>
  <si>
    <t>Quadre de baixa tensió de superficie de Tallers Can Zam, tipus modular, IP31 amb tapa cega, clase II, material aïllant  autoextingible, equipat segons esquema unifilar de projecte i amb 20% de reserva. Inclou material i mà d'obra per l'adaptació de l'escomesa dintre de la sala de seccionadors per reconnectar-la al nou quadre BT. Totalment instal·lat, provat i funcionant.</t>
  </si>
  <si>
    <t>Cable amb conductor de coure de tensió assignada 0,6/1 kV, de designació RZ1-K (AS), construcció segons norma UNE 21123-4, tripolar, de secció 3x2,5 mm2, amb coberta del cable de poliolefines, classe de reacció al foc Cca-s1b, d1, a1 segons la norma UNE-EN 50575 amb baixa emissió fums, col·locat en canal o safata.</t>
  </si>
  <si>
    <t>Cable amb conductor de coure de tensió assignada 0,6/1 kV, de designació RZ1-K (AS), construcció segons norma UNE 21123-4, tetrapolar, de secció 4x4 mm2, amb coberta del cable de poliolefines, classe de reacció al foc Cca-s1b, d1, a1 segons la norma UNE-EN 50575 amb baixa emissió fums, col·locat en canal o safata.</t>
  </si>
  <si>
    <t>TOTAL PEM</t>
  </si>
  <si>
    <t>Estació Can Zam (CZM)</t>
  </si>
  <si>
    <t>Quadre de baixa tensió de superficie d'estació Can Zam, tipus modular, IP31 amb tapa cega, clase II, material aïllant  autoextingible, equipat segons esquema unifilar de projecte i amb 20% de reserva. Inclou material i mà d'obra per l'adaptació de l'escomesa dintre de la sala de seccionadors per reconnectar-la al nou quadre BT. Totalment instal·lat, provat i funcionant.</t>
  </si>
  <si>
    <t>Estació Església Major (EGM)</t>
  </si>
  <si>
    <t>Quadre de baixa tensió de superficie d'estació Església Major, tipus modular, IP31 amb tapa cega, clase II, material aïllant  autoextingible, equipat segons esquema unifilar de projecte i amb 20% de reserva. Inclou material i mà d'obra per l'adaptació de l'escomesa dintre de la sala de seccionadors per reconnectar-la al nou quadre BT. Totalment instal·lat, provat i funcionant.</t>
  </si>
  <si>
    <t>Estació Fondo (FND)</t>
  </si>
  <si>
    <t>Quadre de baixa tensió de superficie d'estació Fondo, tipus modular, IP31 amb tapa cega, clase II, material aïllant  autoextingible, equipat segons esquema unifilar de projecte i amb 20% de reserva. Inclou material i mà d'obra per l'adaptació de l'escomesa dintre de la sala de seccionadors per reconnectar-la al nou quadre BT. Totalment instal·lat, provat i funcionant.</t>
  </si>
  <si>
    <t>Estació Santa Rosa (SRS)</t>
  </si>
  <si>
    <t>Quadre de baixa tensió de superficie d'estació Santa Rosa, tipus modular, IP31 amb tapa cega, clase II, material aïllant  autoextingible, equipat segons esquema unifilar de projecte i amb 20% de reserva. Inclou material i mà d'obra per l'adaptació de l'escomesa dintre de la sala de seccionadors per reconnectar-la al nou quadre BT. Totalment instal·lat, provat i funcionant.</t>
  </si>
  <si>
    <t>Estació Gorg (GRG)</t>
  </si>
  <si>
    <t>Quadre de baixa tensió de superficie d'estació Gorg, tipus modular, IP31 amb tapa cega, clase II, material aïllant  autoextingible, equipat segons esquema unifilar de projecte i amb 20% de reserva. Inclou material i mà d'obra per l'adaptació de l'escomesa dintre de la sala de seccionadors per reconnectar-la al nou quadre BT. Totalment instal·lat, provat i funcionant.</t>
  </si>
  <si>
    <t>Pou Ventilació Bon Pastor (Pou rodó) (PBZ)</t>
  </si>
  <si>
    <t>Quadre de baixa tensió de superficie del pou de ventilació Bon Pastor (Pou rodó), tipus modular, IP31 amb tapa cega, clase II, material aïllant  autoextingible, equipat segons esquema unifilar de projecte i amb 20% de reserva. Inclou material i mà d'obra per l'adaptació de l'escomesa dintre de la sala de seccionadors per reconnectar-la al nou quadre BT. Totalment instal·lat, provat i funcionant.</t>
  </si>
  <si>
    <t>Estació Bon Pastor (BPT)</t>
  </si>
  <si>
    <t>Quadre de baixa tensió de superficie d'estació Bon Pastor, tipus modular, IP31 amb tapa cega, clase II, material aïllant  autoextingible, equipat segons esquema unifilar de projecte i amb 20% de reserva. Inclou material i mà d'obra per l'adaptació de l'escomesa dintre de la sala de seccionadors per reconnectar-la al nou quadre BT. Totalment instal·lat, provat i funcionant.</t>
  </si>
  <si>
    <t>Estació 11 Setembre (NZS)</t>
  </si>
  <si>
    <t>Quadre de baixa tensió de superficie d'estació 11 Setembre, tipus modular, IP31 amb tapa cega, clase II, material aïllant  autoextingible, equipat segons esquema unifilar de projecte i amb 20% de reserva. Inclou material i mà d'obra per l'adaptació de l'escomesa dintre de la sala de seccionadors per reconnectar-la al nou quadre BT. Totalment instal·lat, provat i funcionant.</t>
  </si>
  <si>
    <t>Macropou (SET SSM)</t>
  </si>
  <si>
    <t>Quadre de baixa tensió de superficie del Macropou, tipus modular, IP31 amb tapa cega, clase II, material aïllant  autoextingible, equipat segons esquema unifilar de projecte i amb 20% de reserva. Inclou material i mà d'obra per l'adaptació de l'escomesa dintre de la sala de seccionadors per reconnectar-la al nou quadre BT. Totalment instal·lat, provat i funcionant.</t>
  </si>
  <si>
    <t>Estació Sagrera Meridiana (SM4)</t>
  </si>
  <si>
    <t>Quadre de baixa tensió de superficie d'estació Sagrera Meridiana, tipus modular, IP31 amb tapa cega, clase II, material aïllant  autoextingible, equipat segons esquema unifilar de projecte i amb 20% de reserva. Inclou material i mà d'obra per l'adaptació de l'escomesa dintre de la sala de seccionadors per reconnectar-la al nou quadre BT. Totalment instal·lat, provat i funcionant.</t>
  </si>
  <si>
    <t>Trajana túnel L4-L9</t>
  </si>
  <si>
    <t>Quadre de baixa tensió de superficie de Trajana túnel L4-L9, tipus modular, IP31 amb tapa cega, clase II, material aïllant  autoextingible, equipat segons esquema unifilar de projecte i amb 20% de reserva. Inclou material i mà d'obra per l'adaptació de l'escomesa dintre de la sala de seccionadors per reconnectar-la al nou quadre BT. Totalment instal·lat, provat i funcionant.</t>
  </si>
  <si>
    <t>Altres partides</t>
  </si>
  <si>
    <t>Tub rígid de plàstic sense halògens, de 20 mm de diàmetre nominal, aïllant i no propagador de la flama, amb una resistència a l'impacte de 2 J, resistència a compressió de 1250 N i una rigidesa dielèctrica de 2000 V, amb unió endollada i muntat superficialment.</t>
  </si>
  <si>
    <t>Tub flexible corrugat de plàstic sense halògens, de 20 mm de diàmetre nominal, aïllant i no propagador de la flama, de baixa emissió de fums i sense emissió de gasos tòxics ni corrosius, resistència a l'impacte de 2 J, resistència a compressió de 320 N i una rigidesa dielèctrica de 2000 V, amb unió endollada i muntat superficialment.</t>
  </si>
  <si>
    <t>RESUM SALES</t>
  </si>
  <si>
    <t>TOTAL PEC</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</si>
</sst>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_-* #,##0.00\ [$€-C0A]_-;\-* #,##0.00\ [$€-C0A]_-;_-* &quot;-&quot;??\ [$€-C0A]_-;_-@_-"/>
  </numFmts>
  <fonts count="2">
    <font>
      <sz val="11"/>
      <color theme="1"/>
      <name val="Calibri"/>
      <family val="2"/>
      <scheme val="minor"/>
    </font>
    <font>
      <b/>
      <sz val="11"/>
      <color theme="1"/>
      <name val="Calibri"/>
      <family val="2"/>
      <scheme val="minor"/>
    </font>
  </fonts>
  <fills count="3">
    <fill>
      <patternFill patternType="none"/>
    </fill>
    <fill>
      <patternFill patternType="gray125"/>
    </fill>
    <fill>
      <patternFill patternType="solid">
        <fgColor theme="4" tint="0.59999389629810485"/>
        <bgColor indexed="64"/>
      </patternFill>
    </fill>
  </fills>
  <borders count="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s>
  <cellStyleXfs count="1">
    <xf numFmtId="0" fontId="0" fillId="0" borderId="0"/>
  </cellStyleXfs>
  <cellXfs count="9">
    <xf numFmtId="0" fontId="0" fillId="0" borderId="0" xfId="0"/>
    <xf numFmtId="0" fontId="1" fillId="0" borderId="0" xfId="0" applyFont="1"/>
    <xf numFmtId="0" fontId="0" fillId="0" borderId="1" xfId="0" applyBorder="1" applyAlignment="1">
      <alignment wrapText="1"/>
    </xf>
    <xf numFmtId="0" fontId="0" fillId="0" borderId="1" xfId="0" applyBorder="1"/>
    <xf numFmtId="164" fontId="0" fillId="0" borderId="1" xfId="0" applyNumberFormat="1" applyBorder="1"/>
    <xf numFmtId="0" fontId="0" fillId="2" borderId="1" xfId="0" applyFill="1" applyBorder="1"/>
    <xf numFmtId="164" fontId="0" fillId="0" borderId="0" xfId="0" applyNumberFormat="1"/>
    <xf numFmtId="0" fontId="1" fillId="0" borderId="2" xfId="0" applyFont="1" applyBorder="1"/>
    <xf numFmtId="164" fontId="1" fillId="0" borderId="1" xfId="0" applyNumberFormat="1" applyFont="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34470E8-48F1-4E5B-AF06-5AEE3C63583D}">
  <dimension ref="B2:F106"/>
  <sheetViews>
    <sheetView tabSelected="1" topLeftCell="A85" workbookViewId="0">
      <selection activeCell="C106" sqref="C106"/>
    </sheetView>
  </sheetViews>
  <sheetFormatPr defaultColWidth="9.140625" defaultRowHeight="15"/>
  <cols>
    <col min="1" max="1" width="9.42578125" bestFit="1" customWidth="1"/>
    <col min="2" max="2" width="44.85546875" customWidth="1"/>
    <col min="3" max="3" width="13" bestFit="1" customWidth="1"/>
    <col min="4" max="4" width="11.42578125" bestFit="1" customWidth="1"/>
    <col min="5" max="5" width="11" bestFit="1" customWidth="1"/>
    <col min="6" max="6" width="10.85546875" bestFit="1" customWidth="1"/>
  </cols>
  <sheetData>
    <row r="2" spans="2:6">
      <c r="B2" s="1" t="s">
        <v>0</v>
      </c>
    </row>
    <row r="3" spans="2:6">
      <c r="B3" s="5" t="s">
        <v>1</v>
      </c>
      <c r="C3" s="5" t="s">
        <v>2</v>
      </c>
      <c r="D3" s="5" t="s">
        <v>3</v>
      </c>
      <c r="E3" s="5" t="s">
        <v>4</v>
      </c>
    </row>
    <row r="4" spans="2:6" ht="33.75" customHeight="1">
      <c r="B4" s="2" t="s">
        <v>5</v>
      </c>
      <c r="C4" s="4">
        <v>240</v>
      </c>
      <c r="D4" s="3">
        <v>1</v>
      </c>
      <c r="E4" s="4">
        <f>C4*D4</f>
        <v>240</v>
      </c>
    </row>
    <row r="5" spans="2:6" ht="120">
      <c r="B5" s="2" t="s">
        <v>6</v>
      </c>
      <c r="C5" s="4">
        <v>7240.4082780000008</v>
      </c>
      <c r="D5" s="3">
        <v>1</v>
      </c>
      <c r="E5" s="4">
        <f>C5*D5</f>
        <v>7240.4082780000008</v>
      </c>
    </row>
    <row r="6" spans="2:6" ht="105">
      <c r="B6" s="2" t="s">
        <v>7</v>
      </c>
      <c r="C6" s="4">
        <v>2.4</v>
      </c>
      <c r="D6" s="3">
        <f>5*15</f>
        <v>75</v>
      </c>
      <c r="E6" s="4">
        <f>C6*D6</f>
        <v>180</v>
      </c>
    </row>
    <row r="7" spans="2:6" ht="105">
      <c r="B7" s="2" t="s">
        <v>8</v>
      </c>
      <c r="C7" s="4">
        <v>3.74</v>
      </c>
      <c r="D7" s="3">
        <f>6*15+20</f>
        <v>110</v>
      </c>
      <c r="E7" s="4">
        <f>C7*D7</f>
        <v>411.40000000000003</v>
      </c>
    </row>
    <row r="8" spans="2:6">
      <c r="E8" s="6">
        <f>SUM(E4:E7)</f>
        <v>8071.8082780000004</v>
      </c>
      <c r="F8" t="s">
        <v>9</v>
      </c>
    </row>
    <row r="9" spans="2:6">
      <c r="B9" s="1" t="s">
        <v>10</v>
      </c>
    </row>
    <row r="10" spans="2:6">
      <c r="B10" s="5" t="s">
        <v>1</v>
      </c>
      <c r="C10" s="5" t="s">
        <v>2</v>
      </c>
      <c r="D10" s="5" t="s">
        <v>3</v>
      </c>
      <c r="E10" s="5" t="s">
        <v>4</v>
      </c>
    </row>
    <row r="11" spans="2:6" ht="30">
      <c r="B11" s="2" t="s">
        <v>5</v>
      </c>
      <c r="C11" s="4">
        <v>240</v>
      </c>
      <c r="D11" s="3">
        <v>1</v>
      </c>
      <c r="E11" s="4">
        <f>C11*D11</f>
        <v>240</v>
      </c>
    </row>
    <row r="12" spans="2:6" ht="120">
      <c r="B12" s="2" t="s">
        <v>11</v>
      </c>
      <c r="C12" s="4">
        <v>5633.3682879999997</v>
      </c>
      <c r="D12" s="3">
        <v>1</v>
      </c>
      <c r="E12" s="4">
        <f>C12*D12</f>
        <v>5633.3682879999997</v>
      </c>
    </row>
    <row r="13" spans="2:6" ht="105">
      <c r="B13" s="2" t="s">
        <v>7</v>
      </c>
      <c r="C13" s="4">
        <v>2.4</v>
      </c>
      <c r="D13" s="3">
        <f>5*18</f>
        <v>90</v>
      </c>
      <c r="E13" s="4">
        <f>C13*D13</f>
        <v>216</v>
      </c>
    </row>
    <row r="14" spans="2:6" ht="105">
      <c r="B14" s="2" t="s">
        <v>8</v>
      </c>
      <c r="C14" s="4">
        <v>3.74</v>
      </c>
      <c r="D14" s="3">
        <f>2*15</f>
        <v>30</v>
      </c>
      <c r="E14" s="4">
        <f>C14*D14</f>
        <v>112.2</v>
      </c>
    </row>
    <row r="15" spans="2:6">
      <c r="E15" s="6">
        <f>SUM(E11:E14)</f>
        <v>6201.5682879999995</v>
      </c>
      <c r="F15" t="s">
        <v>9</v>
      </c>
    </row>
    <row r="16" spans="2:6">
      <c r="B16" s="1" t="s">
        <v>12</v>
      </c>
      <c r="E16" s="6"/>
    </row>
    <row r="17" spans="2:6">
      <c r="B17" s="5" t="s">
        <v>1</v>
      </c>
      <c r="C17" s="5" t="s">
        <v>2</v>
      </c>
      <c r="D17" s="5" t="s">
        <v>3</v>
      </c>
      <c r="E17" s="5" t="s">
        <v>4</v>
      </c>
    </row>
    <row r="18" spans="2:6" ht="30">
      <c r="B18" s="2" t="s">
        <v>5</v>
      </c>
      <c r="C18" s="4">
        <v>240</v>
      </c>
      <c r="D18" s="3">
        <v>1</v>
      </c>
      <c r="E18" s="4">
        <f>C18*D18</f>
        <v>240</v>
      </c>
    </row>
    <row r="19" spans="2:6" ht="120">
      <c r="B19" s="2" t="s">
        <v>13</v>
      </c>
      <c r="C19" s="4">
        <v>5330.3521759999994</v>
      </c>
      <c r="D19" s="3">
        <v>1</v>
      </c>
      <c r="E19" s="4">
        <f>C19*D19</f>
        <v>5330.3521759999994</v>
      </c>
    </row>
    <row r="20" spans="2:6" ht="105">
      <c r="B20" s="2" t="s">
        <v>7</v>
      </c>
      <c r="C20" s="4">
        <v>2.4</v>
      </c>
      <c r="D20" s="3">
        <f>4*15</f>
        <v>60</v>
      </c>
      <c r="E20" s="4">
        <f>C20*D20</f>
        <v>144</v>
      </c>
    </row>
    <row r="21" spans="2:6" ht="105">
      <c r="B21" s="2" t="s">
        <v>8</v>
      </c>
      <c r="C21" s="4">
        <v>3.74</v>
      </c>
      <c r="D21" s="3">
        <f>2*15</f>
        <v>30</v>
      </c>
      <c r="E21" s="4">
        <f>C21*D21</f>
        <v>112.2</v>
      </c>
    </row>
    <row r="22" spans="2:6">
      <c r="E22" s="6">
        <f>SUM(E18:E21)</f>
        <v>5826.5521759999992</v>
      </c>
      <c r="F22" t="s">
        <v>9</v>
      </c>
    </row>
    <row r="23" spans="2:6">
      <c r="B23" s="1" t="s">
        <v>14</v>
      </c>
    </row>
    <row r="24" spans="2:6">
      <c r="B24" s="5" t="s">
        <v>1</v>
      </c>
      <c r="C24" s="5" t="s">
        <v>2</v>
      </c>
      <c r="D24" s="5" t="s">
        <v>3</v>
      </c>
      <c r="E24" s="5" t="s">
        <v>4</v>
      </c>
    </row>
    <row r="25" spans="2:6" ht="30">
      <c r="B25" s="2" t="s">
        <v>5</v>
      </c>
      <c r="C25" s="4">
        <v>240</v>
      </c>
      <c r="D25" s="3">
        <v>1</v>
      </c>
      <c r="E25" s="4">
        <f>C25*D25</f>
        <v>240</v>
      </c>
    </row>
    <row r="26" spans="2:6" ht="120">
      <c r="B26" s="2" t="s">
        <v>15</v>
      </c>
      <c r="C26" s="4">
        <v>5299.8668540000008</v>
      </c>
      <c r="D26" s="3">
        <v>1</v>
      </c>
      <c r="E26" s="4">
        <f>C26*D26</f>
        <v>5299.8668540000008</v>
      </c>
    </row>
    <row r="27" spans="2:6" ht="105">
      <c r="B27" s="2" t="s">
        <v>7</v>
      </c>
      <c r="C27" s="4">
        <v>2.4</v>
      </c>
      <c r="D27" s="3">
        <f>5*15</f>
        <v>75</v>
      </c>
      <c r="E27" s="4">
        <f>C27*D27</f>
        <v>180</v>
      </c>
    </row>
    <row r="28" spans="2:6" ht="105">
      <c r="B28" s="2" t="s">
        <v>8</v>
      </c>
      <c r="C28" s="4">
        <v>3.74</v>
      </c>
      <c r="D28" s="3">
        <f>1*15</f>
        <v>15</v>
      </c>
      <c r="E28" s="4">
        <f>C28*D28</f>
        <v>56.1</v>
      </c>
    </row>
    <row r="29" spans="2:6">
      <c r="E29" s="6">
        <f>SUM(E25:E28)</f>
        <v>5775.9668540000011</v>
      </c>
      <c r="F29" t="s">
        <v>9</v>
      </c>
    </row>
    <row r="30" spans="2:6">
      <c r="B30" s="1" t="s">
        <v>16</v>
      </c>
    </row>
    <row r="31" spans="2:6">
      <c r="B31" s="5" t="s">
        <v>1</v>
      </c>
      <c r="C31" s="5" t="s">
        <v>2</v>
      </c>
      <c r="D31" s="5" t="s">
        <v>3</v>
      </c>
      <c r="E31" s="5" t="s">
        <v>4</v>
      </c>
    </row>
    <row r="32" spans="2:6" ht="30">
      <c r="B32" s="2" t="s">
        <v>5</v>
      </c>
      <c r="C32" s="4">
        <v>240</v>
      </c>
      <c r="D32" s="3">
        <v>1</v>
      </c>
      <c r="E32" s="4">
        <f>C32*D32</f>
        <v>240</v>
      </c>
    </row>
    <row r="33" spans="2:6" ht="120">
      <c r="B33" s="2" t="s">
        <v>17</v>
      </c>
      <c r="C33" s="4">
        <v>4847.2442719999999</v>
      </c>
      <c r="D33" s="3">
        <v>1</v>
      </c>
      <c r="E33" s="4">
        <f>C33*D33</f>
        <v>4847.2442719999999</v>
      </c>
    </row>
    <row r="34" spans="2:6" ht="105">
      <c r="B34" s="2" t="s">
        <v>7</v>
      </c>
      <c r="C34" s="4">
        <v>2.4</v>
      </c>
      <c r="D34" s="3">
        <f>4*15</f>
        <v>60</v>
      </c>
      <c r="E34" s="4">
        <f>C34*D34</f>
        <v>144</v>
      </c>
    </row>
    <row r="35" spans="2:6" ht="105">
      <c r="B35" s="2" t="s">
        <v>8</v>
      </c>
      <c r="C35" s="4">
        <v>3.74</v>
      </c>
      <c r="D35" s="3">
        <f>1*15</f>
        <v>15</v>
      </c>
      <c r="E35" s="4">
        <f>C35*D35</f>
        <v>56.1</v>
      </c>
    </row>
    <row r="36" spans="2:6">
      <c r="E36" s="6">
        <f>SUM(E32:E35)</f>
        <v>5287.3442720000003</v>
      </c>
      <c r="F36" t="s">
        <v>9</v>
      </c>
    </row>
    <row r="37" spans="2:6">
      <c r="B37" s="1" t="s">
        <v>18</v>
      </c>
    </row>
    <row r="38" spans="2:6">
      <c r="B38" s="5" t="s">
        <v>1</v>
      </c>
      <c r="C38" s="5" t="s">
        <v>2</v>
      </c>
      <c r="D38" s="5" t="s">
        <v>3</v>
      </c>
      <c r="E38" s="5" t="s">
        <v>4</v>
      </c>
    </row>
    <row r="39" spans="2:6" ht="30">
      <c r="B39" s="2" t="s">
        <v>5</v>
      </c>
      <c r="C39" s="4">
        <v>240</v>
      </c>
      <c r="D39" s="3">
        <v>1</v>
      </c>
      <c r="E39" s="4">
        <f>C39*D39</f>
        <v>240</v>
      </c>
    </row>
    <row r="40" spans="2:6" ht="120">
      <c r="B40" s="2" t="s">
        <v>19</v>
      </c>
      <c r="C40" s="4">
        <v>6983.1072740000009</v>
      </c>
      <c r="D40" s="3">
        <v>1</v>
      </c>
      <c r="E40" s="4">
        <f>C40*D40</f>
        <v>6983.1072740000009</v>
      </c>
    </row>
    <row r="41" spans="2:6" ht="105">
      <c r="B41" s="2" t="s">
        <v>7</v>
      </c>
      <c r="C41" s="4">
        <v>2.4</v>
      </c>
      <c r="D41" s="3">
        <f>9*22</f>
        <v>198</v>
      </c>
      <c r="E41" s="4">
        <f>C41*D41</f>
        <v>475.2</v>
      </c>
    </row>
    <row r="42" spans="2:6" ht="105">
      <c r="B42" s="2" t="s">
        <v>8</v>
      </c>
      <c r="C42" s="4">
        <v>3.74</v>
      </c>
      <c r="D42" s="3">
        <f>3*18</f>
        <v>54</v>
      </c>
      <c r="E42" s="4">
        <f>C42*D42</f>
        <v>201.96</v>
      </c>
    </row>
    <row r="43" spans="2:6">
      <c r="E43" s="6">
        <f>SUM(E39:E42)</f>
        <v>7900.2672740000007</v>
      </c>
      <c r="F43" t="s">
        <v>9</v>
      </c>
    </row>
    <row r="44" spans="2:6">
      <c r="B44" s="1" t="s">
        <v>20</v>
      </c>
    </row>
    <row r="45" spans="2:6">
      <c r="B45" s="5" t="s">
        <v>1</v>
      </c>
      <c r="C45" s="5" t="s">
        <v>2</v>
      </c>
      <c r="D45" s="5" t="s">
        <v>3</v>
      </c>
      <c r="E45" s="5" t="s">
        <v>4</v>
      </c>
    </row>
    <row r="46" spans="2:6" ht="30">
      <c r="B46" s="2" t="s">
        <v>5</v>
      </c>
      <c r="C46" s="4">
        <v>240</v>
      </c>
      <c r="D46" s="3">
        <v>1</v>
      </c>
      <c r="E46" s="4">
        <f>C46*D46</f>
        <v>240</v>
      </c>
    </row>
    <row r="47" spans="2:6" ht="135">
      <c r="B47" s="2" t="s">
        <v>21</v>
      </c>
      <c r="C47" s="4">
        <v>5180.7457059999997</v>
      </c>
      <c r="D47" s="3">
        <v>1</v>
      </c>
      <c r="E47" s="4">
        <f>C47*D47</f>
        <v>5180.7457059999997</v>
      </c>
    </row>
    <row r="48" spans="2:6" ht="105">
      <c r="B48" s="2" t="s">
        <v>7</v>
      </c>
      <c r="C48" s="4">
        <v>2.4</v>
      </c>
      <c r="D48" s="3">
        <f>4*10</f>
        <v>40</v>
      </c>
      <c r="E48" s="4">
        <f>C48*D48</f>
        <v>96</v>
      </c>
    </row>
    <row r="49" spans="2:6" ht="105">
      <c r="B49" s="2" t="s">
        <v>8</v>
      </c>
      <c r="C49" s="4">
        <v>3.74</v>
      </c>
      <c r="D49" s="3">
        <f>2*10</f>
        <v>20</v>
      </c>
      <c r="E49" s="4">
        <f>C49*D49</f>
        <v>74.800000000000011</v>
      </c>
    </row>
    <row r="50" spans="2:6">
      <c r="E50" s="6">
        <f>SUM(E46:E49)</f>
        <v>5591.5457059999999</v>
      </c>
      <c r="F50" t="s">
        <v>9</v>
      </c>
    </row>
    <row r="51" spans="2:6">
      <c r="B51" s="1" t="s">
        <v>22</v>
      </c>
    </row>
    <row r="52" spans="2:6">
      <c r="B52" s="5" t="s">
        <v>1</v>
      </c>
      <c r="C52" s="5" t="s">
        <v>2</v>
      </c>
      <c r="D52" s="5" t="s">
        <v>3</v>
      </c>
      <c r="E52" s="5" t="s">
        <v>4</v>
      </c>
    </row>
    <row r="53" spans="2:6" ht="30">
      <c r="B53" s="2" t="s">
        <v>5</v>
      </c>
      <c r="C53" s="4">
        <v>240</v>
      </c>
      <c r="D53" s="3">
        <v>1</v>
      </c>
      <c r="E53" s="4">
        <f>C53*D53</f>
        <v>240</v>
      </c>
    </row>
    <row r="54" spans="2:6" ht="120">
      <c r="B54" s="2" t="s">
        <v>23</v>
      </c>
      <c r="C54" s="4">
        <v>4940.3671900000008</v>
      </c>
      <c r="D54" s="3">
        <v>1</v>
      </c>
      <c r="E54" s="4">
        <f>C54*D54</f>
        <v>4940.3671900000008</v>
      </c>
    </row>
    <row r="55" spans="2:6" ht="105">
      <c r="B55" s="2" t="s">
        <v>7</v>
      </c>
      <c r="C55" s="4">
        <v>2.4</v>
      </c>
      <c r="D55" s="3">
        <f>5*10</f>
        <v>50</v>
      </c>
      <c r="E55" s="4">
        <f>C55*D55</f>
        <v>120</v>
      </c>
    </row>
    <row r="56" spans="2:6" ht="105">
      <c r="B56" s="2" t="s">
        <v>8</v>
      </c>
      <c r="C56" s="4">
        <v>3.74</v>
      </c>
      <c r="D56" s="3">
        <f>1*12</f>
        <v>12</v>
      </c>
      <c r="E56" s="4">
        <f>C56*D56</f>
        <v>44.88</v>
      </c>
    </row>
    <row r="57" spans="2:6">
      <c r="E57" s="6">
        <f>SUM(E53:E56)</f>
        <v>5345.247190000001</v>
      </c>
      <c r="F57" t="s">
        <v>9</v>
      </c>
    </row>
    <row r="58" spans="2:6">
      <c r="B58" s="1" t="s">
        <v>24</v>
      </c>
    </row>
    <row r="59" spans="2:6">
      <c r="B59" s="5" t="s">
        <v>1</v>
      </c>
      <c r="C59" s="5" t="s">
        <v>2</v>
      </c>
      <c r="D59" s="5" t="s">
        <v>3</v>
      </c>
      <c r="E59" s="5" t="s">
        <v>4</v>
      </c>
    </row>
    <row r="60" spans="2:6" ht="30">
      <c r="B60" s="2" t="s">
        <v>5</v>
      </c>
      <c r="C60" s="4">
        <v>240</v>
      </c>
      <c r="D60" s="3">
        <v>1</v>
      </c>
      <c r="E60" s="4">
        <f>C60*D60</f>
        <v>240</v>
      </c>
    </row>
    <row r="61" spans="2:6" ht="120">
      <c r="B61" s="2" t="s">
        <v>25</v>
      </c>
      <c r="C61" s="4">
        <v>6331.4277160000001</v>
      </c>
      <c r="D61" s="3">
        <v>1</v>
      </c>
      <c r="E61" s="4">
        <f>C61*D61</f>
        <v>6331.4277160000001</v>
      </c>
    </row>
    <row r="62" spans="2:6" ht="105">
      <c r="B62" s="2" t="s">
        <v>7</v>
      </c>
      <c r="C62" s="4">
        <v>2.4</v>
      </c>
      <c r="D62" s="3">
        <f>8*15</f>
        <v>120</v>
      </c>
      <c r="E62" s="4">
        <f>C62*D62</f>
        <v>288</v>
      </c>
    </row>
    <row r="63" spans="2:6" ht="105">
      <c r="B63" s="2" t="s">
        <v>8</v>
      </c>
      <c r="C63" s="4">
        <v>3.74</v>
      </c>
      <c r="D63" s="3">
        <f>2*15</f>
        <v>30</v>
      </c>
      <c r="E63" s="4">
        <f>C63*D63</f>
        <v>112.2</v>
      </c>
    </row>
    <row r="64" spans="2:6">
      <c r="E64" s="6">
        <f>SUM(E60:E63)</f>
        <v>6971.627716</v>
      </c>
      <c r="F64" t="s">
        <v>9</v>
      </c>
    </row>
    <row r="65" spans="2:6">
      <c r="B65" s="1" t="s">
        <v>26</v>
      </c>
    </row>
    <row r="66" spans="2:6">
      <c r="B66" s="5" t="s">
        <v>1</v>
      </c>
      <c r="C66" s="5" t="s">
        <v>2</v>
      </c>
      <c r="D66" s="5" t="s">
        <v>3</v>
      </c>
      <c r="E66" s="5" t="s">
        <v>4</v>
      </c>
    </row>
    <row r="67" spans="2:6" ht="30">
      <c r="B67" s="2" t="s">
        <v>5</v>
      </c>
      <c r="C67" s="4">
        <v>240</v>
      </c>
      <c r="D67" s="3">
        <v>1</v>
      </c>
      <c r="E67" s="4">
        <f>C67*D67</f>
        <v>240</v>
      </c>
    </row>
    <row r="68" spans="2:6" ht="120">
      <c r="B68" s="2" t="s">
        <v>27</v>
      </c>
      <c r="C68" s="4">
        <v>5242.2875880000011</v>
      </c>
      <c r="D68" s="3">
        <v>1</v>
      </c>
      <c r="E68" s="4">
        <f>C68*D68</f>
        <v>5242.2875880000011</v>
      </c>
    </row>
    <row r="69" spans="2:6" ht="105">
      <c r="B69" s="2" t="s">
        <v>7</v>
      </c>
      <c r="C69" s="4">
        <v>2.4</v>
      </c>
      <c r="D69" s="3">
        <f>6*15</f>
        <v>90</v>
      </c>
      <c r="E69" s="4">
        <f>C69*D69</f>
        <v>216</v>
      </c>
    </row>
    <row r="70" spans="2:6" ht="105">
      <c r="B70" s="2" t="s">
        <v>8</v>
      </c>
      <c r="C70" s="4">
        <v>3.74</v>
      </c>
      <c r="D70" s="3">
        <f>1*15</f>
        <v>15</v>
      </c>
      <c r="E70" s="4">
        <f>C70*D70</f>
        <v>56.1</v>
      </c>
    </row>
    <row r="71" spans="2:6">
      <c r="E71" s="6">
        <f>SUM(E67:E70)</f>
        <v>5754.3875880000014</v>
      </c>
      <c r="F71" t="s">
        <v>9</v>
      </c>
    </row>
    <row r="72" spans="2:6">
      <c r="B72" s="1" t="s">
        <v>28</v>
      </c>
    </row>
    <row r="73" spans="2:6">
      <c r="B73" s="5" t="s">
        <v>1</v>
      </c>
      <c r="C73" s="5" t="s">
        <v>2</v>
      </c>
      <c r="D73" s="5" t="s">
        <v>3</v>
      </c>
      <c r="E73" s="5" t="s">
        <v>4</v>
      </c>
    </row>
    <row r="74" spans="2:6" ht="30">
      <c r="B74" s="2" t="s">
        <v>5</v>
      </c>
      <c r="C74" s="4">
        <v>240</v>
      </c>
      <c r="D74" s="3">
        <v>1</v>
      </c>
      <c r="E74" s="4">
        <f>C74*D74</f>
        <v>240</v>
      </c>
    </row>
    <row r="75" spans="2:6" ht="120">
      <c r="B75" s="2" t="s">
        <v>29</v>
      </c>
      <c r="C75" s="4">
        <v>5878.8051340000002</v>
      </c>
      <c r="D75" s="3">
        <v>1</v>
      </c>
      <c r="E75" s="4">
        <f>C75*D75</f>
        <v>5878.8051340000002</v>
      </c>
    </row>
    <row r="76" spans="2:6" ht="105">
      <c r="B76" s="2" t="s">
        <v>7</v>
      </c>
      <c r="C76" s="4">
        <v>2.4</v>
      </c>
      <c r="D76" s="3">
        <f>7*15</f>
        <v>105</v>
      </c>
      <c r="E76" s="4">
        <f>C76*D76</f>
        <v>252</v>
      </c>
    </row>
    <row r="77" spans="2:6" ht="105">
      <c r="B77" s="2" t="s">
        <v>8</v>
      </c>
      <c r="C77" s="4">
        <v>3.74</v>
      </c>
      <c r="D77" s="3">
        <f>2*15</f>
        <v>30</v>
      </c>
      <c r="E77" s="4">
        <f>C77*D77</f>
        <v>112.2</v>
      </c>
    </row>
    <row r="78" spans="2:6">
      <c r="E78" s="6">
        <f>SUM(E74:E77)</f>
        <v>6483.005134</v>
      </c>
      <c r="F78" t="s">
        <v>9</v>
      </c>
    </row>
    <row r="79" spans="2:6">
      <c r="B79" s="1" t="s">
        <v>30</v>
      </c>
    </row>
    <row r="80" spans="2:6">
      <c r="B80" s="5" t="s">
        <v>1</v>
      </c>
      <c r="C80" s="5" t="s">
        <v>2</v>
      </c>
      <c r="D80" s="5" t="s">
        <v>3</v>
      </c>
      <c r="E80" s="5" t="s">
        <v>4</v>
      </c>
    </row>
    <row r="81" spans="2:6" ht="30">
      <c r="B81" s="2" t="s">
        <v>5</v>
      </c>
      <c r="C81" s="4">
        <v>240</v>
      </c>
      <c r="D81" s="3">
        <v>1</v>
      </c>
      <c r="E81" s="4">
        <f>C81*D81</f>
        <v>240</v>
      </c>
    </row>
    <row r="82" spans="2:6" ht="120">
      <c r="B82" s="2" t="s">
        <v>31</v>
      </c>
      <c r="C82" s="4">
        <v>6072.9632240000001</v>
      </c>
      <c r="D82" s="3">
        <v>1</v>
      </c>
      <c r="E82" s="4">
        <f>C82*D82</f>
        <v>6072.9632240000001</v>
      </c>
    </row>
    <row r="83" spans="2:6" ht="105">
      <c r="B83" s="2" t="s">
        <v>7</v>
      </c>
      <c r="C83" s="4">
        <v>2.4</v>
      </c>
      <c r="D83" s="3">
        <f>6*15</f>
        <v>90</v>
      </c>
      <c r="E83" s="4">
        <f>C83*D83</f>
        <v>216</v>
      </c>
    </row>
    <row r="84" spans="2:6" ht="105">
      <c r="B84" s="2" t="s">
        <v>8</v>
      </c>
      <c r="C84" s="4">
        <v>3.74</v>
      </c>
      <c r="D84" s="3">
        <f>3*15</f>
        <v>45</v>
      </c>
      <c r="E84" s="4">
        <f>C84*D84</f>
        <v>168.3</v>
      </c>
    </row>
    <row r="85" spans="2:6">
      <c r="E85" s="6">
        <f>SUM(E81:E84)</f>
        <v>6697.2632240000003</v>
      </c>
      <c r="F85" t="s">
        <v>9</v>
      </c>
    </row>
    <row r="86" spans="2:6">
      <c r="B86" s="1" t="s">
        <v>32</v>
      </c>
    </row>
    <row r="87" spans="2:6">
      <c r="B87" s="5" t="s">
        <v>1</v>
      </c>
      <c r="C87" s="5" t="s">
        <v>2</v>
      </c>
      <c r="D87" s="5" t="s">
        <v>3</v>
      </c>
      <c r="E87" s="5" t="s">
        <v>4</v>
      </c>
    </row>
    <row r="88" spans="2:6" ht="90">
      <c r="B88" s="2" t="s">
        <v>33</v>
      </c>
      <c r="C88" s="4">
        <v>6.23</v>
      </c>
      <c r="D88" s="3">
        <v>40</v>
      </c>
      <c r="E88" s="4">
        <f>C88*D88</f>
        <v>249.20000000000002</v>
      </c>
    </row>
    <row r="89" spans="2:6" ht="120">
      <c r="B89" s="2" t="s">
        <v>34</v>
      </c>
      <c r="C89" s="4">
        <v>2.0699999999999998</v>
      </c>
      <c r="D89" s="3">
        <v>25</v>
      </c>
      <c r="E89" s="4">
        <f>C89*D89</f>
        <v>51.749999999999993</v>
      </c>
    </row>
    <row r="90" spans="2:6">
      <c r="E90" s="6">
        <f>SUM(E88:E89)</f>
        <v>300.95</v>
      </c>
      <c r="F90" t="s">
        <v>9</v>
      </c>
    </row>
    <row r="91" spans="2:6">
      <c r="B91" s="1" t="s">
        <v>35</v>
      </c>
    </row>
    <row r="92" spans="2:6">
      <c r="B92" s="7" t="s">
        <v>0</v>
      </c>
      <c r="C92" s="4">
        <f>E8</f>
        <v>8071.8082780000004</v>
      </c>
    </row>
    <row r="93" spans="2:6">
      <c r="B93" s="7" t="s">
        <v>10</v>
      </c>
      <c r="C93" s="4">
        <f>E15</f>
        <v>6201.5682879999995</v>
      </c>
    </row>
    <row r="94" spans="2:6">
      <c r="B94" s="7" t="s">
        <v>12</v>
      </c>
      <c r="C94" s="4">
        <f>E22</f>
        <v>5826.5521759999992</v>
      </c>
    </row>
    <row r="95" spans="2:6">
      <c r="B95" s="7" t="s">
        <v>14</v>
      </c>
      <c r="C95" s="4">
        <f>E29</f>
        <v>5775.9668540000011</v>
      </c>
    </row>
    <row r="96" spans="2:6">
      <c r="B96" s="7" t="s">
        <v>16</v>
      </c>
      <c r="C96" s="4">
        <f>E36</f>
        <v>5287.3442720000003</v>
      </c>
    </row>
    <row r="97" spans="2:4">
      <c r="B97" s="7" t="s">
        <v>18</v>
      </c>
      <c r="C97" s="4">
        <f>E43</f>
        <v>7900.2672740000007</v>
      </c>
    </row>
    <row r="98" spans="2:4">
      <c r="B98" s="7" t="s">
        <v>20</v>
      </c>
      <c r="C98" s="4">
        <f>E50</f>
        <v>5591.5457059999999</v>
      </c>
    </row>
    <row r="99" spans="2:4">
      <c r="B99" s="7" t="s">
        <v>22</v>
      </c>
      <c r="C99" s="4">
        <f>E57</f>
        <v>5345.247190000001</v>
      </c>
    </row>
    <row r="100" spans="2:4">
      <c r="B100" s="7" t="s">
        <v>24</v>
      </c>
      <c r="C100" s="4">
        <f>E64</f>
        <v>6971.627716</v>
      </c>
    </row>
    <row r="101" spans="2:4">
      <c r="B101" s="7" t="s">
        <v>26</v>
      </c>
      <c r="C101" s="4">
        <f>E71</f>
        <v>5754.3875880000014</v>
      </c>
    </row>
    <row r="102" spans="2:4">
      <c r="B102" s="7" t="s">
        <v>28</v>
      </c>
      <c r="C102" s="4">
        <f>E78</f>
        <v>6483.005134</v>
      </c>
    </row>
    <row r="103" spans="2:4">
      <c r="B103" s="7" t="s">
        <v>30</v>
      </c>
      <c r="C103" s="4">
        <f>E85</f>
        <v>6697.2632240000003</v>
      </c>
    </row>
    <row r="104" spans="2:4">
      <c r="B104" s="7" t="s">
        <v>32</v>
      </c>
      <c r="C104" s="4">
        <f>E90</f>
        <v>300.95</v>
      </c>
    </row>
    <row r="105" spans="2:4">
      <c r="C105" s="8">
        <f>SUM(C92:C104)</f>
        <v>76207.5337</v>
      </c>
      <c r="D105" t="s">
        <v>9</v>
      </c>
    </row>
    <row r="106" spans="2:4">
      <c r="C106" s="8">
        <f>C105*1.19</f>
        <v>90686.965102999995</v>
      </c>
      <c r="D106" t="s">
        <v>36</v>
      </c>
    </row>
  </sheetData>
  <pageMargins left="0.7" right="0.7" top="0.75" bottom="0.75" header="0.3" footer="0.3"/>
  <pageSetup paperSize="9" orientation="portrait" horizontalDpi="1200" verticalDpi="120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Promotor" ma:contentTypeID="0x0101004F9C3DA4EFA24741AD6D965779F91C0300D34374BB6F21F541B4FFA535A9FC66F6" ma:contentTypeVersion="36" ma:contentTypeDescription="Crea un document nou" ma:contentTypeScope="" ma:versionID="948bdda6fcd6fae3892f4a3590894ca4">
  <xsd:schema xmlns:xsd="http://www.w3.org/2001/XMLSchema" xmlns:xs="http://www.w3.org/2001/XMLSchema" xmlns:p="http://schemas.microsoft.com/office/2006/metadata/properties" xmlns:ns1="c8de0594-42e2-4f26-8a69-9df094374455" xmlns:ns3="b33c6233-2ab6-44e4-b566-b78dc0012292" targetNamespace="http://schemas.microsoft.com/office/2006/metadata/properties" ma:root="true" ma:fieldsID="ab0f68af916e5de7b051e019014f8323" ns1:_="" ns3:_="">
    <xsd:import namespace="c8de0594-42e2-4f26-8a69-9df094374455"/>
    <xsd:import namespace="b33c6233-2ab6-44e4-b566-b78dc0012292"/>
    <xsd:element name="properties">
      <xsd:complexType>
        <xsd:sequence>
          <xsd:element name="documentManagement">
            <xsd:complexType>
              <xsd:all>
                <xsd:element ref="ns1:TMB_CH_TipusDocu" minOccurs="0"/>
                <xsd:element ref="ns1:TMB_Perfil" minOccurs="0"/>
                <xsd:element ref="ns1:TMB_OP" minOccurs="0"/>
                <xsd:element ref="ns1:TMB_CA" minOccurs="0"/>
                <xsd:element ref="ns1:TMB_CC" minOccurs="0"/>
                <xsd:element ref="ns1:TMB_DataAltres" minOccurs="0"/>
                <xsd:element ref="ns1:TMB_Nota" minOccurs="0"/>
                <xsd:element ref="ns1:TMB_IDLicitacio" minOccurs="0"/>
                <xsd:element ref="ns1:TaxCatchAll" minOccurs="0"/>
                <xsd:element ref="ns1:TMB_DataComiteWF" minOccurs="0"/>
                <xsd:element ref="ns1:TMB_seguimentWorkflow" minOccurs="0"/>
                <xsd:element ref="ns1:b82b7a08db3a4ab5a955c48b15659d84" minOccurs="0"/>
                <xsd:element ref="ns1:b3a2275c509d4b0394d7e35eb2e777cd" minOccurs="0"/>
                <xsd:element ref="ns1:ecb982cbbbba49edba287c0296970fd2" minOccurs="0"/>
                <xsd:element ref="ns1:TaxCatchAllLabel" minOccurs="0"/>
                <xsd:element ref="ns1:g93776c333e34272ab15451ee7fa82be" minOccurs="0"/>
                <xsd:element ref="ns1:TMB_TitolLicitacio" minOccurs="0"/>
                <xsd:element ref="ns1:h480fc279f9148aeb4afcdcf27073b87" minOccurs="0"/>
                <xsd:element ref="ns1:TMB_NumeroSolicitud" minOccurs="0"/>
                <xsd:element ref="ns3:lcf76f155ced4ddcb4097134ff3c332f"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c8de0594-42e2-4f26-8a69-9df094374455" elementFormDefault="qualified">
    <xsd:import namespace="http://schemas.microsoft.com/office/2006/documentManagement/types"/>
    <xsd:import namespace="http://schemas.microsoft.com/office/infopath/2007/PartnerControls"/>
    <xsd:element name="TMB_CH_TipusDocu" ma:index="0" nillable="true" ma:displayName="TMB_CH_TipusDocu" ma:format="Dropdown" ma:internalName="TMB_CH_TipusDocu" ma:readOnly="false">
      <xsd:simpleType>
        <xsd:restriction base="dms:Choice">
          <xsd:enumeration value="Acta"/>
          <xsd:enumeration value="Acta ob s1"/>
          <xsd:enumeration value="Acta ob s2"/>
          <xsd:enumeration value="Acta ob s3"/>
          <xsd:enumeration value="Acta Rebuig"/>
          <xsd:enumeration value="Acta rec of"/>
          <xsd:enumeration value="Adj OP"/>
          <xsd:enumeration value="Adj CA"/>
          <xsd:enumeration value="Adj CC"/>
          <xsd:enumeration value="Adj CD"/>
          <xsd:enumeration value="Adj MC"/>
          <xsd:enumeration value="Adj Modif MC"/>
          <xsd:enumeration value="Adj Tanc MC"/>
          <xsd:enumeration value="Annexe"/>
          <xsd:enumeration value="Anunci"/>
          <xsd:enumeration value="Aprovisionaments"/>
          <xsd:enumeration value="Cert. Ofertes"/>
          <xsd:enumeration value="DEUC"/>
          <xsd:enumeration value="Esborranys i doc treball"/>
          <xsd:enumeration value="Inf Mod Adj"/>
          <xsd:enumeration value="Inf Mod Inic"/>
          <xsd:enumeration value="Inf negoc"/>
          <xsd:enumeration value="Inf Prov Únic"/>
          <xsd:enumeration value="Inf s1"/>
          <xsd:enumeration value="Inf s2"/>
          <xsd:enumeration value="Inf s3"/>
          <xsd:enumeration value="Inf Tanc Adj"/>
          <xsd:enumeration value="Inf Urgència"/>
          <xsd:enumeration value="Informe"/>
          <xsd:enumeration value="Inici CA"/>
          <xsd:enumeration value="Inici CC"/>
          <xsd:enumeration value="Inici OP"/>
          <xsd:enumeration value="JN"/>
          <xsd:enumeration value="Oferta Prov"/>
          <xsd:enumeration value="Organs de contractació"/>
          <xsd:enumeration value="Organs de Treball"/>
          <xsd:enumeration value="Proveidor"/>
          <xsd:enumeration value="Promotor"/>
          <xsd:enumeration value="PCP"/>
          <xsd:enumeration value="PPT"/>
          <xsd:enumeration value="PU"/>
          <xsd:enumeration value="QC"/>
          <xsd:enumeration value="Registre ob s1"/>
          <xsd:enumeration value="Registre ob s2"/>
          <xsd:enumeration value="Registre ob s3"/>
          <xsd:enumeration value="Resum"/>
          <xsd:enumeration value="Mod Adj CA"/>
          <xsd:enumeration value="Mod Adj CC"/>
          <xsd:enumeration value="Mod Adj OP"/>
          <xsd:enumeration value="Mod Inici CC"/>
          <xsd:enumeration value="Mod Inici CA"/>
          <xsd:enumeration value="Mod Inici OP"/>
          <xsd:enumeration value="Penal Inici CA"/>
          <xsd:enumeration value="Penal Inici CC"/>
          <xsd:enumeration value="Penal Def CA"/>
          <xsd:enumeration value="Penal Def CC"/>
          <xsd:enumeration value="Rev Preu Prov CA"/>
          <xsd:enumeration value="Rev Preu Prov CC"/>
          <xsd:enumeration value="Rev Preu Def CA"/>
          <xsd:enumeration value="Rev Preu Def CC"/>
          <xsd:enumeration value="Tanc CC"/>
          <xsd:enumeration value="Tanc CA"/>
          <xsd:enumeration value="Varis"/>
        </xsd:restriction>
      </xsd:simpleType>
    </xsd:element>
    <xsd:element name="TMB_Perfil" ma:index="3" nillable="true" ma:displayName="Perfil" ma:default="0" ma:internalName="TMB_Perfil" ma:readOnly="false">
      <xsd:simpleType>
        <xsd:restriction base="dms:Boolean"/>
      </xsd:simpleType>
    </xsd:element>
    <xsd:element name="TMB_OP" ma:index="4" nillable="true" ma:displayName="OP" ma:format="DateOnly" ma:indexed="true" ma:internalName="TMB_OP" ma:readOnly="false">
      <xsd:simpleType>
        <xsd:restriction base="dms:DateTime"/>
      </xsd:simpleType>
    </xsd:element>
    <xsd:element name="TMB_CA" ma:index="5" nillable="true" ma:displayName="CA" ma:format="DateOnly" ma:indexed="true" ma:internalName="TMB_CA" ma:readOnly="false">
      <xsd:simpleType>
        <xsd:restriction base="dms:DateTime"/>
      </xsd:simpleType>
    </xsd:element>
    <xsd:element name="TMB_CC" ma:index="6" nillable="true" ma:displayName="CC" ma:format="DateOnly" ma:indexed="true" ma:internalName="TMB_CC" ma:readOnly="false">
      <xsd:simpleType>
        <xsd:restriction base="dms:DateTime"/>
      </xsd:simpleType>
    </xsd:element>
    <xsd:element name="TMB_DataAltres" ma:index="7" nillable="true" ma:displayName="Altres" ma:format="DateOnly" ma:internalName="TMB_DataAltres" ma:readOnly="false">
      <xsd:simpleType>
        <xsd:restriction base="dms:DateTime"/>
      </xsd:simpleType>
    </xsd:element>
    <xsd:element name="TMB_Nota" ma:index="8" nillable="true" ma:displayName="Nota" ma:internalName="TMB_Nota" ma:readOnly="false">
      <xsd:simpleType>
        <xsd:restriction base="dms:Note">
          <xsd:maxLength value="255"/>
        </xsd:restriction>
      </xsd:simpleType>
    </xsd:element>
    <xsd:element name="TMB_IDLicitacio" ma:index="10" nillable="true" ma:displayName="IDLicitacio" ma:internalName="TMB_IDLicitacio" ma:readOnly="false" ma:percentage="FALSE">
      <xsd:simpleType>
        <xsd:restriction base="dms:Number"/>
      </xsd:simpleType>
    </xsd:element>
    <xsd:element name="TaxCatchAll" ma:index="14" nillable="true" ma:displayName="Taxonomy Catch All Column" ma:hidden="true" ma:list="{f9e4213d-ed2a-47af-a33e-0837a4383def}" ma:internalName="TaxCatchAll" ma:readOnly="false" ma:showField="CatchAllData" ma:web="c8de0594-42e2-4f26-8a69-9df094374455">
      <xsd:complexType>
        <xsd:complexContent>
          <xsd:extension base="dms:MultiChoiceLookup">
            <xsd:sequence>
              <xsd:element name="Value" type="dms:Lookup" maxOccurs="unbounded" minOccurs="0" nillable="true"/>
            </xsd:sequence>
          </xsd:extension>
        </xsd:complexContent>
      </xsd:complexType>
    </xsd:element>
    <xsd:element name="TMB_DataComiteWF" ma:index="19" nillable="true" ma:displayName="Data Comité Workflow" ma:format="DateOnly" ma:internalName="TMB_DataComiteWF" ma:readOnly="false">
      <xsd:simpleType>
        <xsd:restriction base="dms:DateTime"/>
      </xsd:simpleType>
    </xsd:element>
    <xsd:element name="TMB_seguimentWorkflow" ma:index="20" nillable="true" ma:displayName="Seguiment Workflow" ma:internalName="TMB_seguimentWorkflow" ma:readOnly="false">
      <xsd:simpleType>
        <xsd:restriction base="dms:Note">
          <xsd:maxLength value="255"/>
        </xsd:restriction>
      </xsd:simpleType>
    </xsd:element>
    <xsd:element name="b82b7a08db3a4ab5a955c48b15659d84" ma:index="22" nillable="true" ma:taxonomy="true" ma:internalName="b82b7a08db3a4ab5a955c48b15659d84" ma:taxonomyFieldName="TMB_Plecs" ma:displayName="Plecs" ma:readOnly="false" ma:fieldId="{b82b7a08-db3a-4ab5-a955-c48b15659d84}" ma:sspId="c3f7846d-f0e6-4cc5-afcf-2c5780da8c96" ma:termSetId="e13197b8-6577-42a1-8c14-590c785d38b9" ma:anchorId="00000000-0000-0000-0000-000000000000" ma:open="false" ma:isKeyword="false">
      <xsd:complexType>
        <xsd:sequence>
          <xsd:element ref="pc:Terms" minOccurs="0" maxOccurs="1"/>
        </xsd:sequence>
      </xsd:complexType>
    </xsd:element>
    <xsd:element name="b3a2275c509d4b0394d7e35eb2e777cd" ma:index="23" nillable="true" ma:displayName="TMB_Estat_0" ma:hidden="true" ma:internalName="b3a2275c509d4b0394d7e35eb2e777cd" ma:readOnly="false">
      <xsd:simpleType>
        <xsd:restriction base="dms:Note"/>
      </xsd:simpleType>
    </xsd:element>
    <xsd:element name="ecb982cbbbba49edba287c0296970fd2" ma:index="24" nillable="true" ma:taxonomy="true" ma:internalName="ecb982cbbbba49edba287c0296970fd2" ma:taxonomyFieldName="TMB_TipusDoc" ma:displayName="Tipus Docu." ma:readOnly="false" ma:default="" ma:fieldId="{ecb982cb-bbba-49ed-ba28-7c0296970fd2}" ma:sspId="c3f7846d-f0e6-4cc5-afcf-2c5780da8c96" ma:termSetId="57e38b99-a593-4f1c-b130-58a39ad263ae" ma:anchorId="00000000-0000-0000-0000-000000000000" ma:open="false" ma:isKeyword="false">
      <xsd:complexType>
        <xsd:sequence>
          <xsd:element ref="pc:Terms" minOccurs="0" maxOccurs="1"/>
        </xsd:sequence>
      </xsd:complexType>
    </xsd:element>
    <xsd:element name="TaxCatchAllLabel" ma:index="25" nillable="true" ma:displayName="Taxonomy Catch All Column1" ma:hidden="true" ma:list="{f9e4213d-ed2a-47af-a33e-0837a4383def}" ma:internalName="TaxCatchAllLabel" ma:readOnly="true" ma:showField="CatchAllDataLabel" ma:web="c8de0594-42e2-4f26-8a69-9df094374455">
      <xsd:complexType>
        <xsd:complexContent>
          <xsd:extension base="dms:MultiChoiceLookup">
            <xsd:sequence>
              <xsd:element name="Value" type="dms:Lookup" maxOccurs="unbounded" minOccurs="0" nillable="true"/>
            </xsd:sequence>
          </xsd:extension>
        </xsd:complexContent>
      </xsd:complexType>
    </xsd:element>
    <xsd:element name="g93776c333e34272ab15451ee7fa82be" ma:index="26" nillable="true" ma:taxonomy="true" ma:internalName="g93776c333e34272ab15451ee7fa82be" ma:taxonomyFieldName="TMB_Fase" ma:displayName="Fase licitació" ma:indexed="true" ma:readOnly="false" ma:fieldId="{093776c3-33e3-4272-ab15-451ee7fa82be}" ma:sspId="c3f7846d-f0e6-4cc5-afcf-2c5780da8c96" ma:termSetId="0a3c70e4-a445-405e-9e86-2a73306d24d4" ma:anchorId="00000000-0000-0000-0000-000000000000" ma:open="false" ma:isKeyword="false">
      <xsd:complexType>
        <xsd:sequence>
          <xsd:element ref="pc:Terms" minOccurs="0" maxOccurs="1"/>
        </xsd:sequence>
      </xsd:complexType>
    </xsd:element>
    <xsd:element name="TMB_TitolLicitacio" ma:index="27" nillable="true" ma:displayName="Titol Licitacio" ma:indexed="true" ma:internalName="TMB_TitolLicitacio" ma:readOnly="false">
      <xsd:simpleType>
        <xsd:restriction base="dms:Text">
          <xsd:maxLength value="255"/>
        </xsd:restriction>
      </xsd:simpleType>
    </xsd:element>
    <xsd:element name="h480fc279f9148aeb4afcdcf27073b87" ma:index="29" nillable="true" ma:taxonomy="true" ma:internalName="h480fc279f9148aeb4afcdcf27073b87" ma:taxonomyFieldName="TMB_Estat" ma:displayName="Estat doc." ma:default="" ma:fieldId="{1480fc27-9f91-48ae-b4af-cdcf27073b87}" ma:sspId="c3f7846d-f0e6-4cc5-afcf-2c5780da8c96" ma:termSetId="c9741bec-2e2c-46aa-b9c9-ee0466866e37" ma:anchorId="00000000-0000-0000-0000-000000000000" ma:open="false" ma:isKeyword="false">
      <xsd:complexType>
        <xsd:sequence>
          <xsd:element ref="pc:Terms" minOccurs="0" maxOccurs="1"/>
        </xsd:sequence>
      </xsd:complexType>
    </xsd:element>
    <xsd:element name="TMB_NumeroSolicitud" ma:index="30" nillable="true" ma:displayName="Sol·licitud" ma:indexed="true" ma:internalName="TMB_NumeroSolicitud" ma:readOnly="false">
      <xsd:simpleType>
        <xsd:restriction base="dms:Text">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b33c6233-2ab6-44e4-b566-b78dc0012292" elementFormDefault="qualified">
    <xsd:import namespace="http://schemas.microsoft.com/office/2006/documentManagement/types"/>
    <xsd:import namespace="http://schemas.microsoft.com/office/infopath/2007/PartnerControls"/>
    <xsd:element name="lcf76f155ced4ddcb4097134ff3c332f" ma:index="31" nillable="true" ma:displayName="Etiquetes de la imatge_0" ma:hidden="true" ma:internalName="lcf76f155ced4ddcb4097134ff3c332f">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displayName="Tipus de contingut"/>
        <xsd:element ref="dc:title" minOccurs="0" maxOccurs="1"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TMB_seguimentWorkflow xmlns="c8de0594-42e2-4f26-8a69-9df094374455" xsi:nil="true"/>
    <TMB_NumeroSolicitud xmlns="c8de0594-42e2-4f26-8a69-9df094374455">16036717</TMB_NumeroSolicitud>
    <TMB_Nota xmlns="c8de0594-42e2-4f26-8a69-9df094374455" xsi:nil="true"/>
    <h480fc279f9148aeb4afcdcf27073b87 xmlns="c8de0594-42e2-4f26-8a69-9df094374455">
      <Terms xmlns="http://schemas.microsoft.com/office/infopath/2007/PartnerControls">
        <TermInfo xmlns="http://schemas.microsoft.com/office/infopath/2007/PartnerControls">
          <TermName xmlns="http://schemas.microsoft.com/office/infopath/2007/PartnerControls">Public</TermName>
          <TermId xmlns="http://schemas.microsoft.com/office/infopath/2007/PartnerControls">5cd44708-a357-4aee-a9ab-ade886f4bbf7</TermId>
        </TermInfo>
      </Terms>
    </h480fc279f9148aeb4afcdcf27073b87>
    <TMB_TitolLicitacio xmlns="c8de0594-42e2-4f26-8a69-9df094374455">16036717 - Adeq cambres BT seccionadors L9N</TMB_TitolLicitacio>
    <TMB_IDLicitacio xmlns="c8de0594-42e2-4f26-8a69-9df094374455">415244</TMB_IDLicitacio>
    <TMB_DataComiteWF xmlns="c8de0594-42e2-4f26-8a69-9df094374455" xsi:nil="true"/>
    <lcf76f155ced4ddcb4097134ff3c332f xmlns="b33c6233-2ab6-44e4-b566-b78dc0012292" xsi:nil="true"/>
    <TaxCatchAll xmlns="c8de0594-42e2-4f26-8a69-9df094374455">
      <Value>3089</Value>
      <Value>3159</Value>
    </TaxCatchAll>
    <g93776c333e34272ab15451ee7fa82be xmlns="c8de0594-42e2-4f26-8a69-9df094374455">
      <Terms xmlns="http://schemas.microsoft.com/office/infopath/2007/PartnerControls">
        <TermInfo xmlns="http://schemas.microsoft.com/office/infopath/2007/PartnerControls">
          <TermName xmlns="http://schemas.microsoft.com/office/infopath/2007/PartnerControls">Inici</TermName>
          <TermId xmlns="http://schemas.microsoft.com/office/infopath/2007/PartnerControls">1ed37523-d63e-4991-aef8-399e829bfef8</TermId>
        </TermInfo>
      </Terms>
    </g93776c333e34272ab15451ee7fa82be>
    <ecb982cbbbba49edba287c0296970fd2 xmlns="c8de0594-42e2-4f26-8a69-9df094374455">
      <Terms xmlns="http://schemas.microsoft.com/office/infopath/2007/PartnerControls"/>
    </ecb982cbbbba49edba287c0296970fd2>
    <b82b7a08db3a4ab5a955c48b15659d84 xmlns="c8de0594-42e2-4f26-8a69-9df094374455">
      <Terms xmlns="http://schemas.microsoft.com/office/infopath/2007/PartnerControls"/>
    </b82b7a08db3a4ab5a955c48b15659d84>
    <TMB_Perfil xmlns="c8de0594-42e2-4f26-8a69-9df094374455">true</TMB_Perfil>
    <TMB_CA xmlns="c8de0594-42e2-4f26-8a69-9df094374455" xsi:nil="true"/>
    <TMB_CH_TipusDocu xmlns="c8de0594-42e2-4f26-8a69-9df094374455" xsi:nil="true"/>
    <b3a2275c509d4b0394d7e35eb2e777cd xmlns="c8de0594-42e2-4f26-8a69-9df094374455" xsi:nil="true"/>
    <TMB_DataAltres xmlns="c8de0594-42e2-4f26-8a69-9df094374455" xsi:nil="true"/>
    <TMB_OP xmlns="c8de0594-42e2-4f26-8a69-9df094374455">2024-09-03T22:00:00+00:00</TMB_OP>
    <TMB_CC xmlns="c8de0594-42e2-4f26-8a69-9df094374455" xsi:nil="true"/>
  </documentManagement>
</p:properties>
</file>

<file path=customXml/item3.xml><?xml version="1.0" encoding="utf-8"?>
<?mso-contentType ?>
<FormTemplates xmlns="http://schemas.microsoft.com/sharepoint/v3/contenttype/forms"/>
</file>

<file path=customXml/itemProps1.xml><?xml version="1.0" encoding="utf-8"?>
<ds:datastoreItem xmlns:ds="http://schemas.openxmlformats.org/officeDocument/2006/customXml" ds:itemID="{B5379C8F-BBB3-4CFA-8888-DE37D8753B87}"/>
</file>

<file path=customXml/itemProps2.xml><?xml version="1.0" encoding="utf-8"?>
<ds:datastoreItem xmlns:ds="http://schemas.openxmlformats.org/officeDocument/2006/customXml" ds:itemID="{BDAC1892-38EF-4C34-8861-DAE52AB82B35}"/>
</file>

<file path=customXml/itemProps3.xml><?xml version="1.0" encoding="utf-8"?>
<ds:datastoreItem xmlns:ds="http://schemas.openxmlformats.org/officeDocument/2006/customXml" ds:itemID="{7ABE9059-E926-4AC5-81C7-E48D859A4FC5}"/>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Luque Marin, Eva Maria</cp:lastModifiedBy>
  <cp:revision/>
  <dcterms:created xsi:type="dcterms:W3CDTF">2015-06-05T18:19:34Z</dcterms:created>
  <dcterms:modified xsi:type="dcterms:W3CDTF">2024-09-19T11:27:36Z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0x0101004F9C3DA4EFA24741AD6D965779F91C0300D34374BB6F21F541B4FFA535A9FC66F6</vt:lpwstr>
  </property>
  <property fmtid="{D5CDD505-2E9C-101B-9397-08002B2CF9AE}" pid="3" name="eaedb32f61974917bc22b3946021685c">
    <vt:lpwstr/>
  </property>
  <property fmtid="{D5CDD505-2E9C-101B-9397-08002B2CF9AE}" pid="4" name="TMB_Docprov">
    <vt:lpwstr/>
  </property>
  <property fmtid="{D5CDD505-2E9C-101B-9397-08002B2CF9AE}" pid="5" name="MediaServiceImageTags">
    <vt:lpwstr/>
  </property>
  <property fmtid="{D5CDD505-2E9C-101B-9397-08002B2CF9AE}" pid="6" name="TMB_FaseDocProv">
    <vt:lpwstr/>
  </property>
  <property fmtid="{D5CDD505-2E9C-101B-9397-08002B2CF9AE}" pid="8" name="TMB_Proveidor">
    <vt:lpwstr/>
  </property>
  <property fmtid="{D5CDD505-2E9C-101B-9397-08002B2CF9AE}" pid="9" name="TMB_OrganC">
    <vt:lpwstr/>
  </property>
  <property fmtid="{D5CDD505-2E9C-101B-9397-08002B2CF9AE}" pid="10" name="TMB_TipusDoc">
    <vt:lpwstr/>
  </property>
  <property fmtid="{D5CDD505-2E9C-101B-9397-08002B2CF9AE}" pid="12" name="TMB_Fase">
    <vt:lpwstr>3089;#Inici|1ed37523-d63e-4991-aef8-399e829bfef8</vt:lpwstr>
  </property>
  <property fmtid="{D5CDD505-2E9C-101B-9397-08002B2CF9AE}" pid="13" name="TMB_Sobres">
    <vt:lpwstr/>
  </property>
  <property fmtid="{D5CDD505-2E9C-101B-9397-08002B2CF9AE}" pid="15" name="TMB_Estat">
    <vt:lpwstr>3159;#Public|5cd44708-a357-4aee-a9ab-ade886f4bbf7</vt:lpwstr>
  </property>
  <property fmtid="{D5CDD505-2E9C-101B-9397-08002B2CF9AE}" pid="17" name="TMB_Plecs">
    <vt:lpwstr/>
  </property>
  <property fmtid="{D5CDD505-2E9C-101B-9397-08002B2CF9AE}" pid="18" name="h80888fb7b914359b90c46b7c452b251">
    <vt:lpwstr/>
  </property>
  <property fmtid="{D5CDD505-2E9C-101B-9397-08002B2CF9AE}" pid="19" name="o0f6527fa5184dfa91381007b0eb82df">
    <vt:lpwstr/>
  </property>
  <property fmtid="{D5CDD505-2E9C-101B-9397-08002B2CF9AE}" pid="20" name="ba05a5f98ed745b98d9dacf37bda167c">
    <vt:lpwstr/>
  </property>
  <property fmtid="{D5CDD505-2E9C-101B-9397-08002B2CF9AE}" pid="21" name="h3e189544f4e4582960eb2fb36374928">
    <vt:lpwstr/>
  </property>
</Properties>
</file>