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VIGILÀNCIA 2025_1101403965\esborrany\Esborrany Sergio\PCAP\Annexos PCAP\Annexos complimentar\"/>
    </mc:Choice>
  </mc:AlternateContent>
  <bookViews>
    <workbookView xWindow="0" yWindow="0" windowWidth="28800" windowHeight="12300"/>
  </bookViews>
  <sheets>
    <sheet name="LOT 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22" i="1"/>
  <c r="E19" i="1"/>
  <c r="J32" i="1" l="1"/>
  <c r="I32" i="1"/>
  <c r="H33" i="1"/>
  <c r="F33" i="1"/>
  <c r="I33" i="1" s="1"/>
  <c r="E31" i="1"/>
  <c r="J31" i="1" s="1"/>
  <c r="H30" i="1"/>
  <c r="G30" i="1"/>
  <c r="F30" i="1"/>
  <c r="E30" i="1"/>
  <c r="H29" i="1"/>
  <c r="G29" i="1"/>
  <c r="F29" i="1"/>
  <c r="E29" i="1"/>
  <c r="H28" i="1"/>
  <c r="G28" i="1"/>
  <c r="F28" i="1"/>
  <c r="E28" i="1"/>
  <c r="H27" i="1"/>
  <c r="G27" i="1"/>
  <c r="F27" i="1"/>
  <c r="E27" i="1"/>
  <c r="H26" i="1"/>
  <c r="G26" i="1"/>
  <c r="F26" i="1"/>
  <c r="E26" i="1"/>
  <c r="H25" i="1"/>
  <c r="G25" i="1"/>
  <c r="F25" i="1"/>
  <c r="F34" i="1" s="1"/>
  <c r="E25" i="1"/>
  <c r="I25" i="1" l="1"/>
  <c r="I26" i="1"/>
  <c r="J27" i="1"/>
  <c r="J28" i="1"/>
  <c r="I29" i="1"/>
  <c r="J30" i="1"/>
  <c r="I28" i="1"/>
  <c r="J26" i="1"/>
  <c r="I31" i="1"/>
  <c r="I27" i="1"/>
  <c r="J33" i="1"/>
  <c r="J29" i="1"/>
  <c r="I30" i="1"/>
  <c r="J25" i="1"/>
  <c r="G34" i="1"/>
  <c r="H34" i="1"/>
  <c r="E34" i="1"/>
  <c r="I34" i="1" l="1"/>
  <c r="I35" i="1" s="1"/>
  <c r="J34" i="1"/>
  <c r="C34" i="1"/>
  <c r="J35" i="1" l="1"/>
  <c r="C11" i="1"/>
  <c r="E11" i="1"/>
</calcChain>
</file>

<file path=xl/sharedStrings.xml><?xml version="1.0" encoding="utf-8"?>
<sst xmlns="http://schemas.openxmlformats.org/spreadsheetml/2006/main" count="53" uniqueCount="46">
  <si>
    <t>Annex II.  MODEL OFERTA ECONÒMICA LOT 1</t>
  </si>
  <si>
    <t>Núm. Expedient:</t>
  </si>
  <si>
    <t>Empresa:</t>
  </si>
  <si>
    <t>NIF:</t>
  </si>
  <si>
    <r>
      <rPr>
        <b/>
        <i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 xml:space="preserve">només cal modificar les cel·les ombrejades en color groc i automàticament es recalculen els imports parcials i totals. </t>
    </r>
  </si>
  <si>
    <t>Import total sense IVA</t>
  </si>
  <si>
    <t>Import total amb IVA</t>
  </si>
  <si>
    <t>OFERTA ECONÒMICA DETALLADA</t>
  </si>
  <si>
    <t>VIGILANT DE SEGURETAT SENSE ARMA</t>
  </si>
  <si>
    <t>Concepte</t>
  </si>
  <si>
    <t xml:space="preserve">Preu unitari màxim sense IVA </t>
  </si>
  <si>
    <t>Import oferta sense IVA</t>
  </si>
  <si>
    <t>Import oferta amb IVA</t>
  </si>
  <si>
    <t>Hora diürna laborable</t>
  </si>
  <si>
    <t>Hora nocturna laborable</t>
  </si>
  <si>
    <t>Hora diürna festiva</t>
  </si>
  <si>
    <t>Hora nocturna festiva</t>
  </si>
  <si>
    <t>Descripció</t>
  </si>
  <si>
    <t>Nº hores</t>
  </si>
  <si>
    <t xml:space="preserve">Horari </t>
  </si>
  <si>
    <t xml:space="preserve">Hores diürnes labor. / any </t>
  </si>
  <si>
    <t xml:space="preserve">Hores nocturnes labor. / any </t>
  </si>
  <si>
    <t xml:space="preserve">Hores diürnes festives / any </t>
  </si>
  <si>
    <t xml:space="preserve">Hores nocturnes festives / any </t>
  </si>
  <si>
    <t>Responsable d'equip</t>
  </si>
  <si>
    <t>-</t>
  </si>
  <si>
    <t>CCAC</t>
  </si>
  <si>
    <t>Accés principal</t>
  </si>
  <si>
    <t>Rondes</t>
  </si>
  <si>
    <t>Urgències 1</t>
  </si>
  <si>
    <t>Urgències 2</t>
  </si>
  <si>
    <t>Consultes Externes laborables</t>
  </si>
  <si>
    <t>6:00h - 22:00h</t>
  </si>
  <si>
    <t>Antiga Escola Infermeria nit</t>
  </si>
  <si>
    <t>22:00h-6:00h</t>
  </si>
  <si>
    <t>TOTALS</t>
  </si>
  <si>
    <t>TOTAL AMB IVA</t>
  </si>
  <si>
    <t>Edifici Delta</t>
  </si>
  <si>
    <t>Import de licitació anual sense IVA</t>
  </si>
  <si>
    <t>IMPORT TOTAL OFERTA (24 mesos)</t>
  </si>
  <si>
    <t>CSE/AH02/1101403965/25/PO</t>
  </si>
  <si>
    <t>A.1.2 Borsa econòmica per a reinversió tecnològica o millora de l'equipament</t>
  </si>
  <si>
    <t>Oferta</t>
  </si>
  <si>
    <t>Percentatge de reinversió</t>
  </si>
  <si>
    <t>A.1.3 Borsa anual d'hores</t>
  </si>
  <si>
    <t>Número d'hores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</si>
</sst>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_-* #,##0.00\ [$€-C0A]_-;\-* #,##0.00\ [$€-C0A]_-;_-* &quot;-&quot;??\ [$€-C0A]_-;_-@_-"/>
    <numFmt numFmtId="166" formatCode="_-* #,##0.0\ [$€-C0A]_-;\-* #,##0.0\ [$€-C0A]_-;_-* &quot;-&quot;??\ [$€-C0A]_-;_-@_-"/>
    <numFmt numFmtId="167" formatCode="_-* #,##0.0\ [$€-C0A]_-;\-* #,##0.0\ [$€-C0A]_-;_-* &quot;-&quot;?\ [$€-C0A]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9" fillId="0" borderId="0"/>
  </cellStyleXfs>
  <cellXfs count="71">
    <xf numFmtId="0" fontId="0" fillId="0" borderId="0" xfId="0"/>
    <xf numFmtId="0" fontId="2" fillId="0" borderId="0" xfId="0" applyFont="1" applyAlignment="1" applyProtection="1">
      <alignment horizontal="left"/>
    </xf>
    <xf numFmtId="0" fontId="0" fillId="0" borderId="0" xfId="0" applyProtection="1"/>
    <xf numFmtId="0" fontId="3" fillId="0" borderId="0" xfId="0" applyFont="1" applyAlignment="1" applyProtection="1">
      <alignment horizontal="justify" wrapText="1"/>
    </xf>
    <xf numFmtId="0" fontId="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>
      <alignment vertical="top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Border="1" applyAlignment="1" applyProtection="1">
      <alignment vertical="top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 wrapText="1" indent="1"/>
    </xf>
    <xf numFmtId="0" fontId="0" fillId="0" borderId="0" xfId="0" applyFont="1" applyBorder="1" applyAlignment="1" applyProtection="1">
      <alignment horizontal="left" vertical="center" wrapText="1" inden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8" fillId="0" borderId="0" xfId="0" applyFont="1" applyAlignment="1" applyProtection="1"/>
    <xf numFmtId="0" fontId="10" fillId="0" borderId="0" xfId="1" applyFont="1" applyFill="1" applyBorder="1" applyProtection="1"/>
    <xf numFmtId="0" fontId="1" fillId="0" borderId="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1" applyFont="1" applyFill="1" applyBorder="1" applyAlignment="1" applyProtection="1">
      <alignment vertical="center" wrapText="1"/>
    </xf>
    <xf numFmtId="164" fontId="11" fillId="0" borderId="1" xfId="0" applyNumberFormat="1" applyFont="1" applyFill="1" applyBorder="1" applyAlignment="1" applyProtection="1">
      <alignment horizontal="right" vertical="center" wrapText="1"/>
    </xf>
    <xf numFmtId="164" fontId="0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 applyFont="1" applyFill="1" applyBorder="1" applyAlignment="1" applyProtection="1">
      <alignment horizontal="right" vertical="center" wrapText="1"/>
    </xf>
    <xf numFmtId="165" fontId="12" fillId="0" borderId="0" xfId="0" applyNumberFormat="1" applyFont="1" applyFill="1" applyAlignment="1" applyProtection="1">
      <alignment horizontal="center" vertical="center"/>
    </xf>
    <xf numFmtId="0" fontId="11" fillId="0" borderId="0" xfId="1" applyFont="1" applyFill="1" applyBorder="1" applyAlignment="1" applyProtection="1">
      <alignment vertical="center" wrapText="1"/>
    </xf>
    <xf numFmtId="164" fontId="0" fillId="5" borderId="1" xfId="0" applyNumberFormat="1" applyFill="1" applyBorder="1" applyAlignment="1" applyProtection="1">
      <alignment horizontal="right" vertical="center" wrapText="1"/>
      <protection locked="0"/>
    </xf>
    <xf numFmtId="0" fontId="0" fillId="0" borderId="0" xfId="0" applyFill="1" applyBorder="1" applyProtection="1"/>
    <xf numFmtId="164" fontId="1" fillId="0" borderId="0" xfId="0" applyNumberFormat="1" applyFont="1" applyFill="1" applyBorder="1" applyProtection="1"/>
    <xf numFmtId="165" fontId="12" fillId="0" borderId="0" xfId="0" applyNumberFormat="1" applyFont="1" applyFill="1" applyBorder="1" applyAlignment="1" applyProtection="1">
      <alignment horizontal="center" vertical="center"/>
    </xf>
    <xf numFmtId="0" fontId="0" fillId="0" borderId="1" xfId="0" applyBorder="1" applyProtection="1"/>
    <xf numFmtId="3" fontId="0" fillId="0" borderId="1" xfId="0" applyNumberFormat="1" applyBorder="1" applyAlignment="1" applyProtection="1">
      <alignment horizontal="right"/>
    </xf>
    <xf numFmtId="166" fontId="0" fillId="0" borderId="1" xfId="0" applyNumberFormat="1" applyBorder="1" applyProtection="1"/>
    <xf numFmtId="0" fontId="0" fillId="0" borderId="1" xfId="0" applyFont="1" applyBorder="1" applyProtection="1"/>
    <xf numFmtId="0" fontId="0" fillId="4" borderId="0" xfId="0" applyFill="1" applyBorder="1" applyAlignment="1" applyProtection="1">
      <alignment horizontal="right"/>
    </xf>
    <xf numFmtId="3" fontId="1" fillId="4" borderId="0" xfId="0" applyNumberFormat="1" applyFont="1" applyFill="1" applyBorder="1" applyProtection="1"/>
    <xf numFmtId="0" fontId="0" fillId="4" borderId="0" xfId="0" applyFill="1" applyBorder="1" applyProtection="1"/>
    <xf numFmtId="3" fontId="0" fillId="4" borderId="0" xfId="0" applyNumberFormat="1" applyFill="1" applyBorder="1" applyProtection="1"/>
    <xf numFmtId="166" fontId="1" fillId="4" borderId="0" xfId="0" applyNumberFormat="1" applyFont="1" applyFill="1" applyBorder="1" applyProtection="1"/>
    <xf numFmtId="166" fontId="1" fillId="4" borderId="0" xfId="0" applyNumberFormat="1" applyFont="1" applyFill="1" applyBorder="1" applyProtection="1">
      <protection locked="0"/>
    </xf>
    <xf numFmtId="0" fontId="0" fillId="0" borderId="0" xfId="0" applyBorder="1" applyProtection="1"/>
    <xf numFmtId="0" fontId="1" fillId="4" borderId="0" xfId="0" applyFont="1" applyFill="1" applyBorder="1" applyAlignment="1" applyProtection="1">
      <alignment horizontal="right"/>
    </xf>
    <xf numFmtId="167" fontId="1" fillId="4" borderId="0" xfId="0" applyNumberFormat="1" applyFont="1" applyFill="1" applyBorder="1" applyProtection="1"/>
    <xf numFmtId="167" fontId="1" fillId="4" borderId="0" xfId="0" applyNumberFormat="1" applyFont="1" applyFill="1" applyBorder="1" applyProtection="1">
      <protection locked="0"/>
    </xf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Protection="1">
      <protection locked="0"/>
    </xf>
    <xf numFmtId="164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5" borderId="0" xfId="0" applyFont="1" applyFill="1" applyAlignment="1" applyProtection="1">
      <alignment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5" fillId="5" borderId="0" xfId="0" applyFont="1" applyFill="1" applyAlignment="1" applyProtection="1">
      <alignment vertical="center"/>
      <protection locked="0"/>
    </xf>
    <xf numFmtId="0" fontId="3" fillId="5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horizontal="left" vertical="center" wrapText="1" indent="1"/>
    </xf>
    <xf numFmtId="0" fontId="0" fillId="5" borderId="0" xfId="0" applyFont="1" applyFill="1" applyBorder="1" applyAlignment="1" applyProtection="1">
      <alignment horizontal="left" vertical="center" wrapText="1" indent="1"/>
    </xf>
    <xf numFmtId="0" fontId="5" fillId="0" borderId="1" xfId="0" applyFont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3" xfId="0" applyNumberFormat="1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sg/DSG0001%20DTSGIP/DSG133%20EQUIP%20SEGURETAT/11_Licitacions%20Unitat/Seguretat%20i%20Vigil&#224;ncia/Seguretat%20i%20Vigil&#224;ncia%2020xx-20xx/Annex%20II_oferta%20econ&#242;mica_lot%20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erta econòm. lot 1 _ vigilanc"/>
      <sheetName val="Full1"/>
      <sheetName val="Hoja1"/>
    </sheetNames>
    <sheetDataSet>
      <sheetData sheetId="0"/>
      <sheetData sheetId="1"/>
      <sheetData sheetId="2">
        <row r="5">
          <cell r="B5">
            <v>250</v>
          </cell>
        </row>
        <row r="6">
          <cell r="B6">
            <v>115</v>
          </cell>
        </row>
        <row r="9">
          <cell r="B9">
            <v>16</v>
          </cell>
        </row>
        <row r="10">
          <cell r="B10">
            <v>8</v>
          </cell>
        </row>
      </sheetData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tabSelected="1" workbookViewId="0">
      <selection activeCell="F39" sqref="F39"/>
    </sheetView>
  </sheetViews>
  <sheetFormatPr defaultColWidth="0" defaultRowHeight="15" zeroHeight="1" x14ac:dyDescent="0.25"/>
  <cols>
    <col min="1" max="1" width="3.85546875" customWidth="1"/>
    <col min="2" max="2" width="45.7109375" bestFit="1" customWidth="1"/>
    <col min="3" max="3" width="27.28515625" bestFit="1" customWidth="1"/>
    <col min="4" max="4" width="13.140625" bestFit="1" customWidth="1"/>
    <col min="5" max="5" width="15.5703125" customWidth="1"/>
    <col min="6" max="6" width="15.85546875" bestFit="1" customWidth="1"/>
    <col min="7" max="7" width="8" bestFit="1" customWidth="1"/>
    <col min="8" max="8" width="9.140625" customWidth="1"/>
    <col min="9" max="9" width="16.140625" customWidth="1"/>
    <col min="10" max="10" width="20.7109375" customWidth="1"/>
    <col min="11" max="11" width="9.140625" customWidth="1"/>
    <col min="12" max="16384" width="9.140625" hidden="1"/>
  </cols>
  <sheetData>
    <row r="1" spans="2:10" x14ac:dyDescent="0.25"/>
    <row r="2" spans="2:10" ht="15.75" x14ac:dyDescent="0.25">
      <c r="B2" s="1" t="s">
        <v>0</v>
      </c>
      <c r="C2" s="2"/>
      <c r="D2" s="2"/>
      <c r="E2" s="2"/>
      <c r="F2" s="2"/>
      <c r="G2" s="2"/>
      <c r="H2" s="2"/>
      <c r="I2" s="2"/>
    </row>
    <row r="3" spans="2:10" ht="15.75" x14ac:dyDescent="0.25">
      <c r="B3" s="3"/>
      <c r="C3" s="2"/>
      <c r="D3" s="2"/>
      <c r="E3" s="2"/>
      <c r="F3" s="2"/>
      <c r="G3" s="2"/>
      <c r="H3" s="2"/>
      <c r="I3" s="2"/>
    </row>
    <row r="4" spans="2:10" ht="15.75" x14ac:dyDescent="0.25">
      <c r="B4" s="4" t="s">
        <v>1</v>
      </c>
      <c r="C4" s="63" t="s">
        <v>40</v>
      </c>
      <c r="D4" s="5"/>
      <c r="E4" s="5"/>
      <c r="F4" s="6"/>
      <c r="G4" s="7"/>
      <c r="H4" s="7"/>
      <c r="I4" s="7"/>
      <c r="J4" s="8"/>
    </row>
    <row r="5" spans="2:10" ht="15.75" x14ac:dyDescent="0.25">
      <c r="B5" s="9" t="s">
        <v>2</v>
      </c>
      <c r="C5" s="59"/>
      <c r="D5" s="60"/>
      <c r="E5" s="10"/>
      <c r="F5" s="9"/>
      <c r="G5" s="10"/>
      <c r="H5" s="11"/>
      <c r="I5" s="10"/>
      <c r="J5" s="10"/>
    </row>
    <row r="6" spans="2:10" ht="15.75" x14ac:dyDescent="0.25">
      <c r="B6" s="12" t="s">
        <v>3</v>
      </c>
      <c r="C6" s="61"/>
      <c r="D6" s="62"/>
      <c r="E6" s="10"/>
      <c r="F6" s="13"/>
      <c r="G6" s="10"/>
      <c r="H6" s="10"/>
      <c r="I6" s="10"/>
      <c r="J6" s="10"/>
    </row>
    <row r="7" spans="2:10" ht="15.75" x14ac:dyDescent="0.25">
      <c r="B7" s="3"/>
      <c r="C7" s="2"/>
      <c r="D7" s="2"/>
      <c r="E7" s="2"/>
      <c r="F7" s="2"/>
      <c r="G7" s="2"/>
      <c r="H7" s="2"/>
      <c r="I7" s="2"/>
    </row>
    <row r="8" spans="2:10" x14ac:dyDescent="0.25">
      <c r="B8" s="65" t="s">
        <v>4</v>
      </c>
      <c r="C8" s="66"/>
      <c r="D8" s="66"/>
      <c r="E8" s="66"/>
      <c r="F8" s="66"/>
      <c r="G8" s="66"/>
      <c r="H8" s="66"/>
      <c r="I8" s="2"/>
      <c r="J8" s="2"/>
    </row>
    <row r="9" spans="2:10" x14ac:dyDescent="0.25">
      <c r="B9" s="14"/>
      <c r="C9" s="15"/>
      <c r="D9" s="15"/>
      <c r="E9" s="15"/>
      <c r="F9" s="15"/>
      <c r="G9" s="15"/>
      <c r="H9" s="15"/>
      <c r="I9" s="2"/>
      <c r="J9" s="2"/>
    </row>
    <row r="10" spans="2:10" x14ac:dyDescent="0.25">
      <c r="B10" s="16"/>
      <c r="C10" s="67" t="s">
        <v>5</v>
      </c>
      <c r="D10" s="67"/>
      <c r="E10" s="67" t="s">
        <v>6</v>
      </c>
      <c r="F10" s="67"/>
      <c r="G10" s="17"/>
      <c r="H10" s="2"/>
      <c r="I10" s="2"/>
      <c r="J10" s="2"/>
    </row>
    <row r="11" spans="2:10" ht="16.5" thickBot="1" x14ac:dyDescent="0.3">
      <c r="B11" s="18" t="s">
        <v>39</v>
      </c>
      <c r="C11" s="68">
        <f>J34*2</f>
        <v>0</v>
      </c>
      <c r="D11" s="68"/>
      <c r="E11" s="69">
        <f>C11*1.21</f>
        <v>0</v>
      </c>
      <c r="F11" s="69"/>
      <c r="G11" s="2"/>
      <c r="H11" s="2"/>
      <c r="I11" s="2"/>
      <c r="J11" s="2"/>
    </row>
    <row r="12" spans="2:10" ht="15.75" x14ac:dyDescent="0.25">
      <c r="B12" s="19"/>
      <c r="C12" s="20"/>
      <c r="D12" s="20"/>
      <c r="E12" s="20"/>
      <c r="F12" s="20"/>
      <c r="G12" s="21"/>
      <c r="H12" s="21"/>
      <c r="I12" s="21"/>
      <c r="J12" s="21"/>
    </row>
    <row r="13" spans="2:10" ht="18.75" x14ac:dyDescent="0.3">
      <c r="B13" s="22" t="s">
        <v>7</v>
      </c>
      <c r="C13" s="23"/>
      <c r="D13" s="23"/>
      <c r="E13" s="23"/>
      <c r="F13" s="23"/>
      <c r="G13" s="2"/>
      <c r="H13" s="2"/>
      <c r="I13" s="2"/>
      <c r="J13" s="2"/>
    </row>
    <row r="14" spans="2:10" x14ac:dyDescent="0.25">
      <c r="B14" s="17"/>
      <c r="C14" s="17"/>
      <c r="D14" s="17"/>
      <c r="E14" s="17"/>
      <c r="F14" s="17"/>
      <c r="G14" s="2"/>
      <c r="H14" s="2"/>
      <c r="I14" s="2"/>
      <c r="J14" s="2"/>
    </row>
    <row r="15" spans="2:10" x14ac:dyDescent="0.25">
      <c r="B15" s="24"/>
      <c r="C15" s="25"/>
      <c r="D15" s="25"/>
      <c r="E15" s="25"/>
      <c r="F15" s="25"/>
      <c r="G15" s="2"/>
      <c r="H15" s="2"/>
      <c r="I15" s="2"/>
      <c r="J15" s="2"/>
    </row>
    <row r="16" spans="2:10" x14ac:dyDescent="0.25">
      <c r="B16" s="64" t="s">
        <v>8</v>
      </c>
      <c r="C16" s="64"/>
      <c r="D16" s="2"/>
      <c r="E16" s="2"/>
      <c r="F16" s="26"/>
      <c r="G16" s="2"/>
      <c r="H16" s="2"/>
      <c r="I16" s="2"/>
      <c r="J16" s="2"/>
    </row>
    <row r="17" spans="2:10" x14ac:dyDescent="0.25">
      <c r="B17" s="27"/>
      <c r="C17" s="2"/>
      <c r="D17" s="2"/>
      <c r="E17" s="2"/>
      <c r="F17" s="28"/>
      <c r="G17" s="2"/>
      <c r="H17" s="2"/>
      <c r="I17" s="2"/>
      <c r="J17" s="2"/>
    </row>
    <row r="18" spans="2:10" ht="30" x14ac:dyDescent="0.25">
      <c r="B18" s="29" t="s">
        <v>9</v>
      </c>
      <c r="C18" s="30" t="s">
        <v>10</v>
      </c>
      <c r="D18" s="31" t="s">
        <v>11</v>
      </c>
      <c r="E18" s="31" t="s">
        <v>12</v>
      </c>
      <c r="F18" s="26"/>
      <c r="G18" s="26"/>
      <c r="H18" s="2"/>
      <c r="I18" s="2"/>
      <c r="J18" s="2"/>
    </row>
    <row r="19" spans="2:10" x14ac:dyDescent="0.25">
      <c r="B19" s="32" t="s">
        <v>13</v>
      </c>
      <c r="C19" s="33">
        <v>20.49</v>
      </c>
      <c r="D19" s="34"/>
      <c r="E19" s="58">
        <f>D19*1.21</f>
        <v>0</v>
      </c>
      <c r="F19" s="35"/>
      <c r="G19" s="36"/>
      <c r="H19" s="2"/>
      <c r="I19" s="21"/>
      <c r="J19" s="37"/>
    </row>
    <row r="20" spans="2:10" x14ac:dyDescent="0.25">
      <c r="B20" s="32" t="s">
        <v>14</v>
      </c>
      <c r="C20" s="33">
        <v>22.38</v>
      </c>
      <c r="D20" s="38"/>
      <c r="E20" s="58">
        <f t="shared" ref="E20:E22" si="0">D20*1.21</f>
        <v>0</v>
      </c>
      <c r="F20" s="35"/>
      <c r="G20" s="36"/>
      <c r="H20" s="2"/>
      <c r="I20" s="2"/>
      <c r="J20" s="37"/>
    </row>
    <row r="21" spans="2:10" x14ac:dyDescent="0.25">
      <c r="B21" s="32" t="s">
        <v>15</v>
      </c>
      <c r="C21" s="33">
        <v>22.02</v>
      </c>
      <c r="D21" s="34"/>
      <c r="E21" s="58">
        <f t="shared" si="0"/>
        <v>0</v>
      </c>
      <c r="F21" s="39"/>
      <c r="G21" s="36"/>
      <c r="H21" s="2"/>
      <c r="I21" s="2"/>
      <c r="J21" s="2"/>
    </row>
    <row r="22" spans="2:10" x14ac:dyDescent="0.25">
      <c r="B22" s="32" t="s">
        <v>16</v>
      </c>
      <c r="C22" s="33">
        <v>23.9</v>
      </c>
      <c r="D22" s="38"/>
      <c r="E22" s="58">
        <f t="shared" si="0"/>
        <v>0</v>
      </c>
      <c r="F22" s="40"/>
      <c r="G22" s="41"/>
      <c r="H22" s="21"/>
      <c r="I22" s="21"/>
      <c r="J22" s="2"/>
    </row>
    <row r="23" spans="2:10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2:10" ht="75" x14ac:dyDescent="0.25">
      <c r="B24" s="29" t="s">
        <v>17</v>
      </c>
      <c r="C24" s="30" t="s">
        <v>18</v>
      </c>
      <c r="D24" s="30" t="s">
        <v>19</v>
      </c>
      <c r="E24" s="30" t="s">
        <v>20</v>
      </c>
      <c r="F24" s="30" t="s">
        <v>21</v>
      </c>
      <c r="G24" s="30" t="s">
        <v>22</v>
      </c>
      <c r="H24" s="30" t="s">
        <v>23</v>
      </c>
      <c r="I24" s="30" t="s">
        <v>38</v>
      </c>
      <c r="J24" s="31" t="s">
        <v>11</v>
      </c>
    </row>
    <row r="25" spans="2:10" x14ac:dyDescent="0.25">
      <c r="B25" s="42" t="s">
        <v>24</v>
      </c>
      <c r="C25" s="56">
        <v>24</v>
      </c>
      <c r="D25" s="42" t="s">
        <v>25</v>
      </c>
      <c r="E25" s="43">
        <f>[1]Hoja1!$B$5*[1]Hoja1!$B$9</f>
        <v>4000</v>
      </c>
      <c r="F25" s="43">
        <f>[1]Hoja1!$B$5*[1]Hoja1!$B$10</f>
        <v>2000</v>
      </c>
      <c r="G25" s="43">
        <f>[1]Hoja1!$B$6*[1]Hoja1!$B$9</f>
        <v>1840</v>
      </c>
      <c r="H25" s="43">
        <f>[1]Hoja1!$B$6*[1]Hoja1!$B$10</f>
        <v>920</v>
      </c>
      <c r="I25" s="44">
        <f>E25*$C$19+F25*$C$20+G25*$C$21+H25*$C$22</f>
        <v>189224.8</v>
      </c>
      <c r="J25" s="57">
        <f>E25*$D$19+F25*$D$20+G25*$D$21+H25*$D$22</f>
        <v>0</v>
      </c>
    </row>
    <row r="26" spans="2:10" x14ac:dyDescent="0.25">
      <c r="B26" s="42" t="s">
        <v>26</v>
      </c>
      <c r="C26" s="56">
        <v>24</v>
      </c>
      <c r="D26" s="42" t="s">
        <v>25</v>
      </c>
      <c r="E26" s="43">
        <f>[1]Hoja1!$B$5*[1]Hoja1!$B$9</f>
        <v>4000</v>
      </c>
      <c r="F26" s="43">
        <f>[1]Hoja1!$B$5*[1]Hoja1!$B$10</f>
        <v>2000</v>
      </c>
      <c r="G26" s="43">
        <f>[1]Hoja1!$B$6*[1]Hoja1!$B$9</f>
        <v>1840</v>
      </c>
      <c r="H26" s="43">
        <f>[1]Hoja1!$B$6*[1]Hoja1!$B$10</f>
        <v>920</v>
      </c>
      <c r="I26" s="44">
        <f t="shared" ref="I26:I33" si="1">E26*$C$19+F26*$C$20+G26*$C$21+H26*$C$22</f>
        <v>189224.8</v>
      </c>
      <c r="J26" s="57">
        <f>E26*$D$19+F26*$D$20+G26*$D$21+H26*$D$22</f>
        <v>0</v>
      </c>
    </row>
    <row r="27" spans="2:10" x14ac:dyDescent="0.25">
      <c r="B27" s="42" t="s">
        <v>27</v>
      </c>
      <c r="C27" s="56">
        <v>24</v>
      </c>
      <c r="D27" s="42" t="s">
        <v>25</v>
      </c>
      <c r="E27" s="43">
        <f>[1]Hoja1!$B$5*[1]Hoja1!$B$9</f>
        <v>4000</v>
      </c>
      <c r="F27" s="43">
        <f>[1]Hoja1!$B$5*[1]Hoja1!$B$10</f>
        <v>2000</v>
      </c>
      <c r="G27" s="43">
        <f>[1]Hoja1!$B$6*[1]Hoja1!$B$9</f>
        <v>1840</v>
      </c>
      <c r="H27" s="43">
        <f>[1]Hoja1!$B$6*[1]Hoja1!$B$10</f>
        <v>920</v>
      </c>
      <c r="I27" s="44">
        <f t="shared" si="1"/>
        <v>189224.8</v>
      </c>
      <c r="J27" s="57">
        <f t="shared" ref="J27:J33" si="2">E27*$D$19+F27*$D$20+G27*$D$21+H27*$D$22</f>
        <v>0</v>
      </c>
    </row>
    <row r="28" spans="2:10" x14ac:dyDescent="0.25">
      <c r="B28" s="42" t="s">
        <v>28</v>
      </c>
      <c r="C28" s="56">
        <v>24</v>
      </c>
      <c r="D28" s="42" t="s">
        <v>25</v>
      </c>
      <c r="E28" s="43">
        <f>[1]Hoja1!$B$5*[1]Hoja1!$B$9</f>
        <v>4000</v>
      </c>
      <c r="F28" s="43">
        <f>[1]Hoja1!$B$5*[1]Hoja1!$B$10</f>
        <v>2000</v>
      </c>
      <c r="G28" s="43">
        <f>[1]Hoja1!$B$6*[1]Hoja1!$B$9</f>
        <v>1840</v>
      </c>
      <c r="H28" s="43">
        <f>[1]Hoja1!$B$6*[1]Hoja1!$B$10</f>
        <v>920</v>
      </c>
      <c r="I28" s="44">
        <f t="shared" si="1"/>
        <v>189224.8</v>
      </c>
      <c r="J28" s="57">
        <f t="shared" si="2"/>
        <v>0</v>
      </c>
    </row>
    <row r="29" spans="2:10" x14ac:dyDescent="0.25">
      <c r="B29" s="42" t="s">
        <v>29</v>
      </c>
      <c r="C29" s="56">
        <v>24</v>
      </c>
      <c r="D29" s="42" t="s">
        <v>25</v>
      </c>
      <c r="E29" s="43">
        <f>[1]Hoja1!$B$5*[1]Hoja1!$B$9</f>
        <v>4000</v>
      </c>
      <c r="F29" s="43">
        <f>[1]Hoja1!$B$5*[1]Hoja1!$B$10</f>
        <v>2000</v>
      </c>
      <c r="G29" s="43">
        <f>[1]Hoja1!$B$6*[1]Hoja1!$B$9</f>
        <v>1840</v>
      </c>
      <c r="H29" s="43">
        <f>[1]Hoja1!$B$6*[1]Hoja1!$B$10</f>
        <v>920</v>
      </c>
      <c r="I29" s="44">
        <f t="shared" si="1"/>
        <v>189224.8</v>
      </c>
      <c r="J29" s="57">
        <f t="shared" si="2"/>
        <v>0</v>
      </c>
    </row>
    <row r="30" spans="2:10" x14ac:dyDescent="0.25">
      <c r="B30" s="42" t="s">
        <v>30</v>
      </c>
      <c r="C30" s="56">
        <v>24</v>
      </c>
      <c r="D30" s="42" t="s">
        <v>25</v>
      </c>
      <c r="E30" s="43">
        <f>[1]Hoja1!$B$5*[1]Hoja1!$B$9</f>
        <v>4000</v>
      </c>
      <c r="F30" s="43">
        <f>[1]Hoja1!$B$5*[1]Hoja1!$B$10</f>
        <v>2000</v>
      </c>
      <c r="G30" s="43">
        <f>[1]Hoja1!$B$6*[1]Hoja1!$B$9</f>
        <v>1840</v>
      </c>
      <c r="H30" s="43">
        <f>[1]Hoja1!$B$6*[1]Hoja1!$B$10</f>
        <v>920</v>
      </c>
      <c r="I30" s="44">
        <f t="shared" si="1"/>
        <v>189224.8</v>
      </c>
      <c r="J30" s="57">
        <f t="shared" si="2"/>
        <v>0</v>
      </c>
    </row>
    <row r="31" spans="2:10" x14ac:dyDescent="0.25">
      <c r="B31" s="45" t="s">
        <v>31</v>
      </c>
      <c r="C31" s="56">
        <v>16</v>
      </c>
      <c r="D31" s="42" t="s">
        <v>32</v>
      </c>
      <c r="E31" s="43">
        <f>[1]Hoja1!$B$5*[1]Hoja1!$B$9</f>
        <v>4000</v>
      </c>
      <c r="F31" s="43">
        <v>0</v>
      </c>
      <c r="G31" s="43">
        <v>0</v>
      </c>
      <c r="H31" s="43">
        <v>0</v>
      </c>
      <c r="I31" s="44">
        <f t="shared" si="1"/>
        <v>81960</v>
      </c>
      <c r="J31" s="57">
        <f t="shared" si="2"/>
        <v>0</v>
      </c>
    </row>
    <row r="32" spans="2:10" x14ac:dyDescent="0.25">
      <c r="B32" s="45" t="s">
        <v>37</v>
      </c>
      <c r="C32" s="56">
        <v>24</v>
      </c>
      <c r="D32" s="42"/>
      <c r="E32" s="43">
        <v>4000</v>
      </c>
      <c r="F32" s="43">
        <v>2000</v>
      </c>
      <c r="G32" s="43">
        <v>1840</v>
      </c>
      <c r="H32" s="43">
        <v>920</v>
      </c>
      <c r="I32" s="44">
        <f t="shared" si="1"/>
        <v>189224.8</v>
      </c>
      <c r="J32" s="57">
        <f t="shared" si="2"/>
        <v>0</v>
      </c>
    </row>
    <row r="33" spans="2:10" x14ac:dyDescent="0.25">
      <c r="B33" s="42" t="s">
        <v>33</v>
      </c>
      <c r="C33" s="56">
        <v>8</v>
      </c>
      <c r="D33" s="42" t="s">
        <v>34</v>
      </c>
      <c r="E33" s="43">
        <v>0</v>
      </c>
      <c r="F33" s="43">
        <f>[1]Hoja1!$B$5*[1]Hoja1!$B$10</f>
        <v>2000</v>
      </c>
      <c r="G33" s="43">
        <v>0</v>
      </c>
      <c r="H33" s="43">
        <f>[1]Hoja1!$B$6*[1]Hoja1!$B$10</f>
        <v>920</v>
      </c>
      <c r="I33" s="44">
        <f t="shared" si="1"/>
        <v>66748</v>
      </c>
      <c r="J33" s="57">
        <f t="shared" si="2"/>
        <v>0</v>
      </c>
    </row>
    <row r="34" spans="2:10" x14ac:dyDescent="0.25">
      <c r="B34" s="46" t="s">
        <v>35</v>
      </c>
      <c r="C34" s="47">
        <f>SUM(E34:H34)</f>
        <v>68240</v>
      </c>
      <c r="D34" s="48"/>
      <c r="E34" s="49">
        <f t="shared" ref="E34:J34" si="3">SUM(E25:E33)</f>
        <v>32000</v>
      </c>
      <c r="F34" s="49">
        <f t="shared" si="3"/>
        <v>16000</v>
      </c>
      <c r="G34" s="49">
        <f t="shared" si="3"/>
        <v>12880</v>
      </c>
      <c r="H34" s="49">
        <f t="shared" si="3"/>
        <v>7360</v>
      </c>
      <c r="I34" s="50">
        <f t="shared" si="3"/>
        <v>1473281.6</v>
      </c>
      <c r="J34" s="51">
        <f t="shared" si="3"/>
        <v>0</v>
      </c>
    </row>
    <row r="35" spans="2:10" x14ac:dyDescent="0.25">
      <c r="B35" s="52"/>
      <c r="C35" s="52"/>
      <c r="D35" s="52"/>
      <c r="E35" s="52"/>
      <c r="F35" s="52"/>
      <c r="G35" s="48"/>
      <c r="H35" s="53" t="s">
        <v>36</v>
      </c>
      <c r="I35" s="54">
        <f>I34*1.21</f>
        <v>1782670.736</v>
      </c>
      <c r="J35" s="55">
        <f>J34*1.21</f>
        <v>0</v>
      </c>
    </row>
    <row r="36" spans="2:10" x14ac:dyDescent="0.25"/>
    <row r="37" spans="2:10" x14ac:dyDescent="0.25"/>
    <row r="38" spans="2:10" x14ac:dyDescent="0.25"/>
    <row r="39" spans="2:10" ht="30" x14ac:dyDescent="0.25">
      <c r="B39" s="29" t="s">
        <v>41</v>
      </c>
      <c r="C39" s="30" t="s">
        <v>42</v>
      </c>
    </row>
    <row r="40" spans="2:10" x14ac:dyDescent="0.25">
      <c r="B40" s="32" t="s">
        <v>43</v>
      </c>
      <c r="C40" s="70"/>
    </row>
    <row r="41" spans="2:10" x14ac:dyDescent="0.25"/>
    <row r="42" spans="2:10" x14ac:dyDescent="0.25"/>
    <row r="43" spans="2:10" x14ac:dyDescent="0.25">
      <c r="B43" s="29" t="s">
        <v>44</v>
      </c>
      <c r="C43" s="30" t="s">
        <v>42</v>
      </c>
    </row>
    <row r="44" spans="2:10" x14ac:dyDescent="0.25">
      <c r="B44" s="32" t="s">
        <v>45</v>
      </c>
      <c r="C44" s="70"/>
    </row>
    <row r="45" spans="2:10" x14ac:dyDescent="0.25"/>
  </sheetData>
  <sheetProtection algorithmName="SHA-512" hashValue="7LSSJKIeIUVCk0p0k1R0o78mrlCLJwvC2XcUq8Tvtskj5ssmULbXGNhAQ7LnWtR3UAX154l6ehENo3iv19IFiw==" saltValue="istgz/71Hl+/XJe4QrRhYA==" spinCount="100000" sheet="1" objects="1" scenarios="1"/>
  <mergeCells count="6">
    <mergeCell ref="B16:C16"/>
    <mergeCell ref="B8:H8"/>
    <mergeCell ref="C10:D10"/>
    <mergeCell ref="E10:F10"/>
    <mergeCell ref="C11:D11"/>
    <mergeCell ref="E11:F11"/>
  </mergeCells>
  <pageMargins left="0.7" right="0.7" top="0.75" bottom="0.75" header="0.3" footer="0.3"/>
  <pageSetup paperSize="9" orientation="portrait" r:id="rId1"/>
  <ignoredErrors>
    <ignoredError sqref="E19:E22 J25:J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 Parramón, Francesc</dc:creator>
  <cp:lastModifiedBy>Merida Campos, Juan alfonso</cp:lastModifiedBy>
  <dcterms:created xsi:type="dcterms:W3CDTF">2024-04-25T12:22:50Z</dcterms:created>
  <dcterms:modified xsi:type="dcterms:W3CDTF">2024-08-13T11:17:36Z</dcterms:modified>
</cp:coreProperties>
</file>