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nna\Downloads\"/>
    </mc:Choice>
  </mc:AlternateContent>
  <xr:revisionPtr revIDLastSave="0" documentId="8_{59FB8092-917E-486C-8A95-E2A0EA262330}" xr6:coauthVersionLast="47" xr6:coauthVersionMax="47" xr10:uidLastSave="{00000000-0000-0000-0000-000000000000}"/>
  <bookViews>
    <workbookView xWindow="-120" yWindow="-120" windowWidth="29040" windowHeight="15840" tabRatio="500" xr2:uid="{00000000-000D-0000-FFFF-FFFF00000000}"/>
  </bookViews>
  <sheets>
    <sheet name="Valoració ofertes" sheetId="1" r:id="rId1"/>
    <sheet name="Temeritat" sheetId="2" r:id="rId2"/>
  </sheets>
  <definedNames>
    <definedName name="Fabricant">#REF!</definedName>
    <definedName name="FabricantPlec">#REF!</definedName>
    <definedName name="Sí">#REF!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1" l="1"/>
  <c r="B74" i="1"/>
  <c r="B73" i="1"/>
  <c r="B72" i="1"/>
  <c r="B70" i="1"/>
  <c r="B71" i="1"/>
  <c r="D16" i="1"/>
  <c r="C16" i="1"/>
  <c r="D61" i="1"/>
  <c r="D62" i="1"/>
  <c r="D63" i="1"/>
  <c r="D64" i="1"/>
  <c r="D65" i="1"/>
  <c r="D60" i="1"/>
  <c r="D52" i="1"/>
  <c r="D53" i="1"/>
  <c r="D54" i="1"/>
  <c r="D55" i="1"/>
  <c r="D56" i="1"/>
  <c r="D43" i="1"/>
  <c r="D44" i="1"/>
  <c r="D45" i="1"/>
  <c r="D46" i="1"/>
  <c r="D47" i="1"/>
  <c r="D34" i="1"/>
  <c r="D35" i="1"/>
  <c r="D36" i="1"/>
  <c r="D37" i="1"/>
  <c r="D38" i="1"/>
  <c r="D24" i="1"/>
  <c r="D25" i="1"/>
  <c r="D26" i="1"/>
  <c r="D27" i="1"/>
  <c r="D28" i="1"/>
  <c r="D29" i="1"/>
  <c r="D51" i="1" l="1"/>
  <c r="D42" i="1"/>
  <c r="D33" i="1"/>
  <c r="D12" i="1" l="1"/>
  <c r="D13" i="1"/>
  <c r="D15" i="1"/>
  <c r="D11" i="1"/>
  <c r="C12" i="1"/>
  <c r="C13" i="1"/>
  <c r="C14" i="1"/>
  <c r="C15" i="1"/>
  <c r="C11" i="1"/>
  <c r="G16" i="1" l="1"/>
  <c r="G12" i="1"/>
  <c r="G13" i="1" l="1"/>
  <c r="G14" i="1"/>
  <c r="G15" i="1"/>
  <c r="G11" i="1"/>
</calcChain>
</file>

<file path=xl/sharedStrings.xml><?xml version="1.0" encoding="utf-8"?>
<sst xmlns="http://schemas.openxmlformats.org/spreadsheetml/2006/main" count="97" uniqueCount="48">
  <si>
    <t>A - Oferta econòmica</t>
  </si>
  <si>
    <t>Preu licitació (IVA exclòs)</t>
  </si>
  <si>
    <t>€</t>
  </si>
  <si>
    <t>Puntuació màxima</t>
  </si>
  <si>
    <t>punts</t>
  </si>
  <si>
    <t>Comprovació temeritat</t>
  </si>
  <si>
    <t>Licitador</t>
  </si>
  <si>
    <t>Oferta        (IVA exclòs)</t>
  </si>
  <si>
    <t>Baixa</t>
  </si>
  <si>
    <t>Puntuació</t>
  </si>
  <si>
    <t>Oferta incloent millores</t>
  </si>
  <si>
    <t>Baixa, incloent millores</t>
  </si>
  <si>
    <t>Artículo 85. Criterios para apreciar las ofertas desproporcionadas o temerarias en las subastas.</t>
  </si>
  <si>
    <t>Se considerarán, en principio, desproporcionadas o temerarias las ofertas que se encuentren en los siguientes supuestos:</t>
  </si>
  <si>
    <t>1. Cuando, concurriendo un solo licitador, sea inferior al presupuesto base de licitación en más de 25 unidades porcentuales.</t>
  </si>
  <si>
    <t>2. Cuando concurran dos licitadores, la que sea inferior en más de 20 unidades porcentuales a la otra oferta.</t>
  </si>
  <si>
    <t>3. Cuando concurran tres licitadores, las que sean inferiores en más de 10 unidades porcentuales a la media aritmética de las ofertas presentadas. No obstante, se excluirá para el cómputo de dicha media la oferta de cuantía más elevada cuando sea superior en más de 10 unidades porcentuales a dicha media. En cualquier caso, se considerará desproporcionada la baja superior a 25 unidades porcentuales.</t>
  </si>
  <si>
    <t>4. Cuando concurran cuatro o más licitadores, las que sean inferiores en más de 10 unidades porcentuales a la media aritmética de las ofertas presentadas. No obstante, si entre ellas existen ofertas que sean superiores a dicha media en más de 10 unidades porcentuales, se procederá al cálculo de una nueva media sólo con las ofertas que no se encuentren en el supuesto indicado. En todo caso, si el número de las restantes ofertas es inferior a tres, la nueva media se calculará sobre las tres ofertas de menor cuantía.</t>
  </si>
  <si>
    <t>5. Excepcionalmente, y atendiendo al objeto del contrato y circunstancias del mercado, el órgano de contratación podrá motivadamente reducir en un tercio en el correspondiente pliego de cláusulas administrativas particulares los porcentajes establecidos en los apartados anteriores.</t>
  </si>
  <si>
    <t>6. Para la valoración de la ofertas como desproporcionadas, la mesa de contratación podrá considerar la relación entre la solvencia de la empresa y la oferta presentada.</t>
  </si>
  <si>
    <t>B – Altres criteris de valoració</t>
  </si>
  <si>
    <t>Baixa significativa</t>
  </si>
  <si>
    <t>Oferta més baixa</t>
  </si>
  <si>
    <t>Licitadors</t>
  </si>
  <si>
    <t>presumpció de temeritat*</t>
  </si>
  <si>
    <t>TOTAL</t>
  </si>
  <si>
    <t>Servei suport socioeducatiu</t>
  </si>
  <si>
    <t>DIVERSPORT, S.L.</t>
  </si>
  <si>
    <t>JAUMAR BUSCA'T L'AVENTURA, S.L.</t>
  </si>
  <si>
    <t>ASSISTÈNCIA I GESTIÓ INTEGRAL, F.P.</t>
  </si>
  <si>
    <t>AZIMUT PROJECTES, S.L.</t>
  </si>
  <si>
    <t>NASCOR FORMACIÓN</t>
  </si>
  <si>
    <t>*Es consideraran ofertes anormalment baixes les que tinguin un preu inferior en un 10% a la mitjana total de les ofertes presentades</t>
  </si>
  <si>
    <t>Un programa mensual</t>
  </si>
  <si>
    <t>Un programa bimensual</t>
  </si>
  <si>
    <t>B1.- Nombre d'activitats- Comunicació</t>
  </si>
  <si>
    <t>B2.- Nombre d'activitats STEAM</t>
  </si>
  <si>
    <t>Una activitat mensual</t>
  </si>
  <si>
    <t>Dos activitats trimestrals</t>
  </si>
  <si>
    <t>B3.- Nombre d'activitats entorn</t>
  </si>
  <si>
    <t>B4.- Nombre d'activitats cloenda</t>
  </si>
  <si>
    <t>Dos activitats de cloenda</t>
  </si>
  <si>
    <t>Una activitat de cloenda</t>
  </si>
  <si>
    <t>PUNTUAJOCS</t>
  </si>
  <si>
    <t>Compromís per cobrir suplències. Fins a 5 punts</t>
  </si>
  <si>
    <t>0-12 h</t>
  </si>
  <si>
    <t>12-24 h</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</si>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</sst>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
    <numFmt numFmtId="166" formatCode="_-* #,##0.00&quot; €&quot;_-;\-* #,##0.00&quot; €&quot;_-;_-* \-??&quot; €&quot;_-;_-@_-"/>
  </numFmts>
  <fonts count="21" x14ac:knownFonts="1">
    <font>
      <sz val="11"/>
      <color rgb="FF000000"/>
      <name val="Calibri"/>
      <family val="2"/>
      <charset val="1"/>
    </font>
    <font>
      <b/>
      <sz val="14"/>
      <color rgb="FF000000"/>
      <name val="Calibri"/>
      <family val="2"/>
      <charset val="1"/>
    </font>
    <font>
      <sz val="11"/>
      <name val="Calibri"/>
      <family val="2"/>
      <charset val="1"/>
    </font>
    <font>
      <b/>
      <sz val="10"/>
      <color rgb="FF000000"/>
      <name val="Arial"/>
      <family val="2"/>
      <charset val="1"/>
    </font>
    <font>
      <b/>
      <sz val="10"/>
      <color rgb="FF000000"/>
      <name val="Verdana"/>
      <family val="2"/>
      <charset val="1"/>
    </font>
    <font>
      <sz val="10"/>
      <name val="Arial"/>
      <family val="2"/>
      <charset val="1"/>
    </font>
    <font>
      <sz val="10"/>
      <color rgb="FF000000"/>
      <name val="Arial"/>
      <family val="2"/>
      <charset val="1"/>
    </font>
    <font>
      <b/>
      <sz val="14"/>
      <name val="Calibri"/>
      <family val="2"/>
      <charset val="1"/>
    </font>
    <font>
      <b/>
      <sz val="10"/>
      <name val="Arial"/>
      <family val="2"/>
      <charset val="1"/>
    </font>
    <font>
      <b/>
      <sz val="11"/>
      <color rgb="FF000000"/>
      <name val="Calibri"/>
      <family val="2"/>
      <charset val="1"/>
    </font>
    <font>
      <sz val="11"/>
      <color rgb="FF000000"/>
      <name val="Calibri"/>
      <family val="2"/>
      <charset val="1"/>
    </font>
    <font>
      <b/>
      <sz val="11"/>
      <name val="Calibri"/>
      <family val="2"/>
    </font>
    <font>
      <b/>
      <sz val="11"/>
      <color rgb="FF000000"/>
      <name val="Calibri"/>
      <family val="2"/>
    </font>
    <font>
      <b/>
      <sz val="22"/>
      <color rgb="FF000000"/>
      <name val="Calibri"/>
      <family val="2"/>
      <charset val="1"/>
    </font>
    <font>
      <sz val="11"/>
      <color rgb="FF000000"/>
      <name val="Calibri"/>
      <family val="2"/>
    </font>
    <font>
      <sz val="10"/>
      <color rgb="FF000000"/>
      <name val="Arial"/>
      <family val="2"/>
    </font>
    <font>
      <sz val="10"/>
      <color rgb="FF222222"/>
      <name val="Arial"/>
      <family val="2"/>
    </font>
    <font>
      <sz val="11"/>
      <name val="Calibri"/>
      <family val="2"/>
    </font>
    <font>
      <sz val="8"/>
      <color rgb="FF000000"/>
      <name val="Verdana"/>
      <family val="2"/>
    </font>
    <font>
      <sz val="10"/>
      <color rgb="FF000000"/>
      <name val="Calibri"/>
      <family val="2"/>
      <charset val="1"/>
    </font>
    <font>
      <b/>
      <sz val="10"/>
      <color rgb="FF000000"/>
      <name val="Arial"/>
      <family val="2"/>
    </font>
  </fonts>
  <fills count="2">
    <fill>
      <patternFill patternType="none"/>
    </fill>
    <fill>
      <patternFill patternType="gray125"/>
    </fill>
  </fills>
  <borders count="5">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s>
  <cellStyleXfs count="3">
    <xf numFmtId="0" fontId="0" fillId="0" borderId="0"/>
    <xf numFmtId="166" fontId="10" fillId="0" borderId="0" applyBorder="0" applyProtection="0"/>
    <xf numFmtId="9" fontId="10" fillId="0" borderId="0" applyBorder="0" applyProtection="0"/>
  </cellStyleXfs>
  <cellXfs count="45">
    <xf numFmtId="0" fontId="0" fillId="0" borderId="0" xfId="0"/>
    <xf numFmtId="0" fontId="1" fillId="0" borderId="0" xfId="0" applyFont="1"/>
    <xf numFmtId="4" fontId="2" fillId="0" borderId="0" xfId="0" applyNumberFormat="1" applyFont="1"/>
    <xf numFmtId="0" fontId="2" fillId="0" borderId="0" xfId="0" applyFont="1"/>
    <xf numFmtId="0" fontId="4" fillId="0" borderId="0" xfId="0" applyFont="1" applyAlignment="1">
      <alignment horizontal="center" vertical="center" wrapText="1"/>
    </xf>
    <xf numFmtId="0" fontId="5" fillId="0" borderId="1" xfId="0" applyFont="1" applyBorder="1" applyAlignment="1">
      <alignment horizontal="justify" vertical="center" wrapText="1"/>
    </xf>
    <xf numFmtId="4" fontId="0" fillId="0" borderId="0" xfId="0" applyNumberFormat="1"/>
    <xf numFmtId="166" fontId="0" fillId="0" borderId="0" xfId="0" applyNumberFormat="1"/>
    <xf numFmtId="0" fontId="7" fillId="0" borderId="0" xfId="0" applyFont="1"/>
    <xf numFmtId="0" fontId="8" fillId="0" borderId="1" xfId="0" applyFont="1" applyBorder="1" applyAlignment="1">
      <alignment horizontal="justify" vertical="center" wrapText="1"/>
    </xf>
    <xf numFmtId="2" fontId="5" fillId="0" borderId="1" xfId="0" applyNumberFormat="1" applyFont="1" applyBorder="1" applyAlignment="1">
      <alignment horizontal="center" vertical="center" wrapText="1"/>
    </xf>
    <xf numFmtId="0" fontId="0" fillId="0" borderId="0" xfId="0" applyAlignment="1">
      <alignment wrapText="1"/>
    </xf>
    <xf numFmtId="0" fontId="9" fillId="0" borderId="0" xfId="0" applyFont="1" applyAlignment="1">
      <alignment wrapText="1"/>
    </xf>
    <xf numFmtId="166" fontId="11" fillId="0" borderId="0" xfId="1" applyFont="1" applyBorder="1" applyAlignment="1" applyProtection="1">
      <alignment horizontal="left" vertical="center"/>
    </xf>
    <xf numFmtId="0" fontId="8" fillId="0" borderId="2" xfId="0" applyFont="1" applyBorder="1" applyAlignment="1">
      <alignment horizontal="center" vertical="center" wrapText="1"/>
    </xf>
    <xf numFmtId="0" fontId="13" fillId="0" borderId="0" xfId="0" applyFont="1"/>
    <xf numFmtId="0" fontId="14" fillId="0" borderId="0" xfId="0" applyFont="1" applyAlignment="1">
      <alignment horizontal="right"/>
    </xf>
    <xf numFmtId="0" fontId="3" fillId="0" borderId="4" xfId="0" applyFont="1" applyBorder="1" applyAlignment="1">
      <alignment horizontal="justify" vertical="center" wrapText="1"/>
    </xf>
    <xf numFmtId="0" fontId="15" fillId="0" borderId="3" xfId="0" applyFont="1" applyBorder="1" applyAlignment="1">
      <alignment horizontal="justify" vertical="center" wrapText="1"/>
    </xf>
    <xf numFmtId="0" fontId="16" fillId="0" borderId="3" xfId="0" applyFont="1" applyBorder="1" applyAlignment="1">
      <alignment horizontal="justify" vertical="center" wrapText="1"/>
    </xf>
    <xf numFmtId="166" fontId="17" fillId="0" borderId="0" xfId="1" applyFont="1" applyBorder="1" applyAlignment="1" applyProtection="1">
      <alignment horizontal="left" vertical="center"/>
    </xf>
    <xf numFmtId="0" fontId="11" fillId="0" borderId="0" xfId="0" applyFont="1"/>
    <xf numFmtId="0" fontId="18" fillId="0" borderId="0" xfId="0" applyFont="1" applyAlignment="1">
      <alignment horizontal="left" vertical="center" wrapText="1"/>
    </xf>
    <xf numFmtId="0" fontId="12" fillId="0" borderId="0" xfId="0" applyFont="1"/>
    <xf numFmtId="0" fontId="12" fillId="0" borderId="0" xfId="0" applyFont="1" applyAlignment="1">
      <alignment horizontal="center" vertical="center"/>
    </xf>
    <xf numFmtId="4" fontId="5" fillId="0" borderId="3" xfId="0" applyNumberFormat="1" applyFont="1" applyBorder="1" applyAlignment="1">
      <alignment horizontal="center" vertical="center" wrapText="1"/>
    </xf>
    <xf numFmtId="4" fontId="0" fillId="0" borderId="3" xfId="0" applyNumberFormat="1" applyBorder="1"/>
    <xf numFmtId="0" fontId="3" fillId="0" borderId="4" xfId="0" applyFont="1" applyBorder="1" applyAlignment="1">
      <alignment horizontal="center" vertical="center" wrapText="1"/>
    </xf>
    <xf numFmtId="164" fontId="0" fillId="0" borderId="3" xfId="0" applyNumberFormat="1" applyBorder="1"/>
    <xf numFmtId="10" fontId="6" fillId="0" borderId="3" xfId="2" applyNumberFormat="1" applyFont="1" applyBorder="1" applyAlignment="1" applyProtection="1">
      <alignment horizontal="center" vertical="center" wrapText="1"/>
    </xf>
    <xf numFmtId="165" fontId="0" fillId="0" borderId="3" xfId="2" applyNumberFormat="1" applyFont="1" applyBorder="1" applyProtection="1"/>
    <xf numFmtId="166" fontId="0" fillId="0" borderId="3" xfId="1" applyFont="1" applyBorder="1" applyProtection="1"/>
    <xf numFmtId="0" fontId="0" fillId="0" borderId="3" xfId="0" applyBorder="1"/>
    <xf numFmtId="0" fontId="15" fillId="0" borderId="3" xfId="0" applyFont="1" applyBorder="1"/>
    <xf numFmtId="0" fontId="19" fillId="0" borderId="0" xfId="0" applyFont="1"/>
    <xf numFmtId="0" fontId="20" fillId="0" borderId="3" xfId="0" applyFont="1" applyBorder="1"/>
    <xf numFmtId="0" fontId="15" fillId="0" borderId="3" xfId="0" applyFont="1" applyBorder="1" applyAlignment="1">
      <alignment horizontal="center"/>
    </xf>
    <xf numFmtId="4" fontId="20" fillId="0" borderId="3" xfId="0" applyNumberFormat="1" applyFont="1" applyBorder="1" applyAlignment="1">
      <alignment horizontal="center"/>
    </xf>
    <xf numFmtId="4" fontId="11" fillId="0" borderId="0" xfId="0" applyNumberFormat="1" applyFont="1"/>
    <xf numFmtId="0" fontId="15" fillId="0" borderId="0" xfId="0" applyFont="1" applyAlignment="1">
      <alignment horizontal="justify" vertical="center" wrapText="1"/>
    </xf>
    <xf numFmtId="164" fontId="0" fillId="0" borderId="0" xfId="0" applyNumberFormat="1"/>
    <xf numFmtId="10" fontId="6" fillId="0" borderId="0" xfId="2" applyNumberFormat="1" applyFont="1" applyBorder="1" applyAlignment="1" applyProtection="1">
      <alignment horizontal="center" vertical="center" wrapText="1"/>
    </xf>
    <xf numFmtId="165" fontId="0" fillId="0" borderId="0" xfId="2" applyNumberFormat="1" applyFont="1" applyBorder="1" applyProtection="1"/>
    <xf numFmtId="166" fontId="0" fillId="0" borderId="0" xfId="1" applyFont="1" applyBorder="1" applyProtection="1"/>
    <xf numFmtId="4" fontId="15" fillId="0" borderId="3" xfId="0" applyNumberFormat="1" applyFont="1" applyBorder="1"/>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5"/>
  <sheetViews>
    <sheetView tabSelected="1" zoomScale="124" zoomScaleNormal="124" workbookViewId="0">
      <selection activeCell="D75" sqref="D75"/>
    </sheetView>
  </sheetViews>
  <sheetFormatPr baseColWidth="10" defaultColWidth="9.140625" defaultRowHeight="15" x14ac:dyDescent="0.25"/>
  <cols>
    <col min="1" max="1" width="57" bestFit="1" customWidth="1"/>
    <col min="2" max="2" width="24.140625" customWidth="1"/>
    <col min="3" max="3" width="24.42578125" bestFit="1" customWidth="1"/>
    <col min="4" max="4" width="16.5703125" customWidth="1"/>
    <col min="5" max="5" width="18.42578125" customWidth="1"/>
    <col min="6" max="6" width="14.28515625" customWidth="1"/>
    <col min="7" max="7" width="22.28515625" customWidth="1"/>
    <col min="8" max="8" width="17.7109375" customWidth="1"/>
  </cols>
  <sheetData>
    <row r="1" spans="1:11" ht="28.5" x14ac:dyDescent="0.45">
      <c r="A1" s="15" t="s">
        <v>26</v>
      </c>
    </row>
    <row r="3" spans="1:11" ht="18.75" x14ac:dyDescent="0.3">
      <c r="A3" s="1" t="s">
        <v>0</v>
      </c>
    </row>
    <row r="4" spans="1:11" ht="18.75" x14ac:dyDescent="0.3">
      <c r="A4" s="1"/>
    </row>
    <row r="5" spans="1:11" x14ac:dyDescent="0.25">
      <c r="A5" t="s">
        <v>1</v>
      </c>
      <c r="B5" s="2">
        <v>37526.800000000003</v>
      </c>
      <c r="C5" t="s">
        <v>2</v>
      </c>
    </row>
    <row r="6" spans="1:11" x14ac:dyDescent="0.25">
      <c r="A6" s="23" t="s">
        <v>3</v>
      </c>
      <c r="B6" s="38">
        <v>35</v>
      </c>
      <c r="C6" s="23" t="s">
        <v>4</v>
      </c>
    </row>
    <row r="7" spans="1:11" x14ac:dyDescent="0.25">
      <c r="A7" t="s">
        <v>21</v>
      </c>
      <c r="B7" s="2"/>
    </row>
    <row r="8" spans="1:11" ht="18.75" x14ac:dyDescent="0.3">
      <c r="A8" t="s">
        <v>22</v>
      </c>
      <c r="B8" s="2">
        <v>34432.89</v>
      </c>
      <c r="E8" s="1" t="s">
        <v>5</v>
      </c>
    </row>
    <row r="10" spans="1:11" ht="84" x14ac:dyDescent="0.25">
      <c r="A10" s="17" t="s">
        <v>23</v>
      </c>
      <c r="B10" s="27" t="s">
        <v>7</v>
      </c>
      <c r="C10" s="27" t="s">
        <v>8</v>
      </c>
      <c r="D10" s="24" t="s">
        <v>9</v>
      </c>
      <c r="E10" s="4" t="s">
        <v>10</v>
      </c>
      <c r="F10" s="4" t="s">
        <v>11</v>
      </c>
      <c r="G10" s="4" t="s">
        <v>24</v>
      </c>
      <c r="H10" s="22" t="s">
        <v>32</v>
      </c>
    </row>
    <row r="11" spans="1:11" x14ac:dyDescent="0.25">
      <c r="A11" s="19" t="s">
        <v>27</v>
      </c>
      <c r="B11" s="28">
        <v>35995.46</v>
      </c>
      <c r="C11" s="29">
        <f>($B$5-B11)/$B$5</f>
        <v>4.0806570237803479E-2</v>
      </c>
      <c r="D11" s="26">
        <f>35*($B$8/B11)</f>
        <v>33.480643114437214</v>
      </c>
      <c r="E11" s="28"/>
      <c r="F11" s="30"/>
      <c r="G11" s="31" t="e">
        <f>IF(C11-#REF!&gt;10%,"Temerària",B11)</f>
        <v>#REF!</v>
      </c>
      <c r="H11" s="6"/>
      <c r="K11" s="6"/>
    </row>
    <row r="12" spans="1:11" x14ac:dyDescent="0.25">
      <c r="A12" s="18" t="s">
        <v>28</v>
      </c>
      <c r="B12" s="28">
        <v>34432.89</v>
      </c>
      <c r="C12" s="29">
        <f t="shared" ref="C12:C16" si="0">($B$5-B12)/$B$5</f>
        <v>8.2445345726254393E-2</v>
      </c>
      <c r="D12" s="26">
        <f t="shared" ref="D12:D16" si="1">35*($B$8/B12)</f>
        <v>35</v>
      </c>
      <c r="E12" s="28"/>
      <c r="F12" s="30"/>
      <c r="G12" s="31" t="e">
        <f>IF(C12-#REF!&gt;10%,"Temerària",B12)</f>
        <v>#REF!</v>
      </c>
      <c r="H12" s="6"/>
      <c r="K12" s="6"/>
    </row>
    <row r="13" spans="1:11" x14ac:dyDescent="0.25">
      <c r="A13" s="18" t="s">
        <v>29</v>
      </c>
      <c r="B13" s="28">
        <v>36800</v>
      </c>
      <c r="C13" s="29">
        <f t="shared" si="0"/>
        <v>1.9367492032360947E-2</v>
      </c>
      <c r="D13" s="26">
        <f t="shared" si="1"/>
        <v>32.748672554347827</v>
      </c>
      <c r="E13" s="28"/>
      <c r="F13" s="30"/>
      <c r="G13" s="31" t="e">
        <f>IF(C13-#REF!&gt;10%,"Temerària",B13)</f>
        <v>#REF!</v>
      </c>
      <c r="H13" s="6"/>
      <c r="K13" s="6"/>
    </row>
    <row r="14" spans="1:11" x14ac:dyDescent="0.25">
      <c r="A14" s="18" t="s">
        <v>30</v>
      </c>
      <c r="B14" s="28">
        <v>37526.800000000003</v>
      </c>
      <c r="C14" s="29">
        <f t="shared" si="0"/>
        <v>0</v>
      </c>
      <c r="D14" s="26">
        <v>0</v>
      </c>
      <c r="E14" s="28"/>
      <c r="F14" s="30"/>
      <c r="G14" s="31" t="e">
        <f>IF(C14-#REF!&gt;10%,"Temerària",B14)</f>
        <v>#REF!</v>
      </c>
      <c r="H14" s="6"/>
      <c r="K14" s="6"/>
    </row>
    <row r="15" spans="1:11" x14ac:dyDescent="0.25">
      <c r="A15" s="18" t="s">
        <v>31</v>
      </c>
      <c r="B15" s="28">
        <v>34862.400000000001</v>
      </c>
      <c r="C15" s="29">
        <f t="shared" si="0"/>
        <v>7.0999925386657031E-2</v>
      </c>
      <c r="D15" s="26">
        <f t="shared" si="1"/>
        <v>34.568794747349578</v>
      </c>
      <c r="E15" s="28"/>
      <c r="F15" s="30"/>
      <c r="G15" s="31" t="e">
        <f>IF(C15-#REF!&gt;10%,"Temerària",B15)</f>
        <v>#REF!</v>
      </c>
      <c r="H15" s="6"/>
      <c r="K15" s="6"/>
    </row>
    <row r="16" spans="1:11" x14ac:dyDescent="0.25">
      <c r="A16" s="18" t="s">
        <v>43</v>
      </c>
      <c r="B16" s="28">
        <v>37100</v>
      </c>
      <c r="C16" s="29">
        <f t="shared" si="0"/>
        <v>1.1373205282624761E-2</v>
      </c>
      <c r="D16" s="26">
        <f t="shared" si="1"/>
        <v>32.483858490566035</v>
      </c>
      <c r="E16" s="28"/>
      <c r="F16" s="30"/>
      <c r="G16" s="31" t="e">
        <f>IF(C16-#REF!&gt;10%,"Temerària",B16)</f>
        <v>#REF!</v>
      </c>
      <c r="H16" s="6"/>
      <c r="K16" s="6"/>
    </row>
    <row r="17" spans="1:11" x14ac:dyDescent="0.25">
      <c r="A17" s="39"/>
      <c r="B17" s="40"/>
      <c r="C17" s="41"/>
      <c r="D17" s="6"/>
      <c r="E17" s="40"/>
      <c r="F17" s="42"/>
      <c r="G17" s="43"/>
      <c r="H17" s="6"/>
      <c r="K17" s="6"/>
    </row>
    <row r="18" spans="1:11" x14ac:dyDescent="0.25">
      <c r="A18" s="39"/>
      <c r="B18" s="40"/>
      <c r="C18" s="41"/>
      <c r="D18" s="6"/>
      <c r="E18" s="40"/>
      <c r="F18" s="42"/>
      <c r="G18" s="43"/>
      <c r="H18" s="6"/>
      <c r="K18" s="6"/>
    </row>
    <row r="19" spans="1:11" ht="18.75" x14ac:dyDescent="0.3">
      <c r="A19" s="8" t="s">
        <v>20</v>
      </c>
      <c r="E19" s="7"/>
      <c r="G19" s="7"/>
    </row>
    <row r="20" spans="1:11" x14ac:dyDescent="0.25">
      <c r="A20" s="21" t="s">
        <v>3</v>
      </c>
      <c r="B20" s="21">
        <v>65</v>
      </c>
      <c r="C20" s="21" t="s">
        <v>4</v>
      </c>
    </row>
    <row r="21" spans="1:11" x14ac:dyDescent="0.25">
      <c r="D21" s="3"/>
    </row>
    <row r="22" spans="1:11" x14ac:dyDescent="0.25">
      <c r="A22" s="20" t="s">
        <v>35</v>
      </c>
      <c r="B22" s="16">
        <v>10</v>
      </c>
      <c r="C22" s="3">
        <v>5</v>
      </c>
      <c r="D22" s="3"/>
      <c r="E22" s="7"/>
      <c r="G22" s="7"/>
    </row>
    <row r="23" spans="1:11" x14ac:dyDescent="0.25">
      <c r="A23" s="9" t="s">
        <v>6</v>
      </c>
      <c r="B23" s="13" t="s">
        <v>33</v>
      </c>
      <c r="C23" s="13" t="s">
        <v>34</v>
      </c>
      <c r="D23" s="14" t="s">
        <v>25</v>
      </c>
    </row>
    <row r="24" spans="1:11" ht="15" customHeight="1" x14ac:dyDescent="0.25">
      <c r="A24" s="19" t="s">
        <v>27</v>
      </c>
      <c r="B24" s="25">
        <v>10</v>
      </c>
      <c r="C24" s="25"/>
      <c r="D24" s="26">
        <f>SUM(B24:C24)</f>
        <v>10</v>
      </c>
    </row>
    <row r="25" spans="1:11" ht="15" customHeight="1" x14ac:dyDescent="0.25">
      <c r="A25" s="18" t="s">
        <v>28</v>
      </c>
      <c r="B25" s="25">
        <v>10</v>
      </c>
      <c r="C25" s="25"/>
      <c r="D25" s="26">
        <f t="shared" ref="D25:D29" si="2">SUM(B25:C25)</f>
        <v>10</v>
      </c>
    </row>
    <row r="26" spans="1:11" ht="15" customHeight="1" x14ac:dyDescent="0.25">
      <c r="A26" s="18" t="s">
        <v>29</v>
      </c>
      <c r="B26" s="25">
        <v>10</v>
      </c>
      <c r="C26" s="25"/>
      <c r="D26" s="26">
        <f t="shared" si="2"/>
        <v>10</v>
      </c>
    </row>
    <row r="27" spans="1:11" ht="15" customHeight="1" x14ac:dyDescent="0.25">
      <c r="A27" s="18" t="s">
        <v>30</v>
      </c>
      <c r="B27" s="25"/>
      <c r="C27" s="25">
        <v>5</v>
      </c>
      <c r="D27" s="26">
        <f t="shared" si="2"/>
        <v>5</v>
      </c>
    </row>
    <row r="28" spans="1:11" ht="15" customHeight="1" x14ac:dyDescent="0.25">
      <c r="A28" s="18" t="s">
        <v>31</v>
      </c>
      <c r="B28" s="25">
        <v>10</v>
      </c>
      <c r="C28" s="25"/>
      <c r="D28" s="26">
        <f t="shared" si="2"/>
        <v>10</v>
      </c>
    </row>
    <row r="29" spans="1:11" ht="15" customHeight="1" x14ac:dyDescent="0.25">
      <c r="A29" s="32" t="s">
        <v>43</v>
      </c>
      <c r="B29" s="25"/>
      <c r="C29" s="25">
        <v>5</v>
      </c>
      <c r="D29" s="26">
        <f t="shared" si="2"/>
        <v>5</v>
      </c>
    </row>
    <row r="30" spans="1:11" x14ac:dyDescent="0.25">
      <c r="A30" s="5"/>
      <c r="B30" s="10"/>
      <c r="C30" s="10"/>
    </row>
    <row r="31" spans="1:11" x14ac:dyDescent="0.25">
      <c r="A31" s="20" t="s">
        <v>36</v>
      </c>
      <c r="B31" s="16">
        <v>20</v>
      </c>
      <c r="C31" s="3">
        <v>10</v>
      </c>
      <c r="D31" s="3"/>
    </row>
    <row r="32" spans="1:11" x14ac:dyDescent="0.25">
      <c r="A32" s="9" t="s">
        <v>6</v>
      </c>
      <c r="B32" s="13" t="s">
        <v>37</v>
      </c>
      <c r="C32" s="13" t="s">
        <v>38</v>
      </c>
      <c r="D32" s="14" t="s">
        <v>25</v>
      </c>
    </row>
    <row r="33" spans="1:4" x14ac:dyDescent="0.25">
      <c r="A33" s="19" t="s">
        <v>27</v>
      </c>
      <c r="B33" s="25">
        <v>20</v>
      </c>
      <c r="C33" s="25"/>
      <c r="D33" s="26">
        <f>SUM(B33:C33)</f>
        <v>20</v>
      </c>
    </row>
    <row r="34" spans="1:4" x14ac:dyDescent="0.25">
      <c r="A34" s="18" t="s">
        <v>28</v>
      </c>
      <c r="B34" s="25">
        <v>20</v>
      </c>
      <c r="C34" s="25"/>
      <c r="D34" s="26">
        <f t="shared" ref="D34:D38" si="3">SUM(B34:C34)</f>
        <v>20</v>
      </c>
    </row>
    <row r="35" spans="1:4" x14ac:dyDescent="0.25">
      <c r="A35" s="18" t="s">
        <v>29</v>
      </c>
      <c r="B35" s="25">
        <v>20</v>
      </c>
      <c r="C35" s="25"/>
      <c r="D35" s="26">
        <f t="shared" si="3"/>
        <v>20</v>
      </c>
    </row>
    <row r="36" spans="1:4" x14ac:dyDescent="0.25">
      <c r="A36" s="18" t="s">
        <v>30</v>
      </c>
      <c r="B36" s="25"/>
      <c r="C36" s="25">
        <v>10</v>
      </c>
      <c r="D36" s="26">
        <f t="shared" si="3"/>
        <v>10</v>
      </c>
    </row>
    <row r="37" spans="1:4" x14ac:dyDescent="0.25">
      <c r="A37" s="18" t="s">
        <v>31</v>
      </c>
      <c r="B37" s="25">
        <v>20</v>
      </c>
      <c r="C37" s="25"/>
      <c r="D37" s="26">
        <f t="shared" si="3"/>
        <v>20</v>
      </c>
    </row>
    <row r="38" spans="1:4" x14ac:dyDescent="0.25">
      <c r="A38" s="32" t="s">
        <v>43</v>
      </c>
      <c r="B38" s="25"/>
      <c r="C38" s="25">
        <v>10</v>
      </c>
      <c r="D38" s="26">
        <f t="shared" si="3"/>
        <v>10</v>
      </c>
    </row>
    <row r="40" spans="1:4" x14ac:dyDescent="0.25">
      <c r="A40" s="20" t="s">
        <v>39</v>
      </c>
      <c r="B40" s="16">
        <v>10</v>
      </c>
      <c r="C40" s="3">
        <v>5</v>
      </c>
      <c r="D40" s="3"/>
    </row>
    <row r="41" spans="1:4" x14ac:dyDescent="0.25">
      <c r="A41" s="9" t="s">
        <v>6</v>
      </c>
      <c r="B41" s="13" t="s">
        <v>37</v>
      </c>
      <c r="C41" s="13" t="s">
        <v>38</v>
      </c>
      <c r="D41" s="14" t="s">
        <v>25</v>
      </c>
    </row>
    <row r="42" spans="1:4" x14ac:dyDescent="0.25">
      <c r="A42" s="19" t="s">
        <v>27</v>
      </c>
      <c r="B42" s="25">
        <v>10</v>
      </c>
      <c r="C42" s="25"/>
      <c r="D42" s="26">
        <f>SUM(B42:C42)</f>
        <v>10</v>
      </c>
    </row>
    <row r="43" spans="1:4" x14ac:dyDescent="0.25">
      <c r="A43" s="18" t="s">
        <v>28</v>
      </c>
      <c r="B43" s="25">
        <v>10</v>
      </c>
      <c r="C43" s="25"/>
      <c r="D43" s="26">
        <f t="shared" ref="D43:D47" si="4">SUM(B43:C43)</f>
        <v>10</v>
      </c>
    </row>
    <row r="44" spans="1:4" x14ac:dyDescent="0.25">
      <c r="A44" s="18" t="s">
        <v>29</v>
      </c>
      <c r="B44" s="25">
        <v>10</v>
      </c>
      <c r="C44" s="25"/>
      <c r="D44" s="26">
        <f t="shared" si="4"/>
        <v>10</v>
      </c>
    </row>
    <row r="45" spans="1:4" x14ac:dyDescent="0.25">
      <c r="A45" s="18" t="s">
        <v>30</v>
      </c>
      <c r="B45" s="25"/>
      <c r="C45" s="25">
        <v>5</v>
      </c>
      <c r="D45" s="26">
        <f t="shared" si="4"/>
        <v>5</v>
      </c>
    </row>
    <row r="46" spans="1:4" x14ac:dyDescent="0.25">
      <c r="A46" s="18" t="s">
        <v>31</v>
      </c>
      <c r="B46" s="25">
        <v>10</v>
      </c>
      <c r="C46" s="25"/>
      <c r="D46" s="26">
        <f t="shared" si="4"/>
        <v>10</v>
      </c>
    </row>
    <row r="47" spans="1:4" x14ac:dyDescent="0.25">
      <c r="A47" s="32" t="s">
        <v>43</v>
      </c>
      <c r="B47" s="25"/>
      <c r="C47" s="25">
        <v>5</v>
      </c>
      <c r="D47" s="26">
        <f t="shared" si="4"/>
        <v>5</v>
      </c>
    </row>
    <row r="49" spans="1:4" x14ac:dyDescent="0.25">
      <c r="A49" s="20" t="s">
        <v>40</v>
      </c>
      <c r="B49" s="16">
        <v>20</v>
      </c>
      <c r="C49" s="3">
        <v>10</v>
      </c>
      <c r="D49" s="3"/>
    </row>
    <row r="50" spans="1:4" x14ac:dyDescent="0.25">
      <c r="A50" s="9" t="s">
        <v>6</v>
      </c>
      <c r="B50" s="13" t="s">
        <v>41</v>
      </c>
      <c r="C50" s="13" t="s">
        <v>42</v>
      </c>
      <c r="D50" s="14" t="s">
        <v>25</v>
      </c>
    </row>
    <row r="51" spans="1:4" x14ac:dyDescent="0.25">
      <c r="A51" s="19" t="s">
        <v>27</v>
      </c>
      <c r="B51" s="25">
        <v>20</v>
      </c>
      <c r="C51" s="25"/>
      <c r="D51" s="26">
        <f>SUM(B51:C51)</f>
        <v>20</v>
      </c>
    </row>
    <row r="52" spans="1:4" x14ac:dyDescent="0.25">
      <c r="A52" s="18" t="s">
        <v>28</v>
      </c>
      <c r="B52" s="25">
        <v>20</v>
      </c>
      <c r="C52" s="25"/>
      <c r="D52" s="26">
        <f t="shared" ref="D52:D65" si="5">SUM(B52:C52)</f>
        <v>20</v>
      </c>
    </row>
    <row r="53" spans="1:4" x14ac:dyDescent="0.25">
      <c r="A53" s="18" t="s">
        <v>29</v>
      </c>
      <c r="B53" s="25">
        <v>20</v>
      </c>
      <c r="C53" s="25"/>
      <c r="D53" s="26">
        <f t="shared" si="5"/>
        <v>20</v>
      </c>
    </row>
    <row r="54" spans="1:4" x14ac:dyDescent="0.25">
      <c r="A54" s="18" t="s">
        <v>30</v>
      </c>
      <c r="B54" s="25"/>
      <c r="C54" s="25">
        <v>10</v>
      </c>
      <c r="D54" s="26">
        <f t="shared" si="5"/>
        <v>10</v>
      </c>
    </row>
    <row r="55" spans="1:4" x14ac:dyDescent="0.25">
      <c r="A55" s="18" t="s">
        <v>31</v>
      </c>
      <c r="B55" s="25">
        <v>20</v>
      </c>
      <c r="C55" s="25"/>
      <c r="D55" s="26">
        <f t="shared" si="5"/>
        <v>20</v>
      </c>
    </row>
    <row r="56" spans="1:4" x14ac:dyDescent="0.25">
      <c r="A56" s="32" t="s">
        <v>43</v>
      </c>
      <c r="B56" s="25"/>
      <c r="C56" s="25">
        <v>10</v>
      </c>
      <c r="D56" s="26">
        <f t="shared" si="5"/>
        <v>10</v>
      </c>
    </row>
    <row r="57" spans="1:4" x14ac:dyDescent="0.25">
      <c r="D57" s="6"/>
    </row>
    <row r="58" spans="1:4" x14ac:dyDescent="0.25">
      <c r="A58" t="s">
        <v>44</v>
      </c>
      <c r="B58">
        <v>5</v>
      </c>
      <c r="C58">
        <v>2</v>
      </c>
      <c r="D58" s="6"/>
    </row>
    <row r="59" spans="1:4" s="34" customFormat="1" ht="12.75" x14ac:dyDescent="0.2">
      <c r="A59" s="35" t="s">
        <v>6</v>
      </c>
      <c r="B59" s="36" t="s">
        <v>45</v>
      </c>
      <c r="C59" s="36" t="s">
        <v>46</v>
      </c>
      <c r="D59" s="37" t="s">
        <v>25</v>
      </c>
    </row>
    <row r="60" spans="1:4" x14ac:dyDescent="0.25">
      <c r="A60" s="33" t="s">
        <v>27</v>
      </c>
      <c r="B60" s="33">
        <v>5</v>
      </c>
      <c r="C60" s="33"/>
      <c r="D60" s="26">
        <f t="shared" si="5"/>
        <v>5</v>
      </c>
    </row>
    <row r="61" spans="1:4" x14ac:dyDescent="0.25">
      <c r="A61" s="33" t="s">
        <v>28</v>
      </c>
      <c r="B61" s="33">
        <v>5</v>
      </c>
      <c r="C61" s="33"/>
      <c r="D61" s="26">
        <f t="shared" si="5"/>
        <v>5</v>
      </c>
    </row>
    <row r="62" spans="1:4" x14ac:dyDescent="0.25">
      <c r="A62" s="33" t="s">
        <v>29</v>
      </c>
      <c r="B62" s="33">
        <v>5</v>
      </c>
      <c r="C62" s="33"/>
      <c r="D62" s="26">
        <f t="shared" si="5"/>
        <v>5</v>
      </c>
    </row>
    <row r="63" spans="1:4" x14ac:dyDescent="0.25">
      <c r="A63" s="33" t="s">
        <v>30</v>
      </c>
      <c r="B63" s="33">
        <v>5</v>
      </c>
      <c r="C63" s="33"/>
      <c r="D63" s="26">
        <f t="shared" si="5"/>
        <v>5</v>
      </c>
    </row>
    <row r="64" spans="1:4" x14ac:dyDescent="0.25">
      <c r="A64" s="33" t="s">
        <v>31</v>
      </c>
      <c r="B64" s="33">
        <v>5</v>
      </c>
      <c r="C64" s="35"/>
      <c r="D64" s="26">
        <f t="shared" si="5"/>
        <v>5</v>
      </c>
    </row>
    <row r="65" spans="1:4" x14ac:dyDescent="0.25">
      <c r="A65" s="33" t="s">
        <v>43</v>
      </c>
      <c r="B65" s="33"/>
      <c r="C65" s="33">
        <v>2</v>
      </c>
      <c r="D65" s="26">
        <f t="shared" si="5"/>
        <v>2</v>
      </c>
    </row>
    <row r="66" spans="1:4" x14ac:dyDescent="0.25">
      <c r="A66" s="34"/>
      <c r="B66" s="34"/>
      <c r="C66" s="34"/>
      <c r="D66" s="34"/>
    </row>
    <row r="69" spans="1:4" x14ac:dyDescent="0.25">
      <c r="A69" s="35" t="s">
        <v>6</v>
      </c>
      <c r="B69" s="36" t="s">
        <v>47</v>
      </c>
    </row>
    <row r="70" spans="1:4" x14ac:dyDescent="0.25">
      <c r="A70" s="33" t="s">
        <v>27</v>
      </c>
      <c r="B70" s="44">
        <f>D11+B33+B51+B60+B24+B42</f>
        <v>98.480643114437214</v>
      </c>
    </row>
    <row r="71" spans="1:4" x14ac:dyDescent="0.25">
      <c r="A71" s="33" t="s">
        <v>28</v>
      </c>
      <c r="B71" s="44">
        <f>D12+B25+B34+B43+B52+B61</f>
        <v>100</v>
      </c>
    </row>
    <row r="72" spans="1:4" x14ac:dyDescent="0.25">
      <c r="A72" s="33" t="s">
        <v>29</v>
      </c>
      <c r="B72" s="44">
        <f>D13+B26+B35+B44+B53+B62</f>
        <v>97.74867255434782</v>
      </c>
    </row>
    <row r="73" spans="1:4" x14ac:dyDescent="0.25">
      <c r="A73" s="33" t="s">
        <v>30</v>
      </c>
      <c r="B73" s="44">
        <f>D14+C27+C36+C45+C54+B63</f>
        <v>35</v>
      </c>
    </row>
    <row r="74" spans="1:4" x14ac:dyDescent="0.25">
      <c r="A74" s="33" t="s">
        <v>31</v>
      </c>
      <c r="B74" s="44">
        <f>D15+B28+B37+B46+B55+B64</f>
        <v>99.568794747349585</v>
      </c>
    </row>
    <row r="75" spans="1:4" x14ac:dyDescent="0.25">
      <c r="A75" s="33" t="s">
        <v>43</v>
      </c>
      <c r="B75" s="44">
        <f>D16+C29+C38+C47+C56+C65</f>
        <v>64.483858490566035</v>
      </c>
    </row>
  </sheetData>
  <pageMargins left="0.7" right="0.7" top="0.75" bottom="0.75"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A19"/>
  <sheetViews>
    <sheetView zoomScaleNormal="100" workbookViewId="0">
      <selection activeCell="A11" sqref="A11"/>
    </sheetView>
  </sheetViews>
  <sheetFormatPr baseColWidth="10" defaultColWidth="11.42578125" defaultRowHeight="15" x14ac:dyDescent="0.25"/>
  <cols>
    <col min="1" max="1" width="137.140625" style="11" customWidth="1"/>
  </cols>
  <sheetData>
    <row r="5" spans="1:1" x14ac:dyDescent="0.25">
      <c r="A5" s="12" t="s">
        <v>12</v>
      </c>
    </row>
    <row r="7" spans="1:1" x14ac:dyDescent="0.25">
      <c r="A7" s="11" t="s">
        <v>13</v>
      </c>
    </row>
    <row r="9" spans="1:1" x14ac:dyDescent="0.25">
      <c r="A9" s="11" t="s">
        <v>14</v>
      </c>
    </row>
    <row r="11" spans="1:1" x14ac:dyDescent="0.25">
      <c r="A11" s="11" t="s">
        <v>15</v>
      </c>
    </row>
    <row r="13" spans="1:1" ht="45" x14ac:dyDescent="0.25">
      <c r="A13" s="11" t="s">
        <v>16</v>
      </c>
    </row>
    <row r="15" spans="1:1" ht="60" x14ac:dyDescent="0.25">
      <c r="A15" s="11" t="s">
        <v>17</v>
      </c>
    </row>
    <row r="17" spans="1:1" ht="30" x14ac:dyDescent="0.25">
      <c r="A17" s="11" t="s">
        <v>18</v>
      </c>
    </row>
    <row r="19" spans="1:1" ht="30" x14ac:dyDescent="0.25">
      <c r="A19" s="11" t="s">
        <v>19</v>
      </c>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54</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Valoració ofertes</vt:lpstr>
      <vt:lpstr>Temeritat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Dolors Puig Gómez</dc:creator>
  <dc:description/>
  <cp:lastModifiedBy>Ajuntament Sant Cebrià de Vallalta</cp:lastModifiedBy>
  <cp:revision>10</cp:revision>
  <dcterms:created xsi:type="dcterms:W3CDTF">2018-11-08T08:27:04Z</dcterms:created>
  <dcterms:modified xsi:type="dcterms:W3CDTF">2024-09-12T20:41:14Z</dcterms:modified>
  <dc:language>ca-ES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