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m09468\Documents\DOCUMENTS\01_SISTEMES\06_LEGIONEL·LOSI\LICITACIÓN\0_PREPARACIÓ\"/>
    </mc:Choice>
  </mc:AlternateContent>
  <xr:revisionPtr revIDLastSave="0" documentId="11_DA3EAA01E9D5AB565C516EC912C14ADFC779C082" xr6:coauthVersionLast="47" xr6:coauthVersionMax="47" xr10:uidLastSave="{00000000-0000-0000-0000-000000000000}"/>
  <bookViews>
    <workbookView xWindow="0" yWindow="0" windowWidth="28800" windowHeight="12480" xr2:uid="{00000000-000D-0000-FFFF-FFFF00000000}"/>
  </bookViews>
  <sheets>
    <sheet name="Desglossament oferta econò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1" l="1"/>
  <c r="O60" i="1"/>
  <c r="O3" i="1"/>
  <c r="J3" i="1"/>
  <c r="J59" i="1" l="1"/>
  <c r="M60" i="1" l="1"/>
  <c r="L60" i="1"/>
  <c r="O56" i="1"/>
  <c r="O57" i="1"/>
  <c r="J56" i="1"/>
  <c r="J57" i="1"/>
  <c r="J52" i="1"/>
  <c r="J53" i="1"/>
  <c r="J54" i="1"/>
  <c r="O53" i="1"/>
  <c r="I60" i="1"/>
  <c r="H60" i="1"/>
  <c r="G60" i="1"/>
  <c r="O52" i="1"/>
  <c r="O59" i="1"/>
  <c r="O58" i="1"/>
  <c r="O55" i="1"/>
  <c r="O54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J58" i="1" l="1"/>
  <c r="J55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60" i="1" l="1"/>
</calcChain>
</file>

<file path=xl/sharedStrings.xml><?xml version="1.0" encoding="utf-8"?>
<sst xmlns="http://schemas.openxmlformats.org/spreadsheetml/2006/main" count="85" uniqueCount="76">
  <si>
    <t>ANNEX B DESGLOSSAMENT OFERTA ECONÒMICA</t>
  </si>
  <si>
    <t>OFERTA EMPRESA</t>
  </si>
  <si>
    <t xml:space="preserve">IMPORT MÀXIM </t>
  </si>
  <si>
    <t>POSICIÓ</t>
  </si>
  <si>
    <t>CECO</t>
  </si>
  <si>
    <t>OE</t>
  </si>
  <si>
    <t>CONCEPTE</t>
  </si>
  <si>
    <t>UNITATS</t>
  </si>
  <si>
    <t>COST 1r ANY
(€)</t>
  </si>
  <si>
    <t>COST 2n ANY
(€)</t>
  </si>
  <si>
    <t>COST 3r ANY
(€)</t>
  </si>
  <si>
    <t>PBL s/IVA</t>
  </si>
  <si>
    <t>MANTENIMENT PREVENTIU I CORRECTIU</t>
  </si>
  <si>
    <t xml:space="preserve">Legionel·losi túnel de rentat i llances aigua a pressió L1 </t>
  </si>
  <si>
    <t>Legionel·losi túnel de rentat L2</t>
  </si>
  <si>
    <t>Legionel·losi túnel de rentat L3</t>
  </si>
  <si>
    <t>Legionel·losi túnel de rentat L4</t>
  </si>
  <si>
    <t>Legionel·losi túnel de rentat L11</t>
  </si>
  <si>
    <t>Legionel·losi túnel de rentat L5</t>
  </si>
  <si>
    <t>Legionel·losi estacions L1</t>
  </si>
  <si>
    <t>Legionel·losi instal·lacions comercials L1</t>
  </si>
  <si>
    <t>Legionel·losi estacions L2</t>
  </si>
  <si>
    <t>Legionel·losi instal·lacions comercials L2</t>
  </si>
  <si>
    <t>Legionel·losi estacions Funicular</t>
  </si>
  <si>
    <t>Legionel·losi estacions L3</t>
  </si>
  <si>
    <t>Legionel·losi instal·lacions comercials L3</t>
  </si>
  <si>
    <t>Legionel·losi estacions L4</t>
  </si>
  <si>
    <t>Legionel·losi instal·lacions comercials L4</t>
  </si>
  <si>
    <t>Legionel·losi estacions L11</t>
  </si>
  <si>
    <t>Legionel·losi estacions L5</t>
  </si>
  <si>
    <t>Legionel·losi instal·lacions comercials L5</t>
  </si>
  <si>
    <t>Legionel·losi Edifici i Taller Santa Eulàlia</t>
  </si>
  <si>
    <t>Legionel·losi Base de Manteniment Bellvitge</t>
  </si>
  <si>
    <t>Legionel·losi Taller Triangle Ferroviari</t>
  </si>
  <si>
    <t>Legionel·losi Taller Sant Genís</t>
  </si>
  <si>
    <t>Legionel·losi Taller Roquetes</t>
  </si>
  <si>
    <t>Legionel·losi Base de Manteniment Can Boixeres</t>
  </si>
  <si>
    <t>Legionel·losi Taller Vilapicina</t>
  </si>
  <si>
    <t>Legionel·losi Edifici i Taller Sagrera</t>
  </si>
  <si>
    <t>Legionel·losi Sotscentrals</t>
  </si>
  <si>
    <t>Legionel·losi Mòduls Base de Manteniment Mercat Nou</t>
  </si>
  <si>
    <t>Legionel·losi Mòduls exteriors Base de Mantenimet  Can Boixeres</t>
  </si>
  <si>
    <t>Legionel·losi Humidificadors edifici Josep Estivill</t>
  </si>
  <si>
    <t>Legionel·losi Fonts Refrigerades</t>
  </si>
  <si>
    <t>Intervenció legal cada 4 anys de les instal·lacions  (1 actuació)</t>
  </si>
  <si>
    <t>Legionel·losi PCI estacions L1</t>
  </si>
  <si>
    <t>Legionel·losi PCI estacions L2</t>
  </si>
  <si>
    <t>Legionel·losi PCI estacions L3</t>
  </si>
  <si>
    <t>Legionel·losi PCI estacions L4</t>
  </si>
  <si>
    <t>Legionel·losi PCI estacions L5</t>
  </si>
  <si>
    <t>Legionel·losi PCI cotxera Sant Genís</t>
  </si>
  <si>
    <t>Legionel·losi PCI cotxera Roquetes</t>
  </si>
  <si>
    <t>Legionel·losi PCI cotxera Vilapicina</t>
  </si>
  <si>
    <t>M62</t>
  </si>
  <si>
    <t>Legionel·losi estacions L9N (Sagrera)</t>
  </si>
  <si>
    <t>Legionel·losi Taller Can Zam</t>
  </si>
  <si>
    <t>M61</t>
  </si>
  <si>
    <t>Legionel·losi túnel de rentat L9N (Can Zam)</t>
  </si>
  <si>
    <t xml:space="preserve">Legionel·losi PCI estacions L9 </t>
  </si>
  <si>
    <t>Legionel·losi PCI cotxera Can Zam</t>
  </si>
  <si>
    <t>N29</t>
  </si>
  <si>
    <t>Legionel·losi estacions L10S (Gornal)</t>
  </si>
  <si>
    <t>Legionel·losi PCI Aeroport T1</t>
  </si>
  <si>
    <t>Legionel·losi Taller Zal</t>
  </si>
  <si>
    <t>N28</t>
  </si>
  <si>
    <t>Legionel·losi túnel de rentat i llances aigua a pressió L9S (Zal)</t>
  </si>
  <si>
    <t>Evaluació risc + Redacció PPCL + PSL</t>
  </si>
  <si>
    <t>Legionel·losi instal·lacions de risc Telefèric</t>
  </si>
  <si>
    <t>MANTENIMENT EXTRAORDINARI</t>
  </si>
  <si>
    <t xml:space="preserve">Analítiques de 5 metalls </t>
  </si>
  <si>
    <t>Tractaments d'Hipercloració (+ informes + certificados)</t>
  </si>
  <si>
    <t>Picatges</t>
  </si>
  <si>
    <t>Analítiques de legionel·la, aerobis i ferro segons RD 487/2022</t>
  </si>
  <si>
    <t>Analítiques Legionel·la spp</t>
  </si>
  <si>
    <t>Desinfecció química de dipòsits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</si>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</sst>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</numFmts>
  <fonts count="8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1" applyFont="1" applyAlignment="1">
      <alignment vertical="center"/>
    </xf>
    <xf numFmtId="44" fontId="0" fillId="0" borderId="0" xfId="2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6" fillId="0" borderId="0" xfId="0" applyNumberFormat="1" applyFont="1" applyAlignment="1">
      <alignment vertical="center"/>
    </xf>
    <xf numFmtId="44" fontId="7" fillId="0" borderId="0" xfId="0" applyNumberFormat="1" applyFont="1" applyAlignment="1">
      <alignment vertical="center"/>
    </xf>
    <xf numFmtId="164" fontId="6" fillId="0" borderId="0" xfId="1" applyFont="1" applyFill="1" applyBorder="1" applyAlignment="1">
      <alignment vertical="center"/>
    </xf>
    <xf numFmtId="44" fontId="7" fillId="0" borderId="0" xfId="2" applyFont="1" applyFill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Coma" xfId="1" builtinId="3"/>
    <cellStyle name="Moneda" xfId="2" builtinId="4"/>
    <cellStyle name="Normal" xfId="0" builtinId="0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.00\ _€_-;\-* #,##0.00\ _€_-;_-* &quot;-&quot;??\ _€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.00\ _€_-;\-* #,##0.00\ _€_-;_-* &quot;-&quot;??\ _€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.00\ _€_-;\-* #,##0.00\ _€_-;_-* &quot;-&quot;??\ _€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* #,##0.00\ _€_-;\-* #,##0.00\ _€_-;_-* &quot;-&quot;??\ _€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* #,##0.00\ _€_-;\-* #,##0.00\ _€_-;_-* &quot;-&quot;??\ _€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* #,##0.00\ _€_-;\-* #,##0.00\ _€_-;_-* &quot;-&quot;??\ _€_-;_-@_-"/>
      <alignment horizontal="general" vertical="center" textRotation="0" wrapText="0" indent="0" justifyLastLine="0" shrinkToFit="0" readingOrder="0"/>
    </dxf>
    <dxf>
      <numFmt numFmtId="165" formatCode="_-* #,##0\ _€_-;\-* #,##0\ _€_-;_-* &quot;-&quot;??\ _€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-* #,##0\ _€_-;\-* #,##0\ _€_-;_-* &quot;-&quot;??\ _€_-;_-@_-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:J60" totalsRowCount="1" headerRowDxfId="30" dataDxfId="29">
  <autoFilter ref="B2:J59" xr:uid="{00000000-0009-0000-0100-000001000000}"/>
  <tableColumns count="9">
    <tableColumn id="1" xr3:uid="{00000000-0010-0000-0000-000001000000}" name="POSICIÓ" totalsRowLabel="Total" dataDxfId="27" totalsRowDxfId="28"/>
    <tableColumn id="2" xr3:uid="{00000000-0010-0000-0000-000002000000}" name="CECO" dataDxfId="25" totalsRowDxfId="26"/>
    <tableColumn id="3" xr3:uid="{00000000-0010-0000-0000-000003000000}" name="OE" dataDxfId="23" totalsRowDxfId="24"/>
    <tableColumn id="4" xr3:uid="{00000000-0010-0000-0000-000004000000}" name="CONCEPTE" dataDxfId="21" totalsRowDxfId="22"/>
    <tableColumn id="10" xr3:uid="{00000000-0010-0000-0000-00000A000000}" name="UNITATS" dataDxfId="19" totalsRowDxfId="20"/>
    <tableColumn id="5" xr3:uid="{00000000-0010-0000-0000-000005000000}" name="COST 1r ANY_x000a_(€)" totalsRowFunction="sum" dataDxfId="17" totalsRowDxfId="18"/>
    <tableColumn id="6" xr3:uid="{00000000-0010-0000-0000-000006000000}" name="COST 2n ANY_x000a_(€)" totalsRowFunction="sum" dataDxfId="15" totalsRowDxfId="16"/>
    <tableColumn id="7" xr3:uid="{00000000-0010-0000-0000-000007000000}" name="COST 3r ANY_x000a_(€)" totalsRowFunction="sum" dataDxfId="13" totalsRowDxfId="14"/>
    <tableColumn id="8" xr3:uid="{00000000-0010-0000-0000-000008000000}" name="PBL s/IVA" totalsRowFunction="sum" dataDxfId="11" totalsRowDxfId="12" dataCellStyle="Moneda">
      <calculatedColumnFormula>SUM(G3:I3)</calculatedColumnFormula>
    </tableColumn>
  </tableColumns>
  <tableStyleInfo name="TableStyleLight13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L2:O60" totalsRowCount="1" headerRowDxfId="10" dataDxfId="9" totalsRowDxfId="8">
  <autoFilter ref="L2:O59" xr:uid="{00000000-0009-0000-0100-000002000000}"/>
  <tableColumns count="4">
    <tableColumn id="1" xr3:uid="{00000000-0010-0000-0100-000001000000}" name="COST 1r ANY_x000a_(€)" totalsRowFunction="sum" dataDxfId="6" totalsRowDxfId="7"/>
    <tableColumn id="2" xr3:uid="{00000000-0010-0000-0100-000002000000}" name="COST 2n ANY_x000a_(€)" totalsRowFunction="sum" dataDxfId="4" totalsRowDxfId="5"/>
    <tableColumn id="3" xr3:uid="{00000000-0010-0000-0100-000003000000}" name="COST 3r ANY_x000a_(€)" totalsRowFunction="sum" dataDxfId="2" totalsRowDxfId="3"/>
    <tableColumn id="4" xr3:uid="{00000000-0010-0000-0100-000004000000}" name="PBL s/IVA" totalsRowFunction="sum" dataDxfId="0" totalsRowDxfId="1" dataCellStyle="Moneda">
      <calculatedColumnFormula>SUM(L3:N3)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showGridLines="0" tabSelected="1" topLeftCell="A10" zoomScale="85" zoomScaleNormal="85" workbookViewId="0">
      <selection activeCell="Q26" sqref="Q26"/>
    </sheetView>
  </sheetViews>
  <sheetFormatPr defaultColWidth="11.42578125" defaultRowHeight="12.75"/>
  <cols>
    <col min="1" max="1" width="38.140625" style="1" bestFit="1" customWidth="1"/>
    <col min="2" max="4" width="11.42578125" style="1"/>
    <col min="5" max="5" width="53.85546875" style="1" bestFit="1" customWidth="1"/>
    <col min="6" max="6" width="13.140625" style="1" bestFit="1" customWidth="1"/>
    <col min="7" max="9" width="15.85546875" style="1" customWidth="1"/>
    <col min="10" max="10" width="14.5703125" style="1" bestFit="1" customWidth="1"/>
    <col min="11" max="11" width="11.42578125" style="1"/>
    <col min="12" max="14" width="13.140625" style="1" bestFit="1" customWidth="1"/>
    <col min="15" max="15" width="14.5703125" style="1" bestFit="1" customWidth="1"/>
    <col min="16" max="16384" width="11.42578125" style="1"/>
  </cols>
  <sheetData>
    <row r="1" spans="1:15" ht="43.5" customHeight="1">
      <c r="B1" s="2" t="s">
        <v>0</v>
      </c>
      <c r="G1" s="18" t="s">
        <v>1</v>
      </c>
      <c r="H1" s="18"/>
      <c r="I1" s="18"/>
      <c r="J1" s="18"/>
      <c r="L1" s="19" t="s">
        <v>2</v>
      </c>
      <c r="M1" s="19"/>
      <c r="N1" s="19"/>
      <c r="O1" s="19"/>
    </row>
    <row r="2" spans="1:15" ht="30.75" customHeight="1" thickBot="1"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L2" s="6" t="s">
        <v>8</v>
      </c>
      <c r="M2" s="6" t="s">
        <v>9</v>
      </c>
      <c r="N2" s="6" t="s">
        <v>10</v>
      </c>
      <c r="O2" s="6" t="s">
        <v>11</v>
      </c>
    </row>
    <row r="3" spans="1:15">
      <c r="A3" s="20" t="s">
        <v>12</v>
      </c>
      <c r="B3" s="1">
        <v>10</v>
      </c>
      <c r="C3" s="1">
        <v>520</v>
      </c>
      <c r="D3" s="1">
        <v>29328</v>
      </c>
      <c r="E3" s="1" t="s">
        <v>13</v>
      </c>
      <c r="F3" s="14">
        <v>2</v>
      </c>
      <c r="G3" s="4"/>
      <c r="H3" s="4"/>
      <c r="I3" s="4"/>
      <c r="J3" s="5">
        <f>SUM(G3:I3)</f>
        <v>0</v>
      </c>
      <c r="L3" s="12">
        <v>3440</v>
      </c>
      <c r="M3" s="12">
        <v>3440</v>
      </c>
      <c r="N3" s="12">
        <v>3440</v>
      </c>
      <c r="O3" s="13">
        <f>SUM(L3:N3)</f>
        <v>10320</v>
      </c>
    </row>
    <row r="4" spans="1:15">
      <c r="A4" s="21"/>
      <c r="B4" s="1">
        <v>20</v>
      </c>
      <c r="C4" s="1">
        <v>520</v>
      </c>
      <c r="D4" s="1">
        <v>29328</v>
      </c>
      <c r="E4" s="1" t="s">
        <v>14</v>
      </c>
      <c r="F4" s="14">
        <v>1</v>
      </c>
      <c r="G4" s="4"/>
      <c r="H4" s="4"/>
      <c r="I4" s="4"/>
      <c r="J4" s="5">
        <f t="shared" ref="J4:J54" si="0">SUM(G4:I4)</f>
        <v>0</v>
      </c>
      <c r="L4" s="12">
        <v>2384</v>
      </c>
      <c r="M4" s="12">
        <v>2384</v>
      </c>
      <c r="N4" s="12">
        <v>2384</v>
      </c>
      <c r="O4" s="13">
        <f t="shared" ref="O4:O51" si="1">SUM(L4:N4)</f>
        <v>7152</v>
      </c>
    </row>
    <row r="5" spans="1:15">
      <c r="A5" s="21"/>
      <c r="B5" s="1">
        <v>30</v>
      </c>
      <c r="C5" s="1">
        <v>520</v>
      </c>
      <c r="D5" s="1">
        <v>29328</v>
      </c>
      <c r="E5" s="1" t="s">
        <v>15</v>
      </c>
      <c r="F5" s="14">
        <v>1</v>
      </c>
      <c r="G5" s="4"/>
      <c r="H5" s="4"/>
      <c r="I5" s="4"/>
      <c r="J5" s="5">
        <f t="shared" si="0"/>
        <v>0</v>
      </c>
      <c r="L5" s="12">
        <v>2384</v>
      </c>
      <c r="M5" s="12">
        <v>2384</v>
      </c>
      <c r="N5" s="12">
        <v>2384</v>
      </c>
      <c r="O5" s="13">
        <f t="shared" si="1"/>
        <v>7152</v>
      </c>
    </row>
    <row r="6" spans="1:15">
      <c r="A6" s="21"/>
      <c r="B6" s="1">
        <v>40</v>
      </c>
      <c r="C6" s="1">
        <v>520</v>
      </c>
      <c r="D6" s="1">
        <v>29328</v>
      </c>
      <c r="E6" s="1" t="s">
        <v>16</v>
      </c>
      <c r="F6" s="14">
        <v>1</v>
      </c>
      <c r="G6" s="4"/>
      <c r="H6" s="4"/>
      <c r="I6" s="4"/>
      <c r="J6" s="5">
        <f t="shared" si="0"/>
        <v>0</v>
      </c>
      <c r="L6" s="12">
        <v>2168.3200000000002</v>
      </c>
      <c r="M6" s="12">
        <v>2168.3200000000002</v>
      </c>
      <c r="N6" s="12">
        <v>2168.3200000000002</v>
      </c>
      <c r="O6" s="13">
        <f t="shared" si="1"/>
        <v>6504.9600000000009</v>
      </c>
    </row>
    <row r="7" spans="1:15">
      <c r="A7" s="21"/>
      <c r="B7" s="1">
        <v>50</v>
      </c>
      <c r="C7" s="1">
        <v>520</v>
      </c>
      <c r="D7" s="1">
        <v>29328</v>
      </c>
      <c r="E7" s="1" t="s">
        <v>17</v>
      </c>
      <c r="F7" s="14">
        <v>1</v>
      </c>
      <c r="G7" s="4"/>
      <c r="H7" s="4"/>
      <c r="I7" s="4"/>
      <c r="J7" s="5">
        <f t="shared" si="0"/>
        <v>0</v>
      </c>
      <c r="L7" s="12">
        <v>215.67999999999992</v>
      </c>
      <c r="M7" s="12">
        <v>215.67999999999992</v>
      </c>
      <c r="N7" s="12">
        <v>215.67999999999992</v>
      </c>
      <c r="O7" s="13">
        <f t="shared" si="1"/>
        <v>647.03999999999974</v>
      </c>
    </row>
    <row r="8" spans="1:15">
      <c r="A8" s="21"/>
      <c r="B8" s="1">
        <v>60</v>
      </c>
      <c r="C8" s="1">
        <v>520</v>
      </c>
      <c r="D8" s="1">
        <v>29328</v>
      </c>
      <c r="E8" s="1" t="s">
        <v>18</v>
      </c>
      <c r="F8" s="14">
        <v>1</v>
      </c>
      <c r="G8" s="4"/>
      <c r="H8" s="4"/>
      <c r="I8" s="4"/>
      <c r="J8" s="5">
        <f t="shared" si="0"/>
        <v>0</v>
      </c>
      <c r="L8" s="12">
        <v>2384</v>
      </c>
      <c r="M8" s="12">
        <v>2384</v>
      </c>
      <c r="N8" s="12">
        <v>2384</v>
      </c>
      <c r="O8" s="13">
        <f t="shared" si="1"/>
        <v>7152</v>
      </c>
    </row>
    <row r="9" spans="1:15">
      <c r="A9" s="21"/>
      <c r="B9" s="1">
        <v>70</v>
      </c>
      <c r="C9" s="1">
        <v>521</v>
      </c>
      <c r="D9" s="1">
        <v>29329</v>
      </c>
      <c r="E9" s="1" t="s">
        <v>19</v>
      </c>
      <c r="F9" s="14">
        <v>31</v>
      </c>
      <c r="G9" s="4"/>
      <c r="H9" s="4"/>
      <c r="I9" s="4"/>
      <c r="J9" s="5">
        <f t="shared" si="0"/>
        <v>0</v>
      </c>
      <c r="L9" s="12">
        <v>46080</v>
      </c>
      <c r="M9" s="12">
        <v>46080</v>
      </c>
      <c r="N9" s="12">
        <v>46080</v>
      </c>
      <c r="O9" s="13">
        <f t="shared" si="1"/>
        <v>138240</v>
      </c>
    </row>
    <row r="10" spans="1:15">
      <c r="A10" s="21"/>
      <c r="B10" s="15">
        <v>80</v>
      </c>
      <c r="C10" s="1">
        <v>521</v>
      </c>
      <c r="D10" s="1">
        <v>29329</v>
      </c>
      <c r="E10" s="1" t="s">
        <v>20</v>
      </c>
      <c r="F10" s="14">
        <v>11</v>
      </c>
      <c r="G10" s="4"/>
      <c r="H10" s="4"/>
      <c r="I10" s="4"/>
      <c r="J10" s="5">
        <f t="shared" si="0"/>
        <v>0</v>
      </c>
      <c r="L10" s="12">
        <v>16896</v>
      </c>
      <c r="M10" s="12">
        <v>16896</v>
      </c>
      <c r="N10" s="12">
        <v>16896</v>
      </c>
      <c r="O10" s="13">
        <f t="shared" si="1"/>
        <v>50688</v>
      </c>
    </row>
    <row r="11" spans="1:15">
      <c r="A11" s="21"/>
      <c r="B11" s="1">
        <v>90</v>
      </c>
      <c r="C11" s="1">
        <v>521</v>
      </c>
      <c r="D11" s="1">
        <v>29329</v>
      </c>
      <c r="E11" s="1" t="s">
        <v>21</v>
      </c>
      <c r="F11" s="14">
        <v>18</v>
      </c>
      <c r="G11" s="4"/>
      <c r="H11" s="4"/>
      <c r="I11" s="4"/>
      <c r="J11" s="5">
        <f t="shared" si="0"/>
        <v>0</v>
      </c>
      <c r="L11" s="12">
        <v>27648</v>
      </c>
      <c r="M11" s="12">
        <v>27648</v>
      </c>
      <c r="N11" s="12">
        <v>27648</v>
      </c>
      <c r="O11" s="13">
        <f t="shared" si="1"/>
        <v>82944</v>
      </c>
    </row>
    <row r="12" spans="1:15">
      <c r="A12" s="21"/>
      <c r="B12" s="15">
        <v>100</v>
      </c>
      <c r="C12" s="1">
        <v>521</v>
      </c>
      <c r="D12" s="1">
        <v>29329</v>
      </c>
      <c r="E12" s="1" t="s">
        <v>22</v>
      </c>
      <c r="F12" s="14">
        <v>5</v>
      </c>
      <c r="G12" s="4"/>
      <c r="H12" s="4"/>
      <c r="I12" s="4"/>
      <c r="J12" s="5">
        <f t="shared" si="0"/>
        <v>0</v>
      </c>
      <c r="L12" s="12">
        <v>7680</v>
      </c>
      <c r="M12" s="12">
        <v>7680</v>
      </c>
      <c r="N12" s="12">
        <v>7680</v>
      </c>
      <c r="O12" s="13">
        <f t="shared" si="1"/>
        <v>23040</v>
      </c>
    </row>
    <row r="13" spans="1:15">
      <c r="A13" s="21"/>
      <c r="B13" s="1">
        <v>110</v>
      </c>
      <c r="C13" s="1">
        <v>521</v>
      </c>
      <c r="D13" s="1">
        <v>29329</v>
      </c>
      <c r="E13" s="1" t="s">
        <v>23</v>
      </c>
      <c r="F13" s="14">
        <v>2</v>
      </c>
      <c r="G13" s="4"/>
      <c r="H13" s="4"/>
      <c r="I13" s="4"/>
      <c r="J13" s="5">
        <f t="shared" si="0"/>
        <v>0</v>
      </c>
      <c r="L13" s="12">
        <v>3072</v>
      </c>
      <c r="M13" s="12">
        <v>3072</v>
      </c>
      <c r="N13" s="12">
        <v>3072</v>
      </c>
      <c r="O13" s="13">
        <f t="shared" si="1"/>
        <v>9216</v>
      </c>
    </row>
    <row r="14" spans="1:15">
      <c r="A14" s="21"/>
      <c r="B14" s="1">
        <v>120</v>
      </c>
      <c r="C14" s="1">
        <v>521</v>
      </c>
      <c r="D14" s="1">
        <v>29329</v>
      </c>
      <c r="E14" s="1" t="s">
        <v>24</v>
      </c>
      <c r="F14" s="14">
        <v>26</v>
      </c>
      <c r="G14" s="4"/>
      <c r="H14" s="4"/>
      <c r="I14" s="4"/>
      <c r="J14" s="5">
        <f t="shared" si="0"/>
        <v>0</v>
      </c>
      <c r="L14" s="12">
        <v>39936</v>
      </c>
      <c r="M14" s="12">
        <v>39936</v>
      </c>
      <c r="N14" s="12">
        <v>39936</v>
      </c>
      <c r="O14" s="13">
        <f t="shared" si="1"/>
        <v>119808</v>
      </c>
    </row>
    <row r="15" spans="1:15">
      <c r="A15" s="21"/>
      <c r="B15" s="1">
        <v>130</v>
      </c>
      <c r="C15" s="1">
        <v>521</v>
      </c>
      <c r="D15" s="1">
        <v>29329</v>
      </c>
      <c r="E15" s="1" t="s">
        <v>25</v>
      </c>
      <c r="F15" s="14">
        <v>9</v>
      </c>
      <c r="G15" s="4"/>
      <c r="H15" s="4"/>
      <c r="I15" s="4"/>
      <c r="J15" s="5">
        <f t="shared" si="0"/>
        <v>0</v>
      </c>
      <c r="L15" s="12">
        <v>13824</v>
      </c>
      <c r="M15" s="12">
        <v>13824</v>
      </c>
      <c r="N15" s="12">
        <v>13824</v>
      </c>
      <c r="O15" s="13">
        <f t="shared" si="1"/>
        <v>41472</v>
      </c>
    </row>
    <row r="16" spans="1:15">
      <c r="A16" s="21"/>
      <c r="B16" s="1">
        <v>140</v>
      </c>
      <c r="C16" s="1">
        <v>521</v>
      </c>
      <c r="D16" s="1">
        <v>29329</v>
      </c>
      <c r="E16" s="1" t="s">
        <v>26</v>
      </c>
      <c r="F16" s="14">
        <v>22</v>
      </c>
      <c r="G16" s="4"/>
      <c r="H16" s="4"/>
      <c r="I16" s="4"/>
      <c r="J16" s="5">
        <f t="shared" si="0"/>
        <v>0</v>
      </c>
      <c r="L16" s="12">
        <v>33792</v>
      </c>
      <c r="M16" s="12">
        <v>33792</v>
      </c>
      <c r="N16" s="12">
        <v>33792</v>
      </c>
      <c r="O16" s="13">
        <f t="shared" si="1"/>
        <v>101376</v>
      </c>
    </row>
    <row r="17" spans="1:15">
      <c r="A17" s="21"/>
      <c r="B17" s="1">
        <v>150</v>
      </c>
      <c r="C17" s="1">
        <v>521</v>
      </c>
      <c r="D17" s="1">
        <v>29329</v>
      </c>
      <c r="E17" s="1" t="s">
        <v>27</v>
      </c>
      <c r="F17" s="14">
        <v>1</v>
      </c>
      <c r="G17" s="4"/>
      <c r="H17" s="4"/>
      <c r="I17" s="4"/>
      <c r="J17" s="5">
        <f t="shared" si="0"/>
        <v>0</v>
      </c>
      <c r="L17" s="12">
        <v>1536</v>
      </c>
      <c r="M17" s="12">
        <v>1536</v>
      </c>
      <c r="N17" s="12">
        <v>1536</v>
      </c>
      <c r="O17" s="13">
        <f t="shared" si="1"/>
        <v>4608</v>
      </c>
    </row>
    <row r="18" spans="1:15">
      <c r="A18" s="21"/>
      <c r="B18" s="1">
        <v>160</v>
      </c>
      <c r="C18" s="1">
        <v>521</v>
      </c>
      <c r="D18" s="1">
        <v>29329</v>
      </c>
      <c r="E18" s="1" t="s">
        <v>28</v>
      </c>
      <c r="F18" s="14">
        <v>4</v>
      </c>
      <c r="G18" s="4"/>
      <c r="H18" s="4"/>
      <c r="I18" s="4"/>
      <c r="J18" s="5">
        <f t="shared" si="0"/>
        <v>0</v>
      </c>
      <c r="L18" s="12">
        <v>6144</v>
      </c>
      <c r="M18" s="12">
        <v>6144</v>
      </c>
      <c r="N18" s="12">
        <v>6144</v>
      </c>
      <c r="O18" s="13">
        <f t="shared" si="1"/>
        <v>18432</v>
      </c>
    </row>
    <row r="19" spans="1:15">
      <c r="A19" s="21"/>
      <c r="B19" s="1">
        <v>170</v>
      </c>
      <c r="C19" s="1">
        <v>521</v>
      </c>
      <c r="D19" s="1">
        <v>29329</v>
      </c>
      <c r="E19" s="1" t="s">
        <v>29</v>
      </c>
      <c r="F19" s="14">
        <v>27</v>
      </c>
      <c r="G19" s="4"/>
      <c r="H19" s="4"/>
      <c r="I19" s="4"/>
      <c r="J19" s="5">
        <f t="shared" si="0"/>
        <v>0</v>
      </c>
      <c r="L19" s="12">
        <v>41472</v>
      </c>
      <c r="M19" s="12">
        <v>41472</v>
      </c>
      <c r="N19" s="12">
        <v>41472</v>
      </c>
      <c r="O19" s="13">
        <f t="shared" si="1"/>
        <v>124416</v>
      </c>
    </row>
    <row r="20" spans="1:15">
      <c r="A20" s="21"/>
      <c r="B20" s="1">
        <v>180</v>
      </c>
      <c r="C20" s="1">
        <v>521</v>
      </c>
      <c r="D20" s="1">
        <v>29329</v>
      </c>
      <c r="E20" s="1" t="s">
        <v>30</v>
      </c>
      <c r="F20" s="14">
        <v>10</v>
      </c>
      <c r="G20" s="4"/>
      <c r="H20" s="4"/>
      <c r="I20" s="4"/>
      <c r="J20" s="5">
        <f t="shared" si="0"/>
        <v>0</v>
      </c>
      <c r="L20" s="12">
        <v>15360</v>
      </c>
      <c r="M20" s="12">
        <v>15360</v>
      </c>
      <c r="N20" s="12">
        <v>15360</v>
      </c>
      <c r="O20" s="13">
        <f t="shared" si="1"/>
        <v>46080</v>
      </c>
    </row>
    <row r="21" spans="1:15">
      <c r="A21" s="21"/>
      <c r="B21" s="1">
        <v>190</v>
      </c>
      <c r="C21" s="1">
        <v>521</v>
      </c>
      <c r="D21" s="1">
        <v>29329</v>
      </c>
      <c r="E21" s="1" t="s">
        <v>31</v>
      </c>
      <c r="F21" s="14">
        <v>7</v>
      </c>
      <c r="G21" s="4"/>
      <c r="H21" s="4"/>
      <c r="I21" s="4"/>
      <c r="J21" s="5">
        <f t="shared" si="0"/>
        <v>0</v>
      </c>
      <c r="L21" s="12">
        <v>7940</v>
      </c>
      <c r="M21" s="12">
        <v>7940</v>
      </c>
      <c r="N21" s="12">
        <v>7940</v>
      </c>
      <c r="O21" s="13">
        <f t="shared" si="1"/>
        <v>23820</v>
      </c>
    </row>
    <row r="22" spans="1:15">
      <c r="A22" s="21"/>
      <c r="B22" s="1">
        <v>200</v>
      </c>
      <c r="C22" s="1">
        <v>521</v>
      </c>
      <c r="D22" s="1">
        <v>29329</v>
      </c>
      <c r="E22" s="1" t="s">
        <v>32</v>
      </c>
      <c r="F22" s="14">
        <v>1</v>
      </c>
      <c r="G22" s="4"/>
      <c r="H22" s="4"/>
      <c r="I22" s="4"/>
      <c r="J22" s="5">
        <f t="shared" si="0"/>
        <v>0</v>
      </c>
      <c r="L22" s="12">
        <v>5220</v>
      </c>
      <c r="M22" s="12">
        <v>5220</v>
      </c>
      <c r="N22" s="12">
        <v>5220</v>
      </c>
      <c r="O22" s="13">
        <f t="shared" si="1"/>
        <v>15660</v>
      </c>
    </row>
    <row r="23" spans="1:15">
      <c r="A23" s="21"/>
      <c r="B23" s="1">
        <v>210</v>
      </c>
      <c r="C23" s="1">
        <v>521</v>
      </c>
      <c r="D23" s="1">
        <v>29329</v>
      </c>
      <c r="E23" s="1" t="s">
        <v>33</v>
      </c>
      <c r="F23" s="14">
        <v>1</v>
      </c>
      <c r="G23" s="4"/>
      <c r="H23" s="4"/>
      <c r="I23" s="4"/>
      <c r="J23" s="5">
        <f t="shared" si="0"/>
        <v>0</v>
      </c>
      <c r="L23" s="12">
        <v>5220</v>
      </c>
      <c r="M23" s="12">
        <v>5220</v>
      </c>
      <c r="N23" s="12">
        <v>5220</v>
      </c>
      <c r="O23" s="13">
        <f t="shared" si="1"/>
        <v>15660</v>
      </c>
    </row>
    <row r="24" spans="1:15">
      <c r="A24" s="21"/>
      <c r="B24" s="1">
        <v>220</v>
      </c>
      <c r="C24" s="1">
        <v>521</v>
      </c>
      <c r="D24" s="1">
        <v>29329</v>
      </c>
      <c r="E24" s="1" t="s">
        <v>34</v>
      </c>
      <c r="F24" s="14">
        <v>3</v>
      </c>
      <c r="G24" s="4"/>
      <c r="H24" s="4"/>
      <c r="I24" s="4"/>
      <c r="J24" s="5">
        <f t="shared" si="0"/>
        <v>0</v>
      </c>
      <c r="L24" s="12">
        <v>5220</v>
      </c>
      <c r="M24" s="12">
        <v>5220</v>
      </c>
      <c r="N24" s="12">
        <v>5220</v>
      </c>
      <c r="O24" s="13">
        <f t="shared" si="1"/>
        <v>15660</v>
      </c>
    </row>
    <row r="25" spans="1:15">
      <c r="A25" s="21"/>
      <c r="B25" s="1">
        <v>230</v>
      </c>
      <c r="C25" s="1">
        <v>521</v>
      </c>
      <c r="D25" s="1">
        <v>29329</v>
      </c>
      <c r="E25" s="1" t="s">
        <v>35</v>
      </c>
      <c r="F25" s="14">
        <v>4</v>
      </c>
      <c r="G25" s="4"/>
      <c r="H25" s="4"/>
      <c r="I25" s="4"/>
      <c r="J25" s="5">
        <f t="shared" si="0"/>
        <v>0</v>
      </c>
      <c r="L25" s="12">
        <v>5220</v>
      </c>
      <c r="M25" s="12">
        <v>5220</v>
      </c>
      <c r="N25" s="12">
        <v>5220</v>
      </c>
      <c r="O25" s="13">
        <f t="shared" si="1"/>
        <v>15660</v>
      </c>
    </row>
    <row r="26" spans="1:15">
      <c r="A26" s="21"/>
      <c r="B26" s="1">
        <v>240</v>
      </c>
      <c r="C26" s="1">
        <v>521</v>
      </c>
      <c r="D26" s="1">
        <v>29329</v>
      </c>
      <c r="E26" s="1" t="s">
        <v>36</v>
      </c>
      <c r="F26" s="14">
        <v>7</v>
      </c>
      <c r="G26" s="4"/>
      <c r="H26" s="4"/>
      <c r="I26" s="4"/>
      <c r="J26" s="5">
        <f t="shared" si="0"/>
        <v>0</v>
      </c>
      <c r="L26" s="12">
        <v>7940</v>
      </c>
      <c r="M26" s="12">
        <v>7940</v>
      </c>
      <c r="N26" s="12">
        <v>7940</v>
      </c>
      <c r="O26" s="13">
        <f t="shared" si="1"/>
        <v>23820</v>
      </c>
    </row>
    <row r="27" spans="1:15">
      <c r="A27" s="21"/>
      <c r="B27" s="1">
        <v>250</v>
      </c>
      <c r="C27" s="1">
        <v>521</v>
      </c>
      <c r="D27" s="1">
        <v>29329</v>
      </c>
      <c r="E27" s="1" t="s">
        <v>37</v>
      </c>
      <c r="F27" s="14">
        <v>4</v>
      </c>
      <c r="G27" s="4"/>
      <c r="H27" s="4"/>
      <c r="I27" s="4"/>
      <c r="J27" s="5">
        <f t="shared" si="0"/>
        <v>0</v>
      </c>
      <c r="L27" s="12">
        <v>5220</v>
      </c>
      <c r="M27" s="12">
        <v>5220</v>
      </c>
      <c r="N27" s="12">
        <v>5220</v>
      </c>
      <c r="O27" s="13">
        <f t="shared" si="1"/>
        <v>15660</v>
      </c>
    </row>
    <row r="28" spans="1:15">
      <c r="A28" s="21"/>
      <c r="B28" s="1">
        <v>260</v>
      </c>
      <c r="C28" s="1">
        <v>521</v>
      </c>
      <c r="D28" s="1">
        <v>29329</v>
      </c>
      <c r="E28" s="1" t="s">
        <v>38</v>
      </c>
      <c r="F28" s="14">
        <v>10</v>
      </c>
      <c r="G28" s="4"/>
      <c r="H28" s="4"/>
      <c r="I28" s="4"/>
      <c r="J28" s="5">
        <f t="shared" si="0"/>
        <v>0</v>
      </c>
      <c r="L28" s="12">
        <v>7940</v>
      </c>
      <c r="M28" s="12">
        <v>7940</v>
      </c>
      <c r="N28" s="12">
        <v>7940</v>
      </c>
      <c r="O28" s="13">
        <f t="shared" si="1"/>
        <v>23820</v>
      </c>
    </row>
    <row r="29" spans="1:15">
      <c r="A29" s="21"/>
      <c r="B29" s="1">
        <v>270</v>
      </c>
      <c r="C29" s="1">
        <v>521</v>
      </c>
      <c r="D29" s="1">
        <v>29329</v>
      </c>
      <c r="E29" s="1" t="s">
        <v>39</v>
      </c>
      <c r="F29" s="14">
        <v>24</v>
      </c>
      <c r="G29" s="4"/>
      <c r="H29" s="4"/>
      <c r="I29" s="4"/>
      <c r="J29" s="5">
        <f t="shared" si="0"/>
        <v>0</v>
      </c>
      <c r="L29" s="12">
        <v>39264</v>
      </c>
      <c r="M29" s="12">
        <v>39264</v>
      </c>
      <c r="N29" s="12">
        <v>39264</v>
      </c>
      <c r="O29" s="13">
        <f t="shared" si="1"/>
        <v>117792</v>
      </c>
    </row>
    <row r="30" spans="1:15">
      <c r="A30" s="21"/>
      <c r="B30" s="1">
        <v>280</v>
      </c>
      <c r="C30" s="1">
        <v>521</v>
      </c>
      <c r="D30" s="1">
        <v>29329</v>
      </c>
      <c r="E30" s="1" t="s">
        <v>40</v>
      </c>
      <c r="F30" s="14">
        <v>2</v>
      </c>
      <c r="G30" s="4"/>
      <c r="H30" s="4"/>
      <c r="I30" s="4"/>
      <c r="J30" s="5">
        <f t="shared" si="0"/>
        <v>0</v>
      </c>
      <c r="L30" s="12">
        <v>3072</v>
      </c>
      <c r="M30" s="12">
        <v>3072</v>
      </c>
      <c r="N30" s="12">
        <v>3072</v>
      </c>
      <c r="O30" s="13">
        <f t="shared" si="1"/>
        <v>9216</v>
      </c>
    </row>
    <row r="31" spans="1:15">
      <c r="A31" s="21"/>
      <c r="B31" s="1">
        <v>290</v>
      </c>
      <c r="C31" s="1">
        <v>521</v>
      </c>
      <c r="D31" s="1">
        <v>29329</v>
      </c>
      <c r="E31" s="1" t="s">
        <v>41</v>
      </c>
      <c r="F31" s="14">
        <v>1</v>
      </c>
      <c r="G31" s="4"/>
      <c r="H31" s="4"/>
      <c r="I31" s="4"/>
      <c r="J31" s="5">
        <f t="shared" si="0"/>
        <v>0</v>
      </c>
      <c r="L31" s="12">
        <v>9216</v>
      </c>
      <c r="M31" s="12">
        <v>9216</v>
      </c>
      <c r="N31" s="12">
        <v>9216</v>
      </c>
      <c r="O31" s="13">
        <f t="shared" si="1"/>
        <v>27648</v>
      </c>
    </row>
    <row r="32" spans="1:15">
      <c r="A32" s="21"/>
      <c r="B32" s="1">
        <v>300</v>
      </c>
      <c r="C32" s="1">
        <v>521</v>
      </c>
      <c r="D32" s="1">
        <v>29329</v>
      </c>
      <c r="E32" s="1" t="s">
        <v>42</v>
      </c>
      <c r="F32" s="14">
        <v>3</v>
      </c>
      <c r="G32" s="4"/>
      <c r="H32" s="4"/>
      <c r="I32" s="4"/>
      <c r="J32" s="5">
        <f t="shared" si="0"/>
        <v>0</v>
      </c>
      <c r="L32" s="12">
        <v>4668</v>
      </c>
      <c r="M32" s="12">
        <v>4668</v>
      </c>
      <c r="N32" s="12">
        <v>4668</v>
      </c>
      <c r="O32" s="13">
        <f t="shared" si="1"/>
        <v>14004</v>
      </c>
    </row>
    <row r="33" spans="1:15">
      <c r="A33" s="21"/>
      <c r="B33" s="1">
        <v>310</v>
      </c>
      <c r="C33" s="1">
        <v>521</v>
      </c>
      <c r="D33" s="1">
        <v>29329</v>
      </c>
      <c r="E33" s="1" t="s">
        <v>43</v>
      </c>
      <c r="F33" s="14">
        <v>97</v>
      </c>
      <c r="G33" s="4"/>
      <c r="H33" s="4"/>
      <c r="I33" s="4"/>
      <c r="J33" s="5">
        <f t="shared" si="0"/>
        <v>0</v>
      </c>
      <c r="L33" s="12">
        <v>20564</v>
      </c>
      <c r="M33" s="12">
        <v>20564</v>
      </c>
      <c r="N33" s="12">
        <v>20564</v>
      </c>
      <c r="O33" s="13">
        <f t="shared" si="1"/>
        <v>61692</v>
      </c>
    </row>
    <row r="34" spans="1:15">
      <c r="A34" s="21"/>
      <c r="B34" s="1">
        <v>320</v>
      </c>
      <c r="C34" s="1">
        <v>521</v>
      </c>
      <c r="D34" s="1">
        <v>29329</v>
      </c>
      <c r="E34" s="1" t="s">
        <v>44</v>
      </c>
      <c r="F34" s="14">
        <v>14</v>
      </c>
      <c r="G34" s="4"/>
      <c r="H34" s="4"/>
      <c r="I34" s="4"/>
      <c r="J34" s="5">
        <f t="shared" si="0"/>
        <v>0</v>
      </c>
      <c r="L34" s="12">
        <v>0</v>
      </c>
      <c r="M34" s="12">
        <v>600</v>
      </c>
      <c r="N34" s="12">
        <v>7800</v>
      </c>
      <c r="O34" s="13">
        <f t="shared" si="1"/>
        <v>8400</v>
      </c>
    </row>
    <row r="35" spans="1:15">
      <c r="A35" s="21"/>
      <c r="B35" s="1">
        <v>330</v>
      </c>
      <c r="C35" s="1">
        <v>521</v>
      </c>
      <c r="D35" s="1">
        <v>29329</v>
      </c>
      <c r="E35" s="1" t="s">
        <v>45</v>
      </c>
      <c r="F35" s="14">
        <v>4</v>
      </c>
      <c r="G35" s="4"/>
      <c r="H35" s="4"/>
      <c r="I35" s="4"/>
      <c r="J35" s="5">
        <f t="shared" si="0"/>
        <v>0</v>
      </c>
      <c r="L35" s="12">
        <v>4496.6499999999996</v>
      </c>
      <c r="M35" s="12">
        <v>4496.6499999999996</v>
      </c>
      <c r="N35" s="12">
        <v>4496.6499999999996</v>
      </c>
      <c r="O35" s="13">
        <f t="shared" si="1"/>
        <v>13489.949999999999</v>
      </c>
    </row>
    <row r="36" spans="1:15">
      <c r="A36" s="21"/>
      <c r="B36" s="1">
        <v>340</v>
      </c>
      <c r="C36" s="1">
        <v>521</v>
      </c>
      <c r="D36" s="1">
        <v>29329</v>
      </c>
      <c r="E36" s="1" t="s">
        <v>46</v>
      </c>
      <c r="F36" s="14">
        <v>2</v>
      </c>
      <c r="G36" s="4"/>
      <c r="H36" s="4"/>
      <c r="I36" s="4"/>
      <c r="J36" s="5">
        <f t="shared" si="0"/>
        <v>0</v>
      </c>
      <c r="L36" s="12">
        <v>2384.65</v>
      </c>
      <c r="M36" s="12">
        <v>2384.65</v>
      </c>
      <c r="N36" s="12">
        <v>2384.65</v>
      </c>
      <c r="O36" s="13">
        <f t="shared" si="1"/>
        <v>7153.9500000000007</v>
      </c>
    </row>
    <row r="37" spans="1:15">
      <c r="A37" s="21"/>
      <c r="B37" s="1">
        <v>350</v>
      </c>
      <c r="C37" s="1">
        <v>521</v>
      </c>
      <c r="D37" s="1">
        <v>29329</v>
      </c>
      <c r="E37" s="1" t="s">
        <v>47</v>
      </c>
      <c r="F37" s="14">
        <v>3</v>
      </c>
      <c r="G37" s="4"/>
      <c r="H37" s="4"/>
      <c r="I37" s="4"/>
      <c r="J37" s="5">
        <f t="shared" si="0"/>
        <v>0</v>
      </c>
      <c r="L37" s="12">
        <v>3440.65</v>
      </c>
      <c r="M37" s="12">
        <v>3440.65</v>
      </c>
      <c r="N37" s="12">
        <v>3440.65</v>
      </c>
      <c r="O37" s="13">
        <f t="shared" si="1"/>
        <v>10321.950000000001</v>
      </c>
    </row>
    <row r="38" spans="1:15">
      <c r="A38" s="21"/>
      <c r="B38" s="1">
        <v>360</v>
      </c>
      <c r="C38" s="1">
        <v>521</v>
      </c>
      <c r="D38" s="1">
        <v>29329</v>
      </c>
      <c r="E38" s="1" t="s">
        <v>48</v>
      </c>
      <c r="F38" s="14">
        <v>2</v>
      </c>
      <c r="G38" s="4"/>
      <c r="H38" s="4"/>
      <c r="I38" s="4"/>
      <c r="J38" s="5">
        <f t="shared" si="0"/>
        <v>0</v>
      </c>
      <c r="L38" s="12">
        <v>2384.65</v>
      </c>
      <c r="M38" s="12">
        <v>2384.65</v>
      </c>
      <c r="N38" s="12">
        <v>2384.65</v>
      </c>
      <c r="O38" s="13">
        <f t="shared" si="1"/>
        <v>7153.9500000000007</v>
      </c>
    </row>
    <row r="39" spans="1:15">
      <c r="A39" s="21"/>
      <c r="B39" s="1">
        <v>370</v>
      </c>
      <c r="C39" s="1">
        <v>521</v>
      </c>
      <c r="D39" s="1">
        <v>29329</v>
      </c>
      <c r="E39" s="1" t="s">
        <v>49</v>
      </c>
      <c r="F39" s="14">
        <v>5</v>
      </c>
      <c r="G39" s="4"/>
      <c r="H39" s="4"/>
      <c r="I39" s="4"/>
      <c r="J39" s="5">
        <f t="shared" si="0"/>
        <v>0</v>
      </c>
      <c r="L39" s="12">
        <v>5552.65</v>
      </c>
      <c r="M39" s="12">
        <v>5552.65</v>
      </c>
      <c r="N39" s="12">
        <v>5552.65</v>
      </c>
      <c r="O39" s="13">
        <f t="shared" si="1"/>
        <v>16657.949999999997</v>
      </c>
    </row>
    <row r="40" spans="1:15">
      <c r="A40" s="21"/>
      <c r="B40" s="1">
        <v>380</v>
      </c>
      <c r="C40" s="1">
        <v>521</v>
      </c>
      <c r="D40" s="1">
        <v>29329</v>
      </c>
      <c r="E40" s="1" t="s">
        <v>50</v>
      </c>
      <c r="F40" s="14">
        <v>1</v>
      </c>
      <c r="G40" s="4"/>
      <c r="H40" s="4"/>
      <c r="I40" s="4"/>
      <c r="J40" s="5">
        <f t="shared" si="0"/>
        <v>0</v>
      </c>
      <c r="L40" s="12">
        <v>1328.65</v>
      </c>
      <c r="M40" s="12">
        <v>1328.65</v>
      </c>
      <c r="N40" s="12">
        <v>1328.65</v>
      </c>
      <c r="O40" s="13">
        <f t="shared" si="1"/>
        <v>3985.9500000000003</v>
      </c>
    </row>
    <row r="41" spans="1:15">
      <c r="A41" s="21"/>
      <c r="B41" s="1">
        <v>390</v>
      </c>
      <c r="C41" s="1">
        <v>521</v>
      </c>
      <c r="D41" s="1">
        <v>29329</v>
      </c>
      <c r="E41" s="1" t="s">
        <v>51</v>
      </c>
      <c r="F41" s="14">
        <v>1</v>
      </c>
      <c r="G41" s="4"/>
      <c r="H41" s="4"/>
      <c r="I41" s="4"/>
      <c r="J41" s="5">
        <f t="shared" si="0"/>
        <v>0</v>
      </c>
      <c r="L41" s="12">
        <v>1328.65</v>
      </c>
      <c r="M41" s="12">
        <v>1328.65</v>
      </c>
      <c r="N41" s="12">
        <v>1328.65</v>
      </c>
      <c r="O41" s="13">
        <f t="shared" si="1"/>
        <v>3985.9500000000003</v>
      </c>
    </row>
    <row r="42" spans="1:15">
      <c r="A42" s="21"/>
      <c r="B42" s="1">
        <v>400</v>
      </c>
      <c r="C42" s="1">
        <v>521</v>
      </c>
      <c r="D42" s="1">
        <v>29329</v>
      </c>
      <c r="E42" s="1" t="s">
        <v>52</v>
      </c>
      <c r="F42" s="14">
        <v>1</v>
      </c>
      <c r="G42" s="4"/>
      <c r="H42" s="4"/>
      <c r="I42" s="4"/>
      <c r="J42" s="5">
        <f t="shared" si="0"/>
        <v>0</v>
      </c>
      <c r="L42" s="12">
        <v>1328.65</v>
      </c>
      <c r="M42" s="12">
        <v>1328.65</v>
      </c>
      <c r="N42" s="12">
        <v>1328.65</v>
      </c>
      <c r="O42" s="13">
        <f t="shared" si="1"/>
        <v>3985.9500000000003</v>
      </c>
    </row>
    <row r="43" spans="1:15">
      <c r="A43" s="21"/>
      <c r="B43" s="1">
        <v>410</v>
      </c>
      <c r="C43" s="3" t="s">
        <v>53</v>
      </c>
      <c r="D43" s="1">
        <v>21462</v>
      </c>
      <c r="E43" s="1" t="s">
        <v>54</v>
      </c>
      <c r="F43" s="14">
        <v>1</v>
      </c>
      <c r="G43" s="4"/>
      <c r="H43" s="4"/>
      <c r="I43" s="4"/>
      <c r="J43" s="5">
        <f t="shared" si="0"/>
        <v>0</v>
      </c>
      <c r="L43" s="12">
        <v>1536</v>
      </c>
      <c r="M43" s="12">
        <v>1536</v>
      </c>
      <c r="N43" s="12">
        <v>1536</v>
      </c>
      <c r="O43" s="13">
        <f t="shared" si="1"/>
        <v>4608</v>
      </c>
    </row>
    <row r="44" spans="1:15">
      <c r="A44" s="21"/>
      <c r="B44" s="1">
        <v>420</v>
      </c>
      <c r="C44" s="3" t="s">
        <v>53</v>
      </c>
      <c r="D44" s="1">
        <v>21462</v>
      </c>
      <c r="E44" s="1" t="s">
        <v>55</v>
      </c>
      <c r="F44" s="14">
        <v>1</v>
      </c>
      <c r="G44" s="4"/>
      <c r="H44" s="4"/>
      <c r="I44" s="4"/>
      <c r="J44" s="5">
        <f t="shared" si="0"/>
        <v>0</v>
      </c>
      <c r="L44" s="12">
        <v>5220</v>
      </c>
      <c r="M44" s="12">
        <v>5220</v>
      </c>
      <c r="N44" s="12">
        <v>5220</v>
      </c>
      <c r="O44" s="13">
        <f t="shared" si="1"/>
        <v>15660</v>
      </c>
    </row>
    <row r="45" spans="1:15">
      <c r="A45" s="21"/>
      <c r="B45" s="1">
        <v>430</v>
      </c>
      <c r="C45" s="3" t="s">
        <v>56</v>
      </c>
      <c r="D45" s="1">
        <v>21461</v>
      </c>
      <c r="E45" s="1" t="s">
        <v>57</v>
      </c>
      <c r="F45" s="14">
        <v>1</v>
      </c>
      <c r="G45" s="4"/>
      <c r="H45" s="4"/>
      <c r="I45" s="4"/>
      <c r="J45" s="5">
        <f t="shared" si="0"/>
        <v>0</v>
      </c>
      <c r="L45" s="12">
        <v>2384</v>
      </c>
      <c r="M45" s="12">
        <v>2384</v>
      </c>
      <c r="N45" s="12">
        <v>2384</v>
      </c>
      <c r="O45" s="13">
        <f t="shared" si="1"/>
        <v>7152</v>
      </c>
    </row>
    <row r="46" spans="1:15">
      <c r="A46" s="21"/>
      <c r="B46" s="1">
        <v>440</v>
      </c>
      <c r="C46" s="3" t="s">
        <v>53</v>
      </c>
      <c r="D46" s="1">
        <v>21462</v>
      </c>
      <c r="E46" s="1" t="s">
        <v>58</v>
      </c>
      <c r="F46" s="14">
        <v>1</v>
      </c>
      <c r="G46" s="4"/>
      <c r="H46" s="4"/>
      <c r="I46" s="4"/>
      <c r="J46" s="5">
        <f t="shared" si="0"/>
        <v>0</v>
      </c>
      <c r="L46" s="12">
        <v>1328.65</v>
      </c>
      <c r="M46" s="12">
        <v>1328.65</v>
      </c>
      <c r="N46" s="12">
        <v>1328.65</v>
      </c>
      <c r="O46" s="13">
        <f t="shared" si="1"/>
        <v>3985.9500000000003</v>
      </c>
    </row>
    <row r="47" spans="1:15">
      <c r="A47" s="21"/>
      <c r="B47" s="1">
        <v>450</v>
      </c>
      <c r="C47" s="3" t="s">
        <v>53</v>
      </c>
      <c r="D47" s="1">
        <v>21462</v>
      </c>
      <c r="E47" s="1" t="s">
        <v>59</v>
      </c>
      <c r="F47" s="14">
        <v>1</v>
      </c>
      <c r="G47" s="4"/>
      <c r="H47" s="4"/>
      <c r="I47" s="4"/>
      <c r="J47" s="5">
        <f t="shared" si="0"/>
        <v>0</v>
      </c>
      <c r="L47" s="12">
        <v>1328.65</v>
      </c>
      <c r="M47" s="12">
        <v>1328.65</v>
      </c>
      <c r="N47" s="12">
        <v>1328.65</v>
      </c>
      <c r="O47" s="13">
        <f t="shared" si="1"/>
        <v>3985.9500000000003</v>
      </c>
    </row>
    <row r="48" spans="1:15">
      <c r="A48" s="21"/>
      <c r="B48" s="1">
        <v>460</v>
      </c>
      <c r="C48" s="3" t="s">
        <v>60</v>
      </c>
      <c r="D48" s="1">
        <v>21565</v>
      </c>
      <c r="E48" s="1" t="s">
        <v>61</v>
      </c>
      <c r="F48" s="14">
        <v>1</v>
      </c>
      <c r="G48" s="4"/>
      <c r="H48" s="4"/>
      <c r="I48" s="4"/>
      <c r="J48" s="5">
        <f t="shared" si="0"/>
        <v>0</v>
      </c>
      <c r="L48" s="12">
        <v>1536</v>
      </c>
      <c r="M48" s="12">
        <v>1536</v>
      </c>
      <c r="N48" s="12">
        <v>1536</v>
      </c>
      <c r="O48" s="13">
        <f t="shared" si="1"/>
        <v>4608</v>
      </c>
    </row>
    <row r="49" spans="1:15">
      <c r="A49" s="21"/>
      <c r="B49" s="1">
        <v>470</v>
      </c>
      <c r="C49" s="3" t="s">
        <v>60</v>
      </c>
      <c r="D49" s="1">
        <v>21565</v>
      </c>
      <c r="E49" s="1" t="s">
        <v>62</v>
      </c>
      <c r="F49" s="14">
        <v>1</v>
      </c>
      <c r="G49" s="4"/>
      <c r="H49" s="4"/>
      <c r="I49" s="4"/>
      <c r="J49" s="5">
        <f t="shared" si="0"/>
        <v>0</v>
      </c>
      <c r="L49" s="12">
        <v>2006.9499999999998</v>
      </c>
      <c r="M49" s="12">
        <v>2006.9499999999998</v>
      </c>
      <c r="N49" s="12">
        <v>2006.9499999999998</v>
      </c>
      <c r="O49" s="13">
        <f t="shared" si="1"/>
        <v>6020.8499999999995</v>
      </c>
    </row>
    <row r="50" spans="1:15">
      <c r="A50" s="21"/>
      <c r="B50" s="1">
        <v>480</v>
      </c>
      <c r="C50" s="3" t="s">
        <v>60</v>
      </c>
      <c r="D50" s="1">
        <v>21565</v>
      </c>
      <c r="E50" s="1" t="s">
        <v>63</v>
      </c>
      <c r="F50" s="14">
        <v>1</v>
      </c>
      <c r="G50" s="4"/>
      <c r="H50" s="4"/>
      <c r="I50" s="4"/>
      <c r="J50" s="5">
        <f t="shared" si="0"/>
        <v>0</v>
      </c>
      <c r="L50" s="12">
        <v>7940</v>
      </c>
      <c r="M50" s="12">
        <v>7940</v>
      </c>
      <c r="N50" s="12">
        <v>7940</v>
      </c>
      <c r="O50" s="13">
        <f t="shared" si="1"/>
        <v>23820</v>
      </c>
    </row>
    <row r="51" spans="1:15">
      <c r="A51" s="21"/>
      <c r="B51" s="1">
        <v>490</v>
      </c>
      <c r="C51" s="3" t="s">
        <v>64</v>
      </c>
      <c r="D51" s="1">
        <v>21564</v>
      </c>
      <c r="E51" s="1" t="s">
        <v>65</v>
      </c>
      <c r="F51" s="14">
        <v>2</v>
      </c>
      <c r="G51" s="4"/>
      <c r="H51" s="4"/>
      <c r="I51" s="4"/>
      <c r="J51" s="5">
        <f t="shared" si="0"/>
        <v>0</v>
      </c>
      <c r="L51" s="12">
        <v>2384</v>
      </c>
      <c r="M51" s="12">
        <v>2384</v>
      </c>
      <c r="N51" s="12">
        <v>2384</v>
      </c>
      <c r="O51" s="13">
        <f t="shared" si="1"/>
        <v>7152</v>
      </c>
    </row>
    <row r="52" spans="1:15">
      <c r="A52" s="21"/>
      <c r="B52" s="1">
        <v>500</v>
      </c>
      <c r="C52" s="1">
        <v>521</v>
      </c>
      <c r="D52" s="1">
        <v>29329</v>
      </c>
      <c r="E52" s="1" t="s">
        <v>66</v>
      </c>
      <c r="F52" s="14">
        <v>369</v>
      </c>
      <c r="G52" s="4"/>
      <c r="H52" s="4"/>
      <c r="I52" s="4"/>
      <c r="J52" s="5">
        <f t="shared" si="0"/>
        <v>0</v>
      </c>
      <c r="L52" s="12">
        <v>36200</v>
      </c>
      <c r="M52" s="12">
        <v>0</v>
      </c>
      <c r="N52" s="12">
        <v>0</v>
      </c>
      <c r="O52" s="13">
        <f>SUM(L52:N52)</f>
        <v>36200</v>
      </c>
    </row>
    <row r="53" spans="1:15" ht="13.5" thickBot="1">
      <c r="A53" s="22"/>
      <c r="B53" s="1">
        <v>10</v>
      </c>
      <c r="C53" s="3">
        <v>30722</v>
      </c>
      <c r="D53" s="1">
        <v>30163</v>
      </c>
      <c r="E53" s="1" t="s">
        <v>67</v>
      </c>
      <c r="F53" s="14">
        <v>3</v>
      </c>
      <c r="G53" s="4"/>
      <c r="H53" s="4"/>
      <c r="I53" s="4"/>
      <c r="J53" s="5">
        <f t="shared" si="0"/>
        <v>0</v>
      </c>
      <c r="L53" s="12">
        <v>4608</v>
      </c>
      <c r="M53" s="12">
        <v>4608</v>
      </c>
      <c r="N53" s="12">
        <v>4608</v>
      </c>
      <c r="O53" s="13">
        <f>SUM(L53:N53)</f>
        <v>13824</v>
      </c>
    </row>
    <row r="54" spans="1:15">
      <c r="A54" s="20" t="s">
        <v>68</v>
      </c>
      <c r="B54" s="1">
        <v>510</v>
      </c>
      <c r="C54" s="3">
        <v>521</v>
      </c>
      <c r="D54" s="1">
        <v>29329</v>
      </c>
      <c r="E54" s="1" t="s">
        <v>69</v>
      </c>
      <c r="F54" s="14">
        <v>100</v>
      </c>
      <c r="G54" s="4"/>
      <c r="H54" s="4"/>
      <c r="I54" s="4"/>
      <c r="J54" s="5">
        <f t="shared" si="0"/>
        <v>0</v>
      </c>
      <c r="L54" s="12">
        <v>20000</v>
      </c>
      <c r="M54" s="12">
        <v>20000</v>
      </c>
      <c r="N54" s="12">
        <v>20000</v>
      </c>
      <c r="O54" s="13">
        <f>SUM(L54:N54)</f>
        <v>60000</v>
      </c>
    </row>
    <row r="55" spans="1:15">
      <c r="A55" s="21"/>
      <c r="B55" s="1">
        <v>520</v>
      </c>
      <c r="C55" s="3">
        <v>521</v>
      </c>
      <c r="D55" s="1">
        <v>29329</v>
      </c>
      <c r="E55" s="1" t="s">
        <v>70</v>
      </c>
      <c r="F55" s="14">
        <v>100</v>
      </c>
      <c r="G55" s="4"/>
      <c r="H55" s="4"/>
      <c r="I55" s="4"/>
      <c r="J55" s="5">
        <f>SUM(G55:I55)</f>
        <v>0</v>
      </c>
      <c r="L55" s="12">
        <v>40000</v>
      </c>
      <c r="M55" s="12">
        <v>40000</v>
      </c>
      <c r="N55" s="12">
        <v>40000</v>
      </c>
      <c r="O55" s="13">
        <f>SUM(L55:N55)</f>
        <v>120000</v>
      </c>
    </row>
    <row r="56" spans="1:15">
      <c r="A56" s="21"/>
      <c r="B56" s="1">
        <v>530</v>
      </c>
      <c r="C56" s="3">
        <v>521</v>
      </c>
      <c r="D56" s="1">
        <v>29329</v>
      </c>
      <c r="E56" s="1" t="s">
        <v>71</v>
      </c>
      <c r="F56" s="14">
        <v>100</v>
      </c>
      <c r="G56" s="4"/>
      <c r="H56" s="4"/>
      <c r="I56" s="4"/>
      <c r="J56" s="5">
        <f t="shared" ref="J56:J57" si="2">SUM(G56:I56)</f>
        <v>0</v>
      </c>
      <c r="L56" s="12">
        <v>30000</v>
      </c>
      <c r="M56" s="12">
        <v>30000</v>
      </c>
      <c r="N56" s="12">
        <v>30000</v>
      </c>
      <c r="O56" s="13">
        <f t="shared" ref="O56:O57" si="3">SUM(L56:N56)</f>
        <v>90000</v>
      </c>
    </row>
    <row r="57" spans="1:15">
      <c r="A57" s="21"/>
      <c r="B57" s="1">
        <v>540</v>
      </c>
      <c r="C57" s="3">
        <v>521</v>
      </c>
      <c r="D57" s="1">
        <v>29329</v>
      </c>
      <c r="E57" s="1" t="s">
        <v>72</v>
      </c>
      <c r="F57" s="14">
        <v>100</v>
      </c>
      <c r="G57" s="4"/>
      <c r="H57" s="4"/>
      <c r="I57" s="4"/>
      <c r="J57" s="5">
        <f t="shared" si="2"/>
        <v>0</v>
      </c>
      <c r="L57" s="12">
        <v>10000</v>
      </c>
      <c r="M57" s="12">
        <v>10000</v>
      </c>
      <c r="N57" s="12">
        <v>10000</v>
      </c>
      <c r="O57" s="13">
        <f t="shared" si="3"/>
        <v>30000</v>
      </c>
    </row>
    <row r="58" spans="1:15">
      <c r="A58" s="21"/>
      <c r="B58" s="1">
        <v>550</v>
      </c>
      <c r="C58" s="3">
        <v>521</v>
      </c>
      <c r="D58" s="1">
        <v>29329</v>
      </c>
      <c r="E58" s="1" t="s">
        <v>73</v>
      </c>
      <c r="F58" s="14">
        <v>100</v>
      </c>
      <c r="G58" s="4"/>
      <c r="H58" s="4"/>
      <c r="I58" s="4"/>
      <c r="J58" s="5">
        <f>SUM(G58:I58)</f>
        <v>0</v>
      </c>
      <c r="L58" s="12">
        <v>4500</v>
      </c>
      <c r="M58" s="12">
        <v>4500</v>
      </c>
      <c r="N58" s="12">
        <v>4500</v>
      </c>
      <c r="O58" s="13">
        <f>SUM(L58:N58)</f>
        <v>13500</v>
      </c>
    </row>
    <row r="59" spans="1:15" ht="13.5" thickBot="1">
      <c r="A59" s="22"/>
      <c r="B59" s="1">
        <v>560</v>
      </c>
      <c r="C59" s="3">
        <v>521</v>
      </c>
      <c r="D59" s="1">
        <v>29329</v>
      </c>
      <c r="E59" s="1" t="s">
        <v>74</v>
      </c>
      <c r="F59" s="14">
        <v>100</v>
      </c>
      <c r="G59" s="4"/>
      <c r="H59" s="4"/>
      <c r="I59" s="4"/>
      <c r="J59" s="5">
        <f>SUM(G59:I59)</f>
        <v>0</v>
      </c>
      <c r="L59" s="12">
        <v>20000</v>
      </c>
      <c r="M59" s="12">
        <v>20000</v>
      </c>
      <c r="N59" s="12">
        <v>20000</v>
      </c>
      <c r="O59" s="13">
        <f>SUM(L59:N59)</f>
        <v>60000</v>
      </c>
    </row>
    <row r="60" spans="1:15" ht="21" customHeight="1">
      <c r="B60" s="1" t="s">
        <v>75</v>
      </c>
      <c r="C60" s="3"/>
      <c r="F60" s="16"/>
      <c r="G60" s="9">
        <f>SUBTOTAL(109,Tabla1[COST 1r ANY
(€)])</f>
        <v>0</v>
      </c>
      <c r="H60" s="9">
        <f>SUBTOTAL(109,Tabla1[COST 2n ANY
(€)])</f>
        <v>0</v>
      </c>
      <c r="I60" s="9">
        <f>SUBTOTAL(109,Tabla1[COST 3r ANY
(€)])</f>
        <v>0</v>
      </c>
      <c r="J60" s="8">
        <f>SUBTOTAL(109,Tabla1[PBL s/IVA])</f>
        <v>0</v>
      </c>
      <c r="L60" s="10">
        <f>SUBTOTAL(109,Tabla2[COST 1r ANY
(€)])</f>
        <v>606337.45000000019</v>
      </c>
      <c r="M60" s="10">
        <f>SUBTOTAL(109,Tabla2[COST 2n ANY
(€)])</f>
        <v>570737.45000000019</v>
      </c>
      <c r="N60" s="10">
        <f>SUBTOTAL(109,Tabla2[COST 3r ANY
(€)])</f>
        <v>577937.45000000019</v>
      </c>
      <c r="O60" s="11">
        <f>SUBTOTAL(109,Tabla2[PBL s/IVA])</f>
        <v>1755012.3499999996</v>
      </c>
    </row>
    <row r="66" spans="9:9">
      <c r="I66" s="17"/>
    </row>
  </sheetData>
  <mergeCells count="4">
    <mergeCell ref="G1:J1"/>
    <mergeCell ref="L1:O1"/>
    <mergeCell ref="A3:A53"/>
    <mergeCell ref="A54:A59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motor" ma:contentTypeID="0x0101004F9C3DA4EFA24741AD6D965779F91C0300D34374BB6F21F541B4FFA535A9FC66F6" ma:contentTypeVersion="36" ma:contentTypeDescription="Crea un document nou" ma:contentTypeScope="" ma:versionID="948bdda6fcd6fae3892f4a3590894ca4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ab0f68af916e5de7b051e019014f8323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IDLicitacio" minOccurs="0"/>
                <xsd:element ref="ns1:TaxCatchAll" minOccurs="0"/>
                <xsd:element ref="ns1:TMB_DataComiteWF" minOccurs="0"/>
                <xsd:element ref="ns1:TMB_seguimentWorkflow" minOccurs="0"/>
                <xsd:element ref="ns1:b82b7a08db3a4ab5a955c48b15659d84" minOccurs="0"/>
                <xsd:element ref="ns1:b3a2275c509d4b0394d7e35eb2e777cd" minOccurs="0"/>
                <xsd:element ref="ns1:ecb982cbbbba49edba287c0296970fd2" minOccurs="0"/>
                <xsd:element ref="ns1:TaxCatchAllLabel" minOccurs="0"/>
                <xsd:element ref="ns1:g93776c333e34272ab15451ee7fa82be" minOccurs="0"/>
                <xsd:element ref="ns1:TMB_TitolLicitacio" minOccurs="0"/>
                <xsd:element ref="ns1:h480fc279f9148aeb4afcdcf27073b87" minOccurs="0"/>
                <xsd:element ref="ns1:TMB_NumeroSolicitu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OP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Mod Adj CA"/>
          <xsd:enumeration value="Mod Adj CC"/>
          <xsd:enumeration value="Mod Adj OP"/>
          <xsd:enumeration value="Mod Inici CC"/>
          <xsd:enumeration value="Mod Inici CA"/>
          <xsd:enumeration value="Mod Inici OP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IDLicitacio" ma:index="10" nillable="true" ma:displayName="IDLicitacio" ma:internalName="TMB_IDLicitacio" ma:readOnly="false" ma:percentage="FALSE">
      <xsd:simpleType>
        <xsd:restriction base="dms:Number"/>
      </xsd:simpleType>
    </xsd:element>
    <xsd:element name="TaxCatchAll" ma:index="14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MB_DataComiteWF" ma:index="1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2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b82b7a08db3a4ab5a955c48b15659d84" ma:index="22" nillable="true" ma:taxonomy="true" ma:internalName="b82b7a08db3a4ab5a955c48b15659d84" ma:taxonomyFieldName="TMB_Plecs" ma:displayName="Plecs" ma:readOnly="false" ma:fieldId="{b82b7a08-db3a-4ab5-a955-c48b15659d84}" ma:sspId="c3f7846d-f0e6-4cc5-afcf-2c5780da8c96" ma:termSetId="e13197b8-6577-42a1-8c14-590c785d38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a2275c509d4b0394d7e35eb2e777cd" ma:index="23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4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3776c333e34272ab15451ee7fa82be" ma:index="26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TitolLicitacio" ma:index="27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h480fc279f9148aeb4afcdcf27073b87" ma:index="29" nillable="true" ma:taxonomy="true" ma:internalName="h480fc279f9148aeb4afcdcf27073b87" ma:taxonomyFieldName="TMB_Estat" ma:displayName="Estat doc.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NumeroSolicitud" ma:index="30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1" nillable="true" ma:displayName="Etiquetes de la imatge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B_seguimentWorkflow xmlns="c8de0594-42e2-4f26-8a69-9df094374455" xsi:nil="true"/>
    <TMB_NumeroSolicitud xmlns="c8de0594-42e2-4f26-8a69-9df094374455">16051171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16051171 - Prevencio i control legionel·losi</TMB_TitolLicitacio>
    <TMB_IDLicitacio xmlns="c8de0594-42e2-4f26-8a69-9df094374455">404429</TMB_IDLicitacio>
    <TMB_DataComiteWF xmlns="c8de0594-42e2-4f26-8a69-9df094374455" xsi:nil="true"/>
    <lcf76f155ced4ddcb4097134ff3c332f xmlns="b33c6233-2ab6-44e4-b566-b78dc0012292" xsi:nil="true"/>
    <TaxCatchAll xmlns="c8de0594-42e2-4f26-8a69-9df094374455">
      <Value>3089</Value>
      <Value>3159</Value>
    </TaxCatchAll>
    <TMB_OP xmlns="c8de0594-42e2-4f26-8a69-9df094374455">2024-07-14T22:00:00+00:00</TMB_OP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CC xmlns="c8de0594-42e2-4f26-8a69-9df094374455">2024-09-02T22:00:00+00:00</TMB_CC>
    <ecb982cbbbba49edba287c0296970fd2 xmlns="c8de0594-42e2-4f26-8a69-9df094374455">
      <Terms xmlns="http://schemas.microsoft.com/office/infopath/2007/PartnerControls"/>
    </ecb982cbbbba49edba287c0296970fd2>
    <TMB_CA xmlns="c8de0594-42e2-4f26-8a69-9df094374455" xsi:nil="true"/>
    <b82b7a08db3a4ab5a955c48b15659d84 xmlns="c8de0594-42e2-4f26-8a69-9df094374455">
      <Terms xmlns="http://schemas.microsoft.com/office/infopath/2007/PartnerControls"/>
    </b82b7a08db3a4ab5a955c48b15659d84>
    <TMB_DataAltres xmlns="c8de0594-42e2-4f26-8a69-9df094374455" xsi:nil="true"/>
    <TMB_CH_TipusDocu xmlns="c8de0594-42e2-4f26-8a69-9df094374455">Annexe</TMB_CH_TipusDocu>
    <TMB_Perfil xmlns="c8de0594-42e2-4f26-8a69-9df094374455">true</TMB_Perfil>
    <b3a2275c509d4b0394d7e35eb2e777cd xmlns="c8de0594-42e2-4f26-8a69-9df094374455" xsi:nil="true"/>
  </documentManagement>
</p:properties>
</file>

<file path=customXml/itemProps1.xml><?xml version="1.0" encoding="utf-8"?>
<ds:datastoreItem xmlns:ds="http://schemas.openxmlformats.org/officeDocument/2006/customXml" ds:itemID="{A0EF610D-8903-4DA5-8CD6-FB11C9488590}"/>
</file>

<file path=customXml/itemProps2.xml><?xml version="1.0" encoding="utf-8"?>
<ds:datastoreItem xmlns:ds="http://schemas.openxmlformats.org/officeDocument/2006/customXml" ds:itemID="{6E4DC863-3095-4701-930F-865BE218DBF6}"/>
</file>

<file path=customXml/itemProps3.xml><?xml version="1.0" encoding="utf-8"?>
<ds:datastoreItem xmlns:ds="http://schemas.openxmlformats.org/officeDocument/2006/customXml" ds:itemID="{45FEBEC9-FD65-42D8-953A-9DD405175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TMB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 Garcia, Gaspar</dc:creator>
  <cp:keywords/>
  <dc:description/>
  <cp:lastModifiedBy>Lopez Martos, Sandra</cp:lastModifiedBy>
  <cp:revision/>
  <dcterms:created xsi:type="dcterms:W3CDTF">2024-05-23T07:14:46Z</dcterms:created>
  <dcterms:modified xsi:type="dcterms:W3CDTF">2024-07-08T12:23:10Z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0x0101004F9C3DA4EFA24741AD6D965779F91C0300D34374BB6F21F541B4FFA535A9FC66F6</vt:lpwstr>
  </property>
  <property fmtid="{D5CDD505-2E9C-101B-9397-08002B2CF9AE}" pid="3" name="eaedb32f61974917bc22b3946021685c">
    <vt:lpwstr/>
  </property>
  <property fmtid="{D5CDD505-2E9C-101B-9397-08002B2CF9AE}" pid="4" name="TMB_Docprov">
    <vt:lpwstr/>
  </property>
  <property fmtid="{D5CDD505-2E9C-101B-9397-08002B2CF9AE}" pid="5" name="MediaServiceImageTags">
    <vt:lpwstr/>
  </property>
  <property fmtid="{D5CDD505-2E9C-101B-9397-08002B2CF9AE}" pid="6" name="TMB_FaseDocProv">
    <vt:lpwstr/>
  </property>
  <property fmtid="{D5CDD505-2E9C-101B-9397-08002B2CF9AE}" pid="7" name="TMB_Proveidor">
    <vt:lpwstr/>
  </property>
  <property fmtid="{D5CDD505-2E9C-101B-9397-08002B2CF9AE}" pid="8" name="g93776c333e34272ab15451ee7fa82be">
    <vt:lpwstr/>
  </property>
  <property fmtid="{D5CDD505-2E9C-101B-9397-08002B2CF9AE}" pid="9" name="TMB_OrganC">
    <vt:lpwstr/>
  </property>
  <property fmtid="{D5CDD505-2E9C-101B-9397-08002B2CF9AE}" pid="10" name="TMB_TipusDoc">
    <vt:lpwstr/>
  </property>
  <property fmtid="{D5CDD505-2E9C-101B-9397-08002B2CF9AE}" pid="11" name="TMB_Fase">
    <vt:lpwstr>3089;#Inici|1ed37523-d63e-4991-aef8-399e829bfef8</vt:lpwstr>
  </property>
  <property fmtid="{D5CDD505-2E9C-101B-9397-08002B2CF9AE}" pid="12" name="TMB_Sobres">
    <vt:lpwstr/>
  </property>
  <property fmtid="{D5CDD505-2E9C-101B-9397-08002B2CF9AE}" pid="13" name="ecb982cbbbba49edba287c0296970fd2">
    <vt:lpwstr/>
  </property>
  <property fmtid="{D5CDD505-2E9C-101B-9397-08002B2CF9AE}" pid="14" name="TMB_Estat">
    <vt:lpwstr>3159;#Public|5cd44708-a357-4aee-a9ab-ade886f4bbf7</vt:lpwstr>
  </property>
  <property fmtid="{D5CDD505-2E9C-101B-9397-08002B2CF9AE}" pid="15" name="b82b7a08db3a4ab5a955c48b15659d84">
    <vt:lpwstr/>
  </property>
  <property fmtid="{D5CDD505-2E9C-101B-9397-08002B2CF9AE}" pid="16" name="TMB_Plecs">
    <vt:lpwstr/>
  </property>
  <property fmtid="{D5CDD505-2E9C-101B-9397-08002B2CF9AE}" pid="17" name="h80888fb7b914359b90c46b7c452b251">
    <vt:lpwstr/>
  </property>
  <property fmtid="{D5CDD505-2E9C-101B-9397-08002B2CF9AE}" pid="18" name="o0f6527fa5184dfa91381007b0eb82df">
    <vt:lpwstr/>
  </property>
  <property fmtid="{D5CDD505-2E9C-101B-9397-08002B2CF9AE}" pid="19" name="ba05a5f98ed745b98d9dacf37bda167c">
    <vt:lpwstr/>
  </property>
  <property fmtid="{D5CDD505-2E9C-101B-9397-08002B2CF9AE}" pid="20" name="FirstName">
    <vt:lpwstr/>
  </property>
  <property fmtid="{D5CDD505-2E9C-101B-9397-08002B2CF9AE}" pid="21" name="h3e189544f4e4582960eb2fb36374928">
    <vt:lpwstr/>
  </property>
</Properties>
</file>