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P_Recursos_Economics\Manteniment\Informes i projectes\projectes\2024\SC i PT- làmines solars i vidres\"/>
    </mc:Choice>
  </mc:AlternateContent>
  <xr:revisionPtr revIDLastSave="0" documentId="13_ncr:1_{2739BFB4-114E-4DEC-B878-BEFAC690C353}" xr6:coauthVersionLast="47" xr6:coauthVersionMax="47" xr10:uidLastSave="{00000000-0000-0000-0000-000000000000}"/>
  <bookViews>
    <workbookView xWindow="-120" yWindow="-120" windowWidth="20730" windowHeight="11160" xr2:uid="{B2D1A63D-277F-45D8-9C0D-B7D005097EED}"/>
  </bookViews>
  <sheets>
    <sheet name="Pressupost" sheetId="2" r:id="rId1"/>
    <sheet name="Amidamen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H12" i="2" l="1"/>
  <c r="H9" i="3" l="1"/>
  <c r="F10" i="2"/>
  <c r="G12" i="3" l="1"/>
  <c r="H10" i="2"/>
  <c r="H11" i="2"/>
  <c r="H15" i="2" l="1"/>
  <c r="H7" i="2"/>
  <c r="H6" i="2"/>
  <c r="D16" i="3" l="1"/>
  <c r="G16" i="3" s="1"/>
  <c r="D15" i="3"/>
  <c r="G15" i="3" s="1"/>
  <c r="G13" i="3"/>
  <c r="G5" i="3"/>
  <c r="G11" i="3"/>
  <c r="G10" i="3"/>
  <c r="G14" i="3"/>
  <c r="G19" i="3" l="1"/>
  <c r="H16" i="3"/>
  <c r="H4" i="2" s="1"/>
  <c r="H5" i="2" l="1"/>
  <c r="H14" i="2" l="1"/>
  <c r="H16" i="2"/>
  <c r="H17" i="2" l="1"/>
  <c r="H18" i="2" s="1"/>
  <c r="I15" i="2"/>
  <c r="I14" i="2" s="1"/>
</calcChain>
</file>

<file path=xl/sharedStrings.xml><?xml version="1.0" encoding="utf-8"?>
<sst xmlns="http://schemas.openxmlformats.org/spreadsheetml/2006/main" count="61" uniqueCount="46">
  <si>
    <r>
      <rPr>
        <b/>
        <i/>
        <sz val="10"/>
        <rFont val="Calibri"/>
        <family val="1"/>
      </rPr>
      <t>Codi</t>
    </r>
  </si>
  <si>
    <r>
      <rPr>
        <b/>
        <i/>
        <sz val="10"/>
        <rFont val="Calibri"/>
        <family val="1"/>
      </rPr>
      <t>Nat</t>
    </r>
  </si>
  <si>
    <r>
      <rPr>
        <b/>
        <i/>
        <sz val="10"/>
        <rFont val="Calibri"/>
        <family val="1"/>
      </rPr>
      <t>Ut</t>
    </r>
  </si>
  <si>
    <r>
      <rPr>
        <b/>
        <i/>
        <sz val="10"/>
        <rFont val="Calibri"/>
        <family val="1"/>
      </rPr>
      <t>Resum</t>
    </r>
  </si>
  <si>
    <r>
      <rPr>
        <b/>
        <i/>
        <sz val="10"/>
        <rFont val="Calibri"/>
        <family val="1"/>
      </rPr>
      <t>CanPres</t>
    </r>
  </si>
  <si>
    <r>
      <rPr>
        <sz val="10"/>
        <rFont val="Calibri"/>
        <family val="1"/>
      </rPr>
      <t>01.01</t>
    </r>
  </si>
  <si>
    <r>
      <rPr>
        <sz val="10"/>
        <rFont val="Calibri"/>
        <family val="1"/>
      </rPr>
      <t>Partida</t>
    </r>
  </si>
  <si>
    <t>01.02</t>
  </si>
  <si>
    <t>01.03</t>
  </si>
  <si>
    <t>01.04</t>
  </si>
  <si>
    <t>m2</t>
  </si>
  <si>
    <t>ut</t>
  </si>
  <si>
    <t>Preu (€)</t>
  </si>
  <si>
    <r>
      <rPr>
        <b/>
        <i/>
        <sz val="10"/>
        <rFont val="Calibri"/>
        <family val="1"/>
      </rPr>
      <t>ImpPres</t>
    </r>
    <r>
      <rPr>
        <b/>
        <i/>
        <sz val="10"/>
        <rFont val="Calibri"/>
        <family val="2"/>
      </rPr>
      <t xml:space="preserve"> (€)</t>
    </r>
  </si>
  <si>
    <t>Pressupost Execució per Contracte amb IVA inclòs</t>
  </si>
  <si>
    <t>IVA 21%</t>
  </si>
  <si>
    <t>Amidaments</t>
  </si>
  <si>
    <t>PB</t>
  </si>
  <si>
    <t>restaurant</t>
  </si>
  <si>
    <t>Seu Central</t>
  </si>
  <si>
    <t>escala</t>
  </si>
  <si>
    <t>P-1</t>
  </si>
  <si>
    <t>Porta 22</t>
  </si>
  <si>
    <t>llarg</t>
  </si>
  <si>
    <t>alt</t>
  </si>
  <si>
    <t>plantes pis</t>
  </si>
  <si>
    <t>Auditori</t>
  </si>
  <si>
    <t>Façana interior, part superior</t>
  </si>
  <si>
    <t>Total</t>
  </si>
  <si>
    <t xml:space="preserve">part inferior </t>
  </si>
  <si>
    <t>part superior</t>
  </si>
  <si>
    <t>Capítol EDIFICI SEU CENTRAL</t>
  </si>
  <si>
    <t>Capítol EDIFICI PARC TECNOLÒGIC</t>
  </si>
  <si>
    <t xml:space="preserve">Pressupost Execució </t>
  </si>
  <si>
    <t>02.01</t>
  </si>
  <si>
    <t>02.02</t>
  </si>
  <si>
    <t>Retirada de làmines existents de protecció solar,  dels vidres de la façana oest de l'edifici de la Seu Central, a la planta primera, segona i tercera; amb mitjans manuals, i trasllat a l’abocador autoritzat i pagament de taxes de tractament. Incloent  el rascat i la neteja profunda dels vidres.</t>
  </si>
  <si>
    <t>Total Capítol 01. EDIFICI SEU CENTRAL</t>
  </si>
  <si>
    <t>Total Capítol 02. EDIFICI PARC TECNOLÒGIC</t>
  </si>
  <si>
    <t>02.32</t>
  </si>
  <si>
    <t>Tramitació d'ocupació de la via pública per la instal·lació de bastides per a la col·locació de les làmines solars de la planta baixa l'edifici de la Seu Central, en cas que sigui necessari.</t>
  </si>
  <si>
    <t>Substitució de vidre de finestra fixa trencat. Subministre i instal·lació de vidre  de càmara climalit 3+3/16/4+4 cantells polits de 343x 90cm, mides a confirmar in situ. Inclosa la retirada del vidre existent esquerdat. Hi ha un vidre a canviar a cada planta pis. Inclosa la retirada del vidre existent esquerdat, trasllat a l’abocador autoritzat i pagament de taxes de tractament.Feines a realitzar fora horari d'oficines, en cap de setmana, festius i/o en horari nocturn.</t>
  </si>
  <si>
    <t>Subministre i instal·lació de làmines de protecció solar i estalvi energètic, Sentinel Plus Stainless Steel 25  o equivalent, en els vidres la façana oest de l'edifici de la Seu Central, a la planta -1, planta baixa, primera, segona i tercera. Incloent tots els mitjans auxiliars, i el posterior segellat perimetral amb silicona estructural per protegir la làmina i donar longevitat al conjunt.</t>
  </si>
  <si>
    <t>Subministre i instal·lació de làmines de protecció solar i estalvi energètic, Sentinel Plus Stainless Steel 25 o equivalent, en els vidres de la façana oest del bloc C  planta primera del Par Tecnològic.  Incloent tots els mitjans auxiliars, i el posterior segellat perimetral amb silicona estructural per protegir la làmina i donar longevitat al conjunt.</t>
  </si>
  <si>
    <t>Substitució de vidre de finestra fixa trencat. Subministre i instal·lació de vidre  laminat 6+6 amb cantells polits, mesures 220x220 cm, mides a confirmar in situ. Inclosa la retirada del vidre existent esquerdat, trasllat a l’abocador autoritzat i pagament de taxes de tractament. Feines a realitzar fora horari d'oficines, en cap de setmana, festius i/o en horari nocturn.</t>
  </si>
  <si>
    <t xml:space="preserve">Obertura portes sala tècnics, de característiques idéntiques a les altres portes de la mateixa façana. Suministre i col locació d estructura amb porta d'alumini, rotura de Pont Termic 70, Canal 16, fulla de 90 cm d amplada i dos fixes laterals de 65 cm d
ampla, marcs d alumini negre i vidre 6+6 incolor, la
porta tindrà clau dos costats i maneta interior. Inclòs el desmontatge vidre existent, trasllat a l’abocador autoritzat i pagament de taxes de tractament.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</si>
</sst>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\€"/>
    <numFmt numFmtId="165" formatCode="0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color rgb="FF000000"/>
      <name val="Calibri"/>
      <family val="2"/>
    </font>
    <font>
      <b/>
      <i/>
      <sz val="10"/>
      <name val="Calibri"/>
      <family val="2"/>
    </font>
    <font>
      <sz val="10"/>
      <name val="Calibri"/>
      <family val="1"/>
    </font>
    <font>
      <b/>
      <sz val="10"/>
      <name val="Calibri"/>
      <family val="1"/>
    </font>
    <font>
      <b/>
      <i/>
      <sz val="10"/>
      <name val="Calibri"/>
      <family val="1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pto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B4CAD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165" fontId="3" fillId="3" borderId="0" xfId="0" applyNumberFormat="1" applyFont="1" applyFill="1" applyAlignment="1">
      <alignment horizontal="left" vertical="top" shrinkToFit="1"/>
    </xf>
    <xf numFmtId="1" fontId="3" fillId="3" borderId="0" xfId="0" applyNumberFormat="1" applyFont="1" applyFill="1" applyAlignment="1">
      <alignment vertical="top" shrinkToFit="1"/>
    </xf>
    <xf numFmtId="4" fontId="3" fillId="3" borderId="0" xfId="0" applyNumberFormat="1" applyFont="1" applyFill="1" applyAlignment="1">
      <alignment horizontal="right" vertical="top" shrinkToFit="1"/>
    </xf>
    <xf numFmtId="4" fontId="3" fillId="3" borderId="0" xfId="0" applyNumberFormat="1" applyFont="1" applyFill="1" applyAlignment="1">
      <alignment vertical="top" shrinkToFit="1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/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2" fontId="9" fillId="0" borderId="0" xfId="0" applyNumberFormat="1" applyFont="1" applyAlignment="1">
      <alignment horizontal="right" shrinkToFit="1"/>
    </xf>
    <xf numFmtId="4" fontId="0" fillId="0" borderId="0" xfId="0" applyNumberFormat="1"/>
    <xf numFmtId="0" fontId="5" fillId="0" borderId="0" xfId="0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" fontId="12" fillId="0" borderId="0" xfId="0" applyNumberFormat="1" applyFont="1" applyAlignment="1">
      <alignment horizontal="right" shrinkToFit="1"/>
    </xf>
    <xf numFmtId="4" fontId="2" fillId="0" borderId="0" xfId="0" applyNumberFormat="1" applyFont="1" applyAlignment="1">
      <alignment shrinkToFit="1"/>
    </xf>
    <xf numFmtId="0" fontId="7" fillId="0" borderId="0" xfId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8" fontId="0" fillId="0" borderId="0" xfId="0" applyNumberFormat="1"/>
    <xf numFmtId="8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/>
    </xf>
    <xf numFmtId="4" fontId="14" fillId="0" borderId="0" xfId="0" applyNumberFormat="1" applyFont="1" applyAlignment="1">
      <alignment horizontal="right" shrinkToFi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/>
    <xf numFmtId="0" fontId="15" fillId="0" borderId="7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5" fillId="0" borderId="2" xfId="0" applyFont="1" applyBorder="1"/>
    <xf numFmtId="4" fontId="0" fillId="0" borderId="0" xfId="0" applyNumberFormat="1" applyAlignment="1">
      <alignment wrapText="1"/>
    </xf>
    <xf numFmtId="4" fontId="16" fillId="0" borderId="0" xfId="0" applyNumberFormat="1" applyFont="1" applyAlignment="1">
      <alignment wrapText="1"/>
    </xf>
    <xf numFmtId="164" fontId="10" fillId="0" borderId="0" xfId="0" applyNumberFormat="1" applyFont="1" applyAlignment="1">
      <alignment vertical="top" shrinkToFit="1"/>
    </xf>
    <xf numFmtId="164" fontId="2" fillId="0" borderId="0" xfId="0" applyNumberFormat="1" applyFont="1" applyAlignment="1">
      <alignment vertical="top" shrinkToFit="1"/>
    </xf>
    <xf numFmtId="4" fontId="17" fillId="0" borderId="0" xfId="0" applyNumberFormat="1" applyFont="1"/>
    <xf numFmtId="0" fontId="16" fillId="0" borderId="11" xfId="0" applyFont="1" applyBorder="1"/>
    <xf numFmtId="9" fontId="0" fillId="0" borderId="0" xfId="0" applyNumberFormat="1"/>
    <xf numFmtId="0" fontId="6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</cellXfs>
  <cellStyles count="2">
    <cellStyle name="Normal" xfId="0" builtinId="0"/>
    <cellStyle name="Normal 2" xfId="1" xr:uid="{3856102E-7A4E-4BF5-BE47-793E816E1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47D5-2DB5-4F23-B2CE-8A68A6B92AB5}">
  <dimension ref="B1:P19"/>
  <sheetViews>
    <sheetView tabSelected="1" zoomScale="96" zoomScaleNormal="96" zoomScaleSheetLayoutView="100" workbookViewId="0">
      <selection activeCell="K17" sqref="K17"/>
    </sheetView>
  </sheetViews>
  <sheetFormatPr defaultRowHeight="15" x14ac:dyDescent="0.25"/>
  <cols>
    <col min="2" max="2" width="5.85546875" customWidth="1"/>
    <col min="3" max="3" width="8.28515625" customWidth="1"/>
    <col min="4" max="4" width="6.28515625" customWidth="1"/>
    <col min="5" max="5" width="41.85546875" customWidth="1"/>
    <col min="6" max="7" width="7.7109375" customWidth="1"/>
    <col min="8" max="8" width="10.85546875" customWidth="1"/>
    <col min="9" max="9" width="10.7109375" customWidth="1"/>
    <col min="10" max="10" width="43.140625" customWidth="1"/>
    <col min="11" max="11" width="10.140625" bestFit="1" customWidth="1"/>
    <col min="13" max="13" width="8.5703125" customWidth="1"/>
  </cols>
  <sheetData>
    <row r="1" spans="2:16" ht="9" customHeight="1" x14ac:dyDescent="0.25"/>
    <row r="2" spans="2:16" x14ac:dyDescent="0.25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21" t="s">
        <v>12</v>
      </c>
      <c r="H2" s="21" t="s">
        <v>13</v>
      </c>
    </row>
    <row r="3" spans="2:16" ht="16.5" customHeight="1" x14ac:dyDescent="0.25">
      <c r="B3" s="3">
        <v>1</v>
      </c>
      <c r="C3" s="56" t="s">
        <v>31</v>
      </c>
      <c r="D3" s="56"/>
      <c r="E3" s="56"/>
      <c r="F3" s="4"/>
      <c r="G3" s="5"/>
      <c r="H3" s="6"/>
    </row>
    <row r="4" spans="2:16" ht="78.75" customHeight="1" x14ac:dyDescent="0.25">
      <c r="B4" s="7" t="s">
        <v>5</v>
      </c>
      <c r="C4" s="8" t="s">
        <v>6</v>
      </c>
      <c r="D4" s="9" t="s">
        <v>10</v>
      </c>
      <c r="E4" s="8" t="s">
        <v>36</v>
      </c>
      <c r="F4">
        <f>Amidaments!H16</f>
        <v>410.99999999999994</v>
      </c>
      <c r="G4" s="20"/>
      <c r="H4" s="20">
        <f t="shared" ref="H4:H7" si="0">F4*G4</f>
        <v>0</v>
      </c>
      <c r="K4" s="16"/>
    </row>
    <row r="5" spans="2:16" ht="105" customHeight="1" x14ac:dyDescent="0.25">
      <c r="B5" s="13" t="s">
        <v>7</v>
      </c>
      <c r="C5" s="8" t="s">
        <v>6</v>
      </c>
      <c r="D5" s="9" t="s">
        <v>10</v>
      </c>
      <c r="E5" s="8" t="s">
        <v>42</v>
      </c>
      <c r="F5" s="19">
        <f>Amidaments!G19</f>
        <v>546.67599999999993</v>
      </c>
      <c r="G5" s="20"/>
      <c r="H5" s="20">
        <f t="shared" si="0"/>
        <v>0</v>
      </c>
      <c r="K5" s="16"/>
    </row>
    <row r="6" spans="2:16" ht="128.25" customHeight="1" x14ac:dyDescent="0.25">
      <c r="B6" s="13" t="s">
        <v>8</v>
      </c>
      <c r="C6" s="8" t="s">
        <v>6</v>
      </c>
      <c r="D6" s="9" t="s">
        <v>11</v>
      </c>
      <c r="E6" s="8" t="s">
        <v>41</v>
      </c>
      <c r="F6" s="19">
        <v>3</v>
      </c>
      <c r="G6" s="20"/>
      <c r="H6" s="20">
        <f t="shared" si="0"/>
        <v>0</v>
      </c>
      <c r="M6" s="12"/>
    </row>
    <row r="7" spans="2:16" ht="52.5" customHeight="1" x14ac:dyDescent="0.25">
      <c r="B7" s="13" t="s">
        <v>9</v>
      </c>
      <c r="C7" s="8" t="s">
        <v>6</v>
      </c>
      <c r="D7" s="9" t="s">
        <v>11</v>
      </c>
      <c r="E7" s="8" t="s">
        <v>40</v>
      </c>
      <c r="F7" s="19">
        <v>1</v>
      </c>
      <c r="G7" s="20"/>
      <c r="H7" s="20">
        <f t="shared" si="0"/>
        <v>0</v>
      </c>
      <c r="L7" s="16"/>
      <c r="M7" s="12"/>
    </row>
    <row r="8" spans="2:16" ht="4.5" customHeight="1" x14ac:dyDescent="0.25">
      <c r="B8" s="17"/>
      <c r="C8" s="8"/>
      <c r="D8" s="9"/>
      <c r="E8" s="8"/>
      <c r="F8" s="19"/>
      <c r="G8" s="20"/>
      <c r="H8" s="20"/>
      <c r="L8" s="16"/>
      <c r="M8" s="12"/>
    </row>
    <row r="9" spans="2:16" ht="17.25" customHeight="1" x14ac:dyDescent="0.25">
      <c r="B9" s="3">
        <v>2</v>
      </c>
      <c r="C9" s="56" t="s">
        <v>32</v>
      </c>
      <c r="D9" s="56"/>
      <c r="E9" s="56"/>
      <c r="F9" s="4"/>
      <c r="G9" s="5"/>
      <c r="H9" s="6"/>
      <c r="L9" s="16"/>
      <c r="M9" s="12"/>
    </row>
    <row r="10" spans="2:16" ht="94.5" customHeight="1" x14ac:dyDescent="0.25">
      <c r="B10" s="13" t="s">
        <v>34</v>
      </c>
      <c r="C10" s="8" t="s">
        <v>6</v>
      </c>
      <c r="D10" s="9" t="s">
        <v>10</v>
      </c>
      <c r="E10" s="8" t="s">
        <v>43</v>
      </c>
      <c r="F10" s="19">
        <f>19*2.2*2.2</f>
        <v>91.960000000000022</v>
      </c>
      <c r="G10" s="20"/>
      <c r="H10" s="20">
        <f t="shared" ref="H10:H11" si="1">F10*G10</f>
        <v>0</v>
      </c>
      <c r="K10" s="12"/>
      <c r="M10" s="12"/>
      <c r="P10" s="27"/>
    </row>
    <row r="11" spans="2:16" ht="105" customHeight="1" x14ac:dyDescent="0.25">
      <c r="B11" s="13" t="s">
        <v>35</v>
      </c>
      <c r="C11" s="8" t="s">
        <v>6</v>
      </c>
      <c r="D11" s="9" t="s">
        <v>11</v>
      </c>
      <c r="E11" s="8" t="s">
        <v>44</v>
      </c>
      <c r="F11" s="19">
        <v>3</v>
      </c>
      <c r="G11" s="20"/>
      <c r="H11" s="20">
        <f t="shared" si="1"/>
        <v>0</v>
      </c>
    </row>
    <row r="12" spans="2:16" ht="128.25" customHeight="1" x14ac:dyDescent="0.25">
      <c r="B12" s="13" t="s">
        <v>39</v>
      </c>
      <c r="C12" s="8" t="s">
        <v>6</v>
      </c>
      <c r="D12" s="9" t="s">
        <v>11</v>
      </c>
      <c r="E12" s="8" t="s">
        <v>45</v>
      </c>
      <c r="F12" s="19">
        <v>2</v>
      </c>
      <c r="G12" s="20"/>
      <c r="H12" s="20">
        <f>F12*G12</f>
        <v>0</v>
      </c>
      <c r="J12" s="12"/>
    </row>
    <row r="13" spans="2:16" ht="15" customHeight="1" x14ac:dyDescent="0.25">
      <c r="B13" s="10"/>
      <c r="C13" s="8"/>
      <c r="D13" s="25"/>
      <c r="E13" s="26"/>
      <c r="F13" s="27"/>
      <c r="H13" s="27"/>
    </row>
    <row r="14" spans="2:16" x14ac:dyDescent="0.25">
      <c r="B14" s="17"/>
      <c r="C14" s="8"/>
      <c r="D14" s="9"/>
      <c r="E14" s="18" t="s">
        <v>37</v>
      </c>
      <c r="F14" s="27"/>
      <c r="G14" s="15"/>
      <c r="H14" s="48">
        <f>SUM(H4:H7)</f>
        <v>0</v>
      </c>
      <c r="I14" s="54" t="e">
        <f>I15*H14/H15</f>
        <v>#DIV/0!</v>
      </c>
    </row>
    <row r="15" spans="2:16" x14ac:dyDescent="0.25">
      <c r="B15" s="10"/>
      <c r="C15" s="10"/>
      <c r="D15" s="10"/>
      <c r="E15" s="18" t="s">
        <v>38</v>
      </c>
      <c r="F15" s="10"/>
      <c r="G15" s="11"/>
      <c r="H15" s="49">
        <f>SUM(H10:H12)</f>
        <v>0</v>
      </c>
      <c r="I15" s="54" t="e">
        <f>I16*H15/H16</f>
        <v>#DIV/0!</v>
      </c>
      <c r="J15" s="12"/>
    </row>
    <row r="16" spans="2:16" x14ac:dyDescent="0.25">
      <c r="B16" s="10"/>
      <c r="C16" s="10"/>
      <c r="D16" s="10"/>
      <c r="E16" s="14" t="s">
        <v>33</v>
      </c>
      <c r="F16" s="10"/>
      <c r="H16" s="50">
        <f>SUM(H4:H12)</f>
        <v>0</v>
      </c>
      <c r="I16" s="54">
        <v>1</v>
      </c>
    </row>
    <row r="17" spans="2:11" x14ac:dyDescent="0.25">
      <c r="B17" s="10"/>
      <c r="C17" s="10"/>
      <c r="D17" s="10"/>
      <c r="E17" s="22" t="s">
        <v>15</v>
      </c>
      <c r="F17" s="10"/>
      <c r="G17" s="11"/>
      <c r="H17" s="51">
        <f>H16*0.21</f>
        <v>0</v>
      </c>
      <c r="J17" s="54"/>
    </row>
    <row r="18" spans="2:11" x14ac:dyDescent="0.25">
      <c r="B18" s="10"/>
      <c r="C18" s="10"/>
      <c r="D18" s="10"/>
      <c r="E18" s="55" t="s">
        <v>14</v>
      </c>
      <c r="F18" s="55"/>
      <c r="H18" s="52">
        <f>H16+H17</f>
        <v>0</v>
      </c>
      <c r="J18" s="24"/>
      <c r="K18" s="23"/>
    </row>
    <row r="19" spans="2:11" x14ac:dyDescent="0.25">
      <c r="J19" s="12"/>
    </row>
  </sheetData>
  <mergeCells count="3">
    <mergeCell ref="E18:F18"/>
    <mergeCell ref="C3:E3"/>
    <mergeCell ref="C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E9D7-9CAB-469B-A872-4A8CA1668868}">
  <dimension ref="A1:H19"/>
  <sheetViews>
    <sheetView topLeftCell="A7" zoomScale="112" zoomScaleNormal="112" workbookViewId="0">
      <selection activeCell="B18" sqref="B18"/>
    </sheetView>
  </sheetViews>
  <sheetFormatPr defaultRowHeight="15" x14ac:dyDescent="0.25"/>
  <cols>
    <col min="1" max="1" width="10.5703125" customWidth="1"/>
    <col min="2" max="2" width="11.42578125" customWidth="1"/>
    <col min="3" max="3" width="27.7109375" customWidth="1"/>
    <col min="4" max="4" width="4.140625" customWidth="1"/>
    <col min="5" max="6" width="5.85546875" customWidth="1"/>
    <col min="7" max="7" width="9" customWidth="1"/>
  </cols>
  <sheetData>
    <row r="1" spans="1:8" x14ac:dyDescent="0.25">
      <c r="A1" s="28" t="s">
        <v>16</v>
      </c>
    </row>
    <row r="2" spans="1:8" x14ac:dyDescent="0.25">
      <c r="A2" s="28"/>
    </row>
    <row r="3" spans="1:8" x14ac:dyDescent="0.25">
      <c r="A3" s="28" t="s">
        <v>19</v>
      </c>
    </row>
    <row r="4" spans="1:8" x14ac:dyDescent="0.25">
      <c r="D4" s="29" t="s">
        <v>11</v>
      </c>
      <c r="E4" s="29" t="s">
        <v>23</v>
      </c>
      <c r="F4" s="29" t="s">
        <v>24</v>
      </c>
      <c r="G4" s="29" t="s">
        <v>10</v>
      </c>
      <c r="H4" s="28"/>
    </row>
    <row r="5" spans="1:8" x14ac:dyDescent="0.25">
      <c r="A5" s="43" t="s">
        <v>21</v>
      </c>
      <c r="B5" s="40" t="s">
        <v>22</v>
      </c>
      <c r="C5" s="41"/>
      <c r="D5" s="41">
        <v>1</v>
      </c>
      <c r="E5" s="53">
        <v>6.9</v>
      </c>
      <c r="F5" s="53">
        <v>2.8</v>
      </c>
      <c r="G5" s="42">
        <f>D5*E5*F5</f>
        <v>19.32</v>
      </c>
      <c r="H5" s="44"/>
    </row>
    <row r="6" spans="1:8" x14ac:dyDescent="0.25">
      <c r="A6" s="30" t="s">
        <v>17</v>
      </c>
      <c r="B6" s="30" t="s">
        <v>18</v>
      </c>
      <c r="C6" s="31"/>
      <c r="D6" s="31"/>
      <c r="E6" s="31"/>
      <c r="F6" s="31"/>
      <c r="G6" s="32"/>
      <c r="H6" s="45"/>
    </row>
    <row r="7" spans="1:8" x14ac:dyDescent="0.25">
      <c r="A7" s="33"/>
      <c r="B7" s="33"/>
      <c r="D7" s="38"/>
      <c r="G7" s="34"/>
      <c r="H7" s="45"/>
    </row>
    <row r="8" spans="1:8" x14ac:dyDescent="0.25">
      <c r="A8" s="33"/>
      <c r="B8" s="33"/>
      <c r="C8" s="38"/>
      <c r="D8" s="38"/>
      <c r="G8" s="34"/>
      <c r="H8" s="45"/>
    </row>
    <row r="9" spans="1:8" x14ac:dyDescent="0.25">
      <c r="A9" s="33"/>
      <c r="B9" s="33"/>
      <c r="D9" s="38"/>
      <c r="G9" s="34"/>
      <c r="H9" s="45">
        <f>G6+G7+G8</f>
        <v>0</v>
      </c>
    </row>
    <row r="10" spans="1:8" x14ac:dyDescent="0.25">
      <c r="A10" s="33"/>
      <c r="B10" s="33"/>
      <c r="C10" t="s">
        <v>27</v>
      </c>
      <c r="D10">
        <v>10</v>
      </c>
      <c r="E10">
        <v>3.43</v>
      </c>
      <c r="F10">
        <v>1.6</v>
      </c>
      <c r="G10" s="34">
        <f t="shared" ref="G10:G15" si="0">D10*E10*F10</f>
        <v>54.88000000000001</v>
      </c>
      <c r="H10" s="45"/>
    </row>
    <row r="11" spans="1:8" x14ac:dyDescent="0.25">
      <c r="A11" s="45"/>
      <c r="B11" s="30" t="s">
        <v>20</v>
      </c>
      <c r="C11" s="31" t="s">
        <v>29</v>
      </c>
      <c r="D11" s="31">
        <v>1</v>
      </c>
      <c r="E11" s="31">
        <v>6.95</v>
      </c>
      <c r="F11" s="31">
        <v>2</v>
      </c>
      <c r="G11" s="32">
        <f t="shared" si="0"/>
        <v>13.9</v>
      </c>
      <c r="H11" s="45"/>
    </row>
    <row r="12" spans="1:8" x14ac:dyDescent="0.25">
      <c r="A12" s="45"/>
      <c r="B12" s="35"/>
      <c r="C12" s="36" t="s">
        <v>30</v>
      </c>
      <c r="D12" s="39">
        <v>2</v>
      </c>
      <c r="E12" s="36">
        <v>3.43</v>
      </c>
      <c r="F12" s="36">
        <v>1.6</v>
      </c>
      <c r="G12" s="37">
        <f t="shared" si="0"/>
        <v>10.976000000000001</v>
      </c>
      <c r="H12" s="45"/>
    </row>
    <row r="13" spans="1:8" x14ac:dyDescent="0.25">
      <c r="A13" s="45"/>
      <c r="B13" s="30" t="s">
        <v>26</v>
      </c>
      <c r="C13" s="31" t="s">
        <v>29</v>
      </c>
      <c r="D13" s="47">
        <v>1</v>
      </c>
      <c r="E13" s="31">
        <v>15.8</v>
      </c>
      <c r="F13" s="31">
        <v>2</v>
      </c>
      <c r="G13" s="32">
        <f t="shared" si="0"/>
        <v>31.6</v>
      </c>
      <c r="H13" s="45"/>
    </row>
    <row r="14" spans="1:8" x14ac:dyDescent="0.25">
      <c r="A14" s="46"/>
      <c r="B14" s="35"/>
      <c r="C14" s="36" t="s">
        <v>30</v>
      </c>
      <c r="D14" s="36">
        <v>4</v>
      </c>
      <c r="E14" s="36">
        <v>3.8</v>
      </c>
      <c r="F14" s="36">
        <v>1.6</v>
      </c>
      <c r="G14" s="37">
        <f t="shared" si="0"/>
        <v>24.32</v>
      </c>
      <c r="H14" s="45"/>
    </row>
    <row r="15" spans="1:8" x14ac:dyDescent="0.25">
      <c r="A15" s="44" t="s">
        <v>25</v>
      </c>
      <c r="B15" s="30"/>
      <c r="C15" s="31"/>
      <c r="D15" s="31">
        <f>4*8*3</f>
        <v>96</v>
      </c>
      <c r="E15" s="31">
        <v>3.4</v>
      </c>
      <c r="F15" s="31">
        <v>0.9</v>
      </c>
      <c r="G15" s="32">
        <f t="shared" si="0"/>
        <v>293.76</v>
      </c>
      <c r="H15" s="45"/>
    </row>
    <row r="16" spans="1:8" x14ac:dyDescent="0.25">
      <c r="A16" s="46"/>
      <c r="B16" s="35"/>
      <c r="C16" s="36"/>
      <c r="D16" s="36">
        <f>8*2*3</f>
        <v>48</v>
      </c>
      <c r="E16" s="36">
        <v>3.4</v>
      </c>
      <c r="F16" s="36">
        <v>0.6</v>
      </c>
      <c r="G16" s="37">
        <f>D16*E16*F16</f>
        <v>97.919999999999987</v>
      </c>
      <c r="H16" s="46">
        <f>G15+G16+G5</f>
        <v>410.99999999999994</v>
      </c>
    </row>
    <row r="19" spans="1:8" x14ac:dyDescent="0.25">
      <c r="A19" s="28" t="s">
        <v>28</v>
      </c>
      <c r="B19" s="28"/>
      <c r="C19" s="28"/>
      <c r="D19" s="28"/>
      <c r="E19" s="28"/>
      <c r="F19" s="28"/>
      <c r="G19" s="28">
        <f>SUM(G5:G18)</f>
        <v>546.67599999999993</v>
      </c>
      <c r="H19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Pressupost</vt:lpstr>
      <vt:lpstr>Amidaments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Luna Nuñez</dc:creator>
  <cp:lastModifiedBy>Noemí Mingueza Pladevall</cp:lastModifiedBy>
  <cp:lastPrinted>2023-03-16T14:03:55Z</cp:lastPrinted>
  <dcterms:created xsi:type="dcterms:W3CDTF">2021-05-10T08:53:29Z</dcterms:created>
  <dcterms:modified xsi:type="dcterms:W3CDTF">2024-07-22T10:26:34Z</dcterms:modified>
</cp:coreProperties>
</file>