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ntractacio\PERFIL AOC\SUBMINISTRAMENTS\2024\SU 5 2024 AJT 94518 2023\"/>
    </mc:Choice>
  </mc:AlternateContent>
  <xr:revisionPtr revIDLastSave="0" documentId="8_{3EA4C511-7F96-4214-8B77-9ED48946BA85}" xr6:coauthVersionLast="36" xr6:coauthVersionMax="36" xr10:uidLastSave="{00000000-0000-0000-0000-000000000000}"/>
  <bookViews>
    <workbookView xWindow="0" yWindow="0" windowWidth="28800" windowHeight="12225" xr2:uid="{62C8A431-C387-42FA-81B8-7CB410E9BE6B}"/>
  </bookViews>
  <sheets>
    <sheet name="Lot 1" sheetId="3" r:id="rId1"/>
    <sheet name="Lot 2" sheetId="9" r:id="rId2"/>
    <sheet name="Lot 3" sheetId="11" r:id="rId3"/>
    <sheet name="Lot 4" sheetId="17" r:id="rId4"/>
    <sheet name="Lot 5" sheetId="22" r:id="rId5"/>
    <sheet name="Lot 6" sheetId="23" r:id="rId6"/>
    <sheet name="Lot 7" sheetId="24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3" l="1"/>
  <c r="H6" i="24" l="1"/>
  <c r="H7" i="24"/>
  <c r="H8" i="24"/>
  <c r="H9" i="24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5" i="24"/>
  <c r="H6" i="23"/>
  <c r="H7" i="23"/>
  <c r="H8" i="23"/>
  <c r="H9" i="23"/>
  <c r="H10" i="23"/>
  <c r="H11" i="23"/>
  <c r="H12" i="23"/>
  <c r="H13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H27" i="23"/>
  <c r="H28" i="23"/>
  <c r="H29" i="23"/>
  <c r="H30" i="23"/>
  <c r="H31" i="23"/>
  <c r="H32" i="23"/>
  <c r="H5" i="23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91" i="17"/>
  <c r="H5" i="17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5" i="11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" i="9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6" i="22" l="1"/>
  <c r="I6" i="22" s="1"/>
  <c r="H7" i="22"/>
  <c r="H8" i="22"/>
  <c r="H9" i="22"/>
  <c r="H5" i="22"/>
  <c r="I54" i="9" l="1"/>
  <c r="G54" i="9"/>
  <c r="G31" i="23" l="1"/>
  <c r="G5" i="3" l="1"/>
  <c r="I5" i="3"/>
  <c r="G6" i="3"/>
  <c r="I6" i="3"/>
  <c r="G7" i="3"/>
  <c r="I7" i="3"/>
  <c r="G8" i="3"/>
  <c r="I8" i="3"/>
  <c r="G9" i="3"/>
  <c r="I9" i="3"/>
  <c r="G10" i="3"/>
  <c r="I10" i="3"/>
  <c r="G11" i="3"/>
  <c r="I11" i="3"/>
  <c r="G12" i="3"/>
  <c r="I12" i="3"/>
  <c r="G13" i="3"/>
  <c r="I13" i="3"/>
  <c r="G14" i="3"/>
  <c r="I14" i="3"/>
  <c r="G15" i="3"/>
  <c r="I15" i="3"/>
  <c r="G16" i="3"/>
  <c r="I16" i="3"/>
  <c r="G17" i="3"/>
  <c r="I17" i="3"/>
  <c r="G18" i="3"/>
  <c r="I18" i="3"/>
  <c r="G19" i="3"/>
  <c r="I19" i="3"/>
  <c r="G20" i="3"/>
  <c r="I20" i="3"/>
  <c r="G21" i="3"/>
  <c r="I21" i="3"/>
  <c r="G22" i="3"/>
  <c r="I22" i="3"/>
  <c r="G23" i="3"/>
  <c r="I23" i="3"/>
  <c r="G24" i="3"/>
  <c r="I24" i="3"/>
  <c r="G25" i="3"/>
  <c r="I25" i="3"/>
  <c r="G26" i="3"/>
  <c r="I26" i="3"/>
  <c r="G27" i="3"/>
  <c r="I27" i="3"/>
  <c r="G28" i="3"/>
  <c r="I28" i="3"/>
  <c r="G29" i="3"/>
  <c r="I29" i="3"/>
  <c r="G30" i="3"/>
  <c r="I30" i="3"/>
  <c r="G31" i="3"/>
  <c r="I31" i="3"/>
  <c r="G32" i="3"/>
  <c r="I32" i="3"/>
  <c r="G33" i="3"/>
  <c r="I33" i="3"/>
  <c r="G34" i="3"/>
  <c r="I34" i="3"/>
  <c r="G35" i="3"/>
  <c r="I35" i="3"/>
  <c r="G36" i="3"/>
  <c r="I36" i="3"/>
  <c r="G37" i="3"/>
  <c r="I37" i="3"/>
  <c r="G38" i="3"/>
  <c r="I38" i="3"/>
  <c r="G39" i="3"/>
  <c r="I39" i="3"/>
  <c r="G40" i="3"/>
  <c r="I40" i="3"/>
  <c r="G41" i="3"/>
  <c r="I41" i="3"/>
  <c r="G42" i="3"/>
  <c r="I42" i="3"/>
  <c r="G43" i="3"/>
  <c r="I43" i="3"/>
  <c r="G44" i="3"/>
  <c r="I44" i="3"/>
  <c r="G45" i="3"/>
  <c r="I45" i="3"/>
  <c r="G46" i="3"/>
  <c r="I46" i="3"/>
  <c r="G47" i="3"/>
  <c r="I47" i="3"/>
  <c r="G48" i="3"/>
  <c r="I48" i="3"/>
  <c r="G49" i="3"/>
  <c r="I49" i="3"/>
  <c r="G50" i="3"/>
  <c r="I50" i="3"/>
  <c r="G51" i="3"/>
  <c r="I51" i="3"/>
  <c r="G52" i="3"/>
  <c r="I52" i="3"/>
  <c r="G53" i="3"/>
  <c r="I53" i="3"/>
  <c r="G54" i="3"/>
  <c r="I54" i="3"/>
  <c r="G55" i="3"/>
  <c r="I55" i="3"/>
  <c r="G56" i="3"/>
  <c r="I56" i="3"/>
  <c r="G57" i="3"/>
  <c r="I57" i="3"/>
  <c r="G58" i="3"/>
  <c r="I58" i="3"/>
  <c r="G59" i="3"/>
  <c r="I59" i="3"/>
  <c r="G60" i="3"/>
  <c r="I60" i="3"/>
  <c r="G61" i="3"/>
  <c r="I61" i="3"/>
  <c r="G62" i="3"/>
  <c r="I62" i="3"/>
  <c r="G63" i="3"/>
  <c r="I63" i="3"/>
  <c r="G64" i="3"/>
  <c r="I64" i="3"/>
  <c r="G65" i="3"/>
  <c r="I65" i="3"/>
  <c r="G66" i="3"/>
  <c r="I66" i="3"/>
  <c r="G67" i="3"/>
  <c r="I67" i="3"/>
  <c r="G68" i="3"/>
  <c r="I68" i="3"/>
  <c r="G69" i="3"/>
  <c r="I69" i="3"/>
  <c r="G70" i="3"/>
  <c r="I70" i="3"/>
  <c r="G71" i="3"/>
  <c r="I71" i="3"/>
  <c r="G72" i="3"/>
  <c r="I72" i="3"/>
  <c r="G73" i="3"/>
  <c r="I73" i="3"/>
  <c r="G74" i="3"/>
  <c r="I74" i="3"/>
  <c r="G75" i="3"/>
  <c r="I75" i="3"/>
  <c r="G76" i="3"/>
  <c r="I76" i="3"/>
  <c r="G77" i="3"/>
  <c r="I77" i="3"/>
  <c r="G78" i="3"/>
  <c r="I78" i="3"/>
  <c r="G79" i="3"/>
  <c r="I79" i="3"/>
  <c r="G80" i="3"/>
  <c r="I80" i="3"/>
  <c r="G81" i="3"/>
  <c r="I81" i="3"/>
  <c r="G82" i="3"/>
  <c r="I82" i="3"/>
  <c r="G83" i="3"/>
  <c r="I83" i="3"/>
  <c r="G84" i="3"/>
  <c r="I84" i="3"/>
  <c r="G85" i="3"/>
  <c r="I85" i="3"/>
  <c r="G86" i="3"/>
  <c r="I86" i="3"/>
  <c r="G87" i="3"/>
  <c r="I87" i="3"/>
  <c r="G88" i="3"/>
  <c r="I88" i="3"/>
  <c r="G89" i="3"/>
  <c r="I89" i="3"/>
  <c r="G90" i="3"/>
  <c r="I90" i="3"/>
  <c r="G91" i="3"/>
  <c r="I91" i="3"/>
  <c r="G92" i="3"/>
  <c r="I92" i="3"/>
  <c r="G93" i="3"/>
  <c r="I93" i="3"/>
  <c r="G94" i="3"/>
  <c r="I94" i="3"/>
  <c r="G95" i="3"/>
  <c r="I95" i="3"/>
  <c r="G96" i="3"/>
  <c r="I96" i="3"/>
  <c r="G97" i="3"/>
  <c r="I97" i="3"/>
  <c r="G98" i="3"/>
  <c r="I98" i="3"/>
  <c r="G99" i="3"/>
  <c r="I99" i="3"/>
  <c r="G100" i="3"/>
  <c r="I100" i="3"/>
  <c r="G101" i="3"/>
  <c r="I101" i="3"/>
  <c r="G102" i="3"/>
  <c r="I102" i="3"/>
  <c r="G103" i="3"/>
  <c r="I103" i="3"/>
  <c r="G104" i="3"/>
  <c r="I104" i="3"/>
  <c r="G105" i="3"/>
  <c r="I105" i="3"/>
  <c r="G106" i="3"/>
  <c r="I106" i="3"/>
  <c r="G107" i="3"/>
  <c r="I107" i="3"/>
  <c r="G23" i="24" l="1"/>
  <c r="G22" i="24"/>
  <c r="G19" i="24"/>
  <c r="G13" i="24"/>
  <c r="G12" i="24"/>
  <c r="G11" i="24"/>
  <c r="G8" i="24"/>
  <c r="I23" i="24"/>
  <c r="I22" i="24"/>
  <c r="I21" i="24"/>
  <c r="G21" i="24"/>
  <c r="I20" i="24"/>
  <c r="G20" i="24"/>
  <c r="I19" i="24"/>
  <c r="I18" i="24"/>
  <c r="G18" i="24"/>
  <c r="I17" i="24"/>
  <c r="G17" i="24"/>
  <c r="I16" i="24"/>
  <c r="G16" i="24"/>
  <c r="I15" i="24"/>
  <c r="G15" i="24"/>
  <c r="I14" i="24"/>
  <c r="G14" i="24"/>
  <c r="I13" i="24"/>
  <c r="I12" i="24"/>
  <c r="I11" i="24"/>
  <c r="I10" i="24"/>
  <c r="G10" i="24"/>
  <c r="I9" i="24"/>
  <c r="G9" i="24"/>
  <c r="I8" i="24"/>
  <c r="I7" i="24"/>
  <c r="G7" i="24"/>
  <c r="I6" i="24"/>
  <c r="G6" i="24"/>
  <c r="I5" i="24"/>
  <c r="G5" i="24"/>
  <c r="G26" i="24" l="1"/>
  <c r="G27" i="24" s="1"/>
  <c r="G28" i="24" s="1"/>
  <c r="I26" i="24"/>
  <c r="I27" i="24" s="1"/>
  <c r="I28" i="24" s="1"/>
  <c r="I6" i="23"/>
  <c r="I7" i="23"/>
  <c r="I8" i="23"/>
  <c r="I9" i="23"/>
  <c r="I10" i="23"/>
  <c r="I11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29" i="23"/>
  <c r="I30" i="23"/>
  <c r="I31" i="23"/>
  <c r="I32" i="23"/>
  <c r="I5" i="23"/>
  <c r="G6" i="23"/>
  <c r="G7" i="23"/>
  <c r="G8" i="23"/>
  <c r="G9" i="23"/>
  <c r="G10" i="23"/>
  <c r="G11" i="23"/>
  <c r="G12" i="23"/>
  <c r="G13" i="23"/>
  <c r="G14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29" i="23"/>
  <c r="G30" i="23"/>
  <c r="G32" i="23"/>
  <c r="G5" i="23"/>
  <c r="I7" i="22"/>
  <c r="I8" i="22"/>
  <c r="I9" i="22"/>
  <c r="I5" i="22"/>
  <c r="G6" i="22"/>
  <c r="G7" i="22"/>
  <c r="G8" i="22"/>
  <c r="G9" i="22"/>
  <c r="G5" i="22"/>
  <c r="G11" i="22" s="1"/>
  <c r="G12" i="22" s="1"/>
  <c r="G13" i="22" s="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5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7" i="11"/>
  <c r="G68" i="11"/>
  <c r="G69" i="11"/>
  <c r="G70" i="11"/>
  <c r="G71" i="11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5" i="9"/>
  <c r="I56" i="9"/>
  <c r="I57" i="9"/>
  <c r="I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5" i="9"/>
  <c r="G56" i="9"/>
  <c r="G57" i="9"/>
  <c r="G5" i="9"/>
  <c r="I11" i="22" l="1"/>
  <c r="I12" i="22" s="1"/>
  <c r="I13" i="22" s="1"/>
  <c r="G59" i="9"/>
  <c r="I34" i="23"/>
  <c r="I35" i="23" s="1"/>
  <c r="I36" i="23" s="1"/>
  <c r="G34" i="23"/>
  <c r="G35" i="23" s="1"/>
  <c r="G36" i="23" s="1"/>
  <c r="I73" i="11"/>
  <c r="I74" i="11" s="1"/>
  <c r="I75" i="11" s="1"/>
  <c r="G73" i="11"/>
  <c r="G74" i="11" s="1"/>
  <c r="G75" i="11" s="1"/>
  <c r="I59" i="9"/>
  <c r="I60" i="9" s="1"/>
  <c r="I61" i="9" s="1"/>
  <c r="G60" i="9"/>
  <c r="G61" i="9" s="1"/>
  <c r="I109" i="3"/>
  <c r="I110" i="3" s="1"/>
  <c r="I111" i="3" s="1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68" i="17"/>
  <c r="I69" i="17"/>
  <c r="I70" i="17"/>
  <c r="I71" i="17"/>
  <c r="I72" i="17"/>
  <c r="I73" i="17"/>
  <c r="I74" i="17"/>
  <c r="I75" i="17"/>
  <c r="I76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5" i="17"/>
  <c r="I94" i="17" l="1"/>
  <c r="I95" i="17" s="1"/>
  <c r="I96" i="17" s="1"/>
  <c r="G109" i="3"/>
  <c r="G110" i="3" s="1"/>
  <c r="G111" i="3" s="1"/>
  <c r="G6" i="17"/>
  <c r="G7" i="17"/>
  <c r="G8" i="17"/>
  <c r="G9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G45" i="17"/>
  <c r="G46" i="17"/>
  <c r="G47" i="17"/>
  <c r="G48" i="17"/>
  <c r="G49" i="17"/>
  <c r="G50" i="17"/>
  <c r="G51" i="17"/>
  <c r="G52" i="17"/>
  <c r="G53" i="17"/>
  <c r="G54" i="17"/>
  <c r="G55" i="17"/>
  <c r="G56" i="17"/>
  <c r="G57" i="17"/>
  <c r="G58" i="17"/>
  <c r="G59" i="17"/>
  <c r="G60" i="17"/>
  <c r="G61" i="17"/>
  <c r="G62" i="17"/>
  <c r="G63" i="17"/>
  <c r="G64" i="17"/>
  <c r="G65" i="17"/>
  <c r="G66" i="17"/>
  <c r="G67" i="17"/>
  <c r="G68" i="17"/>
  <c r="G69" i="17"/>
  <c r="G70" i="17"/>
  <c r="G71" i="17"/>
  <c r="G72" i="17"/>
  <c r="G73" i="17"/>
  <c r="G74" i="17"/>
  <c r="G75" i="17"/>
  <c r="G76" i="17"/>
  <c r="G77" i="17"/>
  <c r="G78" i="17"/>
  <c r="G79" i="17"/>
  <c r="G80" i="17"/>
  <c r="G81" i="17"/>
  <c r="G82" i="17"/>
  <c r="G83" i="17"/>
  <c r="G84" i="17"/>
  <c r="G85" i="17"/>
  <c r="G86" i="17"/>
  <c r="G87" i="17"/>
  <c r="G88" i="17"/>
  <c r="G89" i="17"/>
  <c r="G90" i="17"/>
  <c r="G91" i="17"/>
  <c r="G5" i="17"/>
  <c r="G94" i="17" l="1"/>
  <c r="G95" i="17" s="1"/>
  <c r="G96" i="17" s="1"/>
</calcChain>
</file>

<file path=xl/sharedStrings.xml><?xml version="1.0" encoding="utf-8"?>
<sst xmlns="http://schemas.openxmlformats.org/spreadsheetml/2006/main" count="1103" uniqueCount="786">
  <si>
    <t>Volum/ pes</t>
  </si>
  <si>
    <t>Nom producte</t>
  </si>
  <si>
    <t>Referències proposades</t>
  </si>
  <si>
    <t>150 u.</t>
  </si>
  <si>
    <t>EZ-Pak y Microfil, embudo 100 ml, poro 0,45 µm 47 mm, blanco, cuadrícula (150 un.)</t>
  </si>
  <si>
    <t>MMTANKMPK01</t>
  </si>
  <si>
    <t>1 un.</t>
  </si>
  <si>
    <t>PE TANK MILLIPAK FILTER</t>
  </si>
  <si>
    <t>MMXX6700118</t>
  </si>
  <si>
    <t>2/pack</t>
  </si>
  <si>
    <t>Adaptador conexión NPTF 1/4 pulg. A tubo D.I. 1/4 oulg.,nylon</t>
  </si>
  <si>
    <t>MMXX8000024</t>
  </si>
  <si>
    <t>MMSX0004700</t>
  </si>
  <si>
    <t>8 un./pack</t>
  </si>
  <si>
    <t>Swinnex Filter Holder</t>
  </si>
  <si>
    <t>BA control 10, 10 u /pack</t>
  </si>
  <si>
    <t xml:space="preserve">Staphylococcus aureus, ATCC 6538, IELAB HIGH&gt;1000 UFC/tb </t>
  </si>
  <si>
    <t>Aspergillus brasiliensis (niger) ATCC 16404, IELAB HIGH&gt;1000 UFC/tb</t>
  </si>
  <si>
    <t>Pseudomonas aeruginosa ATCC 10145. IELAB HIGH&gt;1000 UFC/tb</t>
  </si>
  <si>
    <t>DL40454010</t>
  </si>
  <si>
    <t>Camara de recuento McMaster con 2 campos, sin pinzas (1 un.)</t>
  </si>
  <si>
    <t>MMPR0G0T0S2</t>
  </si>
  <si>
    <t>1 un</t>
  </si>
  <si>
    <t>Módulo de pretartamiento PROGARD S2 (1 un)</t>
  </si>
  <si>
    <t>MMGNWP04700</t>
  </si>
  <si>
    <t>100 un/pa</t>
  </si>
  <si>
    <t>Nylon .20UM WH PL 47MM 100/PK</t>
  </si>
  <si>
    <t>MMEZHAWG474</t>
  </si>
  <si>
    <t>600/pack</t>
  </si>
  <si>
    <t xml:space="preserve">EZ-PAK HAWG 47MM DIAMETER Q600 </t>
  </si>
  <si>
    <t xml:space="preserve">MAR 371200 </t>
  </si>
  <si>
    <t>Contrarrosca red.M-M 1/4 x 3/8''</t>
  </si>
  <si>
    <t>MAR 412300</t>
  </si>
  <si>
    <t>Reducción c/valona exag. 1/2 x 3/8''</t>
  </si>
  <si>
    <t>MAR 450200</t>
  </si>
  <si>
    <t>Manguito H-H 1/2''</t>
  </si>
  <si>
    <t>BEX</t>
  </si>
  <si>
    <t>Rollo Teflon pequeño</t>
  </si>
  <si>
    <t>AEB191500</t>
  </si>
  <si>
    <t>8 ml, 160T</t>
  </si>
  <si>
    <t>MUCAP Test for Salmonella 160T</t>
  </si>
  <si>
    <t>25 strips + 25 media</t>
  </si>
  <si>
    <t xml:space="preserve">API 20 STAPH </t>
  </si>
  <si>
    <t>25 strips</t>
  </si>
  <si>
    <t>API 20 STREP</t>
  </si>
  <si>
    <t>10 strips+10 media</t>
  </si>
  <si>
    <t xml:space="preserve">API Listeria </t>
  </si>
  <si>
    <t>API 20 E 25 Strips</t>
  </si>
  <si>
    <t>ZYM A X2</t>
  </si>
  <si>
    <t>ZYM B X2</t>
  </si>
  <si>
    <t>1 u.</t>
  </si>
  <si>
    <t>068885-ZCH012</t>
  </si>
  <si>
    <t>25 cajitas de 25 hojas</t>
  </si>
  <si>
    <t>Papel de limpieza óptica 95x135 mm</t>
  </si>
  <si>
    <t>50x4</t>
  </si>
  <si>
    <t xml:space="preserve">Stripette en polystyrene, 10 ml, </t>
  </si>
  <si>
    <t>x100</t>
  </si>
  <si>
    <t>150280-320100</t>
  </si>
  <si>
    <t>Desodorante clásico autoclaves</t>
  </si>
  <si>
    <t>498601-541-10000-00</t>
  </si>
  <si>
    <t>Agitador Topmix reaxtop 2500 rpm con cabezal 20mm y ubicación para varilla</t>
  </si>
  <si>
    <t>688307-SH93-101</t>
  </si>
  <si>
    <t>x700</t>
  </si>
  <si>
    <t>Placa de Petri redonda 90x16,2</t>
  </si>
  <si>
    <t>080937-BP53-06</t>
  </si>
  <si>
    <t>x1620</t>
  </si>
  <si>
    <t>Placa de Petri redonda 55x12 mm</t>
  </si>
  <si>
    <t>446305-9057 68-35</t>
  </si>
  <si>
    <t>x25</t>
  </si>
  <si>
    <t>090903-L0110</t>
  </si>
  <si>
    <t>x500</t>
  </si>
  <si>
    <t>Pipeta de plástico serológica 10 ml estéril Eco Sterilin</t>
  </si>
  <si>
    <t>046109-5526177</t>
  </si>
  <si>
    <t>x10</t>
  </si>
  <si>
    <t>Anillo 45 color verde</t>
  </si>
  <si>
    <t>046110-5526188</t>
  </si>
  <si>
    <t>Anillo 45 color rojo</t>
  </si>
  <si>
    <t>92392-525030</t>
  </si>
  <si>
    <t>Mini cooler amarillo PC -20ºC 60 minutos</t>
  </si>
  <si>
    <t>x600</t>
  </si>
  <si>
    <t xml:space="preserve">Placa de petri 66x15 mm cont.cuadriculada Greiner </t>
  </si>
  <si>
    <t>042821-174CS05</t>
  </si>
  <si>
    <t>x 1000</t>
  </si>
  <si>
    <t xml:space="preserve">Inoculador forma L / 5 </t>
  </si>
  <si>
    <t>x1000</t>
  </si>
  <si>
    <t>1 u</t>
  </si>
  <si>
    <t>Rollo Parafilm 10 CM x 38 M</t>
  </si>
  <si>
    <t>Incinerador Infrarrojo estéril Steril-Bio</t>
  </si>
  <si>
    <t>1x250 ml</t>
  </si>
  <si>
    <t>Disolución limpia-proteínas (Pepsina+HCl)</t>
  </si>
  <si>
    <t>1x500 ml</t>
  </si>
  <si>
    <t>Pipeta aforada de vidrio volumen 8 ml - 1 aforo clase AS</t>
  </si>
  <si>
    <t>Pipet pump plus 10 ml</t>
  </si>
  <si>
    <t>Pipet pump plus 25 ml</t>
  </si>
  <si>
    <t>Contador temporizador 3 canales</t>
  </si>
  <si>
    <t>Contador temporizador 2 canales</t>
  </si>
  <si>
    <t xml:space="preserve">Punt XLP 200ul VRAC </t>
  </si>
  <si>
    <t>Cinta autoclave 50m/19mm</t>
  </si>
  <si>
    <t>Pointe 1250ul graduee sur recharge clearlin E low retention</t>
  </si>
  <si>
    <t>3 un.</t>
  </si>
  <si>
    <t>Cintas adhesivas para escribir - longitud 3 6M - anchura 25mm - naranja</t>
  </si>
  <si>
    <t>caja 150 un</t>
  </si>
  <si>
    <t>5 l</t>
  </si>
  <si>
    <t xml:space="preserve">Phagospray DM Bidon </t>
  </si>
  <si>
    <t>Guantes nitrilo sterling Kimtech science T-S</t>
  </si>
  <si>
    <t>Guantes nitrilo sterling Kimtech science T-M</t>
  </si>
  <si>
    <t>10 u.</t>
  </si>
  <si>
    <t>Sonda NTC con cable plano</t>
  </si>
  <si>
    <t>Instr. Analítica. Ref.AZF686016</t>
  </si>
  <si>
    <t>50ml</t>
  </si>
  <si>
    <t>AZF686018A</t>
  </si>
  <si>
    <t>10 x 1,0 ml</t>
  </si>
  <si>
    <t>AZF686005</t>
  </si>
  <si>
    <t>135 ml 144 u.</t>
  </si>
  <si>
    <t xml:space="preserve">Envase esterilizado </t>
  </si>
  <si>
    <t>1800 cc/50 u.</t>
  </si>
  <si>
    <t>Envase estéril Anaclin muestras 1800 cc</t>
  </si>
  <si>
    <t>100 u. CoOD.137</t>
  </si>
  <si>
    <t xml:space="preserve">Envase estéril 1/2 Litro cuadrado </t>
  </si>
  <si>
    <t>500 cc /100 u.</t>
  </si>
  <si>
    <t>Envase estéril Anaclin muestras C500 cc</t>
  </si>
  <si>
    <t>Merck Chemical. Ref 822184</t>
  </si>
  <si>
    <t>500 ml</t>
  </si>
  <si>
    <t>Tween 20</t>
  </si>
  <si>
    <t>2 u.</t>
  </si>
  <si>
    <t>Merck Chemical. Ref 96410-15</t>
  </si>
  <si>
    <t>Merck Chemical. Ref xx1104707</t>
  </si>
  <si>
    <t xml:space="preserve">Tubo  de Silicona para Swinnex 47mm </t>
  </si>
  <si>
    <t>ZWACID012 (44933821)</t>
  </si>
  <si>
    <t>12 u.</t>
  </si>
  <si>
    <t>Tableta limpieza ácida membrana RO Pqx12</t>
  </si>
  <si>
    <t>44933818 (SLGS033SS)</t>
  </si>
  <si>
    <t>50/pq</t>
  </si>
  <si>
    <t xml:space="preserve">Millex-GS membr MF 0,22 microm 33mm </t>
  </si>
  <si>
    <t>44933822 (ZWCL01F50)</t>
  </si>
  <si>
    <t>Tabletas de cloro</t>
  </si>
  <si>
    <t>10 u</t>
  </si>
  <si>
    <t>44496908 (MISP00002)</t>
  </si>
  <si>
    <t>Microfil Supp Stainless Steel Frit</t>
  </si>
  <si>
    <t>500 G</t>
  </si>
  <si>
    <t xml:space="preserve">Agua de triptona </t>
  </si>
  <si>
    <t>10x1piece</t>
  </si>
  <si>
    <t>Silicone Tub 25 FT 3/8X3/16</t>
  </si>
  <si>
    <t>50 stripes</t>
  </si>
  <si>
    <t>Anaerotest</t>
  </si>
  <si>
    <t>g 25 X 1SET</t>
  </si>
  <si>
    <t>Anaerocult A mini sistema g 25 X 1SET</t>
  </si>
  <si>
    <t>XX6200006P</t>
  </si>
  <si>
    <t>Pinzas para filtros plana acero inox 3 UN</t>
  </si>
  <si>
    <t>10 x 1 vial</t>
  </si>
  <si>
    <t>Suplemento de amonio y hierro(III) para listeria</t>
  </si>
  <si>
    <t>11 x 1 vial</t>
  </si>
  <si>
    <t>Suplemento selectivo para listeria</t>
  </si>
  <si>
    <t>Scharlau. Ref. SO04411000</t>
  </si>
  <si>
    <t>1000 ml</t>
  </si>
  <si>
    <t>Sodio hidróxido, solución 1 mol/l (1 N)</t>
  </si>
  <si>
    <t>Scharlau. Ref. 644-511082</t>
  </si>
  <si>
    <t>500 u.</t>
  </si>
  <si>
    <t>Scharlau. Ref. 644-530120</t>
  </si>
  <si>
    <t>Scharlau. Ref. 644-530100</t>
  </si>
  <si>
    <t>Scharlau. Ref. HE02271000</t>
  </si>
  <si>
    <t>n-Hexano, 96%, purísimo</t>
  </si>
  <si>
    <t>Scharlau. Ref. CL02031000</t>
  </si>
  <si>
    <t>Scharlau. Ref. NE00480100</t>
  </si>
  <si>
    <t>100 ml</t>
  </si>
  <si>
    <t>Negro eriocromo T, solución 1%,</t>
  </si>
  <si>
    <t>Scharlau. Ref. PA01000500</t>
  </si>
  <si>
    <t>Patrón de conductividad, 147 µS/cm</t>
  </si>
  <si>
    <t>Scharlau. Ref. PA01020500</t>
  </si>
  <si>
    <t>Patrón de conductividad, 12880 µS/cm</t>
  </si>
  <si>
    <t>Scharlau. Ref. PA01010500</t>
  </si>
  <si>
    <t>Patrón de conductividad, 1413 µS/cm</t>
  </si>
  <si>
    <t>Scharlau. Ref. AC20691000</t>
  </si>
  <si>
    <t>Ácido sulfúrico, 95 - 97%, p. a.</t>
  </si>
  <si>
    <t>Scharlau. Ref. SO10071000</t>
  </si>
  <si>
    <t>Solución tampón pH = 7,00 (20 °C)</t>
  </si>
  <si>
    <t>Scharlau. Ref. SO04551000</t>
  </si>
  <si>
    <t>Sodio hidróxido, solución 5 mol/l (5 N)</t>
  </si>
  <si>
    <t>500 g</t>
  </si>
  <si>
    <t>Recuento en placa Agar (PCA)</t>
  </si>
  <si>
    <t>Agua Peptonada Tamponada</t>
  </si>
  <si>
    <t>Scharlau. Ref. VI0027G100</t>
  </si>
  <si>
    <t>Violeta cristal oxalato, solución</t>
  </si>
  <si>
    <t>Scharlau. Ref. LU0010G100</t>
  </si>
  <si>
    <t>Lugol, solución para microscopía</t>
  </si>
  <si>
    <t>Scharlau. Ref. 02-207BA05</t>
  </si>
  <si>
    <t>x 5 sobres</t>
  </si>
  <si>
    <t>Voges Proskauer Rojo Metilo C. (sobres)</t>
  </si>
  <si>
    <t>Scharlau. Ref. 01-555-500</t>
  </si>
  <si>
    <t>Salmonella Shigella Agar (SS Agar)</t>
  </si>
  <si>
    <t>Hektoen Entérico Agar</t>
  </si>
  <si>
    <t>Scharlau. Ref. 01-592BA05</t>
  </si>
  <si>
    <t>Bilis Esculina Azida Agar (sobres)</t>
  </si>
  <si>
    <t>Scharlau. Ref. 0033510108</t>
  </si>
  <si>
    <t>Vaso precipitado, F/B, graduado, vid. BSi. 250ml</t>
  </si>
  <si>
    <t>Scharlau. Ref. 1091440125</t>
  </si>
  <si>
    <t>x 100 u.</t>
  </si>
  <si>
    <t>Scharlau. Ref. 002200-070</t>
  </si>
  <si>
    <t>Papel separador de fases 1PS Ø 70 mm</t>
  </si>
  <si>
    <t>06-017LYO1</t>
  </si>
  <si>
    <t>Verde brillante + novobiocina Supl. Sel.</t>
  </si>
  <si>
    <t>250 ml</t>
  </si>
  <si>
    <t>Frasco ISO, Grad, Boro</t>
  </si>
  <si>
    <t>073-001243</t>
  </si>
  <si>
    <t>12 ml</t>
  </si>
  <si>
    <t>Tubo para centrífuga DIN58970</t>
  </si>
  <si>
    <t>02-496-500</t>
  </si>
  <si>
    <t>1 x 500g</t>
  </si>
  <si>
    <t>Fraser Enriq. Listeria Caldo Base</t>
  </si>
  <si>
    <t>AC07301000</t>
  </si>
  <si>
    <t>2 x 1 L</t>
  </si>
  <si>
    <t>Ácido clohídrico, 37% para análisis</t>
  </si>
  <si>
    <t>20598-2500</t>
  </si>
  <si>
    <t>1x250g</t>
  </si>
  <si>
    <t>425-002572</t>
  </si>
  <si>
    <t>Prob.Gr.A.f/alta, de PMP</t>
  </si>
  <si>
    <t>10 u x 100 ml</t>
  </si>
  <si>
    <t>Matraz erlen. B/estr. DIN 1773</t>
  </si>
  <si>
    <t>10 u.x250 ml</t>
  </si>
  <si>
    <t xml:space="preserve">Matraz erlen. </t>
  </si>
  <si>
    <t>073-991696</t>
  </si>
  <si>
    <t>2 x 5 u. (1 ml)</t>
  </si>
  <si>
    <t>pipeta aforada, 2 aforos, clase AS</t>
  </si>
  <si>
    <t>425-002573</t>
  </si>
  <si>
    <t>AM02541000</t>
  </si>
  <si>
    <t>1x1kg</t>
  </si>
  <si>
    <t>Amonio acetato para análisis, ExpertQ</t>
  </si>
  <si>
    <t>233-402-00</t>
  </si>
  <si>
    <t>L: 220 mm</t>
  </si>
  <si>
    <t xml:space="preserve">Escobillon p/tubos de ensayo </t>
  </si>
  <si>
    <t>233-0402-0</t>
  </si>
  <si>
    <t>L: 250 mm</t>
  </si>
  <si>
    <t xml:space="preserve">Escobillón de Cerda </t>
  </si>
  <si>
    <t>233-0402-3</t>
  </si>
  <si>
    <t>L: 270 mm</t>
  </si>
  <si>
    <t>064-V11108</t>
  </si>
  <si>
    <t>1x50 ml</t>
  </si>
  <si>
    <t>Yodo-Potasio Yoduro solución</t>
  </si>
  <si>
    <t>01-068BA05</t>
  </si>
  <si>
    <t>1 x 5 sachets</t>
  </si>
  <si>
    <t>EMB Agar</t>
  </si>
  <si>
    <t>01-346BA05</t>
  </si>
  <si>
    <t>DNAsa Agar (sobres)</t>
  </si>
  <si>
    <t>02-599BA05</t>
  </si>
  <si>
    <t>BHI (sobres)</t>
  </si>
  <si>
    <t>06-102LYO1</t>
  </si>
  <si>
    <t>Box 10v</t>
  </si>
  <si>
    <t>MUG Fluorescente Suplemento</t>
  </si>
  <si>
    <t>STABLCAL, SET de patrones en viales</t>
  </si>
  <si>
    <t>644-205606</t>
  </si>
  <si>
    <t>Reference standard kit Cloro 1,0-4,0 mg</t>
  </si>
  <si>
    <t>644-275660</t>
  </si>
  <si>
    <t>Standard de referencia cloro 0,2 y 1,0</t>
  </si>
  <si>
    <t>PO03551000</t>
  </si>
  <si>
    <t>1 kg</t>
  </si>
  <si>
    <t>Potasio sodio tartrato tetrahidrato</t>
  </si>
  <si>
    <t>SO10101000</t>
  </si>
  <si>
    <t>1L</t>
  </si>
  <si>
    <t>Solución tampón pH=10,0 (20ºC)</t>
  </si>
  <si>
    <t>SO10041000</t>
  </si>
  <si>
    <t>Solución tampón pH=4,0 (20ºC)</t>
  </si>
  <si>
    <t>SO11420250</t>
  </si>
  <si>
    <t>Solución tampón pH=12,0 (20ºC)</t>
  </si>
  <si>
    <t>BAG0400-02</t>
  </si>
  <si>
    <t>500 u</t>
  </si>
  <si>
    <t>Bolsa homogen. Con filtro lateral</t>
  </si>
  <si>
    <t>SO07270500</t>
  </si>
  <si>
    <t>Sodio tiosulfato pentahidrato</t>
  </si>
  <si>
    <t>01-050BA05</t>
  </si>
  <si>
    <t>5 sachets</t>
  </si>
  <si>
    <t>C. Perfringengs Agar selec (SPS) (sobres)</t>
  </si>
  <si>
    <t>02-335-500</t>
  </si>
  <si>
    <t>Muller-Kauffman Tetrationato Caldo Base</t>
  </si>
  <si>
    <t>01-177BA05</t>
  </si>
  <si>
    <t>Citrato de Simmons Agar (sobres)</t>
  </si>
  <si>
    <t>03-176BA05</t>
  </si>
  <si>
    <t>Sim Medio Fluido (sobres)</t>
  </si>
  <si>
    <t>01-200BA05</t>
  </si>
  <si>
    <t>Triptona y Soja agar (TSA)</t>
  </si>
  <si>
    <t>610-085022</t>
  </si>
  <si>
    <t>1x50u</t>
  </si>
  <si>
    <t xml:space="preserve">Indicador biológico autocontenido 24h </t>
  </si>
  <si>
    <t>01-719-500</t>
  </si>
  <si>
    <t>Microinstant Chromogenic Listeria Agar</t>
  </si>
  <si>
    <t>AC03441000</t>
  </si>
  <si>
    <t>1x1L</t>
  </si>
  <si>
    <t>Ácido acético glacial para análisis</t>
  </si>
  <si>
    <t>064-PR0005</t>
  </si>
  <si>
    <t>30x rodac</t>
  </si>
  <si>
    <t>TSA TLHTh</t>
  </si>
  <si>
    <t>064-PR0003</t>
  </si>
  <si>
    <t>30xrodac</t>
  </si>
  <si>
    <t>Saboraud Cloranfenicol Agar</t>
  </si>
  <si>
    <t>06-743LYO1</t>
  </si>
  <si>
    <t>p/100 ml (Box 10v).</t>
  </si>
  <si>
    <t>D-cicloserina</t>
  </si>
  <si>
    <t>ET0003005P</t>
  </si>
  <si>
    <t>1 x 5 L</t>
  </si>
  <si>
    <t>Etanol 96% v/v, Pharmapur, Ph Eur, BP.</t>
  </si>
  <si>
    <t>PL00551000</t>
  </si>
  <si>
    <t>Plata nitrato, solución 0,1 mol/L</t>
  </si>
  <si>
    <t>AC17231000</t>
  </si>
  <si>
    <t>ácido oxálico, solucion 0,05 mol/L</t>
  </si>
  <si>
    <t>AC07441000</t>
  </si>
  <si>
    <t>Ácido clorhídrico, solución 1 mol/l</t>
  </si>
  <si>
    <t>PO03361000</t>
  </si>
  <si>
    <t>potasio permanganato, solución</t>
  </si>
  <si>
    <t>SO04251000</t>
  </si>
  <si>
    <t>sodio hidróxido, lentejas, para análisis</t>
  </si>
  <si>
    <t>RE00500250</t>
  </si>
  <si>
    <t>OLH-745101</t>
  </si>
  <si>
    <t>Pipeta Picus NxT 1c 100-5000 µl</t>
  </si>
  <si>
    <t>AC00301000</t>
  </si>
  <si>
    <t>1x1 L</t>
  </si>
  <si>
    <t>Aceite de vaselina, Pharmpur, Ph Eur</t>
  </si>
  <si>
    <t>1 x 500 ml</t>
  </si>
  <si>
    <t>Calcio, solución patrón 1000 mg/l Ca</t>
  </si>
  <si>
    <t>CL02290100</t>
  </si>
  <si>
    <t>1 x 100 ml</t>
  </si>
  <si>
    <t>Cloruro, solución patrón 1000 mg/l Cl-</t>
  </si>
  <si>
    <t>Frasco ISO, 1000 ml, Grad., Boro</t>
  </si>
  <si>
    <t>Scharlau. Ref. AM02491000</t>
  </si>
  <si>
    <t>Amoníaco, solución 25% p/p,</t>
  </si>
  <si>
    <t>01-695BA05</t>
  </si>
  <si>
    <t>Cromogénico Coliformes A. (CCA) (sobres)</t>
  </si>
  <si>
    <t>644-511062</t>
  </si>
  <si>
    <t>Pack 500 un</t>
  </si>
  <si>
    <t>06-754-024</t>
  </si>
  <si>
    <t>Box 10v.</t>
  </si>
  <si>
    <t>Microinstant Listeria Supplemento de enriquecimiento</t>
  </si>
  <si>
    <t>GL00271000</t>
  </si>
  <si>
    <t>1 x 1 L</t>
  </si>
  <si>
    <t>Glicerina, 99%, Pharmpur, Ph Eur, BP</t>
  </si>
  <si>
    <t>01278BA05</t>
  </si>
  <si>
    <t>TSC Agar (sachets)</t>
  </si>
  <si>
    <t>06755LYO1</t>
  </si>
  <si>
    <t>Microinstant Listeria Suplemento selectivo</t>
  </si>
  <si>
    <t>PO02750500</t>
  </si>
  <si>
    <t>1x500 g</t>
  </si>
  <si>
    <t>Potasio hidróxido, lentejas, para análisis</t>
  </si>
  <si>
    <t>03-632-500</t>
  </si>
  <si>
    <t>Lactosa y Gelatina Medio</t>
  </si>
  <si>
    <t>AM02730500</t>
  </si>
  <si>
    <t>1 x 500 g</t>
  </si>
  <si>
    <t>Amonio cloruro para análisis, ExpertQ</t>
  </si>
  <si>
    <t>01-295BA05</t>
  </si>
  <si>
    <t>Rojo Bilis Violeta Dextrosa Agar (sobres)</t>
  </si>
  <si>
    <t>343-010NMN</t>
  </si>
  <si>
    <t>1 x 10L</t>
  </si>
  <si>
    <t>Bidón apilable color natural</t>
  </si>
  <si>
    <t>02-379BA052</t>
  </si>
  <si>
    <t>Rappaport Vassiliadis Caldo</t>
  </si>
  <si>
    <t>064-PA9997</t>
  </si>
  <si>
    <t>1 X 20 Plaques</t>
  </si>
  <si>
    <t>Agar Sangre nº 2</t>
  </si>
  <si>
    <t>114-000005</t>
  </si>
  <si>
    <t>1 x 10 unidades</t>
  </si>
  <si>
    <t>Escobillón est+agua peptona+ neutra</t>
  </si>
  <si>
    <t>AC20861000</t>
  </si>
  <si>
    <t>1 L</t>
  </si>
  <si>
    <t>Ácido sulfúrico, 2,5 mol/L</t>
  </si>
  <si>
    <t>00B01422WA</t>
  </si>
  <si>
    <t>1 x 100 u</t>
  </si>
  <si>
    <t>Esponja hidratada speci-sponges/guante</t>
  </si>
  <si>
    <t>SO10220250</t>
  </si>
  <si>
    <t>1x 250 ml</t>
  </si>
  <si>
    <t xml:space="preserve">Solución tampón pH2,00 </t>
  </si>
  <si>
    <t>644-511772</t>
  </si>
  <si>
    <t>1 x 500 un</t>
  </si>
  <si>
    <t>Phenolred photometer tablets</t>
  </si>
  <si>
    <t>AC16071000</t>
  </si>
  <si>
    <t>Ácido Nítrico 69%  ExpertQ ACS</t>
  </si>
  <si>
    <t>1 X 1 set</t>
  </si>
  <si>
    <t>Reactivo de Nessler</t>
  </si>
  <si>
    <t>500 gr</t>
  </si>
  <si>
    <t xml:space="preserve">Vaselina filante blanca </t>
  </si>
  <si>
    <t>1 pack</t>
  </si>
  <si>
    <t>Resma de papel filtro 75gr/m2 42x52cm</t>
  </si>
  <si>
    <t>12 viales</t>
  </si>
  <si>
    <t>Set de 12 viales diametro 24mm</t>
  </si>
  <si>
    <t>01-165-500</t>
  </si>
  <si>
    <t>Sabouraud Dextrosado Agar</t>
  </si>
  <si>
    <t>03-187BA05</t>
  </si>
  <si>
    <t>5 sobres</t>
  </si>
  <si>
    <t>Tioglicolato Medio fluido</t>
  </si>
  <si>
    <t>03-612BA05</t>
  </si>
  <si>
    <t xml:space="preserve">Nitratos y motilidad medio </t>
  </si>
  <si>
    <t>PO033611000</t>
  </si>
  <si>
    <t>Potasio permanganato Solución</t>
  </si>
  <si>
    <t>SGL. Ref. 182106.1211</t>
  </si>
  <si>
    <t>SGL. Ref. 181529.1611</t>
  </si>
  <si>
    <t>Potasio permanganato, solución 0,1N SV Panreac</t>
  </si>
  <si>
    <t>SGL. Ref. 181043.1211</t>
  </si>
  <si>
    <t>Ácido oxálico, solución SV 0,1N Panreac</t>
  </si>
  <si>
    <t>SGL. Ref. 396882.1209</t>
  </si>
  <si>
    <t>SGL. Ref. 396881.1209</t>
  </si>
  <si>
    <t>Cloruro solución patrón Cl=1000 ppm IC. Panreac</t>
  </si>
  <si>
    <t>SGL. Ref. 131368.1210</t>
  </si>
  <si>
    <t>Amonio Hierro (II) Sulfato 6-hidrato PA . Panreac</t>
  </si>
  <si>
    <t>SGL. Ref. 131687.1210</t>
  </si>
  <si>
    <t>1000 g</t>
  </si>
  <si>
    <t>Sodio Hidróxido lentejas PA Panreac</t>
  </si>
  <si>
    <t>SGL. Ref. 394641.1606</t>
  </si>
  <si>
    <t>25 ml</t>
  </si>
  <si>
    <t>Patrón de Calibración DQO (3000 ppm) Panreac</t>
  </si>
  <si>
    <t>SGL. Ref.  1.01553</t>
  </si>
  <si>
    <t>30 sobres</t>
  </si>
  <si>
    <t>SGL. Ref. 022.010-TF</t>
  </si>
  <si>
    <t xml:space="preserve">Bureta recta franja azul Clase A 10 ml con llave  punzón </t>
  </si>
  <si>
    <t>Bureta recta franja azul Clase A 25 ml con llave punzón</t>
  </si>
  <si>
    <t>SGL. Ref. 29721</t>
  </si>
  <si>
    <t>Pipeta aforada clase A, dos aforos,de 0,5ml Brand o Witeg</t>
  </si>
  <si>
    <t>SGL. Ref. 29722</t>
  </si>
  <si>
    <t>Pipeta aforada clase A, dos aforos,  1ml Brand o Witeg con certificado</t>
  </si>
  <si>
    <t>SGL. Ref. 29723</t>
  </si>
  <si>
    <t>Pipeta aforada clase A, dos aforos,  2ml Brand o Witeg con certificado</t>
  </si>
  <si>
    <t>SGL. Ref. 29727</t>
  </si>
  <si>
    <t>Pipeta aforada clase A, dos aforos, de 5ml Brand o Witeg con certificado</t>
  </si>
  <si>
    <t>Pipeta aforada clase A, dos aforos,  de 10ml Brand o Witeg con certificado</t>
  </si>
  <si>
    <t>Pipeta aforada clase A, dos aforos, de 20ml Brand o Witeg con certificado</t>
  </si>
  <si>
    <t>Pipeta aforada clase A, dos aforos,  de 25 ml Brand o Witeg con certificado</t>
  </si>
  <si>
    <t>SGL. Ref. 913802</t>
  </si>
  <si>
    <t xml:space="preserve">Vaso precipitado forma baja, con pico, sin graduar 10ml </t>
  </si>
  <si>
    <t>SGL. Ref. SG-1858</t>
  </si>
  <si>
    <t>Parte superior equipo filtración diam. 125mm alt. Total 86mm</t>
  </si>
  <si>
    <t xml:space="preserve">1 u. </t>
  </si>
  <si>
    <t>Embudo de decantacion vidrio 250 ml llave punzón</t>
  </si>
  <si>
    <t>Embudo de decantacion vidrio 100 ml llave punzón</t>
  </si>
  <si>
    <t>Tubo de digestión para Büchi</t>
  </si>
  <si>
    <t>SGL. Ref. 1001437</t>
  </si>
  <si>
    <t xml:space="preserve">Escobilla moldeable en fibra para tubos 25mm </t>
  </si>
  <si>
    <t>SGL. Ref. 502600.1246</t>
  </si>
  <si>
    <t>4 l</t>
  </si>
  <si>
    <t>DERQUIM LM 01 Alcalino líquido  Panreac</t>
  </si>
  <si>
    <t>Lon asa-mango 43-200 mm</t>
  </si>
  <si>
    <t>Mango de Kolle en metal niquleado, asa de Ni-Cr y mango de ABS</t>
  </si>
  <si>
    <t>202802.1</t>
  </si>
  <si>
    <t>250 ml y altura con tapa 100 mm (pack 125 u)</t>
  </si>
  <si>
    <t>Tarro en PE boca ancha</t>
  </si>
  <si>
    <t>pack 200 u</t>
  </si>
  <si>
    <t xml:space="preserve">Bolsa para autclave de 68 L apox </t>
  </si>
  <si>
    <t xml:space="preserve">Enterococcus Agar </t>
  </si>
  <si>
    <t>1 g</t>
  </si>
  <si>
    <t xml:space="preserve">Potasio hexacloroplatinato (IV) (Reag. USP) para análisis </t>
  </si>
  <si>
    <t>5 L</t>
  </si>
  <si>
    <t>250 g</t>
  </si>
  <si>
    <t xml:space="preserve">Sodio hidróxido 5 mol/l (5N) solución valorada. </t>
  </si>
  <si>
    <t>EDTA Sal Disódica 0,1 mol/l (0,1M) solución valorada</t>
  </si>
  <si>
    <t xml:space="preserve">502608. 1246 </t>
  </si>
  <si>
    <t>4 L</t>
  </si>
  <si>
    <t>DERQUIM LA 21 Ácido, conÁcido fosfórico Liquido</t>
  </si>
  <si>
    <t>409726.G</t>
  </si>
  <si>
    <t>150 ml, 57x73 mm (pack 350 u.)</t>
  </si>
  <si>
    <t>Frasco en PP con bolsa individual, tapón en PE color estándar rojo</t>
  </si>
  <si>
    <t>1A67051</t>
  </si>
  <si>
    <t>Etanol 70% P7p PRS 5 litros</t>
  </si>
  <si>
    <t>Hidroxilamonio cloruro (Reag. Ph. Eur.) para análisis ACS, ISO 250 g</t>
  </si>
  <si>
    <t>Nitrato (in N) 1000 mg/l en agua patrón mono elementos para cromatografía iónica</t>
  </si>
  <si>
    <t>Patrón de color Pt-Co, 500 APHA, 500 m</t>
  </si>
  <si>
    <t xml:space="preserve">Sulfato solución  patrón SO4=1,000 g/l para IC </t>
  </si>
  <si>
    <t>Solución estándar para Control de calidad Fluoruros 1000 mg/l</t>
  </si>
  <si>
    <t>Fosfato solución patrón PO4=1,000 g/l</t>
  </si>
  <si>
    <t>Nitrito solución patrón NO2=1,000 g/l para IC. 500 ml</t>
  </si>
  <si>
    <t xml:space="preserve"> 100 ml</t>
  </si>
  <si>
    <t>Hierro 1000 mg/l en ácido nítrico 0,5 M de Fe(NO3)3 Certipur  patrón p/AAS</t>
  </si>
  <si>
    <t xml:space="preserve">250 ml </t>
  </si>
  <si>
    <t>Patrón de conductividad 12,88 ms/cm (25ºC) 250 ml</t>
  </si>
  <si>
    <t>G-51102013</t>
  </si>
  <si>
    <t>20 sobres de 25 ml</t>
  </si>
  <si>
    <t>G-51102023</t>
  </si>
  <si>
    <t>G-51100623</t>
  </si>
  <si>
    <t>Disolución patrón de conductividad 147 S (25ºC) ó 133 S (20ºC) Certificado NIST</t>
  </si>
  <si>
    <t>PX3202</t>
  </si>
  <si>
    <t>Filtros 1PS Circles 70 mm</t>
  </si>
  <si>
    <t>2 x 5 L</t>
  </si>
  <si>
    <t>Etanol 96%  puro 5 litros</t>
  </si>
  <si>
    <t>90022X80</t>
  </si>
  <si>
    <t>1 x 25 u</t>
  </si>
  <si>
    <t xml:space="preserve">Cartucho extracción celulosa espesor standard diametro interior 22x80, filtración media </t>
  </si>
  <si>
    <t xml:space="preserve">Vaso precipitado  forma alta de 50 ml </t>
  </si>
  <si>
    <t xml:space="preserve">Vaso precipitado  forma alta de 100 ml </t>
  </si>
  <si>
    <t>SG-1857</t>
  </si>
  <si>
    <t>Vaso de diámetro 50 mm de  83x 46,2 mm de peso inferior a 60 g</t>
  </si>
  <si>
    <t>1 x 25 ml</t>
  </si>
  <si>
    <t>142475.1211</t>
  </si>
  <si>
    <t>1 x 1000 g</t>
  </si>
  <si>
    <t>Tierra de silicea ùrificada y calcinada puro</t>
  </si>
  <si>
    <t>1x500g</t>
  </si>
  <si>
    <t>DIFCOTM mFC agar 500 gr</t>
  </si>
  <si>
    <t>DIFCOTM Cetrimide agar base 500 gr</t>
  </si>
  <si>
    <t>1x3ml</t>
  </si>
  <si>
    <t>Antisuero Salmonella O Poli A-I &amp; Vi (vial de 3 ml)</t>
  </si>
  <si>
    <t>Antisuero Salmonella O Poli A (vial de 3 ml)</t>
  </si>
  <si>
    <t>Antisuero Salmonella O Poli B (vial de 3 ml)</t>
  </si>
  <si>
    <t>Microbial contest test agar</t>
  </si>
  <si>
    <t>6x100ml</t>
  </si>
  <si>
    <t>Egg yolk tellurite enrichment 100 ml x 6u</t>
  </si>
  <si>
    <t>500g</t>
  </si>
  <si>
    <t>Manitol salat agar BBL</t>
  </si>
  <si>
    <t>500 mL</t>
  </si>
  <si>
    <t>Amonio solución patrón NH4=1,000 g/L para IC</t>
  </si>
  <si>
    <t>5 X 60 mL</t>
  </si>
  <si>
    <t>Thermo Scientific TM Solución  de llenado de electrodos de pH Orion</t>
  </si>
  <si>
    <t>tri-Sodio Citrato 2-hidrato para anàlisis ACS</t>
  </si>
  <si>
    <t>VidraFoc. Ref.206</t>
  </si>
  <si>
    <t>Fenol PA . Merck</t>
  </si>
  <si>
    <t>VidraFoc. Ref.182146</t>
  </si>
  <si>
    <t>Potasio Hidróxido 0,1N SV Panreac</t>
  </si>
  <si>
    <t>VidraFoc. Ref.456</t>
  </si>
  <si>
    <t>Ácido Nítrico 65% Merck</t>
  </si>
  <si>
    <t>VidraFoc. Ref.142770</t>
  </si>
  <si>
    <t>Eter Dietílico PRS Panreac</t>
  </si>
  <si>
    <t>VidraFoc. Ref.131058</t>
  </si>
  <si>
    <t>Ácido Sulfúrico 96% PA-ISO Panreac</t>
  </si>
  <si>
    <t>VidraFoc. Ref. 181722</t>
  </si>
  <si>
    <t>Sodio Tiosulfato 1N SV Panreac</t>
  </si>
  <si>
    <t>VidraFoc. Ref. 131729</t>
  </si>
  <si>
    <t>Potasio Sodio Tartrato 4-hidrato PA Panreac</t>
  </si>
  <si>
    <t>VidraFoc. Ref. 272586</t>
  </si>
  <si>
    <t>Solución Tampón pH12 Panreac</t>
  </si>
  <si>
    <t>10 viales</t>
  </si>
  <si>
    <t>VidraFoc. Ref.BK-152</t>
  </si>
  <si>
    <t>Agar Violeta Rojo. Biokar</t>
  </si>
  <si>
    <t>VidraFoc. Ref.BK-140</t>
  </si>
  <si>
    <t>Lactosa Sulfito. Biokar</t>
  </si>
  <si>
    <t>Kliger Iron Agar. Biokar</t>
  </si>
  <si>
    <t>VidraFoc. Ref.032014030</t>
  </si>
  <si>
    <t>Sabouraud Cloranfenicol Agar</t>
  </si>
  <si>
    <t>VidraFoc. Ref.007255500</t>
  </si>
  <si>
    <t>Medio deshidratado TBX Agar</t>
  </si>
  <si>
    <t>VidraFoc. Ref.BK-056</t>
  </si>
  <si>
    <t>VidraFoc. Ref.BS-02408</t>
  </si>
  <si>
    <t>Suplemento Selectivo MUG. Biokar REF 007217010</t>
  </si>
  <si>
    <t>VidraFoc. Ref. 4100100</t>
  </si>
  <si>
    <t>Bolsa de papel poliester 10 x 100</t>
  </si>
  <si>
    <t>VidraFoc. Ref. 4100200</t>
  </si>
  <si>
    <t>Bolsa de papel poliester 20 x 100</t>
  </si>
  <si>
    <t>VidraFoc. Ref. E-28035</t>
  </si>
  <si>
    <t>Tubo con forma</t>
  </si>
  <si>
    <t>1x500</t>
  </si>
  <si>
    <t>BR0208</t>
  </si>
  <si>
    <t>PLASMA DE CONEJO</t>
  </si>
  <si>
    <t>500 ml Caja 8 und</t>
  </si>
  <si>
    <t xml:space="preserve">Biofinder </t>
  </si>
  <si>
    <t>BK-055</t>
  </si>
  <si>
    <t xml:space="preserve">BAIRD PARKER MEDIUM </t>
  </si>
  <si>
    <t xml:space="preserve">BK-002 </t>
  </si>
  <si>
    <t>CALDO VERDE BRILLANTE LACTOSA CALDO (BGBL) BIOSER</t>
  </si>
  <si>
    <t>DR0800M</t>
  </si>
  <si>
    <t>LEGIONELLA LATEX OXOID</t>
  </si>
  <si>
    <t>Biolab. Ref. 042855</t>
  </si>
  <si>
    <t>ASA 3mm G26 + Macho x5</t>
  </si>
  <si>
    <t>Biolab. Ref. 446302</t>
  </si>
  <si>
    <t>Pipeteador Thermo Scientific S1 azul</t>
  </si>
  <si>
    <t>Biolab. Ref. 924089</t>
  </si>
  <si>
    <t>x 50</t>
  </si>
  <si>
    <t>Guante Nitrilo Showa 7565 Long. 300mm</t>
  </si>
  <si>
    <t>Sartorius. Ref 780308</t>
  </si>
  <si>
    <t>Pipeta Optifit 5000 ml</t>
  </si>
  <si>
    <t>Sartorius. Ref 780310</t>
  </si>
  <si>
    <t>Pipeta Optifit 10 ml</t>
  </si>
  <si>
    <t>1507Z-47</t>
  </si>
  <si>
    <t>3x100</t>
  </si>
  <si>
    <t>1107Z-47</t>
  </si>
  <si>
    <t>Quimimatraz. Ref 298410</t>
  </si>
  <si>
    <t>Tat Broth Base Difco</t>
  </si>
  <si>
    <t>Ringers Solution</t>
  </si>
  <si>
    <t>PO5074A</t>
  </si>
  <si>
    <t>10 pp</t>
  </si>
  <si>
    <t>Legionell GVPC</t>
  </si>
  <si>
    <t>PO5028A</t>
  </si>
  <si>
    <t>Legionella BCYEa MEDIUM WO Cystein</t>
  </si>
  <si>
    <t>PO5072A</t>
  </si>
  <si>
    <t>Legionella BCYEa MEDIUM W Cystein</t>
  </si>
  <si>
    <t>Dr0500G</t>
  </si>
  <si>
    <t>Disponsable Reaction Cards</t>
  </si>
  <si>
    <t>BK058HA</t>
  </si>
  <si>
    <t>Sonda Radio Saveris T2</t>
  </si>
  <si>
    <t>Alimentador/cargador 220VAC</t>
  </si>
  <si>
    <t>Filtre particules descalcificador</t>
  </si>
  <si>
    <t>Tubs i adaptadors</t>
  </si>
  <si>
    <t xml:space="preserve">Juego 10 olivas </t>
  </si>
  <si>
    <t>kit para 50 pruebas</t>
  </si>
  <si>
    <t>Acido EDTA Na2  0,1M</t>
  </si>
  <si>
    <t>AC09701000</t>
  </si>
  <si>
    <t>VA01500250</t>
  </si>
  <si>
    <t>Probeta Graduada  50 ml V/ Boros. Clase B con certificado/ 2u.</t>
  </si>
  <si>
    <t>073-201754</t>
  </si>
  <si>
    <t>Probeta Graduada 100ml V/ Boros. Clase B con certificado/2u</t>
  </si>
  <si>
    <t>Matraz aforado  Clase A, tapón de PE. 50ml con certificado/2u</t>
  </si>
  <si>
    <t xml:space="preserve"> 073-201632</t>
  </si>
  <si>
    <t>Matraz aforado  Clase A, tapón de PE. 100ml con certificado/2 u</t>
  </si>
  <si>
    <t>073-201632</t>
  </si>
  <si>
    <t>Matraz aforado  Clase A, tapón de PE. 500 ml con certificado/ 2 u</t>
  </si>
  <si>
    <t>ROSA DE BENGALA</t>
  </si>
  <si>
    <t>394545.1606</t>
  </si>
  <si>
    <t>Patrón calibración DQO (7000ppm) Panreac</t>
  </si>
  <si>
    <t>CA01760500 ó 313176.1210</t>
  </si>
  <si>
    <t xml:space="preserve">SGL. Ref. 784238.1210 ó CL02290500 </t>
  </si>
  <si>
    <t>84982260 ó 7842371210</t>
  </si>
  <si>
    <t>(44496907) MMMZHAWG101</t>
  </si>
  <si>
    <t>Filtro papel grado 40 WHATMAN 125 mmø Papel de filtro cuantitativo sin ceniza (0,007%) GRADE 40 Círculos  125 mm (8µm)</t>
  </si>
  <si>
    <t>SGL. Ref. 022.025-TF</t>
  </si>
  <si>
    <t>SGL. Ref. 29732</t>
  </si>
  <si>
    <t>SGL. Ref. 29734</t>
  </si>
  <si>
    <t>SGL. Ref. 29735</t>
  </si>
  <si>
    <t>073-001359</t>
  </si>
  <si>
    <t>1 un./25 FT 3/8X3/16</t>
  </si>
  <si>
    <t>VidraFoc. Ref.BK-034HA</t>
  </si>
  <si>
    <t>ThermoFisher. Ref. EB0332D</t>
  </si>
  <si>
    <t>Scharlau. Ref. 01-161-500 ó BK144HA</t>
  </si>
  <si>
    <t xml:space="preserve">AGAR XLD </t>
  </si>
  <si>
    <t xml:space="preserve">CM0549B </t>
  </si>
  <si>
    <t>Disolución electrolítica KCl 3M, para electrodos</t>
  </si>
  <si>
    <t>DPD NO.3 TABLETS</t>
  </si>
  <si>
    <t>10 ML/100 u.</t>
  </si>
  <si>
    <t xml:space="preserve">VARIO CHLORINE TOTAL DPD  </t>
  </si>
  <si>
    <t xml:space="preserve">VARIO CHLORINE FREE DPD </t>
  </si>
  <si>
    <t>Cloroformo, para análisis, ACS, ISO</t>
  </si>
  <si>
    <t>Zinc sulfate heptahydrate 99,5%, para análisis</t>
  </si>
  <si>
    <t xml:space="preserve">DPD NO.1 TABLETS </t>
  </si>
  <si>
    <t>Ácido Sulfúrico 5N SV</t>
  </si>
  <si>
    <t>Zinc sulfato 1-hidrato (USP, Ph. Eur, BP, puro, grado farma)</t>
  </si>
  <si>
    <t>Negro de ericromo T solución 1% para análisi volumétrico</t>
  </si>
  <si>
    <t>Sodio di-hidrógeno fosfato 1-hidrato (Reag. Ph. Eur.) para análisis</t>
  </si>
  <si>
    <t>Mercurio (II) sulfato para análisis</t>
  </si>
  <si>
    <t>Patrón de conductividad 1413 S/cm (25ºC)</t>
  </si>
  <si>
    <t>Patrón de Conductividad 84 µS/cm Panreac</t>
  </si>
  <si>
    <t>Patrón de Conductividad 147 µS/cm Panreac</t>
  </si>
  <si>
    <t>Patrón de Conductividad KCl 0,01M 30ml Merck</t>
  </si>
  <si>
    <r>
      <t xml:space="preserve">Disolución tampón pH XS 4.01 </t>
    </r>
    <r>
      <rPr>
        <sz val="11"/>
        <color theme="1"/>
        <rFont val="Calibri"/>
        <family val="2"/>
        <scheme val="minor"/>
      </rPr>
      <t>± 0,01 pH a 25ºC, Certificado NIST</t>
    </r>
  </si>
  <si>
    <r>
      <t xml:space="preserve">Disolución tampón pH XS 700 </t>
    </r>
    <r>
      <rPr>
        <sz val="11"/>
        <color theme="1"/>
        <rFont val="Calibri"/>
        <family val="2"/>
        <scheme val="minor"/>
      </rPr>
      <t>± 0,01 pH a 25ºC, Certificado NIST</t>
    </r>
  </si>
  <si>
    <t xml:space="preserve">Lot 1: Reactius de química general </t>
  </si>
  <si>
    <t>Lot 2:  Material fungible d'un sol ús</t>
  </si>
  <si>
    <t>Tubo de Silicona 3/8'', 3/16'' ø 7,6mm</t>
  </si>
  <si>
    <t>Lot 4:  Medis de cultiu i reactius de microbiologia</t>
  </si>
  <si>
    <t>Lot 3: Fungible durader</t>
  </si>
  <si>
    <t>148-3112</t>
  </si>
  <si>
    <t>1 x 10 kg</t>
  </si>
  <si>
    <t>Detergente especial neodsiher, aplicación universal, LaboClean A 8</t>
  </si>
  <si>
    <t>Biolab. Ref. 972500</t>
  </si>
  <si>
    <t>Phagospray DM</t>
  </si>
  <si>
    <t>Filtro 0,45µM para pipeteador cellmate II matrix</t>
  </si>
  <si>
    <t>644-197620</t>
  </si>
  <si>
    <t>Buchi</t>
  </si>
  <si>
    <r>
      <t xml:space="preserve">41999 </t>
    </r>
    <r>
      <rPr>
        <b/>
        <sz val="11"/>
        <color theme="1"/>
        <rFont val="Calibri"/>
        <family val="2"/>
        <scheme val="minor"/>
      </rPr>
      <t>(Buchi)</t>
    </r>
  </si>
  <si>
    <t xml:space="preserve">Anaerocult A para microbiol </t>
  </si>
  <si>
    <t xml:space="preserve">BK018HA </t>
  </si>
  <si>
    <t>1.11681.05</t>
  </si>
  <si>
    <t>Agar Levine EMB Bioser</t>
  </si>
  <si>
    <t>98-08876-00</t>
  </si>
  <si>
    <t>20 unitats</t>
  </si>
  <si>
    <t>Medi de cultiu per al recompte d’E.coli pel NMP</t>
  </si>
  <si>
    <t>98-27164-00</t>
  </si>
  <si>
    <t>100 unitats</t>
  </si>
  <si>
    <t xml:space="preserve">Medi de cultiu per al recompte d’E.coli pel NMP  </t>
  </si>
  <si>
    <t>98-08877-00</t>
  </si>
  <si>
    <t>200 unitats</t>
  </si>
  <si>
    <t>98-09529-00</t>
  </si>
  <si>
    <t xml:space="preserve">Medi de cultiu per al recompte d’enterococs intestinals pel NMP-Aigües continentals y marines </t>
  </si>
  <si>
    <t>98-09530-00</t>
  </si>
  <si>
    <t xml:space="preserve">Medi de cultiu per al recompte d’enterococs intestinals pel NMP Aigües continentals y marines </t>
  </si>
  <si>
    <t>98-18072-00</t>
  </si>
  <si>
    <t xml:space="preserve"> 20 unitat</t>
  </si>
  <si>
    <t>Medi de cultiu per al recompte d’enterococs intestinals pel NMP-Aigües de consum</t>
  </si>
  <si>
    <t>98-18074-00</t>
  </si>
  <si>
    <t xml:space="preserve"> 200 unitats</t>
  </si>
  <si>
    <t xml:space="preserve">(98-18076-00) WPSE0201 </t>
  </si>
  <si>
    <t>100 ml/20PK</t>
  </si>
  <si>
    <t>Medi de cultiu per al recompte de Pseudomonas aeruginosa pel NMP de 20 unitats</t>
  </si>
  <si>
    <t>98-0002710-00</t>
  </si>
  <si>
    <t>Medi de cultiu per al recompte de Legionella pneumophila pel NMP 20 unitats</t>
  </si>
  <si>
    <t>(98-0005738-00) WLGT-100</t>
  </si>
  <si>
    <t>100 mL/100 T</t>
  </si>
  <si>
    <t xml:space="preserve">Medi de cultiu per al recompte de Legionella pneumophila pel NMP </t>
  </si>
  <si>
    <t>WQTLGT-20 (98-0005796-00)</t>
  </si>
  <si>
    <t>Safates 96 pouet</t>
  </si>
  <si>
    <t>(98-0005754-00) WQTLGT-100</t>
  </si>
  <si>
    <t xml:space="preserve">Safates 96 pouet- </t>
  </si>
  <si>
    <t>98-0005745-00</t>
  </si>
  <si>
    <t>Suplement Medi de cultiu per al recompte de Legionella pneumophila pel NMP</t>
  </si>
  <si>
    <t>(98-06161-00) WV120SBAF-200</t>
  </si>
  <si>
    <t xml:space="preserve">200 flascons de 120ml </t>
  </si>
  <si>
    <t>flascó sense Tiosulfat de sodi y amb antiespumant i línia de mesura de 100ml</t>
  </si>
  <si>
    <t>flascó sense Tiosulfat de sodi i línia de mesura de 100ml de 100ml</t>
  </si>
  <si>
    <t xml:space="preserve">(98-21378-00) WQT100 </t>
  </si>
  <si>
    <t>Quanti-Tray de 51 pouets</t>
  </si>
  <si>
    <t>(98-21675-00) WQT2K</t>
  </si>
  <si>
    <t xml:space="preserve"> 100 unitats</t>
  </si>
  <si>
    <t>Quanti-Tray 2000 de 97 pouets -</t>
  </si>
  <si>
    <t>98-20748-01</t>
  </si>
  <si>
    <t>Quanti-Cult: 3 E coli, 3 K. pneumoniae, 3 P. aeruginosa</t>
  </si>
  <si>
    <t>98-29000-01</t>
  </si>
  <si>
    <t>Quanti-Cult Coliformes &amp; E. coli (3 - E. coli, 3 - K. pneumoniae, 3 - P. aeruginosa)</t>
  </si>
  <si>
    <t>98-29001-01</t>
  </si>
  <si>
    <t>Quanti-Cult Coliformes Fecales (3 - E. coli, 3 - P. aeruginosa)</t>
  </si>
  <si>
    <t>98-29002-01</t>
  </si>
  <si>
    <t>Quanti-Cult Enterococos (3 - E. faecalis, 3 - E.coli, 3 - S.bovis)</t>
  </si>
  <si>
    <t>98-29003-01</t>
  </si>
  <si>
    <t>Quanti-Cult Enterococos en Aigües de consum (3 - E.faecalis, 3 - S. marcescens)</t>
  </si>
  <si>
    <t>98-29004-01</t>
  </si>
  <si>
    <t>Quanti-Cult Pseudomonas aeruginosa (3 - P. aeruginosa, 3 -E. coli, 3 - P. fluorescens)</t>
  </si>
  <si>
    <t>98-29006-01</t>
  </si>
  <si>
    <t>Quanti-Cult HPC (3 - E. faecalis)</t>
  </si>
  <si>
    <t>98-29007-01</t>
  </si>
  <si>
    <t>Quanti-Cult E. coli (9 - E. coli)</t>
  </si>
  <si>
    <t>98-0009287-01</t>
  </si>
  <si>
    <t>Quanti-Cult Legionella pneumophila (3 - L. pneumophila, 3 -E. faecalis)</t>
  </si>
  <si>
    <t>98-09226-00</t>
  </si>
  <si>
    <t>Comparador Medi de cultiu per al recompte d’E.coli pel NMP Quanti-Tray de 51 pouets</t>
  </si>
  <si>
    <t>98-09227-00</t>
  </si>
  <si>
    <t>Comparador Medi de cultiu per al recompte d’E.coli pel NMP Quanti-Tray 2000 de 97 pouets</t>
  </si>
  <si>
    <t xml:space="preserve">200 unitats de 100ml </t>
  </si>
  <si>
    <t>98-06160-00</t>
  </si>
  <si>
    <t>Total</t>
  </si>
  <si>
    <t>3 u.</t>
  </si>
  <si>
    <t>9 u.</t>
  </si>
  <si>
    <t>6 u.</t>
  </si>
  <si>
    <t>1 x 50</t>
  </si>
  <si>
    <t>50 u.</t>
  </si>
  <si>
    <t>Consum estimat</t>
  </si>
  <si>
    <t>Preu màxim sense IVA</t>
  </si>
  <si>
    <t>Referència del proveïdor</t>
  </si>
  <si>
    <t>Marca</t>
  </si>
  <si>
    <t>Base Imposable</t>
  </si>
  <si>
    <t>IVA 21%</t>
  </si>
  <si>
    <t>Preferentment que sigui la referència proposada</t>
  </si>
  <si>
    <t>Preu unitari ofertat per l'empresa sense IVA</t>
  </si>
  <si>
    <r>
      <t>Lot 6:  Mètode del substrat definit</t>
    </r>
    <r>
      <rPr>
        <b/>
        <u/>
        <sz val="9"/>
        <rFont val="Arial"/>
        <family val="2"/>
      </rPr>
      <t xml:space="preserve"> </t>
    </r>
  </si>
  <si>
    <t>1 x 5</t>
  </si>
  <si>
    <t xml:space="preserve">Solución interna filling </t>
  </si>
  <si>
    <t>Potasio cloruro</t>
  </si>
  <si>
    <t>1 x 100 g</t>
  </si>
  <si>
    <t>Sulfato de plata</t>
  </si>
  <si>
    <t>Y000231000</t>
  </si>
  <si>
    <t>1 x 1L</t>
  </si>
  <si>
    <t>Solución Iodo 0,1 N</t>
  </si>
  <si>
    <t>R8008301000</t>
  </si>
  <si>
    <t>Resorcina PA</t>
  </si>
  <si>
    <t>CM1203</t>
  </si>
  <si>
    <t>Legionella Agar Base de Oxoid.</t>
  </si>
  <si>
    <t>SR0251C</t>
  </si>
  <si>
    <t>1x10 botellas</t>
  </si>
  <si>
    <t>Legionella Growth Supplement (BCYE) </t>
  </si>
  <si>
    <t>SR0252E</t>
  </si>
  <si>
    <t>Legionella Selective Supplement (GVPC)</t>
  </si>
  <si>
    <t>SR0253A</t>
  </si>
  <si>
    <t>Legionella Growth Supplement (BCYE without L-cysteina)</t>
  </si>
  <si>
    <t>GFB01</t>
  </si>
  <si>
    <t>Legionella acid buffer solution</t>
  </si>
  <si>
    <t>Klebsiella pneumoniae ATCC 31488, IELAB High 1000 UFC</t>
  </si>
  <si>
    <t>Listeria monocytogenes ATCC 13932, IELAB, HIGH&gt;1000 UFC</t>
  </si>
  <si>
    <t>BA cuanti 10, 10 u /pack</t>
  </si>
  <si>
    <t>Clostridium perfringens ATCC 13124, IELAB, HIGH 1000 UFC/tb 10tb/pack</t>
  </si>
  <si>
    <t>L. pneumophila sg.1 (policarbonato (policarbonato/nylon/poliétersulfona-PES).(CECT 7109 T ), &gt;1000 ufc</t>
  </si>
  <si>
    <t>990475 </t>
  </si>
  <si>
    <t>Pseudomonas fluorescens (CECT 378 T) &gt;1000 ufc</t>
  </si>
  <si>
    <t>Legionella jordanis Recomendado para ensayos de la Norma ISO 11731 (filtros de membrana de ésteres de celulosa). (NCTC 11533). &gt;1000 ufc</t>
  </si>
  <si>
    <t>Leg. Jordanis policarbonato Recomendado para ensayos de la Norma ISO 11731 (filtros de membrana de policarbonato/nylon/ poliétersulfona-PES). (NCTC 11533). &gt;1000 ufc</t>
  </si>
  <si>
    <t> Legionella pneumophila sg.1 Recomendado para ensayos de la Norma ISO 11731 (filtros de membrana de ésteres de celulosa). (CECT 7109 T ). &gt;1000 ufc</t>
  </si>
  <si>
    <t> Salmonella entèrica subsp. enterica serovar Typhimurium1 (CECT 4594):&gt;1000 ufc</t>
  </si>
  <si>
    <t> Enterococcus faecalis1 (CECT 481 T), &gt;1000 ufc</t>
  </si>
  <si>
    <t>Escherichia coli1, 2 (CECT 516). &gt;1000 ufc</t>
  </si>
  <si>
    <t>Escherichia coli1 Recomendado para ensayos basados en métodos de sustrato definido. (CECT 515 T): &gt;1000 ufc</t>
  </si>
  <si>
    <t>Bacillus subtilis1, 2 (CECT 356). &gt;1000 ufc</t>
  </si>
  <si>
    <t>Escherichia coli1 (CECT 434). &gt;1000 ufc</t>
  </si>
  <si>
    <t> Enterobacter aerogenes1 (CECT 684 T).. &gt;1000 ufc</t>
  </si>
  <si>
    <t> Candida albicans2(CECT 1394).. &gt;1000 ufc</t>
  </si>
  <si>
    <t>Lot 7:  Soques de microbiologia</t>
  </si>
  <si>
    <t>1 u. (50 ml)</t>
  </si>
  <si>
    <t>1 u (100 ml)</t>
  </si>
  <si>
    <r>
      <t>Punta Finntip 1000</t>
    </r>
    <r>
      <rPr>
        <sz val="11"/>
        <color theme="1"/>
        <rFont val="Calibri"/>
        <family val="2"/>
        <scheme val="minor"/>
      </rPr>
      <t>µl Flex 100-1000 µl Vrachermo</t>
    </r>
  </si>
  <si>
    <r>
      <t xml:space="preserve">Microsart e.motion membrane filter PES, sterile, 0.2 </t>
    </r>
    <r>
      <rPr>
        <sz val="11"/>
        <color theme="1"/>
        <rFont val="Calibri"/>
        <family val="2"/>
        <scheme val="minor"/>
      </rPr>
      <t xml:space="preserve">µm, 47 mm, </t>
    </r>
  </si>
  <si>
    <r>
      <t xml:space="preserve">Microsart e.motion membrane filter CN gridded, white/black, sterile, 0,2 </t>
    </r>
    <r>
      <rPr>
        <sz val="11"/>
        <color theme="1"/>
        <rFont val="Calibri"/>
        <family val="2"/>
        <scheme val="minor"/>
      </rPr>
      <t>µm, 47 mm</t>
    </r>
  </si>
  <si>
    <t xml:space="preserve">API  20 NE </t>
  </si>
  <si>
    <t>Envase estéril Anaclin muestras 1800 cc con tiosulfato 25 mg/L</t>
  </si>
  <si>
    <t>1800 cc/75 u.</t>
  </si>
  <si>
    <t>130H6Z-47</t>
  </si>
  <si>
    <t>Cellulose Nitrate (CN) Membrane Filter, sterile, 0,45 µm, 47 mm</t>
  </si>
  <si>
    <t>Lot 5:  Reactius per determinar la toxicitat de l'aigua (assaig de bacteris luminiscents)</t>
  </si>
  <si>
    <t>Sol. Reconstituent</t>
  </si>
  <si>
    <t xml:space="preserve">Reactiu liofilitzat de Vibrio fischeri </t>
  </si>
  <si>
    <t>Cubetes d'un sol ús de vidre caixa de 400 per analitzador de toxicitat de l'aigua</t>
  </si>
  <si>
    <t>Solució d'ajust osmòtic</t>
  </si>
  <si>
    <t xml:space="preserve">Solució diluent </t>
  </si>
  <si>
    <t>%  baixada ofertada: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</si>
</sst>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\ [$€-1]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1"/>
      <name val="Arial"/>
      <family val="2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11" fillId="0" borderId="0" applyFont="0" applyFill="0" applyBorder="0" applyAlignment="0" applyProtection="0"/>
  </cellStyleXfs>
  <cellXfs count="194">
    <xf numFmtId="0" fontId="0" fillId="0" borderId="0" xfId="0"/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5" fillId="0" borderId="0" xfId="0" applyFont="1" applyBorder="1" applyAlignment="1"/>
    <xf numFmtId="0" fontId="0" fillId="0" borderId="0" xfId="0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/>
    <xf numFmtId="0" fontId="6" fillId="0" borderId="6" xfId="0" applyFont="1" applyBorder="1"/>
    <xf numFmtId="0" fontId="2" fillId="0" borderId="7" xfId="0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4" fontId="0" fillId="0" borderId="8" xfId="0" applyNumberFormat="1" applyFont="1" applyBorder="1"/>
    <xf numFmtId="0" fontId="6" fillId="0" borderId="9" xfId="0" applyFont="1" applyBorder="1"/>
    <xf numFmtId="0" fontId="2" fillId="0" borderId="0" xfId="0" applyFont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164" fontId="0" fillId="0" borderId="10" xfId="0" applyNumberFormat="1" applyFont="1" applyBorder="1"/>
    <xf numFmtId="0" fontId="6" fillId="0" borderId="11" xfId="0" applyFont="1" applyBorder="1"/>
    <xf numFmtId="0" fontId="2" fillId="0" borderId="12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164" fontId="0" fillId="0" borderId="5" xfId="0" applyNumberFormat="1" applyFont="1" applyBorder="1"/>
    <xf numFmtId="0" fontId="0" fillId="2" borderId="0" xfId="0" applyFill="1"/>
    <xf numFmtId="0" fontId="0" fillId="0" borderId="0" xfId="0" applyAlignment="1">
      <alignment wrapText="1"/>
    </xf>
    <xf numFmtId="0" fontId="0" fillId="2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164" fontId="0" fillId="0" borderId="19" xfId="0" applyNumberFormat="1" applyBorder="1" applyAlignment="1">
      <alignment wrapText="1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2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0" fillId="0" borderId="19" xfId="0" applyBorder="1" applyAlignment="1">
      <alignment horizontal="center" wrapText="1"/>
    </xf>
    <xf numFmtId="0" fontId="0" fillId="0" borderId="1" xfId="0" applyBorder="1" applyAlignment="1" applyProtection="1">
      <alignment wrapText="1"/>
      <protection locked="0"/>
    </xf>
    <xf numFmtId="0" fontId="0" fillId="0" borderId="17" xfId="0" applyBorder="1" applyAlignment="1" applyProtection="1">
      <alignment wrapText="1"/>
      <protection locked="0"/>
    </xf>
    <xf numFmtId="0" fontId="0" fillId="0" borderId="19" xfId="0" applyBorder="1" applyAlignment="1" applyProtection="1">
      <alignment wrapText="1"/>
      <protection locked="0"/>
    </xf>
    <xf numFmtId="0" fontId="0" fillId="0" borderId="20" xfId="0" applyBorder="1" applyAlignment="1" applyProtection="1">
      <alignment wrapText="1"/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8" fillId="0" borderId="17" xfId="0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17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7" xfId="0" applyFont="1" applyBorder="1" applyAlignment="1" applyProtection="1">
      <alignment wrapText="1"/>
      <protection locked="0"/>
    </xf>
    <xf numFmtId="164" fontId="0" fillId="0" borderId="1" xfId="0" applyNumberFormat="1" applyBorder="1" applyAlignment="1" applyProtection="1">
      <alignment wrapText="1"/>
    </xf>
    <xf numFmtId="164" fontId="0" fillId="0" borderId="19" xfId="0" applyNumberFormat="1" applyBorder="1" applyAlignment="1" applyProtection="1">
      <alignment wrapText="1"/>
    </xf>
    <xf numFmtId="0" fontId="9" fillId="3" borderId="1" xfId="0" applyFont="1" applyFill="1" applyBorder="1" applyAlignment="1">
      <alignment horizontal="center" wrapText="1"/>
    </xf>
    <xf numFmtId="3" fontId="0" fillId="0" borderId="1" xfId="0" applyNumberFormat="1" applyFont="1" applyBorder="1" applyAlignment="1">
      <alignment horizontal="center" wrapText="1"/>
    </xf>
    <xf numFmtId="164" fontId="0" fillId="0" borderId="0" xfId="0" applyNumberFormat="1" applyAlignment="1">
      <alignment horizontal="center"/>
    </xf>
    <xf numFmtId="0" fontId="4" fillId="2" borderId="16" xfId="0" applyFont="1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2" fillId="0" borderId="2" xfId="0" applyFont="1" applyBorder="1"/>
    <xf numFmtId="10" fontId="0" fillId="0" borderId="0" xfId="0" applyNumberFormat="1"/>
    <xf numFmtId="10" fontId="0" fillId="0" borderId="4" xfId="0" applyNumberFormat="1" applyBorder="1" applyProtection="1">
      <protection locked="0"/>
    </xf>
    <xf numFmtId="164" fontId="0" fillId="0" borderId="1" xfId="0" applyNumberFormat="1" applyFont="1" applyBorder="1" applyAlignment="1" applyProtection="1">
      <alignment wrapText="1"/>
    </xf>
    <xf numFmtId="0" fontId="0" fillId="0" borderId="0" xfId="0" applyFont="1" applyAlignment="1" applyProtection="1">
      <alignment horizontal="center"/>
    </xf>
    <xf numFmtId="0" fontId="0" fillId="0" borderId="0" xfId="0" applyProtection="1"/>
    <xf numFmtId="0" fontId="0" fillId="0" borderId="0" xfId="0" applyFont="1" applyProtection="1"/>
    <xf numFmtId="0" fontId="2" fillId="0" borderId="2" xfId="0" applyFont="1" applyBorder="1" applyProtection="1"/>
    <xf numFmtId="0" fontId="6" fillId="0" borderId="0" xfId="0" applyFont="1" applyBorder="1" applyAlignment="1" applyProtection="1">
      <alignment horizontal="center"/>
    </xf>
    <xf numFmtId="0" fontId="0" fillId="0" borderId="0" xfId="0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wrapText="1"/>
    </xf>
    <xf numFmtId="0" fontId="0" fillId="3" borderId="1" xfId="0" applyFont="1" applyFill="1" applyBorder="1" applyAlignment="1" applyProtection="1">
      <alignment horizontal="center" wrapText="1"/>
    </xf>
    <xf numFmtId="164" fontId="0" fillId="0" borderId="1" xfId="0" applyNumberFormat="1" applyFont="1" applyBorder="1" applyAlignment="1" applyProtection="1">
      <alignment horizont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0" fillId="0" borderId="1" xfId="0" applyFont="1" applyBorder="1" applyAlignment="1" applyProtection="1">
      <alignment horizontal="center" wrapText="1"/>
    </xf>
    <xf numFmtId="164" fontId="0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wrapText="1"/>
    </xf>
    <xf numFmtId="164" fontId="4" fillId="0" borderId="1" xfId="0" applyNumberFormat="1" applyFont="1" applyBorder="1" applyAlignment="1" applyProtection="1">
      <alignment horizontal="center" wrapText="1"/>
    </xf>
    <xf numFmtId="0" fontId="0" fillId="2" borderId="1" xfId="0" applyFont="1" applyFill="1" applyBorder="1" applyAlignment="1" applyProtection="1">
      <alignment horizontal="center" wrapText="1"/>
    </xf>
    <xf numFmtId="0" fontId="0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</xf>
    <xf numFmtId="0" fontId="0" fillId="2" borderId="1" xfId="1" applyFont="1" applyFill="1" applyBorder="1" applyAlignment="1" applyProtection="1">
      <alignment horizontal="center" wrapText="1"/>
    </xf>
    <xf numFmtId="0" fontId="6" fillId="0" borderId="6" xfId="0" applyFont="1" applyBorder="1" applyProtection="1"/>
    <xf numFmtId="0" fontId="2" fillId="0" borderId="7" xfId="0" applyFont="1" applyBorder="1" applyAlignment="1" applyProtection="1">
      <alignment horizontal="center"/>
    </xf>
    <xf numFmtId="165" fontId="2" fillId="0" borderId="8" xfId="0" applyNumberFormat="1" applyFont="1" applyBorder="1" applyAlignment="1" applyProtection="1">
      <alignment horizontal="center"/>
    </xf>
    <xf numFmtId="164" fontId="0" fillId="0" borderId="8" xfId="0" applyNumberFormat="1" applyFont="1" applyBorder="1" applyProtection="1"/>
    <xf numFmtId="0" fontId="6" fillId="0" borderId="9" xfId="0" applyFont="1" applyBorder="1" applyProtection="1"/>
    <xf numFmtId="0" fontId="2" fillId="0" borderId="0" xfId="0" applyFont="1" applyBorder="1" applyAlignment="1" applyProtection="1">
      <alignment horizontal="center"/>
    </xf>
    <xf numFmtId="165" fontId="2" fillId="0" borderId="10" xfId="0" applyNumberFormat="1" applyFont="1" applyBorder="1" applyAlignment="1" applyProtection="1">
      <alignment horizontal="center"/>
    </xf>
    <xf numFmtId="164" fontId="0" fillId="0" borderId="10" xfId="0" applyNumberFormat="1" applyFont="1" applyBorder="1" applyProtection="1"/>
    <xf numFmtId="0" fontId="6" fillId="0" borderId="11" xfId="0" applyFont="1" applyBorder="1" applyProtection="1"/>
    <xf numFmtId="0" fontId="2" fillId="0" borderId="12" xfId="0" applyFont="1" applyBorder="1" applyAlignment="1" applyProtection="1">
      <alignment horizontal="center"/>
    </xf>
    <xf numFmtId="165" fontId="2" fillId="0" borderId="5" xfId="0" applyNumberFormat="1" applyFont="1" applyBorder="1" applyAlignment="1" applyProtection="1">
      <alignment horizontal="center"/>
    </xf>
    <xf numFmtId="164" fontId="0" fillId="0" borderId="5" xfId="0" applyNumberFormat="1" applyFont="1" applyBorder="1" applyProtection="1"/>
    <xf numFmtId="0" fontId="0" fillId="2" borderId="0" xfId="0" applyFill="1" applyProtection="1"/>
    <xf numFmtId="0" fontId="6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 wrapText="1"/>
    </xf>
    <xf numFmtId="0" fontId="0" fillId="2" borderId="16" xfId="0" applyFont="1" applyFill="1" applyBorder="1" applyAlignment="1" applyProtection="1">
      <alignment horizontal="center" wrapText="1"/>
    </xf>
    <xf numFmtId="0" fontId="0" fillId="2" borderId="1" xfId="0" applyFont="1" applyFill="1" applyBorder="1" applyAlignment="1" applyProtection="1">
      <alignment horizontal="center" vertical="center"/>
    </xf>
    <xf numFmtId="0" fontId="0" fillId="2" borderId="1" xfId="0" applyFont="1" applyFill="1" applyBorder="1" applyAlignment="1" applyProtection="1">
      <alignment horizontal="center"/>
    </xf>
    <xf numFmtId="0" fontId="0" fillId="0" borderId="16" xfId="0" applyFont="1" applyBorder="1" applyAlignment="1" applyProtection="1">
      <alignment horizontal="center" wrapText="1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/>
    </xf>
    <xf numFmtId="3" fontId="0" fillId="0" borderId="16" xfId="0" applyNumberFormat="1" applyFont="1" applyBorder="1" applyAlignment="1" applyProtection="1">
      <alignment horizontal="center" wrapText="1"/>
    </xf>
    <xf numFmtId="0" fontId="0" fillId="3" borderId="16" xfId="0" applyFont="1" applyFill="1" applyBorder="1" applyAlignment="1" applyProtection="1">
      <alignment horizontal="center" vertical="center" wrapText="1"/>
    </xf>
    <xf numFmtId="0" fontId="0" fillId="3" borderId="1" xfId="0" applyFont="1" applyFill="1" applyBorder="1" applyAlignment="1" applyProtection="1">
      <alignment horizontal="center"/>
    </xf>
    <xf numFmtId="164" fontId="0" fillId="0" borderId="1" xfId="0" applyNumberFormat="1" applyBorder="1" applyAlignment="1" applyProtection="1">
      <alignment horizontal="center" wrapText="1"/>
    </xf>
    <xf numFmtId="0" fontId="0" fillId="0" borderId="16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wrapText="1"/>
    </xf>
    <xf numFmtId="0" fontId="0" fillId="2" borderId="16" xfId="0" applyFont="1" applyFill="1" applyBorder="1" applyAlignment="1" applyProtection="1">
      <alignment horizontal="center" vertical="center" wrapText="1"/>
    </xf>
    <xf numFmtId="0" fontId="0" fillId="2" borderId="22" xfId="0" applyFont="1" applyFill="1" applyBorder="1" applyAlignment="1" applyProtection="1">
      <alignment horizontal="center" wrapText="1"/>
    </xf>
    <xf numFmtId="0" fontId="0" fillId="2" borderId="21" xfId="0" applyFont="1" applyFill="1" applyBorder="1" applyAlignment="1" applyProtection="1">
      <alignment horizontal="center"/>
    </xf>
    <xf numFmtId="0" fontId="0" fillId="3" borderId="16" xfId="0" applyFont="1" applyFill="1" applyBorder="1" applyAlignment="1" applyProtection="1">
      <alignment horizontal="center" wrapText="1"/>
    </xf>
    <xf numFmtId="0" fontId="12" fillId="3" borderId="1" xfId="0" applyFont="1" applyFill="1" applyBorder="1" applyAlignment="1" applyProtection="1">
      <alignment horizontal="center"/>
    </xf>
    <xf numFmtId="0" fontId="12" fillId="3" borderId="16" xfId="0" applyFont="1" applyFill="1" applyBorder="1" applyAlignment="1" applyProtection="1">
      <alignment horizontal="center" wrapText="1"/>
    </xf>
    <xf numFmtId="0" fontId="0" fillId="3" borderId="1" xfId="0" applyFill="1" applyBorder="1" applyAlignment="1" applyProtection="1">
      <alignment horizontal="center"/>
    </xf>
    <xf numFmtId="0" fontId="0" fillId="3" borderId="21" xfId="0" applyFont="1" applyFill="1" applyBorder="1" applyAlignment="1" applyProtection="1">
      <alignment horizontal="center"/>
    </xf>
    <xf numFmtId="0" fontId="0" fillId="3" borderId="21" xfId="0" applyFill="1" applyBorder="1" applyAlignment="1" applyProtection="1">
      <alignment horizontal="center"/>
    </xf>
    <xf numFmtId="0" fontId="12" fillId="3" borderId="18" xfId="0" applyFont="1" applyFill="1" applyBorder="1" applyAlignment="1" applyProtection="1">
      <alignment horizontal="center" wrapText="1"/>
    </xf>
    <xf numFmtId="0" fontId="0" fillId="3" borderId="19" xfId="0" applyFont="1" applyFill="1" applyBorder="1" applyAlignment="1" applyProtection="1">
      <alignment horizontal="center"/>
    </xf>
    <xf numFmtId="0" fontId="12" fillId="3" borderId="19" xfId="0" applyFont="1" applyFill="1" applyBorder="1" applyAlignment="1" applyProtection="1">
      <alignment horizontal="center"/>
    </xf>
    <xf numFmtId="164" fontId="0" fillId="0" borderId="19" xfId="0" applyNumberFormat="1" applyFont="1" applyBorder="1" applyAlignment="1" applyProtection="1">
      <alignment horizontal="center" wrapText="1"/>
    </xf>
    <xf numFmtId="0" fontId="0" fillId="3" borderId="19" xfId="0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5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6" fillId="0" borderId="14" xfId="0" applyFont="1" applyBorder="1" applyAlignment="1" applyProtection="1">
      <alignment horizontal="center" vertical="center"/>
    </xf>
    <xf numFmtId="0" fontId="0" fillId="2" borderId="16" xfId="0" applyFill="1" applyBorder="1" applyAlignment="1" applyProtection="1">
      <alignment horizontal="center" wrapText="1"/>
    </xf>
    <xf numFmtId="0" fontId="0" fillId="0" borderId="1" xfId="0" applyBorder="1" applyAlignment="1" applyProtection="1">
      <alignment horizontal="center" wrapText="1"/>
    </xf>
    <xf numFmtId="0" fontId="0" fillId="2" borderId="18" xfId="0" applyFill="1" applyBorder="1" applyAlignment="1" applyProtection="1">
      <alignment horizontal="center" wrapText="1"/>
    </xf>
    <xf numFmtId="0" fontId="0" fillId="0" borderId="19" xfId="0" applyBorder="1" applyAlignment="1" applyProtection="1">
      <alignment horizontal="center" wrapText="1"/>
    </xf>
    <xf numFmtId="164" fontId="0" fillId="0" borderId="19" xfId="0" applyNumberFormat="1" applyBorder="1" applyAlignment="1" applyProtection="1">
      <alignment horizontal="center" wrapText="1"/>
    </xf>
    <xf numFmtId="0" fontId="4" fillId="2" borderId="16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3" fontId="0" fillId="2" borderId="16" xfId="0" applyNumberFormat="1" applyFont="1" applyFill="1" applyBorder="1" applyAlignment="1" applyProtection="1">
      <alignment horizontal="center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0" fontId="4" fillId="2" borderId="19" xfId="0" applyFont="1" applyFill="1" applyBorder="1" applyAlignment="1" applyProtection="1">
      <alignment horizontal="center" vertical="center" wrapText="1"/>
    </xf>
    <xf numFmtId="164" fontId="4" fillId="0" borderId="19" xfId="0" applyNumberFormat="1" applyFont="1" applyBorder="1" applyAlignment="1" applyProtection="1">
      <alignment horizontal="center" wrapText="1"/>
    </xf>
    <xf numFmtId="0" fontId="0" fillId="0" borderId="19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center" wrapText="1"/>
    </xf>
    <xf numFmtId="0" fontId="0" fillId="0" borderId="16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0" fillId="3" borderId="1" xfId="0" applyFont="1" applyFill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  <xf numFmtId="0" fontId="4" fillId="2" borderId="16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/>
    </xf>
    <xf numFmtId="0" fontId="0" fillId="2" borderId="16" xfId="0" applyFont="1" applyFill="1" applyBorder="1" applyAlignment="1" applyProtection="1">
      <alignment horizontal="center"/>
    </xf>
    <xf numFmtId="16" fontId="0" fillId="2" borderId="1" xfId="0" applyNumberFormat="1" applyFont="1" applyFill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center"/>
    </xf>
    <xf numFmtId="3" fontId="0" fillId="0" borderId="16" xfId="0" applyNumberFormat="1" applyFont="1" applyBorder="1" applyAlignment="1" applyProtection="1">
      <alignment horizontal="center"/>
    </xf>
    <xf numFmtId="49" fontId="0" fillId="0" borderId="16" xfId="0" applyNumberFormat="1" applyFont="1" applyBorder="1" applyAlignment="1" applyProtection="1">
      <alignment horizontal="center"/>
    </xf>
    <xf numFmtId="3" fontId="0" fillId="0" borderId="16" xfId="0" applyNumberFormat="1" applyFont="1" applyBorder="1" applyAlignment="1" applyProtection="1">
      <alignment horizontal="center" vertical="center"/>
    </xf>
    <xf numFmtId="3" fontId="0" fillId="2" borderId="16" xfId="0" applyNumberFormat="1" applyFont="1" applyFill="1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/>
    </xf>
    <xf numFmtId="0" fontId="0" fillId="0" borderId="21" xfId="0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/>
    </xf>
    <xf numFmtId="0" fontId="0" fillId="3" borderId="21" xfId="0" applyFont="1" applyFill="1" applyBorder="1" applyAlignment="1" applyProtection="1">
      <alignment horizontal="center" vertical="center"/>
    </xf>
    <xf numFmtId="0" fontId="0" fillId="3" borderId="16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vertical="center"/>
    </xf>
    <xf numFmtId="164" fontId="0" fillId="3" borderId="1" xfId="0" applyNumberFormat="1" applyFill="1" applyBorder="1" applyAlignment="1" applyProtection="1">
      <alignment horizontal="center"/>
    </xf>
    <xf numFmtId="0" fontId="0" fillId="3" borderId="18" xfId="0" applyFill="1" applyBorder="1" applyAlignment="1" applyProtection="1">
      <alignment horizontal="center"/>
    </xf>
    <xf numFmtId="0" fontId="0" fillId="3" borderId="19" xfId="0" applyFill="1" applyBorder="1" applyAlignment="1" applyProtection="1">
      <alignment horizontal="center" vertical="center"/>
    </xf>
    <xf numFmtId="0" fontId="4" fillId="3" borderId="19" xfId="0" applyFont="1" applyFill="1" applyBorder="1" applyAlignment="1" applyProtection="1">
      <alignment horizontal="center"/>
    </xf>
    <xf numFmtId="164" fontId="0" fillId="3" borderId="19" xfId="0" applyNumberFormat="1" applyFill="1" applyBorder="1" applyAlignment="1" applyProtection="1">
      <alignment horizontal="center"/>
    </xf>
    <xf numFmtId="0" fontId="6" fillId="0" borderId="2" xfId="0" applyFont="1" applyBorder="1" applyAlignment="1" applyProtection="1">
      <alignment horizontal="left" vertical="center"/>
    </xf>
    <xf numFmtId="0" fontId="6" fillId="0" borderId="3" xfId="0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horizontal="left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6" fillId="0" borderId="2" xfId="0" applyFont="1" applyBorder="1" applyAlignment="1" applyProtection="1">
      <alignment horizontal="left"/>
    </xf>
    <xf numFmtId="0" fontId="6" fillId="0" borderId="3" xfId="0" applyFont="1" applyBorder="1" applyAlignment="1" applyProtection="1">
      <alignment horizontal="left"/>
    </xf>
    <xf numFmtId="0" fontId="6" fillId="0" borderId="4" xfId="0" applyFont="1" applyBorder="1" applyAlignment="1" applyProtection="1">
      <alignment horizontal="left"/>
    </xf>
    <xf numFmtId="0" fontId="0" fillId="0" borderId="3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</cellXfs>
  <cellStyles count="3">
    <cellStyle name="Enllaç" xfId="1" builtinId="8"/>
    <cellStyle name="Moneda 2" xfId="2" xr:uid="{00000000-0005-0000-0000-00003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charlab.com/productos-producto-catalogo-productos-detalle-referencia.php?c=18&amp;sc=106&amp;p=1319&amp;r=073-001359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A9211-4EB7-42C3-9112-BAFF30E64A1A}">
  <dimension ref="A1:K113"/>
  <sheetViews>
    <sheetView tabSelected="1" workbookViewId="0">
      <selection activeCell="J7" sqref="J7"/>
    </sheetView>
  </sheetViews>
  <sheetFormatPr defaultRowHeight="15" x14ac:dyDescent="0.25"/>
  <cols>
    <col min="1" max="1" width="9.140625" style="130"/>
    <col min="2" max="2" width="32.85546875" style="63" bestFit="1" customWidth="1"/>
    <col min="3" max="3" width="13.28515625" style="63" customWidth="1"/>
    <col min="4" max="4" width="36" style="63" customWidth="1"/>
    <col min="5" max="5" width="12.140625" style="64" customWidth="1"/>
    <col min="6" max="6" width="9.42578125" style="64" customWidth="1"/>
    <col min="7" max="7" width="19.140625" style="64" bestFit="1" customWidth="1"/>
    <col min="8" max="8" width="21.140625" style="64" customWidth="1"/>
    <col min="9" max="9" width="11.5703125" style="64" customWidth="1"/>
    <col min="10" max="10" width="13" style="64" customWidth="1"/>
    <col min="11" max="16384" width="9.140625" style="64"/>
  </cols>
  <sheetData>
    <row r="1" spans="1:11" ht="15.75" thickBot="1" x14ac:dyDescent="0.3"/>
    <row r="2" spans="1:11" ht="15.75" thickBot="1" x14ac:dyDescent="0.3">
      <c r="B2" s="177" t="s">
        <v>632</v>
      </c>
      <c r="C2" s="178"/>
      <c r="D2" s="179"/>
      <c r="E2" s="147"/>
      <c r="G2" s="66" t="s">
        <v>785</v>
      </c>
      <c r="H2" s="61">
        <v>0</v>
      </c>
    </row>
    <row r="3" spans="1:11" ht="15.75" thickBot="1" x14ac:dyDescent="0.3">
      <c r="B3" s="148"/>
      <c r="C3" s="147"/>
      <c r="D3" s="147"/>
      <c r="E3" s="147"/>
    </row>
    <row r="4" spans="1:11" ht="34.5" customHeight="1" x14ac:dyDescent="0.25">
      <c r="B4" s="69" t="s">
        <v>2</v>
      </c>
      <c r="C4" s="71" t="s">
        <v>0</v>
      </c>
      <c r="D4" s="71" t="s">
        <v>1</v>
      </c>
      <c r="E4" s="71" t="s">
        <v>721</v>
      </c>
      <c r="F4" s="71" t="s">
        <v>720</v>
      </c>
      <c r="G4" s="72" t="s">
        <v>714</v>
      </c>
      <c r="H4" s="72" t="s">
        <v>727</v>
      </c>
      <c r="I4" s="72" t="s">
        <v>714</v>
      </c>
      <c r="J4" s="72" t="s">
        <v>722</v>
      </c>
      <c r="K4" s="73" t="s">
        <v>723</v>
      </c>
    </row>
    <row r="5" spans="1:11" s="78" customFormat="1" ht="30" customHeight="1" x14ac:dyDescent="0.25">
      <c r="A5" s="149"/>
      <c r="B5" s="150">
        <v>350048</v>
      </c>
      <c r="C5" s="109" t="s">
        <v>88</v>
      </c>
      <c r="D5" s="109" t="s">
        <v>89</v>
      </c>
      <c r="E5" s="76">
        <v>25.74</v>
      </c>
      <c r="F5" s="112">
        <v>1</v>
      </c>
      <c r="G5" s="51">
        <f>F5*E5</f>
        <v>25.74</v>
      </c>
      <c r="H5" s="51">
        <f>E5*(1-$H$2)</f>
        <v>25.74</v>
      </c>
      <c r="I5" s="51">
        <f>F5*H5</f>
        <v>25.74</v>
      </c>
      <c r="J5" s="41"/>
      <c r="K5" s="42"/>
    </row>
    <row r="6" spans="1:11" s="78" customFormat="1" ht="30" customHeight="1" x14ac:dyDescent="0.25">
      <c r="A6" s="149"/>
      <c r="B6" s="150">
        <v>350049</v>
      </c>
      <c r="C6" s="109" t="s">
        <v>90</v>
      </c>
      <c r="D6" s="109" t="s">
        <v>613</v>
      </c>
      <c r="E6" s="76">
        <v>25</v>
      </c>
      <c r="F6" s="112">
        <v>1</v>
      </c>
      <c r="G6" s="51">
        <f t="shared" ref="G6:G69" si="0">F6*E6</f>
        <v>25</v>
      </c>
      <c r="H6" s="51">
        <f t="shared" ref="H6:H69" si="1">E6*(1-$H$2)</f>
        <v>25</v>
      </c>
      <c r="I6" s="51">
        <f t="shared" ref="I6:I69" si="2">F6*H6</f>
        <v>25</v>
      </c>
      <c r="J6" s="41"/>
      <c r="K6" s="42"/>
    </row>
    <row r="7" spans="1:11" s="78" customFormat="1" ht="30" customHeight="1" x14ac:dyDescent="0.25">
      <c r="A7" s="149"/>
      <c r="B7" s="150" t="s">
        <v>121</v>
      </c>
      <c r="C7" s="108" t="s">
        <v>122</v>
      </c>
      <c r="D7" s="151" t="s">
        <v>123</v>
      </c>
      <c r="E7" s="76">
        <v>40</v>
      </c>
      <c r="F7" s="152">
        <v>2</v>
      </c>
      <c r="G7" s="51">
        <f t="shared" si="0"/>
        <v>80</v>
      </c>
      <c r="H7" s="51">
        <f t="shared" si="1"/>
        <v>40</v>
      </c>
      <c r="I7" s="51">
        <f t="shared" si="2"/>
        <v>80</v>
      </c>
      <c r="J7" s="41"/>
      <c r="K7" s="42"/>
    </row>
    <row r="8" spans="1:11" s="78" customFormat="1" ht="30" customHeight="1" x14ac:dyDescent="0.25">
      <c r="A8" s="149"/>
      <c r="B8" s="150" t="s">
        <v>134</v>
      </c>
      <c r="C8" s="109" t="s">
        <v>718</v>
      </c>
      <c r="D8" s="109" t="s">
        <v>135</v>
      </c>
      <c r="E8" s="76">
        <v>102</v>
      </c>
      <c r="F8" s="112">
        <v>1</v>
      </c>
      <c r="G8" s="51">
        <f t="shared" si="0"/>
        <v>102</v>
      </c>
      <c r="H8" s="51">
        <f t="shared" si="1"/>
        <v>102</v>
      </c>
      <c r="I8" s="51">
        <f t="shared" si="2"/>
        <v>102</v>
      </c>
      <c r="J8" s="41"/>
      <c r="K8" s="42"/>
    </row>
    <row r="9" spans="1:11" s="78" customFormat="1" ht="30" customHeight="1" x14ac:dyDescent="0.25">
      <c r="A9" s="149"/>
      <c r="B9" s="153" t="s">
        <v>153</v>
      </c>
      <c r="C9" s="154" t="s">
        <v>154</v>
      </c>
      <c r="D9" s="151" t="s">
        <v>155</v>
      </c>
      <c r="E9" s="83">
        <v>23.446666666666669</v>
      </c>
      <c r="F9" s="155">
        <v>7</v>
      </c>
      <c r="G9" s="51">
        <f t="shared" si="0"/>
        <v>164.12666666666669</v>
      </c>
      <c r="H9" s="51">
        <f t="shared" si="1"/>
        <v>23.446666666666669</v>
      </c>
      <c r="I9" s="51">
        <f t="shared" si="2"/>
        <v>164.12666666666669</v>
      </c>
      <c r="J9" s="41"/>
      <c r="K9" s="42"/>
    </row>
    <row r="10" spans="1:11" s="78" customFormat="1" ht="30" customHeight="1" x14ac:dyDescent="0.25">
      <c r="A10" s="149"/>
      <c r="B10" s="156" t="s">
        <v>156</v>
      </c>
      <c r="C10" s="157" t="s">
        <v>157</v>
      </c>
      <c r="D10" s="158" t="s">
        <v>614</v>
      </c>
      <c r="E10" s="83">
        <v>108.75</v>
      </c>
      <c r="F10" s="155">
        <v>10</v>
      </c>
      <c r="G10" s="51">
        <f t="shared" si="0"/>
        <v>1087.5</v>
      </c>
      <c r="H10" s="51">
        <f t="shared" si="1"/>
        <v>108.75</v>
      </c>
      <c r="I10" s="51">
        <f t="shared" si="2"/>
        <v>1087.5</v>
      </c>
      <c r="J10" s="41"/>
      <c r="K10" s="42"/>
    </row>
    <row r="11" spans="1:11" s="78" customFormat="1" ht="30" customHeight="1" x14ac:dyDescent="0.25">
      <c r="A11" s="149"/>
      <c r="B11" s="156" t="s">
        <v>158</v>
      </c>
      <c r="C11" s="157" t="s">
        <v>615</v>
      </c>
      <c r="D11" s="158" t="s">
        <v>616</v>
      </c>
      <c r="E11" s="83">
        <v>34.024999999999999</v>
      </c>
      <c r="F11" s="155">
        <v>5</v>
      </c>
      <c r="G11" s="51">
        <f t="shared" si="0"/>
        <v>170.125</v>
      </c>
      <c r="H11" s="51">
        <f t="shared" si="1"/>
        <v>34.024999999999999</v>
      </c>
      <c r="I11" s="51">
        <f t="shared" si="2"/>
        <v>170.125</v>
      </c>
      <c r="J11" s="41"/>
      <c r="K11" s="42"/>
    </row>
    <row r="12" spans="1:11" s="78" customFormat="1" ht="30" customHeight="1" x14ac:dyDescent="0.25">
      <c r="A12" s="149"/>
      <c r="B12" s="156" t="s">
        <v>159</v>
      </c>
      <c r="C12" s="157" t="s">
        <v>615</v>
      </c>
      <c r="D12" s="158" t="s">
        <v>617</v>
      </c>
      <c r="E12" s="83">
        <v>33.489999999999995</v>
      </c>
      <c r="F12" s="155">
        <v>5</v>
      </c>
      <c r="G12" s="51">
        <f t="shared" si="0"/>
        <v>167.45</v>
      </c>
      <c r="H12" s="51">
        <f t="shared" si="1"/>
        <v>33.489999999999995</v>
      </c>
      <c r="I12" s="51">
        <f t="shared" si="2"/>
        <v>167.45</v>
      </c>
      <c r="J12" s="41"/>
      <c r="K12" s="42"/>
    </row>
    <row r="13" spans="1:11" s="78" customFormat="1" ht="30" customHeight="1" x14ac:dyDescent="0.25">
      <c r="A13" s="149"/>
      <c r="B13" s="153" t="s">
        <v>160</v>
      </c>
      <c r="C13" s="154" t="s">
        <v>154</v>
      </c>
      <c r="D13" s="151" t="s">
        <v>161</v>
      </c>
      <c r="E13" s="83">
        <v>59.526666666666664</v>
      </c>
      <c r="F13" s="155">
        <v>6</v>
      </c>
      <c r="G13" s="51">
        <f t="shared" si="0"/>
        <v>357.15999999999997</v>
      </c>
      <c r="H13" s="51">
        <f t="shared" si="1"/>
        <v>59.526666666666664</v>
      </c>
      <c r="I13" s="51">
        <f t="shared" si="2"/>
        <v>357.15999999999997</v>
      </c>
      <c r="J13" s="41"/>
      <c r="K13" s="42"/>
    </row>
    <row r="14" spans="1:11" s="78" customFormat="1" ht="30" customHeight="1" x14ac:dyDescent="0.25">
      <c r="A14" s="149"/>
      <c r="B14" s="153" t="s">
        <v>162</v>
      </c>
      <c r="C14" s="154" t="s">
        <v>154</v>
      </c>
      <c r="D14" s="151" t="s">
        <v>618</v>
      </c>
      <c r="E14" s="83">
        <v>85.67</v>
      </c>
      <c r="F14" s="155">
        <v>6</v>
      </c>
      <c r="G14" s="51">
        <f t="shared" si="0"/>
        <v>514.02</v>
      </c>
      <c r="H14" s="51">
        <f t="shared" si="1"/>
        <v>85.67</v>
      </c>
      <c r="I14" s="51">
        <f t="shared" si="2"/>
        <v>514.02</v>
      </c>
      <c r="J14" s="41"/>
      <c r="K14" s="42"/>
    </row>
    <row r="15" spans="1:11" s="78" customFormat="1" ht="30" customHeight="1" x14ac:dyDescent="0.25">
      <c r="A15" s="149"/>
      <c r="B15" s="153" t="s">
        <v>163</v>
      </c>
      <c r="C15" s="154" t="s">
        <v>164</v>
      </c>
      <c r="D15" s="151" t="s">
        <v>165</v>
      </c>
      <c r="E15" s="83">
        <v>38.734999999999999</v>
      </c>
      <c r="F15" s="155">
        <v>5</v>
      </c>
      <c r="G15" s="51">
        <f t="shared" si="0"/>
        <v>193.67500000000001</v>
      </c>
      <c r="H15" s="51">
        <f t="shared" si="1"/>
        <v>38.734999999999999</v>
      </c>
      <c r="I15" s="51">
        <f t="shared" si="2"/>
        <v>193.67500000000001</v>
      </c>
      <c r="J15" s="41"/>
      <c r="K15" s="42"/>
    </row>
    <row r="16" spans="1:11" s="78" customFormat="1" ht="30" customHeight="1" x14ac:dyDescent="0.25">
      <c r="A16" s="149"/>
      <c r="B16" s="153" t="s">
        <v>166</v>
      </c>
      <c r="C16" s="154" t="s">
        <v>122</v>
      </c>
      <c r="D16" s="151" t="s">
        <v>167</v>
      </c>
      <c r="E16" s="83">
        <v>37.020000000000003</v>
      </c>
      <c r="F16" s="155">
        <v>5</v>
      </c>
      <c r="G16" s="51">
        <f t="shared" si="0"/>
        <v>185.10000000000002</v>
      </c>
      <c r="H16" s="51">
        <f t="shared" si="1"/>
        <v>37.020000000000003</v>
      </c>
      <c r="I16" s="51">
        <f t="shared" si="2"/>
        <v>185.10000000000002</v>
      </c>
      <c r="J16" s="41"/>
      <c r="K16" s="42"/>
    </row>
    <row r="17" spans="1:11" s="78" customFormat="1" ht="30" customHeight="1" x14ac:dyDescent="0.25">
      <c r="A17" s="149"/>
      <c r="B17" s="153" t="s">
        <v>168</v>
      </c>
      <c r="C17" s="154" t="s">
        <v>122</v>
      </c>
      <c r="D17" s="151" t="s">
        <v>169</v>
      </c>
      <c r="E17" s="83">
        <v>38.075000000000003</v>
      </c>
      <c r="F17" s="155">
        <v>5</v>
      </c>
      <c r="G17" s="51">
        <f t="shared" si="0"/>
        <v>190.375</v>
      </c>
      <c r="H17" s="51">
        <f t="shared" si="1"/>
        <v>38.075000000000003</v>
      </c>
      <c r="I17" s="51">
        <f t="shared" si="2"/>
        <v>190.375</v>
      </c>
      <c r="J17" s="41"/>
      <c r="K17" s="42"/>
    </row>
    <row r="18" spans="1:11" s="78" customFormat="1" ht="30" customHeight="1" x14ac:dyDescent="0.25">
      <c r="A18" s="149"/>
      <c r="B18" s="153" t="s">
        <v>170</v>
      </c>
      <c r="C18" s="154" t="s">
        <v>122</v>
      </c>
      <c r="D18" s="151" t="s">
        <v>171</v>
      </c>
      <c r="E18" s="83">
        <v>59.983333333333327</v>
      </c>
      <c r="F18" s="155">
        <v>5</v>
      </c>
      <c r="G18" s="51">
        <f t="shared" si="0"/>
        <v>299.91666666666663</v>
      </c>
      <c r="H18" s="51">
        <f t="shared" si="1"/>
        <v>59.983333333333327</v>
      </c>
      <c r="I18" s="51">
        <f t="shared" si="2"/>
        <v>299.91666666666663</v>
      </c>
      <c r="J18" s="41"/>
      <c r="K18" s="42"/>
    </row>
    <row r="19" spans="1:11" s="78" customFormat="1" ht="30" customHeight="1" x14ac:dyDescent="0.25">
      <c r="A19" s="149"/>
      <c r="B19" s="153" t="s">
        <v>172</v>
      </c>
      <c r="C19" s="154" t="s">
        <v>154</v>
      </c>
      <c r="D19" s="151" t="s">
        <v>173</v>
      </c>
      <c r="E19" s="83">
        <v>35.099999999999994</v>
      </c>
      <c r="F19" s="155">
        <v>10</v>
      </c>
      <c r="G19" s="51">
        <f t="shared" si="0"/>
        <v>350.99999999999994</v>
      </c>
      <c r="H19" s="51">
        <f t="shared" si="1"/>
        <v>35.099999999999994</v>
      </c>
      <c r="I19" s="51">
        <f t="shared" si="2"/>
        <v>350.99999999999994</v>
      </c>
      <c r="J19" s="41"/>
      <c r="K19" s="42"/>
    </row>
    <row r="20" spans="1:11" s="78" customFormat="1" ht="30" customHeight="1" x14ac:dyDescent="0.25">
      <c r="A20" s="149"/>
      <c r="B20" s="153" t="s">
        <v>174</v>
      </c>
      <c r="C20" s="154" t="s">
        <v>154</v>
      </c>
      <c r="D20" s="151" t="s">
        <v>175</v>
      </c>
      <c r="E20" s="83">
        <v>22.746666666666666</v>
      </c>
      <c r="F20" s="155">
        <v>5</v>
      </c>
      <c r="G20" s="51">
        <f t="shared" si="0"/>
        <v>113.73333333333333</v>
      </c>
      <c r="H20" s="51">
        <f t="shared" si="1"/>
        <v>22.746666666666666</v>
      </c>
      <c r="I20" s="51">
        <f t="shared" si="2"/>
        <v>113.73333333333333</v>
      </c>
      <c r="J20" s="41"/>
      <c r="K20" s="42"/>
    </row>
    <row r="21" spans="1:11" s="78" customFormat="1" ht="30" customHeight="1" x14ac:dyDescent="0.25">
      <c r="A21" s="149"/>
      <c r="B21" s="153" t="s">
        <v>176</v>
      </c>
      <c r="C21" s="154" t="s">
        <v>154</v>
      </c>
      <c r="D21" s="151" t="s">
        <v>177</v>
      </c>
      <c r="E21" s="83">
        <v>53.543333333333329</v>
      </c>
      <c r="F21" s="155">
        <v>3</v>
      </c>
      <c r="G21" s="51">
        <f t="shared" si="0"/>
        <v>160.63</v>
      </c>
      <c r="H21" s="51">
        <f t="shared" si="1"/>
        <v>53.543333333333329</v>
      </c>
      <c r="I21" s="51">
        <f t="shared" si="2"/>
        <v>160.63</v>
      </c>
      <c r="J21" s="41"/>
      <c r="K21" s="42"/>
    </row>
    <row r="22" spans="1:11" s="78" customFormat="1" ht="30" customHeight="1" x14ac:dyDescent="0.25">
      <c r="A22" s="149"/>
      <c r="B22" s="150" t="s">
        <v>209</v>
      </c>
      <c r="C22" s="109" t="s">
        <v>210</v>
      </c>
      <c r="D22" s="109" t="s">
        <v>211</v>
      </c>
      <c r="E22" s="76">
        <v>45.080000000000005</v>
      </c>
      <c r="F22" s="112">
        <v>8</v>
      </c>
      <c r="G22" s="51">
        <f t="shared" si="0"/>
        <v>360.64000000000004</v>
      </c>
      <c r="H22" s="51">
        <f t="shared" si="1"/>
        <v>45.080000000000005</v>
      </c>
      <c r="I22" s="51">
        <f t="shared" si="2"/>
        <v>360.64000000000004</v>
      </c>
      <c r="J22" s="41"/>
      <c r="K22" s="42"/>
    </row>
    <row r="23" spans="1:11" s="78" customFormat="1" ht="30" customHeight="1" x14ac:dyDescent="0.25">
      <c r="A23" s="149"/>
      <c r="B23" s="150" t="s">
        <v>212</v>
      </c>
      <c r="C23" s="109" t="s">
        <v>213</v>
      </c>
      <c r="D23" s="109" t="s">
        <v>619</v>
      </c>
      <c r="E23" s="76">
        <v>35.486666666666665</v>
      </c>
      <c r="F23" s="112">
        <v>1</v>
      </c>
      <c r="G23" s="51">
        <f t="shared" si="0"/>
        <v>35.486666666666665</v>
      </c>
      <c r="H23" s="51">
        <f t="shared" si="1"/>
        <v>35.486666666666665</v>
      </c>
      <c r="I23" s="51">
        <f t="shared" si="2"/>
        <v>35.486666666666665</v>
      </c>
      <c r="J23" s="41"/>
      <c r="K23" s="42"/>
    </row>
    <row r="24" spans="1:11" s="78" customFormat="1" ht="30" customHeight="1" x14ac:dyDescent="0.25">
      <c r="A24" s="149"/>
      <c r="B24" s="150" t="s">
        <v>224</v>
      </c>
      <c r="C24" s="109" t="s">
        <v>225</v>
      </c>
      <c r="D24" s="109" t="s">
        <v>226</v>
      </c>
      <c r="E24" s="76">
        <v>120.92500000000001</v>
      </c>
      <c r="F24" s="112">
        <v>2</v>
      </c>
      <c r="G24" s="51">
        <f t="shared" si="0"/>
        <v>241.85000000000002</v>
      </c>
      <c r="H24" s="51">
        <f t="shared" si="1"/>
        <v>120.92500000000001</v>
      </c>
      <c r="I24" s="51">
        <f t="shared" si="2"/>
        <v>241.85000000000002</v>
      </c>
      <c r="J24" s="41"/>
      <c r="K24" s="42"/>
    </row>
    <row r="25" spans="1:11" s="78" customFormat="1" ht="30" customHeight="1" x14ac:dyDescent="0.25">
      <c r="A25" s="149"/>
      <c r="B25" s="159">
        <v>2192659405</v>
      </c>
      <c r="C25" s="160" t="s">
        <v>372</v>
      </c>
      <c r="D25" s="106" t="s">
        <v>248</v>
      </c>
      <c r="E25" s="76">
        <v>545.46</v>
      </c>
      <c r="F25" s="112">
        <v>2</v>
      </c>
      <c r="G25" s="51">
        <f t="shared" si="0"/>
        <v>1090.92</v>
      </c>
      <c r="H25" s="51">
        <f t="shared" si="1"/>
        <v>545.46</v>
      </c>
      <c r="I25" s="51">
        <f t="shared" si="2"/>
        <v>1090.92</v>
      </c>
      <c r="J25" s="41"/>
      <c r="K25" s="42"/>
    </row>
    <row r="26" spans="1:11" s="78" customFormat="1" ht="30" customHeight="1" x14ac:dyDescent="0.25">
      <c r="A26" s="149"/>
      <c r="B26" s="159" t="s">
        <v>249</v>
      </c>
      <c r="C26" s="106" t="s">
        <v>85</v>
      </c>
      <c r="D26" s="106" t="s">
        <v>250</v>
      </c>
      <c r="E26" s="76">
        <v>90.2</v>
      </c>
      <c r="F26" s="112">
        <v>2</v>
      </c>
      <c r="G26" s="51">
        <f t="shared" si="0"/>
        <v>180.4</v>
      </c>
      <c r="H26" s="51">
        <f t="shared" si="1"/>
        <v>90.2</v>
      </c>
      <c r="I26" s="51">
        <f t="shared" si="2"/>
        <v>180.4</v>
      </c>
      <c r="J26" s="41"/>
      <c r="K26" s="42"/>
    </row>
    <row r="27" spans="1:11" s="78" customFormat="1" ht="30" customHeight="1" x14ac:dyDescent="0.25">
      <c r="A27" s="149"/>
      <c r="B27" s="159" t="s">
        <v>251</v>
      </c>
      <c r="C27" s="106" t="s">
        <v>85</v>
      </c>
      <c r="D27" s="106" t="s">
        <v>252</v>
      </c>
      <c r="E27" s="76">
        <v>99.96</v>
      </c>
      <c r="F27" s="112">
        <v>2</v>
      </c>
      <c r="G27" s="51">
        <f t="shared" si="0"/>
        <v>199.92</v>
      </c>
      <c r="H27" s="51">
        <f t="shared" si="1"/>
        <v>99.96</v>
      </c>
      <c r="I27" s="51">
        <f t="shared" si="2"/>
        <v>199.92</v>
      </c>
      <c r="J27" s="41"/>
      <c r="K27" s="42"/>
    </row>
    <row r="28" spans="1:11" s="78" customFormat="1" ht="30" customHeight="1" x14ac:dyDescent="0.25">
      <c r="A28" s="149"/>
      <c r="B28" s="150" t="s">
        <v>253</v>
      </c>
      <c r="C28" s="109" t="s">
        <v>254</v>
      </c>
      <c r="D28" s="109" t="s">
        <v>255</v>
      </c>
      <c r="E28" s="76">
        <v>112.78</v>
      </c>
      <c r="F28" s="112">
        <v>5</v>
      </c>
      <c r="G28" s="51">
        <f t="shared" si="0"/>
        <v>563.9</v>
      </c>
      <c r="H28" s="51">
        <f t="shared" si="1"/>
        <v>112.78</v>
      </c>
      <c r="I28" s="51">
        <f t="shared" si="2"/>
        <v>563.9</v>
      </c>
      <c r="J28" s="41"/>
      <c r="K28" s="42"/>
    </row>
    <row r="29" spans="1:11" s="78" customFormat="1" ht="30" customHeight="1" x14ac:dyDescent="0.25">
      <c r="A29" s="149"/>
      <c r="B29" s="150" t="s">
        <v>256</v>
      </c>
      <c r="C29" s="109" t="s">
        <v>257</v>
      </c>
      <c r="D29" s="109" t="s">
        <v>258</v>
      </c>
      <c r="E29" s="76">
        <v>23.664999999999999</v>
      </c>
      <c r="F29" s="112">
        <v>2</v>
      </c>
      <c r="G29" s="51">
        <f t="shared" si="0"/>
        <v>47.33</v>
      </c>
      <c r="H29" s="51">
        <f t="shared" si="1"/>
        <v>23.664999999999999</v>
      </c>
      <c r="I29" s="51">
        <f t="shared" si="2"/>
        <v>47.33</v>
      </c>
      <c r="J29" s="41"/>
      <c r="K29" s="42"/>
    </row>
    <row r="30" spans="1:11" s="78" customFormat="1" ht="30" customHeight="1" x14ac:dyDescent="0.25">
      <c r="A30" s="149"/>
      <c r="B30" s="150" t="s">
        <v>259</v>
      </c>
      <c r="C30" s="109" t="s">
        <v>257</v>
      </c>
      <c r="D30" s="109" t="s">
        <v>260</v>
      </c>
      <c r="E30" s="76">
        <v>23.65</v>
      </c>
      <c r="F30" s="112">
        <v>5</v>
      </c>
      <c r="G30" s="51">
        <f t="shared" si="0"/>
        <v>118.25</v>
      </c>
      <c r="H30" s="51">
        <f t="shared" si="1"/>
        <v>23.65</v>
      </c>
      <c r="I30" s="51">
        <f t="shared" si="2"/>
        <v>118.25</v>
      </c>
      <c r="J30" s="41"/>
      <c r="K30" s="42"/>
    </row>
    <row r="31" spans="1:11" s="78" customFormat="1" ht="30" customHeight="1" x14ac:dyDescent="0.25">
      <c r="A31" s="149"/>
      <c r="B31" s="150" t="s">
        <v>261</v>
      </c>
      <c r="C31" s="109" t="s">
        <v>201</v>
      </c>
      <c r="D31" s="109" t="s">
        <v>262</v>
      </c>
      <c r="E31" s="76">
        <v>18.963333333333335</v>
      </c>
      <c r="F31" s="112">
        <v>2</v>
      </c>
      <c r="G31" s="51">
        <f t="shared" si="0"/>
        <v>37.926666666666669</v>
      </c>
      <c r="H31" s="51">
        <f t="shared" si="1"/>
        <v>18.963333333333335</v>
      </c>
      <c r="I31" s="51">
        <f t="shared" si="2"/>
        <v>37.926666666666669</v>
      </c>
      <c r="J31" s="41"/>
      <c r="K31" s="42"/>
    </row>
    <row r="32" spans="1:11" s="78" customFormat="1" ht="30" customHeight="1" x14ac:dyDescent="0.25">
      <c r="A32" s="149"/>
      <c r="B32" s="150" t="s">
        <v>266</v>
      </c>
      <c r="C32" s="109" t="s">
        <v>178</v>
      </c>
      <c r="D32" s="109" t="s">
        <v>267</v>
      </c>
      <c r="E32" s="76">
        <v>34.545000000000002</v>
      </c>
      <c r="F32" s="112">
        <v>1</v>
      </c>
      <c r="G32" s="51">
        <f t="shared" si="0"/>
        <v>34.545000000000002</v>
      </c>
      <c r="H32" s="51">
        <f t="shared" si="1"/>
        <v>34.545000000000002</v>
      </c>
      <c r="I32" s="51">
        <f t="shared" si="2"/>
        <v>34.545000000000002</v>
      </c>
      <c r="J32" s="41"/>
      <c r="K32" s="42"/>
    </row>
    <row r="33" spans="1:11" s="78" customFormat="1" ht="30" customHeight="1" x14ac:dyDescent="0.25">
      <c r="A33" s="149"/>
      <c r="B33" s="150" t="s">
        <v>284</v>
      </c>
      <c r="C33" s="109" t="s">
        <v>285</v>
      </c>
      <c r="D33" s="109" t="s">
        <v>286</v>
      </c>
      <c r="E33" s="76">
        <v>55.91</v>
      </c>
      <c r="F33" s="112">
        <v>6</v>
      </c>
      <c r="G33" s="51">
        <f t="shared" si="0"/>
        <v>335.46</v>
      </c>
      <c r="H33" s="51">
        <f t="shared" si="1"/>
        <v>55.91</v>
      </c>
      <c r="I33" s="51">
        <f t="shared" si="2"/>
        <v>335.46</v>
      </c>
      <c r="J33" s="41"/>
      <c r="K33" s="42"/>
    </row>
    <row r="34" spans="1:11" s="78" customFormat="1" ht="30" customHeight="1" x14ac:dyDescent="0.25">
      <c r="A34" s="149"/>
      <c r="B34" s="150" t="s">
        <v>296</v>
      </c>
      <c r="C34" s="109" t="s">
        <v>297</v>
      </c>
      <c r="D34" s="109" t="s">
        <v>298</v>
      </c>
      <c r="E34" s="76">
        <v>69.953333333333333</v>
      </c>
      <c r="F34" s="112">
        <v>14</v>
      </c>
      <c r="G34" s="51">
        <f t="shared" si="0"/>
        <v>979.34666666666669</v>
      </c>
      <c r="H34" s="51">
        <f t="shared" si="1"/>
        <v>69.953333333333333</v>
      </c>
      <c r="I34" s="51">
        <f t="shared" si="2"/>
        <v>979.34666666666669</v>
      </c>
      <c r="J34" s="41"/>
      <c r="K34" s="42"/>
    </row>
    <row r="35" spans="1:11" s="78" customFormat="1" ht="30" customHeight="1" x14ac:dyDescent="0.25">
      <c r="A35" s="149"/>
      <c r="B35" s="150" t="s">
        <v>299</v>
      </c>
      <c r="C35" s="109" t="s">
        <v>257</v>
      </c>
      <c r="D35" s="109" t="s">
        <v>300</v>
      </c>
      <c r="E35" s="76">
        <v>84.303333333333327</v>
      </c>
      <c r="F35" s="112">
        <v>4</v>
      </c>
      <c r="G35" s="51">
        <f t="shared" si="0"/>
        <v>337.21333333333331</v>
      </c>
      <c r="H35" s="51">
        <f t="shared" si="1"/>
        <v>84.303333333333327</v>
      </c>
      <c r="I35" s="51">
        <f t="shared" si="2"/>
        <v>337.21333333333331</v>
      </c>
      <c r="J35" s="41"/>
      <c r="K35" s="42"/>
    </row>
    <row r="36" spans="1:11" s="78" customFormat="1" ht="30" customHeight="1" x14ac:dyDescent="0.25">
      <c r="A36" s="149"/>
      <c r="B36" s="150" t="s">
        <v>301</v>
      </c>
      <c r="C36" s="109" t="s">
        <v>257</v>
      </c>
      <c r="D36" s="109" t="s">
        <v>302</v>
      </c>
      <c r="E36" s="76">
        <v>45.236666666666672</v>
      </c>
      <c r="F36" s="112">
        <v>4</v>
      </c>
      <c r="G36" s="51">
        <f t="shared" si="0"/>
        <v>180.94666666666669</v>
      </c>
      <c r="H36" s="51">
        <f t="shared" si="1"/>
        <v>45.236666666666672</v>
      </c>
      <c r="I36" s="51">
        <f t="shared" si="2"/>
        <v>180.94666666666669</v>
      </c>
      <c r="J36" s="41"/>
      <c r="K36" s="42"/>
    </row>
    <row r="37" spans="1:11" s="78" customFormat="1" ht="30" customHeight="1" x14ac:dyDescent="0.25">
      <c r="A37" s="149"/>
      <c r="B37" s="150" t="s">
        <v>303</v>
      </c>
      <c r="C37" s="109" t="s">
        <v>257</v>
      </c>
      <c r="D37" s="109" t="s">
        <v>304</v>
      </c>
      <c r="E37" s="76">
        <v>24.48</v>
      </c>
      <c r="F37" s="112">
        <v>5</v>
      </c>
      <c r="G37" s="51">
        <f t="shared" si="0"/>
        <v>122.4</v>
      </c>
      <c r="H37" s="51">
        <f t="shared" si="1"/>
        <v>24.48</v>
      </c>
      <c r="I37" s="51">
        <f t="shared" si="2"/>
        <v>122.4</v>
      </c>
      <c r="J37" s="41"/>
      <c r="K37" s="42"/>
    </row>
    <row r="38" spans="1:11" s="78" customFormat="1" ht="30" customHeight="1" x14ac:dyDescent="0.25">
      <c r="A38" s="149"/>
      <c r="B38" s="150" t="s">
        <v>305</v>
      </c>
      <c r="C38" s="109" t="s">
        <v>257</v>
      </c>
      <c r="D38" s="109" t="s">
        <v>306</v>
      </c>
      <c r="E38" s="76">
        <v>39.650000000000006</v>
      </c>
      <c r="F38" s="112">
        <v>3</v>
      </c>
      <c r="G38" s="51">
        <f t="shared" si="0"/>
        <v>118.95000000000002</v>
      </c>
      <c r="H38" s="51">
        <f t="shared" si="1"/>
        <v>39.650000000000006</v>
      </c>
      <c r="I38" s="51">
        <f t="shared" si="2"/>
        <v>118.95000000000002</v>
      </c>
      <c r="J38" s="41"/>
      <c r="K38" s="42"/>
    </row>
    <row r="39" spans="1:11" s="78" customFormat="1" ht="30" customHeight="1" x14ac:dyDescent="0.25">
      <c r="A39" s="149"/>
      <c r="B39" s="150" t="s">
        <v>307</v>
      </c>
      <c r="C39" s="109" t="s">
        <v>254</v>
      </c>
      <c r="D39" s="109" t="s">
        <v>308</v>
      </c>
      <c r="E39" s="76">
        <v>57.433333333333337</v>
      </c>
      <c r="F39" s="112">
        <v>8</v>
      </c>
      <c r="G39" s="51">
        <f t="shared" si="0"/>
        <v>459.4666666666667</v>
      </c>
      <c r="H39" s="51">
        <f t="shared" si="1"/>
        <v>57.433333333333337</v>
      </c>
      <c r="I39" s="51">
        <f t="shared" si="2"/>
        <v>459.4666666666667</v>
      </c>
      <c r="J39" s="41"/>
      <c r="K39" s="42"/>
    </row>
    <row r="40" spans="1:11" s="78" customFormat="1" ht="30" customHeight="1" x14ac:dyDescent="0.25">
      <c r="A40" s="149"/>
      <c r="B40" s="150" t="s">
        <v>309</v>
      </c>
      <c r="C40" s="109" t="s">
        <v>201</v>
      </c>
      <c r="D40" s="109" t="s">
        <v>373</v>
      </c>
      <c r="E40" s="76">
        <v>78.625</v>
      </c>
      <c r="F40" s="112">
        <v>21</v>
      </c>
      <c r="G40" s="51">
        <f t="shared" si="0"/>
        <v>1651.125</v>
      </c>
      <c r="H40" s="51">
        <f t="shared" si="1"/>
        <v>78.625</v>
      </c>
      <c r="I40" s="51">
        <f t="shared" si="2"/>
        <v>1651.125</v>
      </c>
      <c r="J40" s="41"/>
      <c r="K40" s="42"/>
    </row>
    <row r="41" spans="1:11" s="78" customFormat="1" ht="30" customHeight="1" x14ac:dyDescent="0.25">
      <c r="A41" s="149"/>
      <c r="B41" s="150" t="s">
        <v>584</v>
      </c>
      <c r="C41" s="109" t="s">
        <v>313</v>
      </c>
      <c r="D41" s="109" t="s">
        <v>583</v>
      </c>
      <c r="E41" s="76">
        <v>27.736666666666668</v>
      </c>
      <c r="F41" s="112">
        <v>1</v>
      </c>
      <c r="G41" s="51">
        <f t="shared" si="0"/>
        <v>27.736666666666668</v>
      </c>
      <c r="H41" s="51">
        <f t="shared" si="1"/>
        <v>27.736666666666668</v>
      </c>
      <c r="I41" s="51">
        <f t="shared" si="2"/>
        <v>27.736666666666668</v>
      </c>
      <c r="J41" s="41"/>
      <c r="K41" s="42"/>
    </row>
    <row r="42" spans="1:11" s="78" customFormat="1" ht="30" customHeight="1" x14ac:dyDescent="0.25">
      <c r="A42" s="149"/>
      <c r="B42" s="150" t="s">
        <v>312</v>
      </c>
      <c r="C42" s="109" t="s">
        <v>313</v>
      </c>
      <c r="D42" s="109" t="s">
        <v>314</v>
      </c>
      <c r="E42" s="76">
        <v>51.543333333333329</v>
      </c>
      <c r="F42" s="112">
        <v>1</v>
      </c>
      <c r="G42" s="51">
        <f t="shared" si="0"/>
        <v>51.543333333333329</v>
      </c>
      <c r="H42" s="51">
        <f t="shared" si="1"/>
        <v>51.543333333333329</v>
      </c>
      <c r="I42" s="51">
        <f t="shared" si="2"/>
        <v>51.543333333333329</v>
      </c>
      <c r="J42" s="41"/>
      <c r="K42" s="42"/>
    </row>
    <row r="43" spans="1:11" s="78" customFormat="1" ht="30" customHeight="1" x14ac:dyDescent="0.25">
      <c r="A43" s="149"/>
      <c r="B43" s="150" t="s">
        <v>597</v>
      </c>
      <c r="C43" s="109" t="s">
        <v>315</v>
      </c>
      <c r="D43" s="109" t="s">
        <v>316</v>
      </c>
      <c r="E43" s="76">
        <v>44.92</v>
      </c>
      <c r="F43" s="112">
        <v>3</v>
      </c>
      <c r="G43" s="51">
        <f t="shared" si="0"/>
        <v>134.76</v>
      </c>
      <c r="H43" s="51">
        <f t="shared" si="1"/>
        <v>44.92</v>
      </c>
      <c r="I43" s="51">
        <f t="shared" si="2"/>
        <v>134.76</v>
      </c>
      <c r="J43" s="41"/>
      <c r="K43" s="42"/>
    </row>
    <row r="44" spans="1:11" s="78" customFormat="1" ht="30" customHeight="1" x14ac:dyDescent="0.25">
      <c r="A44" s="149"/>
      <c r="B44" s="150" t="s">
        <v>317</v>
      </c>
      <c r="C44" s="109" t="s">
        <v>318</v>
      </c>
      <c r="D44" s="109" t="s">
        <v>319</v>
      </c>
      <c r="E44" s="76">
        <v>54.18</v>
      </c>
      <c r="F44" s="112">
        <v>1</v>
      </c>
      <c r="G44" s="51">
        <f t="shared" si="0"/>
        <v>54.18</v>
      </c>
      <c r="H44" s="51">
        <f t="shared" si="1"/>
        <v>54.18</v>
      </c>
      <c r="I44" s="51">
        <f t="shared" si="2"/>
        <v>54.18</v>
      </c>
      <c r="J44" s="41"/>
      <c r="K44" s="42"/>
    </row>
    <row r="45" spans="1:11" s="78" customFormat="1" ht="30" customHeight="1" x14ac:dyDescent="0.25">
      <c r="A45" s="149"/>
      <c r="B45" s="153" t="s">
        <v>321</v>
      </c>
      <c r="C45" s="154" t="s">
        <v>154</v>
      </c>
      <c r="D45" s="151" t="s">
        <v>322</v>
      </c>
      <c r="E45" s="76">
        <v>31.884999999999998</v>
      </c>
      <c r="F45" s="112">
        <v>8</v>
      </c>
      <c r="G45" s="51">
        <f t="shared" si="0"/>
        <v>255.07999999999998</v>
      </c>
      <c r="H45" s="51">
        <f t="shared" si="1"/>
        <v>31.884999999999998</v>
      </c>
      <c r="I45" s="51">
        <f t="shared" si="2"/>
        <v>255.07999999999998</v>
      </c>
      <c r="J45" s="41"/>
      <c r="K45" s="42"/>
    </row>
    <row r="46" spans="1:11" s="78" customFormat="1" ht="30" customHeight="1" x14ac:dyDescent="0.25">
      <c r="A46" s="149"/>
      <c r="B46" s="159" t="s">
        <v>325</v>
      </c>
      <c r="C46" s="106" t="s">
        <v>326</v>
      </c>
      <c r="D46" s="106" t="s">
        <v>620</v>
      </c>
      <c r="E46" s="76">
        <v>99.544999999999987</v>
      </c>
      <c r="F46" s="112">
        <v>10</v>
      </c>
      <c r="G46" s="51">
        <f t="shared" si="0"/>
        <v>995.44999999999982</v>
      </c>
      <c r="H46" s="51">
        <f t="shared" si="1"/>
        <v>99.544999999999987</v>
      </c>
      <c r="I46" s="51">
        <f t="shared" si="2"/>
        <v>995.44999999999982</v>
      </c>
      <c r="J46" s="41"/>
      <c r="K46" s="42"/>
    </row>
    <row r="47" spans="1:11" s="78" customFormat="1" ht="30" customHeight="1" x14ac:dyDescent="0.25">
      <c r="A47" s="149"/>
      <c r="B47" s="150" t="s">
        <v>337</v>
      </c>
      <c r="C47" s="109" t="s">
        <v>338</v>
      </c>
      <c r="D47" s="109" t="s">
        <v>339</v>
      </c>
      <c r="E47" s="76">
        <v>50.386666666666663</v>
      </c>
      <c r="F47" s="112">
        <v>1</v>
      </c>
      <c r="G47" s="51">
        <f t="shared" si="0"/>
        <v>50.386666666666663</v>
      </c>
      <c r="H47" s="51">
        <f t="shared" si="1"/>
        <v>50.386666666666663</v>
      </c>
      <c r="I47" s="51">
        <f t="shared" si="2"/>
        <v>50.386666666666663</v>
      </c>
      <c r="J47" s="41"/>
      <c r="K47" s="42"/>
    </row>
    <row r="48" spans="1:11" s="78" customFormat="1" ht="30" customHeight="1" x14ac:dyDescent="0.25">
      <c r="A48" s="149"/>
      <c r="B48" s="150" t="s">
        <v>342</v>
      </c>
      <c r="C48" s="109" t="s">
        <v>343</v>
      </c>
      <c r="D48" s="109" t="s">
        <v>344</v>
      </c>
      <c r="E48" s="76">
        <v>43.343333333333334</v>
      </c>
      <c r="F48" s="112">
        <v>1</v>
      </c>
      <c r="G48" s="51">
        <f t="shared" si="0"/>
        <v>43.343333333333334</v>
      </c>
      <c r="H48" s="51">
        <f t="shared" si="1"/>
        <v>43.343333333333334</v>
      </c>
      <c r="I48" s="51">
        <f t="shared" si="2"/>
        <v>43.343333333333334</v>
      </c>
      <c r="J48" s="41"/>
      <c r="K48" s="42"/>
    </row>
    <row r="49" spans="1:11" s="78" customFormat="1" ht="30" customHeight="1" x14ac:dyDescent="0.25">
      <c r="A49" s="149"/>
      <c r="B49" s="153" t="s">
        <v>358</v>
      </c>
      <c r="C49" s="151" t="s">
        <v>359</v>
      </c>
      <c r="D49" s="151" t="s">
        <v>360</v>
      </c>
      <c r="E49" s="83">
        <v>45.516666666666673</v>
      </c>
      <c r="F49" s="161">
        <v>1</v>
      </c>
      <c r="G49" s="51">
        <f t="shared" si="0"/>
        <v>45.516666666666673</v>
      </c>
      <c r="H49" s="51">
        <f t="shared" si="1"/>
        <v>45.516666666666673</v>
      </c>
      <c r="I49" s="51">
        <f t="shared" si="2"/>
        <v>45.516666666666673</v>
      </c>
      <c r="J49" s="41"/>
      <c r="K49" s="42"/>
    </row>
    <row r="50" spans="1:11" s="78" customFormat="1" ht="30" customHeight="1" x14ac:dyDescent="0.25">
      <c r="A50" s="149"/>
      <c r="B50" s="153" t="s">
        <v>364</v>
      </c>
      <c r="C50" s="151" t="s">
        <v>365</v>
      </c>
      <c r="D50" s="151" t="s">
        <v>366</v>
      </c>
      <c r="E50" s="83">
        <v>18.150000000000002</v>
      </c>
      <c r="F50" s="161">
        <v>1</v>
      </c>
      <c r="G50" s="51">
        <f t="shared" si="0"/>
        <v>18.150000000000002</v>
      </c>
      <c r="H50" s="51">
        <f t="shared" si="1"/>
        <v>18.150000000000002</v>
      </c>
      <c r="I50" s="51">
        <f t="shared" si="2"/>
        <v>18.150000000000002</v>
      </c>
      <c r="J50" s="41"/>
      <c r="K50" s="42"/>
    </row>
    <row r="51" spans="1:11" s="78" customFormat="1" ht="30" customHeight="1" x14ac:dyDescent="0.25">
      <c r="A51" s="149"/>
      <c r="B51" s="156" t="s">
        <v>367</v>
      </c>
      <c r="C51" s="158" t="s">
        <v>368</v>
      </c>
      <c r="D51" s="158" t="s">
        <v>369</v>
      </c>
      <c r="E51" s="83">
        <v>120.41999999999999</v>
      </c>
      <c r="F51" s="161">
        <v>10</v>
      </c>
      <c r="G51" s="51">
        <f t="shared" si="0"/>
        <v>1204.1999999999998</v>
      </c>
      <c r="H51" s="51">
        <f t="shared" si="1"/>
        <v>120.41999999999999</v>
      </c>
      <c r="I51" s="51">
        <f t="shared" si="2"/>
        <v>1204.1999999999998</v>
      </c>
      <c r="J51" s="41"/>
      <c r="K51" s="42"/>
    </row>
    <row r="52" spans="1:11" s="78" customFormat="1" ht="30" customHeight="1" x14ac:dyDescent="0.25">
      <c r="A52" s="149"/>
      <c r="B52" s="153" t="s">
        <v>370</v>
      </c>
      <c r="C52" s="151" t="s">
        <v>257</v>
      </c>
      <c r="D52" s="151" t="s">
        <v>371</v>
      </c>
      <c r="E52" s="83">
        <v>54.113333333333323</v>
      </c>
      <c r="F52" s="161">
        <v>5</v>
      </c>
      <c r="G52" s="51">
        <f t="shared" si="0"/>
        <v>270.56666666666661</v>
      </c>
      <c r="H52" s="51">
        <f t="shared" si="1"/>
        <v>54.113333333333323</v>
      </c>
      <c r="I52" s="51">
        <f t="shared" si="2"/>
        <v>270.56666666666661</v>
      </c>
      <c r="J52" s="41"/>
      <c r="K52" s="42"/>
    </row>
    <row r="53" spans="1:11" s="78" customFormat="1" ht="30" customHeight="1" x14ac:dyDescent="0.25">
      <c r="A53" s="149"/>
      <c r="B53" s="150" t="s">
        <v>585</v>
      </c>
      <c r="C53" s="108" t="s">
        <v>374</v>
      </c>
      <c r="D53" s="109" t="s">
        <v>375</v>
      </c>
      <c r="E53" s="76">
        <v>31.046666666666667</v>
      </c>
      <c r="F53" s="112">
        <v>1</v>
      </c>
      <c r="G53" s="51">
        <f t="shared" si="0"/>
        <v>31.046666666666667</v>
      </c>
      <c r="H53" s="51">
        <f t="shared" si="1"/>
        <v>31.046666666666667</v>
      </c>
      <c r="I53" s="51">
        <f t="shared" si="2"/>
        <v>31.046666666666667</v>
      </c>
      <c r="J53" s="41"/>
      <c r="K53" s="42"/>
    </row>
    <row r="54" spans="1:11" s="78" customFormat="1" ht="30" customHeight="1" x14ac:dyDescent="0.25">
      <c r="A54" s="149"/>
      <c r="B54" s="150" t="s">
        <v>389</v>
      </c>
      <c r="C54" s="108" t="s">
        <v>154</v>
      </c>
      <c r="D54" s="151" t="s">
        <v>621</v>
      </c>
      <c r="E54" s="76">
        <v>40.380000000000003</v>
      </c>
      <c r="F54" s="152">
        <v>2</v>
      </c>
      <c r="G54" s="51">
        <f t="shared" si="0"/>
        <v>80.760000000000005</v>
      </c>
      <c r="H54" s="51">
        <f t="shared" si="1"/>
        <v>40.380000000000003</v>
      </c>
      <c r="I54" s="51">
        <f t="shared" si="2"/>
        <v>80.760000000000005</v>
      </c>
      <c r="J54" s="41"/>
      <c r="K54" s="42"/>
    </row>
    <row r="55" spans="1:11" s="78" customFormat="1" ht="30" customHeight="1" x14ac:dyDescent="0.25">
      <c r="A55" s="149"/>
      <c r="B55" s="150" t="s">
        <v>390</v>
      </c>
      <c r="C55" s="108" t="s">
        <v>154</v>
      </c>
      <c r="D55" s="151" t="s">
        <v>391</v>
      </c>
      <c r="E55" s="76">
        <v>26.78</v>
      </c>
      <c r="F55" s="152">
        <v>4</v>
      </c>
      <c r="G55" s="51">
        <f t="shared" si="0"/>
        <v>107.12</v>
      </c>
      <c r="H55" s="51">
        <f t="shared" si="1"/>
        <v>26.78</v>
      </c>
      <c r="I55" s="51">
        <f t="shared" si="2"/>
        <v>107.12</v>
      </c>
      <c r="J55" s="41"/>
      <c r="K55" s="42"/>
    </row>
    <row r="56" spans="1:11" s="78" customFormat="1" ht="30" customHeight="1" x14ac:dyDescent="0.25">
      <c r="A56" s="149"/>
      <c r="B56" s="150" t="s">
        <v>392</v>
      </c>
      <c r="C56" s="108" t="s">
        <v>154</v>
      </c>
      <c r="D56" s="151" t="s">
        <v>393</v>
      </c>
      <c r="E56" s="76">
        <v>39.020000000000003</v>
      </c>
      <c r="F56" s="152">
        <v>4</v>
      </c>
      <c r="G56" s="51">
        <f t="shared" si="0"/>
        <v>156.08000000000001</v>
      </c>
      <c r="H56" s="51">
        <f t="shared" si="1"/>
        <v>39.020000000000003</v>
      </c>
      <c r="I56" s="51">
        <f t="shared" si="2"/>
        <v>156.08000000000001</v>
      </c>
      <c r="J56" s="41"/>
      <c r="K56" s="42"/>
    </row>
    <row r="57" spans="1:11" s="78" customFormat="1" ht="30" customHeight="1" x14ac:dyDescent="0.25">
      <c r="A57" s="149"/>
      <c r="B57" s="150" t="s">
        <v>394</v>
      </c>
      <c r="C57" s="108" t="s">
        <v>201</v>
      </c>
      <c r="D57" s="151" t="s">
        <v>627</v>
      </c>
      <c r="E57" s="76">
        <v>24.7</v>
      </c>
      <c r="F57" s="152">
        <v>1</v>
      </c>
      <c r="G57" s="51">
        <f t="shared" si="0"/>
        <v>24.7</v>
      </c>
      <c r="H57" s="51">
        <f t="shared" si="1"/>
        <v>24.7</v>
      </c>
      <c r="I57" s="51">
        <f t="shared" si="2"/>
        <v>24.7</v>
      </c>
      <c r="J57" s="41"/>
      <c r="K57" s="42"/>
    </row>
    <row r="58" spans="1:11" s="78" customFormat="1" ht="30" customHeight="1" x14ac:dyDescent="0.25">
      <c r="A58" s="149"/>
      <c r="B58" s="150" t="s">
        <v>395</v>
      </c>
      <c r="C58" s="108" t="s">
        <v>201</v>
      </c>
      <c r="D58" s="151" t="s">
        <v>628</v>
      </c>
      <c r="E58" s="76">
        <v>24.3</v>
      </c>
      <c r="F58" s="152">
        <v>3</v>
      </c>
      <c r="G58" s="51">
        <f t="shared" si="0"/>
        <v>72.900000000000006</v>
      </c>
      <c r="H58" s="51">
        <f t="shared" si="1"/>
        <v>24.3</v>
      </c>
      <c r="I58" s="51">
        <f t="shared" si="2"/>
        <v>72.900000000000006</v>
      </c>
      <c r="J58" s="41"/>
      <c r="K58" s="42"/>
    </row>
    <row r="59" spans="1:11" s="78" customFormat="1" ht="30" customHeight="1" x14ac:dyDescent="0.25">
      <c r="A59" s="149"/>
      <c r="B59" s="150" t="s">
        <v>598</v>
      </c>
      <c r="C59" s="108" t="s">
        <v>122</v>
      </c>
      <c r="D59" s="151" t="s">
        <v>396</v>
      </c>
      <c r="E59" s="76">
        <v>101.19499999999999</v>
      </c>
      <c r="F59" s="152">
        <v>5</v>
      </c>
      <c r="G59" s="51">
        <f t="shared" si="0"/>
        <v>505.97499999999997</v>
      </c>
      <c r="H59" s="51">
        <f t="shared" si="1"/>
        <v>101.19499999999999</v>
      </c>
      <c r="I59" s="51">
        <f t="shared" si="2"/>
        <v>505.97499999999997</v>
      </c>
      <c r="J59" s="41"/>
      <c r="K59" s="42"/>
    </row>
    <row r="60" spans="1:11" s="78" customFormat="1" ht="30" customHeight="1" x14ac:dyDescent="0.25">
      <c r="A60" s="149"/>
      <c r="B60" s="150" t="s">
        <v>397</v>
      </c>
      <c r="C60" s="108" t="s">
        <v>178</v>
      </c>
      <c r="D60" s="151" t="s">
        <v>398</v>
      </c>
      <c r="E60" s="76">
        <v>48.2</v>
      </c>
      <c r="F60" s="152">
        <v>2</v>
      </c>
      <c r="G60" s="51">
        <f t="shared" si="0"/>
        <v>96.4</v>
      </c>
      <c r="H60" s="51">
        <f t="shared" si="1"/>
        <v>48.2</v>
      </c>
      <c r="I60" s="51">
        <f t="shared" si="2"/>
        <v>96.4</v>
      </c>
      <c r="J60" s="41"/>
      <c r="K60" s="42"/>
    </row>
    <row r="61" spans="1:11" s="78" customFormat="1" ht="30" customHeight="1" x14ac:dyDescent="0.25">
      <c r="A61" s="149"/>
      <c r="B61" s="150" t="s">
        <v>399</v>
      </c>
      <c r="C61" s="108" t="s">
        <v>400</v>
      </c>
      <c r="D61" s="151" t="s">
        <v>401</v>
      </c>
      <c r="E61" s="76">
        <v>44.63</v>
      </c>
      <c r="F61" s="152">
        <v>2</v>
      </c>
      <c r="G61" s="51">
        <f t="shared" si="0"/>
        <v>89.26</v>
      </c>
      <c r="H61" s="51">
        <f t="shared" si="1"/>
        <v>44.63</v>
      </c>
      <c r="I61" s="51">
        <f t="shared" si="2"/>
        <v>89.26</v>
      </c>
      <c r="J61" s="41"/>
      <c r="K61" s="42"/>
    </row>
    <row r="62" spans="1:11" s="78" customFormat="1" ht="30" customHeight="1" x14ac:dyDescent="0.25">
      <c r="A62" s="149"/>
      <c r="B62" s="150" t="s">
        <v>402</v>
      </c>
      <c r="C62" s="108" t="s">
        <v>403</v>
      </c>
      <c r="D62" s="151" t="s">
        <v>404</v>
      </c>
      <c r="E62" s="76">
        <v>23.7</v>
      </c>
      <c r="F62" s="152">
        <v>2</v>
      </c>
      <c r="G62" s="51">
        <f t="shared" si="0"/>
        <v>47.4</v>
      </c>
      <c r="H62" s="51">
        <f t="shared" si="1"/>
        <v>23.7</v>
      </c>
      <c r="I62" s="51">
        <f t="shared" si="2"/>
        <v>47.4</v>
      </c>
      <c r="J62" s="41"/>
      <c r="K62" s="42"/>
    </row>
    <row r="63" spans="1:11" s="78" customFormat="1" ht="30" customHeight="1" x14ac:dyDescent="0.25">
      <c r="A63" s="149"/>
      <c r="B63" s="150" t="s">
        <v>405</v>
      </c>
      <c r="C63" s="108" t="s">
        <v>406</v>
      </c>
      <c r="D63" s="151" t="s">
        <v>629</v>
      </c>
      <c r="E63" s="76">
        <v>96.3</v>
      </c>
      <c r="F63" s="152">
        <v>1</v>
      </c>
      <c r="G63" s="51">
        <f t="shared" si="0"/>
        <v>96.3</v>
      </c>
      <c r="H63" s="51">
        <f t="shared" si="1"/>
        <v>96.3</v>
      </c>
      <c r="I63" s="51">
        <f t="shared" si="2"/>
        <v>96.3</v>
      </c>
      <c r="J63" s="41"/>
      <c r="K63" s="42"/>
    </row>
    <row r="64" spans="1:11" s="78" customFormat="1" ht="30" customHeight="1" x14ac:dyDescent="0.25">
      <c r="A64" s="149"/>
      <c r="B64" s="150" t="s">
        <v>431</v>
      </c>
      <c r="C64" s="108" t="s">
        <v>432</v>
      </c>
      <c r="D64" s="151" t="s">
        <v>433</v>
      </c>
      <c r="E64" s="76">
        <v>49.3</v>
      </c>
      <c r="F64" s="152">
        <v>6</v>
      </c>
      <c r="G64" s="51">
        <f t="shared" si="0"/>
        <v>295.79999999999995</v>
      </c>
      <c r="H64" s="51">
        <f t="shared" si="1"/>
        <v>49.3</v>
      </c>
      <c r="I64" s="51">
        <f t="shared" si="2"/>
        <v>295.79999999999995</v>
      </c>
      <c r="J64" s="41"/>
      <c r="K64" s="42"/>
    </row>
    <row r="65" spans="1:11" s="78" customFormat="1" ht="30" customHeight="1" x14ac:dyDescent="0.25">
      <c r="A65" s="149"/>
      <c r="B65" s="162">
        <v>1417881211</v>
      </c>
      <c r="C65" s="109" t="s">
        <v>254</v>
      </c>
      <c r="D65" s="109" t="s">
        <v>622</v>
      </c>
      <c r="E65" s="76">
        <v>70.510000000000005</v>
      </c>
      <c r="F65" s="112">
        <v>1</v>
      </c>
      <c r="G65" s="51">
        <f t="shared" si="0"/>
        <v>70.510000000000005</v>
      </c>
      <c r="H65" s="51">
        <f t="shared" si="1"/>
        <v>70.510000000000005</v>
      </c>
      <c r="I65" s="51">
        <f t="shared" si="2"/>
        <v>70.510000000000005</v>
      </c>
      <c r="J65" s="41"/>
      <c r="K65" s="42"/>
    </row>
    <row r="66" spans="1:11" s="78" customFormat="1" ht="30" customHeight="1" x14ac:dyDescent="0.25">
      <c r="A66" s="149"/>
      <c r="B66" s="162">
        <v>1255071603</v>
      </c>
      <c r="C66" s="109" t="s">
        <v>442</v>
      </c>
      <c r="D66" s="109" t="s">
        <v>443</v>
      </c>
      <c r="E66" s="76">
        <v>116</v>
      </c>
      <c r="F66" s="112">
        <v>1</v>
      </c>
      <c r="G66" s="51">
        <f t="shared" si="0"/>
        <v>116</v>
      </c>
      <c r="H66" s="51">
        <f t="shared" si="1"/>
        <v>116</v>
      </c>
      <c r="I66" s="51">
        <f t="shared" si="2"/>
        <v>116</v>
      </c>
      <c r="J66" s="41"/>
      <c r="K66" s="42"/>
    </row>
    <row r="67" spans="1:11" s="78" customFormat="1" ht="30" customHeight="1" x14ac:dyDescent="0.25">
      <c r="A67" s="149"/>
      <c r="B67" s="162">
        <v>2814401208</v>
      </c>
      <c r="C67" s="109" t="s">
        <v>164</v>
      </c>
      <c r="D67" s="109" t="s">
        <v>623</v>
      </c>
      <c r="E67" s="76">
        <v>29.92</v>
      </c>
      <c r="F67" s="112">
        <v>5</v>
      </c>
      <c r="G67" s="51">
        <f t="shared" si="0"/>
        <v>149.60000000000002</v>
      </c>
      <c r="H67" s="51">
        <f t="shared" si="1"/>
        <v>29.92</v>
      </c>
      <c r="I67" s="51">
        <f t="shared" si="2"/>
        <v>149.60000000000002</v>
      </c>
      <c r="J67" s="41"/>
      <c r="K67" s="42"/>
    </row>
    <row r="68" spans="1:11" s="78" customFormat="1" ht="30" customHeight="1" x14ac:dyDescent="0.25">
      <c r="A68" s="149"/>
      <c r="B68" s="162">
        <v>1319651211</v>
      </c>
      <c r="C68" s="109" t="s">
        <v>400</v>
      </c>
      <c r="D68" s="109" t="s">
        <v>624</v>
      </c>
      <c r="E68" s="76">
        <v>65.88</v>
      </c>
      <c r="F68" s="112">
        <v>3</v>
      </c>
      <c r="G68" s="51">
        <f t="shared" si="0"/>
        <v>197.64</v>
      </c>
      <c r="H68" s="51">
        <f t="shared" si="1"/>
        <v>65.88</v>
      </c>
      <c r="I68" s="51">
        <f t="shared" si="2"/>
        <v>197.64</v>
      </c>
      <c r="J68" s="41"/>
      <c r="K68" s="42"/>
    </row>
    <row r="69" spans="1:11" s="78" customFormat="1" ht="30" customHeight="1" x14ac:dyDescent="0.25">
      <c r="A69" s="149"/>
      <c r="B69" s="162">
        <v>1321661209</v>
      </c>
      <c r="C69" s="109" t="s">
        <v>445</v>
      </c>
      <c r="D69" s="109" t="s">
        <v>625</v>
      </c>
      <c r="E69" s="76">
        <v>241.4</v>
      </c>
      <c r="F69" s="112">
        <v>1</v>
      </c>
      <c r="G69" s="51">
        <f t="shared" si="0"/>
        <v>241.4</v>
      </c>
      <c r="H69" s="51">
        <f t="shared" si="1"/>
        <v>241.4</v>
      </c>
      <c r="I69" s="51">
        <f t="shared" si="2"/>
        <v>241.4</v>
      </c>
      <c r="J69" s="41"/>
      <c r="K69" s="42"/>
    </row>
    <row r="70" spans="1:11" s="78" customFormat="1" ht="30" customHeight="1" x14ac:dyDescent="0.25">
      <c r="A70" s="149"/>
      <c r="B70" s="162">
        <v>1821591211</v>
      </c>
      <c r="C70" s="109" t="s">
        <v>154</v>
      </c>
      <c r="D70" s="109" t="s">
        <v>446</v>
      </c>
      <c r="E70" s="76">
        <v>41.99</v>
      </c>
      <c r="F70" s="112">
        <v>1</v>
      </c>
      <c r="G70" s="51">
        <f t="shared" ref="G70:G107" si="3">F70*E70</f>
        <v>41.99</v>
      </c>
      <c r="H70" s="51">
        <f t="shared" ref="H70:H107" si="4">E70*(1-$H$2)</f>
        <v>41.99</v>
      </c>
      <c r="I70" s="51">
        <f t="shared" ref="I70:I107" si="5">F70*H70</f>
        <v>41.99</v>
      </c>
      <c r="J70" s="41"/>
      <c r="K70" s="42"/>
    </row>
    <row r="71" spans="1:11" s="78" customFormat="1" ht="30" customHeight="1" x14ac:dyDescent="0.25">
      <c r="A71" s="149"/>
      <c r="B71" s="162">
        <v>1816701211</v>
      </c>
      <c r="C71" s="109" t="s">
        <v>154</v>
      </c>
      <c r="D71" s="109" t="s">
        <v>447</v>
      </c>
      <c r="E71" s="76">
        <v>24.06</v>
      </c>
      <c r="F71" s="112">
        <v>1</v>
      </c>
      <c r="G71" s="51">
        <f t="shared" si="3"/>
        <v>24.06</v>
      </c>
      <c r="H71" s="51">
        <f t="shared" si="4"/>
        <v>24.06</v>
      </c>
      <c r="I71" s="51">
        <f t="shared" si="5"/>
        <v>24.06</v>
      </c>
      <c r="J71" s="41"/>
      <c r="K71" s="42"/>
    </row>
    <row r="72" spans="1:11" s="78" customFormat="1" ht="30" customHeight="1" x14ac:dyDescent="0.25">
      <c r="A72" s="149"/>
      <c r="B72" s="150" t="s">
        <v>448</v>
      </c>
      <c r="C72" s="109" t="s">
        <v>449</v>
      </c>
      <c r="D72" s="109" t="s">
        <v>450</v>
      </c>
      <c r="E72" s="76">
        <v>172.72</v>
      </c>
      <c r="F72" s="112">
        <v>6</v>
      </c>
      <c r="G72" s="51">
        <f t="shared" si="3"/>
        <v>1036.32</v>
      </c>
      <c r="H72" s="51">
        <f t="shared" si="4"/>
        <v>172.72</v>
      </c>
      <c r="I72" s="51">
        <f t="shared" si="5"/>
        <v>1036.32</v>
      </c>
      <c r="J72" s="41"/>
      <c r="K72" s="42"/>
    </row>
    <row r="73" spans="1:11" s="78" customFormat="1" ht="30" customHeight="1" x14ac:dyDescent="0.25">
      <c r="A73" s="149"/>
      <c r="B73" s="162">
        <v>3946591209</v>
      </c>
      <c r="C73" s="109" t="s">
        <v>437</v>
      </c>
      <c r="D73" s="109" t="s">
        <v>626</v>
      </c>
      <c r="E73" s="76">
        <v>22.95</v>
      </c>
      <c r="F73" s="112">
        <v>4</v>
      </c>
      <c r="G73" s="51">
        <f t="shared" si="3"/>
        <v>91.8</v>
      </c>
      <c r="H73" s="51">
        <f t="shared" si="4"/>
        <v>22.95</v>
      </c>
      <c r="I73" s="51">
        <f t="shared" si="5"/>
        <v>91.8</v>
      </c>
      <c r="J73" s="41"/>
      <c r="K73" s="42"/>
    </row>
    <row r="74" spans="1:11" s="78" customFormat="1" ht="30" customHeight="1" x14ac:dyDescent="0.25">
      <c r="A74" s="149"/>
      <c r="B74" s="150" t="s">
        <v>454</v>
      </c>
      <c r="C74" s="109" t="s">
        <v>444</v>
      </c>
      <c r="D74" s="109" t="s">
        <v>455</v>
      </c>
      <c r="E74" s="76">
        <v>38.869999999999997</v>
      </c>
      <c r="F74" s="112">
        <v>5</v>
      </c>
      <c r="G74" s="51">
        <f t="shared" si="3"/>
        <v>194.35</v>
      </c>
      <c r="H74" s="51">
        <f t="shared" si="4"/>
        <v>38.869999999999997</v>
      </c>
      <c r="I74" s="51">
        <f t="shared" si="5"/>
        <v>194.35</v>
      </c>
      <c r="J74" s="41"/>
      <c r="K74" s="42"/>
    </row>
    <row r="75" spans="1:11" s="78" customFormat="1" ht="30" customHeight="1" x14ac:dyDescent="0.25">
      <c r="A75" s="149"/>
      <c r="B75" s="150">
        <v>131914</v>
      </c>
      <c r="C75" s="109" t="s">
        <v>445</v>
      </c>
      <c r="D75" s="109" t="s">
        <v>456</v>
      </c>
      <c r="E75" s="76">
        <v>87.55</v>
      </c>
      <c r="F75" s="112">
        <v>1</v>
      </c>
      <c r="G75" s="51">
        <f t="shared" si="3"/>
        <v>87.55</v>
      </c>
      <c r="H75" s="51">
        <f t="shared" si="4"/>
        <v>87.55</v>
      </c>
      <c r="I75" s="51">
        <f t="shared" si="5"/>
        <v>87.55</v>
      </c>
      <c r="J75" s="41"/>
      <c r="K75" s="42"/>
    </row>
    <row r="76" spans="1:11" s="78" customFormat="1" ht="30" customHeight="1" x14ac:dyDescent="0.25">
      <c r="A76" s="149"/>
      <c r="B76" s="162" t="s">
        <v>599</v>
      </c>
      <c r="C76" s="109" t="s">
        <v>122</v>
      </c>
      <c r="D76" s="109" t="s">
        <v>457</v>
      </c>
      <c r="E76" s="76">
        <v>107</v>
      </c>
      <c r="F76" s="112">
        <v>3</v>
      </c>
      <c r="G76" s="51">
        <f t="shared" si="3"/>
        <v>321</v>
      </c>
      <c r="H76" s="51">
        <f t="shared" si="4"/>
        <v>107</v>
      </c>
      <c r="I76" s="51">
        <f t="shared" si="5"/>
        <v>321</v>
      </c>
      <c r="J76" s="41"/>
      <c r="K76" s="42"/>
    </row>
    <row r="77" spans="1:11" s="78" customFormat="1" ht="30" customHeight="1" x14ac:dyDescent="0.25">
      <c r="A77" s="149"/>
      <c r="B77" s="162">
        <v>3955081610</v>
      </c>
      <c r="C77" s="109" t="s">
        <v>122</v>
      </c>
      <c r="D77" s="109" t="s">
        <v>458</v>
      </c>
      <c r="E77" s="76">
        <v>167.54</v>
      </c>
      <c r="F77" s="112">
        <v>1</v>
      </c>
      <c r="G77" s="51">
        <f t="shared" si="3"/>
        <v>167.54</v>
      </c>
      <c r="H77" s="51">
        <f t="shared" si="4"/>
        <v>167.54</v>
      </c>
      <c r="I77" s="51">
        <f t="shared" si="5"/>
        <v>167.54</v>
      </c>
      <c r="J77" s="41"/>
      <c r="K77" s="42"/>
    </row>
    <row r="78" spans="1:11" s="78" customFormat="1" ht="30" customHeight="1" x14ac:dyDescent="0.25">
      <c r="A78" s="149"/>
      <c r="B78" s="162">
        <v>7863291210</v>
      </c>
      <c r="C78" s="109" t="s">
        <v>122</v>
      </c>
      <c r="D78" s="109" t="s">
        <v>459</v>
      </c>
      <c r="E78" s="76">
        <v>58.4</v>
      </c>
      <c r="F78" s="112">
        <v>1</v>
      </c>
      <c r="G78" s="51">
        <f t="shared" si="3"/>
        <v>58.4</v>
      </c>
      <c r="H78" s="51">
        <f t="shared" si="4"/>
        <v>58.4</v>
      </c>
      <c r="I78" s="51">
        <f t="shared" si="5"/>
        <v>58.4</v>
      </c>
      <c r="J78" s="41"/>
      <c r="K78" s="42"/>
    </row>
    <row r="79" spans="1:11" s="78" customFormat="1" ht="30" customHeight="1" x14ac:dyDescent="0.25">
      <c r="A79" s="149"/>
      <c r="B79" s="162">
        <v>1198140500</v>
      </c>
      <c r="C79" s="109" t="s">
        <v>122</v>
      </c>
      <c r="D79" s="109" t="s">
        <v>460</v>
      </c>
      <c r="E79" s="76">
        <v>26.84</v>
      </c>
      <c r="F79" s="112">
        <v>1</v>
      </c>
      <c r="G79" s="51">
        <f t="shared" si="3"/>
        <v>26.84</v>
      </c>
      <c r="H79" s="51">
        <f t="shared" si="4"/>
        <v>26.84</v>
      </c>
      <c r="I79" s="51">
        <f t="shared" si="5"/>
        <v>26.84</v>
      </c>
      <c r="J79" s="41"/>
      <c r="K79" s="42"/>
    </row>
    <row r="80" spans="1:11" s="78" customFormat="1" ht="30" customHeight="1" x14ac:dyDescent="0.25">
      <c r="A80" s="149"/>
      <c r="B80" s="162">
        <v>7842361210</v>
      </c>
      <c r="C80" s="109" t="s">
        <v>122</v>
      </c>
      <c r="D80" s="109" t="s">
        <v>461</v>
      </c>
      <c r="E80" s="76">
        <v>52.08</v>
      </c>
      <c r="F80" s="112">
        <v>1</v>
      </c>
      <c r="G80" s="51">
        <f t="shared" si="3"/>
        <v>52.08</v>
      </c>
      <c r="H80" s="51">
        <f t="shared" si="4"/>
        <v>52.08</v>
      </c>
      <c r="I80" s="51">
        <f t="shared" si="5"/>
        <v>52.08</v>
      </c>
      <c r="J80" s="41"/>
      <c r="K80" s="42"/>
    </row>
    <row r="81" spans="1:11" s="78" customFormat="1" ht="30" customHeight="1" x14ac:dyDescent="0.25">
      <c r="A81" s="149"/>
      <c r="B81" s="162">
        <v>7863271210</v>
      </c>
      <c r="C81" s="109" t="s">
        <v>122</v>
      </c>
      <c r="D81" s="109" t="s">
        <v>462</v>
      </c>
      <c r="E81" s="76">
        <v>50</v>
      </c>
      <c r="F81" s="112">
        <v>2</v>
      </c>
      <c r="G81" s="51">
        <f t="shared" si="3"/>
        <v>100</v>
      </c>
      <c r="H81" s="51">
        <f t="shared" si="4"/>
        <v>50</v>
      </c>
      <c r="I81" s="51">
        <f t="shared" si="5"/>
        <v>100</v>
      </c>
      <c r="J81" s="41"/>
      <c r="K81" s="42"/>
    </row>
    <row r="82" spans="1:11" s="78" customFormat="1" ht="30" customHeight="1" x14ac:dyDescent="0.25">
      <c r="A82" s="149"/>
      <c r="B82" s="162">
        <v>1197810100</v>
      </c>
      <c r="C82" s="109" t="s">
        <v>463</v>
      </c>
      <c r="D82" s="109" t="s">
        <v>464</v>
      </c>
      <c r="E82" s="76">
        <v>44.3</v>
      </c>
      <c r="F82" s="112">
        <v>2</v>
      </c>
      <c r="G82" s="51">
        <f t="shared" si="3"/>
        <v>88.6</v>
      </c>
      <c r="H82" s="51">
        <f t="shared" si="4"/>
        <v>44.3</v>
      </c>
      <c r="I82" s="51">
        <f t="shared" si="5"/>
        <v>88.6</v>
      </c>
      <c r="J82" s="41"/>
      <c r="K82" s="42"/>
    </row>
    <row r="83" spans="1:11" s="78" customFormat="1" ht="30" customHeight="1" x14ac:dyDescent="0.25">
      <c r="A83" s="149"/>
      <c r="B83" s="162">
        <v>3946581209</v>
      </c>
      <c r="C83" s="109" t="s">
        <v>465</v>
      </c>
      <c r="D83" s="109" t="s">
        <v>466</v>
      </c>
      <c r="E83" s="76">
        <v>24.48</v>
      </c>
      <c r="F83" s="112">
        <v>3</v>
      </c>
      <c r="G83" s="51">
        <f t="shared" si="3"/>
        <v>73.44</v>
      </c>
      <c r="H83" s="51">
        <f t="shared" si="4"/>
        <v>24.48</v>
      </c>
      <c r="I83" s="51">
        <f t="shared" si="5"/>
        <v>73.44</v>
      </c>
      <c r="J83" s="41"/>
      <c r="K83" s="42"/>
    </row>
    <row r="84" spans="1:11" s="78" customFormat="1" ht="30" customHeight="1" x14ac:dyDescent="0.25">
      <c r="A84" s="149"/>
      <c r="B84" s="150" t="s">
        <v>467</v>
      </c>
      <c r="C84" s="109" t="s">
        <v>468</v>
      </c>
      <c r="D84" s="109" t="s">
        <v>630</v>
      </c>
      <c r="E84" s="76">
        <v>18.189999999999998</v>
      </c>
      <c r="F84" s="112">
        <v>1</v>
      </c>
      <c r="G84" s="51">
        <f t="shared" si="3"/>
        <v>18.189999999999998</v>
      </c>
      <c r="H84" s="51">
        <f t="shared" si="4"/>
        <v>18.189999999999998</v>
      </c>
      <c r="I84" s="51">
        <f t="shared" si="5"/>
        <v>18.189999999999998</v>
      </c>
      <c r="J84" s="41"/>
      <c r="K84" s="42"/>
    </row>
    <row r="85" spans="1:11" s="78" customFormat="1" ht="30" customHeight="1" x14ac:dyDescent="0.25">
      <c r="A85" s="149"/>
      <c r="B85" s="150" t="s">
        <v>469</v>
      </c>
      <c r="C85" s="109" t="s">
        <v>468</v>
      </c>
      <c r="D85" s="109" t="s">
        <v>631</v>
      </c>
      <c r="E85" s="76">
        <v>27.114999999999998</v>
      </c>
      <c r="F85" s="112">
        <v>1</v>
      </c>
      <c r="G85" s="51">
        <f t="shared" si="3"/>
        <v>27.114999999999998</v>
      </c>
      <c r="H85" s="51">
        <f t="shared" si="4"/>
        <v>27.114999999999998</v>
      </c>
      <c r="I85" s="51">
        <f t="shared" si="5"/>
        <v>27.114999999999998</v>
      </c>
      <c r="J85" s="41"/>
      <c r="K85" s="42"/>
    </row>
    <row r="86" spans="1:11" s="78" customFormat="1" ht="30" customHeight="1" x14ac:dyDescent="0.25">
      <c r="A86" s="149"/>
      <c r="B86" s="150" t="s">
        <v>470</v>
      </c>
      <c r="C86" s="109" t="s">
        <v>122</v>
      </c>
      <c r="D86" s="109" t="s">
        <v>471</v>
      </c>
      <c r="E86" s="76">
        <v>15.23</v>
      </c>
      <c r="F86" s="112">
        <v>1</v>
      </c>
      <c r="G86" s="51">
        <f t="shared" si="3"/>
        <v>15.23</v>
      </c>
      <c r="H86" s="51">
        <f t="shared" si="4"/>
        <v>15.23</v>
      </c>
      <c r="I86" s="51">
        <f t="shared" si="5"/>
        <v>15.23</v>
      </c>
      <c r="J86" s="41"/>
      <c r="K86" s="42"/>
    </row>
    <row r="87" spans="1:11" s="78" customFormat="1" ht="30" customHeight="1" x14ac:dyDescent="0.25">
      <c r="A87" s="149"/>
      <c r="B87" s="150">
        <v>141085.1214</v>
      </c>
      <c r="C87" s="109" t="s">
        <v>474</v>
      </c>
      <c r="D87" s="109" t="s">
        <v>475</v>
      </c>
      <c r="E87" s="76">
        <v>60.78</v>
      </c>
      <c r="F87" s="112">
        <v>2</v>
      </c>
      <c r="G87" s="51">
        <f t="shared" si="3"/>
        <v>121.56</v>
      </c>
      <c r="H87" s="51">
        <f t="shared" si="4"/>
        <v>60.78</v>
      </c>
      <c r="I87" s="51">
        <f t="shared" si="5"/>
        <v>121.56</v>
      </c>
      <c r="J87" s="41"/>
      <c r="K87" s="42"/>
    </row>
    <row r="88" spans="1:11" s="78" customFormat="1" ht="30" customHeight="1" x14ac:dyDescent="0.25">
      <c r="A88" s="149"/>
      <c r="B88" s="163" t="s">
        <v>595</v>
      </c>
      <c r="C88" s="109" t="s">
        <v>483</v>
      </c>
      <c r="D88" s="109" t="s">
        <v>596</v>
      </c>
      <c r="E88" s="76">
        <v>24.9</v>
      </c>
      <c r="F88" s="112">
        <v>2</v>
      </c>
      <c r="G88" s="51">
        <f t="shared" si="3"/>
        <v>49.8</v>
      </c>
      <c r="H88" s="51">
        <f t="shared" si="4"/>
        <v>24.9</v>
      </c>
      <c r="I88" s="51">
        <f t="shared" si="5"/>
        <v>49.8</v>
      </c>
      <c r="J88" s="41"/>
      <c r="K88" s="42"/>
    </row>
    <row r="89" spans="1:11" s="78" customFormat="1" ht="30" customHeight="1" x14ac:dyDescent="0.25">
      <c r="A89" s="149"/>
      <c r="B89" s="163" t="s">
        <v>484</v>
      </c>
      <c r="C89" s="109" t="s">
        <v>485</v>
      </c>
      <c r="D89" s="109" t="s">
        <v>486</v>
      </c>
      <c r="E89" s="76">
        <v>60.95</v>
      </c>
      <c r="F89" s="112">
        <v>1</v>
      </c>
      <c r="G89" s="51">
        <f t="shared" si="3"/>
        <v>60.95</v>
      </c>
      <c r="H89" s="51">
        <f t="shared" si="4"/>
        <v>60.95</v>
      </c>
      <c r="I89" s="51">
        <f t="shared" si="5"/>
        <v>60.95</v>
      </c>
      <c r="J89" s="41"/>
      <c r="K89" s="42"/>
    </row>
    <row r="90" spans="1:11" s="78" customFormat="1" ht="30" customHeight="1" x14ac:dyDescent="0.25">
      <c r="A90" s="149"/>
      <c r="B90" s="164">
        <v>7842411210</v>
      </c>
      <c r="C90" s="108" t="s">
        <v>499</v>
      </c>
      <c r="D90" s="108" t="s">
        <v>500</v>
      </c>
      <c r="E90" s="76">
        <v>59.5</v>
      </c>
      <c r="F90" s="152">
        <v>2</v>
      </c>
      <c r="G90" s="51">
        <f t="shared" si="3"/>
        <v>119</v>
      </c>
      <c r="H90" s="51">
        <f t="shared" si="4"/>
        <v>59.5</v>
      </c>
      <c r="I90" s="51">
        <f t="shared" si="5"/>
        <v>119</v>
      </c>
      <c r="J90" s="41"/>
      <c r="K90" s="42"/>
    </row>
    <row r="91" spans="1:11" s="78" customFormat="1" ht="30" customHeight="1" x14ac:dyDescent="0.25">
      <c r="A91" s="149"/>
      <c r="B91" s="165">
        <v>810007</v>
      </c>
      <c r="C91" s="105" t="s">
        <v>501</v>
      </c>
      <c r="D91" s="105" t="s">
        <v>502</v>
      </c>
      <c r="E91" s="76">
        <v>175</v>
      </c>
      <c r="F91" s="152">
        <v>1</v>
      </c>
      <c r="G91" s="51">
        <f t="shared" si="3"/>
        <v>175</v>
      </c>
      <c r="H91" s="51">
        <f t="shared" si="4"/>
        <v>175</v>
      </c>
      <c r="I91" s="51">
        <f t="shared" si="5"/>
        <v>175</v>
      </c>
      <c r="J91" s="41"/>
      <c r="K91" s="42"/>
    </row>
    <row r="92" spans="1:11" s="78" customFormat="1" ht="30" customHeight="1" x14ac:dyDescent="0.25">
      <c r="A92" s="149"/>
      <c r="B92" s="164">
        <v>1316551211</v>
      </c>
      <c r="C92" s="108" t="s">
        <v>400</v>
      </c>
      <c r="D92" s="108" t="s">
        <v>503</v>
      </c>
      <c r="E92" s="80">
        <v>101.83</v>
      </c>
      <c r="F92" s="152">
        <v>1</v>
      </c>
      <c r="G92" s="51">
        <f t="shared" si="3"/>
        <v>101.83</v>
      </c>
      <c r="H92" s="51">
        <f t="shared" si="4"/>
        <v>101.83</v>
      </c>
      <c r="I92" s="51">
        <f t="shared" si="5"/>
        <v>101.83</v>
      </c>
      <c r="J92" s="41"/>
      <c r="K92" s="42"/>
    </row>
    <row r="93" spans="1:11" s="78" customFormat="1" ht="30" customHeight="1" x14ac:dyDescent="0.25">
      <c r="A93" s="149"/>
      <c r="B93" s="150" t="s">
        <v>504</v>
      </c>
      <c r="C93" s="108" t="s">
        <v>445</v>
      </c>
      <c r="D93" s="151" t="s">
        <v>505</v>
      </c>
      <c r="E93" s="80">
        <v>81</v>
      </c>
      <c r="F93" s="152">
        <v>1</v>
      </c>
      <c r="G93" s="51">
        <f t="shared" si="3"/>
        <v>81</v>
      </c>
      <c r="H93" s="51">
        <f t="shared" si="4"/>
        <v>81</v>
      </c>
      <c r="I93" s="51">
        <f t="shared" si="5"/>
        <v>81</v>
      </c>
      <c r="J93" s="41"/>
      <c r="K93" s="42"/>
    </row>
    <row r="94" spans="1:11" s="78" customFormat="1" ht="30" customHeight="1" x14ac:dyDescent="0.25">
      <c r="A94" s="149"/>
      <c r="B94" s="150" t="s">
        <v>506</v>
      </c>
      <c r="C94" s="108" t="s">
        <v>154</v>
      </c>
      <c r="D94" s="151" t="s">
        <v>507</v>
      </c>
      <c r="E94" s="80">
        <v>64.430000000000007</v>
      </c>
      <c r="F94" s="152">
        <v>1</v>
      </c>
      <c r="G94" s="51">
        <f t="shared" si="3"/>
        <v>64.430000000000007</v>
      </c>
      <c r="H94" s="51">
        <f t="shared" si="4"/>
        <v>64.430000000000007</v>
      </c>
      <c r="I94" s="51">
        <f t="shared" si="5"/>
        <v>64.430000000000007</v>
      </c>
      <c r="J94" s="41"/>
      <c r="K94" s="42"/>
    </row>
    <row r="95" spans="1:11" s="78" customFormat="1" ht="30" customHeight="1" x14ac:dyDescent="0.25">
      <c r="A95" s="149"/>
      <c r="B95" s="150" t="s">
        <v>508</v>
      </c>
      <c r="C95" s="108" t="s">
        <v>154</v>
      </c>
      <c r="D95" s="151" t="s">
        <v>509</v>
      </c>
      <c r="E95" s="76">
        <v>56.3</v>
      </c>
      <c r="F95" s="152">
        <v>3</v>
      </c>
      <c r="G95" s="51">
        <f t="shared" si="3"/>
        <v>168.89999999999998</v>
      </c>
      <c r="H95" s="51">
        <f t="shared" si="4"/>
        <v>56.3</v>
      </c>
      <c r="I95" s="51">
        <f t="shared" si="5"/>
        <v>168.89999999999998</v>
      </c>
      <c r="J95" s="41"/>
      <c r="K95" s="42"/>
    </row>
    <row r="96" spans="1:11" s="78" customFormat="1" ht="30" customHeight="1" x14ac:dyDescent="0.25">
      <c r="A96" s="149"/>
      <c r="B96" s="150" t="s">
        <v>510</v>
      </c>
      <c r="C96" s="108" t="s">
        <v>154</v>
      </c>
      <c r="D96" s="151" t="s">
        <v>511</v>
      </c>
      <c r="E96" s="76">
        <v>62.9</v>
      </c>
      <c r="F96" s="152">
        <v>1</v>
      </c>
      <c r="G96" s="51">
        <f t="shared" si="3"/>
        <v>62.9</v>
      </c>
      <c r="H96" s="51">
        <f t="shared" si="4"/>
        <v>62.9</v>
      </c>
      <c r="I96" s="51">
        <f t="shared" si="5"/>
        <v>62.9</v>
      </c>
      <c r="J96" s="41"/>
      <c r="K96" s="42"/>
    </row>
    <row r="97" spans="1:11" s="78" customFormat="1" ht="30" customHeight="1" x14ac:dyDescent="0.25">
      <c r="A97" s="149"/>
      <c r="B97" s="150" t="s">
        <v>512</v>
      </c>
      <c r="C97" s="108" t="s">
        <v>154</v>
      </c>
      <c r="D97" s="151" t="s">
        <v>513</v>
      </c>
      <c r="E97" s="76">
        <v>24.73</v>
      </c>
      <c r="F97" s="152">
        <v>6</v>
      </c>
      <c r="G97" s="51">
        <f t="shared" si="3"/>
        <v>148.38</v>
      </c>
      <c r="H97" s="51">
        <f t="shared" si="4"/>
        <v>24.73</v>
      </c>
      <c r="I97" s="51">
        <f t="shared" si="5"/>
        <v>148.38</v>
      </c>
      <c r="J97" s="41"/>
      <c r="K97" s="42"/>
    </row>
    <row r="98" spans="1:11" s="78" customFormat="1" ht="30" customHeight="1" x14ac:dyDescent="0.25">
      <c r="A98" s="149"/>
      <c r="B98" s="150" t="s">
        <v>514</v>
      </c>
      <c r="C98" s="108" t="s">
        <v>154</v>
      </c>
      <c r="D98" s="151" t="s">
        <v>515</v>
      </c>
      <c r="E98" s="76">
        <v>43.6</v>
      </c>
      <c r="F98" s="152">
        <v>1</v>
      </c>
      <c r="G98" s="51">
        <f t="shared" si="3"/>
        <v>43.6</v>
      </c>
      <c r="H98" s="51">
        <f t="shared" si="4"/>
        <v>43.6</v>
      </c>
      <c r="I98" s="51">
        <f t="shared" si="5"/>
        <v>43.6</v>
      </c>
      <c r="J98" s="41"/>
      <c r="K98" s="42"/>
    </row>
    <row r="99" spans="1:11" s="78" customFormat="1" ht="30" customHeight="1" x14ac:dyDescent="0.25">
      <c r="A99" s="149"/>
      <c r="B99" s="150" t="s">
        <v>516</v>
      </c>
      <c r="C99" s="108" t="s">
        <v>400</v>
      </c>
      <c r="D99" s="151" t="s">
        <v>517</v>
      </c>
      <c r="E99" s="76">
        <v>87.47</v>
      </c>
      <c r="F99" s="152">
        <v>2</v>
      </c>
      <c r="G99" s="51">
        <f t="shared" si="3"/>
        <v>174.94</v>
      </c>
      <c r="H99" s="51">
        <f t="shared" si="4"/>
        <v>87.47</v>
      </c>
      <c r="I99" s="51">
        <f t="shared" si="5"/>
        <v>174.94</v>
      </c>
      <c r="J99" s="41"/>
      <c r="K99" s="42"/>
    </row>
    <row r="100" spans="1:11" s="78" customFormat="1" ht="30" customHeight="1" x14ac:dyDescent="0.25">
      <c r="A100" s="149"/>
      <c r="B100" s="150" t="s">
        <v>518</v>
      </c>
      <c r="C100" s="108" t="s">
        <v>201</v>
      </c>
      <c r="D100" s="151" t="s">
        <v>519</v>
      </c>
      <c r="E100" s="76">
        <v>24.91</v>
      </c>
      <c r="F100" s="152">
        <v>1</v>
      </c>
      <c r="G100" s="51">
        <f t="shared" si="3"/>
        <v>24.91</v>
      </c>
      <c r="H100" s="51">
        <f t="shared" si="4"/>
        <v>24.91</v>
      </c>
      <c r="I100" s="51">
        <f t="shared" si="5"/>
        <v>24.91</v>
      </c>
      <c r="J100" s="41"/>
      <c r="K100" s="42"/>
    </row>
    <row r="101" spans="1:11" s="78" customFormat="1" ht="30" customHeight="1" x14ac:dyDescent="0.25">
      <c r="A101" s="149"/>
      <c r="B101" s="150" t="s">
        <v>637</v>
      </c>
      <c r="C101" s="109" t="s">
        <v>638</v>
      </c>
      <c r="D101" s="109" t="s">
        <v>639</v>
      </c>
      <c r="E101" s="76">
        <v>146.9</v>
      </c>
      <c r="F101" s="112">
        <v>5</v>
      </c>
      <c r="G101" s="51">
        <f t="shared" si="3"/>
        <v>734.5</v>
      </c>
      <c r="H101" s="51">
        <f t="shared" si="4"/>
        <v>146.9</v>
      </c>
      <c r="I101" s="51">
        <f t="shared" si="5"/>
        <v>734.5</v>
      </c>
      <c r="J101" s="41"/>
      <c r="K101" s="42"/>
    </row>
    <row r="102" spans="1:11" s="78" customFormat="1" ht="30" customHeight="1" x14ac:dyDescent="0.25">
      <c r="A102" s="149"/>
      <c r="B102" s="166" t="s">
        <v>640</v>
      </c>
      <c r="C102" s="167" t="s">
        <v>102</v>
      </c>
      <c r="D102" s="168" t="s">
        <v>641</v>
      </c>
      <c r="E102" s="76">
        <v>49.3</v>
      </c>
      <c r="F102" s="169">
        <v>1</v>
      </c>
      <c r="G102" s="51">
        <f t="shared" si="3"/>
        <v>49.3</v>
      </c>
      <c r="H102" s="51">
        <f t="shared" si="4"/>
        <v>49.3</v>
      </c>
      <c r="I102" s="51">
        <f t="shared" si="5"/>
        <v>49.3</v>
      </c>
      <c r="J102" s="41"/>
      <c r="K102" s="42"/>
    </row>
    <row r="103" spans="1:11" s="78" customFormat="1" ht="30" customHeight="1" x14ac:dyDescent="0.25">
      <c r="B103" s="170">
        <v>900001</v>
      </c>
      <c r="C103" s="171" t="s">
        <v>729</v>
      </c>
      <c r="D103" s="161" t="s">
        <v>730</v>
      </c>
      <c r="E103" s="76">
        <v>244</v>
      </c>
      <c r="F103" s="152">
        <v>5</v>
      </c>
      <c r="G103" s="51">
        <f t="shared" si="3"/>
        <v>1220</v>
      </c>
      <c r="H103" s="51">
        <f t="shared" si="4"/>
        <v>244</v>
      </c>
      <c r="I103" s="51">
        <f t="shared" si="5"/>
        <v>1220</v>
      </c>
      <c r="J103" s="41"/>
      <c r="K103" s="42"/>
    </row>
    <row r="104" spans="1:11" s="78" customFormat="1" ht="30.75" customHeight="1" x14ac:dyDescent="0.25">
      <c r="B104" s="170">
        <v>131494</v>
      </c>
      <c r="C104" s="171" t="s">
        <v>343</v>
      </c>
      <c r="D104" s="161" t="s">
        <v>731</v>
      </c>
      <c r="E104" s="113">
        <v>50.1</v>
      </c>
      <c r="F104" s="152">
        <v>5</v>
      </c>
      <c r="G104" s="51">
        <f t="shared" si="3"/>
        <v>250.5</v>
      </c>
      <c r="H104" s="51">
        <f t="shared" si="4"/>
        <v>50.1</v>
      </c>
      <c r="I104" s="51">
        <f t="shared" si="5"/>
        <v>250.5</v>
      </c>
      <c r="J104" s="41"/>
      <c r="K104" s="42"/>
    </row>
    <row r="105" spans="1:11" s="78" customFormat="1" ht="30.75" customHeight="1" x14ac:dyDescent="0.25">
      <c r="B105" s="170">
        <v>131801</v>
      </c>
      <c r="C105" s="171" t="s">
        <v>732</v>
      </c>
      <c r="D105" s="161" t="s">
        <v>733</v>
      </c>
      <c r="E105" s="172">
        <v>586.20000000000005</v>
      </c>
      <c r="F105" s="152">
        <v>5</v>
      </c>
      <c r="G105" s="51">
        <f t="shared" si="3"/>
        <v>2931</v>
      </c>
      <c r="H105" s="51">
        <f t="shared" si="4"/>
        <v>586.20000000000005</v>
      </c>
      <c r="I105" s="51">
        <f t="shared" si="5"/>
        <v>2931</v>
      </c>
      <c r="J105" s="41"/>
      <c r="K105" s="42"/>
    </row>
    <row r="106" spans="1:11" s="78" customFormat="1" ht="30.75" customHeight="1" x14ac:dyDescent="0.25">
      <c r="B106" s="170" t="s">
        <v>734</v>
      </c>
      <c r="C106" s="171" t="s">
        <v>735</v>
      </c>
      <c r="D106" s="161" t="s">
        <v>736</v>
      </c>
      <c r="E106" s="172">
        <v>39.520000000000003</v>
      </c>
      <c r="F106" s="152">
        <v>5</v>
      </c>
      <c r="G106" s="51">
        <f t="shared" si="3"/>
        <v>197.60000000000002</v>
      </c>
      <c r="H106" s="51">
        <f t="shared" si="4"/>
        <v>39.520000000000003</v>
      </c>
      <c r="I106" s="51">
        <f t="shared" si="5"/>
        <v>197.60000000000002</v>
      </c>
      <c r="J106" s="41"/>
      <c r="K106" s="42"/>
    </row>
    <row r="107" spans="1:11" s="78" customFormat="1" ht="30.75" customHeight="1" thickBot="1" x14ac:dyDescent="0.3">
      <c r="B107" s="173" t="s">
        <v>737</v>
      </c>
      <c r="C107" s="174" t="s">
        <v>732</v>
      </c>
      <c r="D107" s="175" t="s">
        <v>738</v>
      </c>
      <c r="E107" s="176">
        <v>44.86</v>
      </c>
      <c r="F107" s="152">
        <v>5</v>
      </c>
      <c r="G107" s="52">
        <f t="shared" si="3"/>
        <v>224.3</v>
      </c>
      <c r="H107" s="51">
        <f t="shared" si="4"/>
        <v>44.86</v>
      </c>
      <c r="I107" s="52">
        <f t="shared" si="5"/>
        <v>224.3</v>
      </c>
      <c r="J107" s="43"/>
      <c r="K107" s="44"/>
    </row>
    <row r="108" spans="1:11" ht="15.75" thickBot="1" x14ac:dyDescent="0.3"/>
    <row r="109" spans="1:11" x14ac:dyDescent="0.25">
      <c r="E109" s="88" t="s">
        <v>724</v>
      </c>
      <c r="F109" s="89"/>
      <c r="G109" s="90">
        <f>SUM(G5:G107)</f>
        <v>26242.33833333334</v>
      </c>
      <c r="H109" s="88" t="s">
        <v>724</v>
      </c>
      <c r="I109" s="91">
        <f>SUM(I5:I107)</f>
        <v>26242.33833333334</v>
      </c>
    </row>
    <row r="110" spans="1:11" x14ac:dyDescent="0.25">
      <c r="E110" s="92" t="s">
        <v>725</v>
      </c>
      <c r="F110" s="93"/>
      <c r="G110" s="94">
        <f>G109*21%</f>
        <v>5510.8910500000011</v>
      </c>
      <c r="H110" s="92" t="s">
        <v>725</v>
      </c>
      <c r="I110" s="95">
        <f>I109*21%</f>
        <v>5510.8910500000011</v>
      </c>
    </row>
    <row r="111" spans="1:11" ht="15.75" thickBot="1" x14ac:dyDescent="0.3">
      <c r="E111" s="96" t="s">
        <v>714</v>
      </c>
      <c r="F111" s="97"/>
      <c r="G111" s="98">
        <f>G110+G109</f>
        <v>31753.229383333342</v>
      </c>
      <c r="H111" s="96" t="s">
        <v>714</v>
      </c>
      <c r="I111" s="99">
        <f>I110+I109</f>
        <v>31753.229383333342</v>
      </c>
    </row>
    <row r="113" spans="5:6" x14ac:dyDescent="0.25">
      <c r="E113" s="100"/>
      <c r="F113" s="64" t="s">
        <v>726</v>
      </c>
    </row>
  </sheetData>
  <sheetProtection algorithmName="SHA-512" hashValue="bPprXkVCHD6EfSrBoGaHhQ67Pu70NG8EfxbvHowAdsMTcxvYGz7GbjgE1tPethzd92PzDCzSvmcD8Aj/mwLhgA==" saltValue="5CTdncakg/0DhJOzNclGHw==" spinCount="100000" sheet="1" objects="1" scenarios="1"/>
  <mergeCells count="1">
    <mergeCell ref="B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B4C16-5B29-4032-A0F5-850EE692DD91}">
  <dimension ref="B1:K63"/>
  <sheetViews>
    <sheetView workbookViewId="0">
      <selection activeCell="E5" sqref="E5 H2"/>
    </sheetView>
  </sheetViews>
  <sheetFormatPr defaultRowHeight="15" x14ac:dyDescent="0.25"/>
  <cols>
    <col min="2" max="2" width="15.7109375" style="3" customWidth="1"/>
    <col min="3" max="3" width="13.28515625" style="3" customWidth="1"/>
    <col min="4" max="4" width="35.7109375" style="3" customWidth="1"/>
    <col min="5" max="5" width="11.85546875" customWidth="1"/>
    <col min="6" max="6" width="8.85546875" style="1" customWidth="1"/>
    <col min="7" max="7" width="19.140625" bestFit="1" customWidth="1"/>
    <col min="8" max="8" width="21.28515625" customWidth="1"/>
    <col min="9" max="9" width="11.85546875" customWidth="1"/>
    <col min="10" max="10" width="12.85546875" customWidth="1"/>
  </cols>
  <sheetData>
    <row r="1" spans="2:11" ht="15.75" thickBot="1" x14ac:dyDescent="0.3"/>
    <row r="2" spans="2:11" ht="15.75" thickBot="1" x14ac:dyDescent="0.3">
      <c r="B2" s="180" t="s">
        <v>633</v>
      </c>
      <c r="C2" s="181"/>
      <c r="D2" s="182"/>
      <c r="E2" s="4"/>
      <c r="G2" s="59" t="s">
        <v>785</v>
      </c>
      <c r="H2" s="61">
        <v>0</v>
      </c>
    </row>
    <row r="3" spans="2:11" ht="15.75" thickBot="1" x14ac:dyDescent="0.3">
      <c r="B3" s="5"/>
      <c r="C3" s="5"/>
      <c r="D3" s="5"/>
    </row>
    <row r="4" spans="2:11" ht="54.75" customHeight="1" x14ac:dyDescent="0.25">
      <c r="B4" s="30" t="s">
        <v>2</v>
      </c>
      <c r="C4" s="38" t="s">
        <v>0</v>
      </c>
      <c r="D4" s="38" t="s">
        <v>1</v>
      </c>
      <c r="E4" s="31" t="s">
        <v>721</v>
      </c>
      <c r="F4" s="31" t="s">
        <v>720</v>
      </c>
      <c r="G4" s="32" t="s">
        <v>714</v>
      </c>
      <c r="H4" s="32" t="s">
        <v>727</v>
      </c>
      <c r="I4" s="32" t="s">
        <v>714</v>
      </c>
      <c r="J4" s="32" t="s">
        <v>722</v>
      </c>
      <c r="K4" s="33" t="s">
        <v>723</v>
      </c>
    </row>
    <row r="5" spans="2:11" s="21" customFormat="1" ht="30.75" customHeight="1" x14ac:dyDescent="0.25">
      <c r="B5" s="23" t="s">
        <v>600</v>
      </c>
      <c r="C5" s="6" t="s">
        <v>3</v>
      </c>
      <c r="D5" s="23" t="s">
        <v>4</v>
      </c>
      <c r="E5" s="28">
        <v>503.5</v>
      </c>
      <c r="F5" s="6">
        <v>18</v>
      </c>
      <c r="G5" s="51">
        <f>E5*F5</f>
        <v>9063</v>
      </c>
      <c r="H5" s="62">
        <f>E5*(1-$H$2)</f>
        <v>503.5</v>
      </c>
      <c r="I5" s="51">
        <f>H5*F5</f>
        <v>9063</v>
      </c>
      <c r="J5" s="41"/>
      <c r="K5" s="42"/>
    </row>
    <row r="6" spans="2:11" s="21" customFormat="1" ht="30.75" customHeight="1" x14ac:dyDescent="0.25">
      <c r="B6" s="23" t="s">
        <v>5</v>
      </c>
      <c r="C6" s="6" t="s">
        <v>6</v>
      </c>
      <c r="D6" s="23" t="s">
        <v>7</v>
      </c>
      <c r="E6" s="28">
        <v>205.64</v>
      </c>
      <c r="F6" s="6">
        <v>1</v>
      </c>
      <c r="G6" s="51">
        <f t="shared" ref="G6:G57" si="0">E6*F6</f>
        <v>205.64</v>
      </c>
      <c r="H6" s="62">
        <f t="shared" ref="H6:H57" si="1">E6*(1-$H$2)</f>
        <v>205.64</v>
      </c>
      <c r="I6" s="51">
        <f t="shared" ref="I6:I57" si="2">H6*F6</f>
        <v>205.64</v>
      </c>
      <c r="J6" s="41"/>
      <c r="K6" s="42"/>
    </row>
    <row r="7" spans="2:11" s="21" customFormat="1" ht="30.75" customHeight="1" x14ac:dyDescent="0.25">
      <c r="B7" s="23" t="s">
        <v>21</v>
      </c>
      <c r="C7" s="6" t="s">
        <v>22</v>
      </c>
      <c r="D7" s="23" t="s">
        <v>23</v>
      </c>
      <c r="E7" s="28">
        <v>573</v>
      </c>
      <c r="F7" s="6">
        <v>12</v>
      </c>
      <c r="G7" s="51">
        <f t="shared" si="0"/>
        <v>6876</v>
      </c>
      <c r="H7" s="62">
        <f t="shared" si="1"/>
        <v>573</v>
      </c>
      <c r="I7" s="51">
        <f t="shared" si="2"/>
        <v>6876</v>
      </c>
      <c r="J7" s="41"/>
      <c r="K7" s="42"/>
    </row>
    <row r="8" spans="2:11" s="21" customFormat="1" ht="30.75" customHeight="1" x14ac:dyDescent="0.25">
      <c r="B8" s="23" t="s">
        <v>24</v>
      </c>
      <c r="C8" s="6" t="s">
        <v>25</v>
      </c>
      <c r="D8" s="23" t="s">
        <v>26</v>
      </c>
      <c r="E8" s="28">
        <v>191</v>
      </c>
      <c r="F8" s="6">
        <v>12</v>
      </c>
      <c r="G8" s="51">
        <f t="shared" si="0"/>
        <v>2292</v>
      </c>
      <c r="H8" s="62">
        <f t="shared" si="1"/>
        <v>191</v>
      </c>
      <c r="I8" s="51">
        <f t="shared" si="2"/>
        <v>2292</v>
      </c>
      <c r="J8" s="41"/>
      <c r="K8" s="42"/>
    </row>
    <row r="9" spans="2:11" s="21" customFormat="1" ht="30.75" customHeight="1" x14ac:dyDescent="0.25">
      <c r="B9" s="23" t="s">
        <v>27</v>
      </c>
      <c r="C9" s="6" t="s">
        <v>28</v>
      </c>
      <c r="D9" s="23" t="s">
        <v>29</v>
      </c>
      <c r="E9" s="28">
        <v>660.5</v>
      </c>
      <c r="F9" s="6">
        <v>4</v>
      </c>
      <c r="G9" s="51">
        <f t="shared" si="0"/>
        <v>2642</v>
      </c>
      <c r="H9" s="62">
        <f t="shared" si="1"/>
        <v>660.5</v>
      </c>
      <c r="I9" s="51">
        <f t="shared" si="2"/>
        <v>2642</v>
      </c>
      <c r="J9" s="41"/>
      <c r="K9" s="42"/>
    </row>
    <row r="10" spans="2:11" s="21" customFormat="1" ht="30.75" customHeight="1" x14ac:dyDescent="0.25">
      <c r="B10" s="23" t="s">
        <v>36</v>
      </c>
      <c r="C10" s="6"/>
      <c r="D10" s="23" t="s">
        <v>37</v>
      </c>
      <c r="E10" s="28">
        <v>5</v>
      </c>
      <c r="F10" s="6">
        <v>1</v>
      </c>
      <c r="G10" s="51">
        <f t="shared" si="0"/>
        <v>5</v>
      </c>
      <c r="H10" s="62">
        <f t="shared" si="1"/>
        <v>5</v>
      </c>
      <c r="I10" s="51">
        <f t="shared" si="2"/>
        <v>5</v>
      </c>
      <c r="J10" s="41"/>
      <c r="K10" s="42"/>
    </row>
    <row r="11" spans="2:11" s="21" customFormat="1" ht="30.75" customHeight="1" x14ac:dyDescent="0.25">
      <c r="B11" s="23" t="s">
        <v>51</v>
      </c>
      <c r="C11" s="6" t="s">
        <v>52</v>
      </c>
      <c r="D11" s="23" t="s">
        <v>53</v>
      </c>
      <c r="E11" s="28">
        <v>74.8</v>
      </c>
      <c r="F11" s="6">
        <v>1</v>
      </c>
      <c r="G11" s="51">
        <f t="shared" si="0"/>
        <v>74.8</v>
      </c>
      <c r="H11" s="62">
        <f t="shared" si="1"/>
        <v>74.8</v>
      </c>
      <c r="I11" s="51">
        <f t="shared" si="2"/>
        <v>74.8</v>
      </c>
      <c r="J11" s="41"/>
      <c r="K11" s="42"/>
    </row>
    <row r="12" spans="2:11" s="36" customFormat="1" ht="30.75" customHeight="1" x14ac:dyDescent="0.25">
      <c r="B12" s="23">
        <v>4488</v>
      </c>
      <c r="C12" s="6" t="s">
        <v>54</v>
      </c>
      <c r="D12" s="23" t="s">
        <v>55</v>
      </c>
      <c r="E12" s="28">
        <v>72.930000000000007</v>
      </c>
      <c r="F12" s="6">
        <v>2</v>
      </c>
      <c r="G12" s="51">
        <f t="shared" si="0"/>
        <v>145.86000000000001</v>
      </c>
      <c r="H12" s="62">
        <f t="shared" si="1"/>
        <v>72.930000000000007</v>
      </c>
      <c r="I12" s="51">
        <f t="shared" si="2"/>
        <v>145.86000000000001</v>
      </c>
      <c r="J12" s="47"/>
      <c r="K12" s="48"/>
    </row>
    <row r="13" spans="2:11" s="21" customFormat="1" ht="30.75" customHeight="1" x14ac:dyDescent="0.25">
      <c r="B13" s="23" t="s">
        <v>57</v>
      </c>
      <c r="C13" s="6" t="s">
        <v>56</v>
      </c>
      <c r="D13" s="6" t="s">
        <v>58</v>
      </c>
      <c r="E13" s="28">
        <v>113.8</v>
      </c>
      <c r="F13" s="6">
        <v>2</v>
      </c>
      <c r="G13" s="51">
        <f t="shared" si="0"/>
        <v>227.6</v>
      </c>
      <c r="H13" s="62">
        <f t="shared" si="1"/>
        <v>113.8</v>
      </c>
      <c r="I13" s="51">
        <f t="shared" si="2"/>
        <v>227.6</v>
      </c>
      <c r="J13" s="41"/>
      <c r="K13" s="42"/>
    </row>
    <row r="14" spans="2:11" s="21" customFormat="1" ht="30.75" customHeight="1" x14ac:dyDescent="0.25">
      <c r="B14" s="23" t="s">
        <v>61</v>
      </c>
      <c r="C14" s="6" t="s">
        <v>62</v>
      </c>
      <c r="D14" s="23" t="s">
        <v>63</v>
      </c>
      <c r="E14" s="28">
        <v>127.7</v>
      </c>
      <c r="F14" s="6">
        <v>50</v>
      </c>
      <c r="G14" s="51">
        <f t="shared" si="0"/>
        <v>6385</v>
      </c>
      <c r="H14" s="62">
        <f t="shared" si="1"/>
        <v>127.7</v>
      </c>
      <c r="I14" s="51">
        <f t="shared" si="2"/>
        <v>6385</v>
      </c>
      <c r="J14" s="41"/>
      <c r="K14" s="42"/>
    </row>
    <row r="15" spans="2:11" s="21" customFormat="1" ht="30.75" customHeight="1" x14ac:dyDescent="0.25">
      <c r="B15" s="23" t="s">
        <v>64</v>
      </c>
      <c r="C15" s="6" t="s">
        <v>65</v>
      </c>
      <c r="D15" s="23" t="s">
        <v>66</v>
      </c>
      <c r="E15" s="28">
        <v>284</v>
      </c>
      <c r="F15" s="6">
        <v>4</v>
      </c>
      <c r="G15" s="51">
        <f t="shared" si="0"/>
        <v>1136</v>
      </c>
      <c r="H15" s="62">
        <f t="shared" si="1"/>
        <v>284</v>
      </c>
      <c r="I15" s="51">
        <f t="shared" si="2"/>
        <v>1136</v>
      </c>
      <c r="J15" s="41"/>
      <c r="K15" s="42"/>
    </row>
    <row r="16" spans="2:11" s="21" customFormat="1" ht="30.75" customHeight="1" x14ac:dyDescent="0.25">
      <c r="B16" s="23" t="s">
        <v>67</v>
      </c>
      <c r="C16" s="6" t="s">
        <v>68</v>
      </c>
      <c r="D16" s="23" t="s">
        <v>642</v>
      </c>
      <c r="E16" s="28">
        <v>118</v>
      </c>
      <c r="F16" s="6">
        <v>1</v>
      </c>
      <c r="G16" s="51">
        <f t="shared" si="0"/>
        <v>118</v>
      </c>
      <c r="H16" s="62">
        <f t="shared" si="1"/>
        <v>118</v>
      </c>
      <c r="I16" s="51">
        <f t="shared" si="2"/>
        <v>118</v>
      </c>
      <c r="J16" s="41"/>
      <c r="K16" s="42"/>
    </row>
    <row r="17" spans="2:11" s="21" customFormat="1" ht="30.75" customHeight="1" x14ac:dyDescent="0.25">
      <c r="B17" s="23" t="s">
        <v>69</v>
      </c>
      <c r="C17" s="6" t="s">
        <v>70</v>
      </c>
      <c r="D17" s="23" t="s">
        <v>71</v>
      </c>
      <c r="E17" s="28">
        <v>177.4</v>
      </c>
      <c r="F17" s="6">
        <v>10</v>
      </c>
      <c r="G17" s="51">
        <f t="shared" si="0"/>
        <v>1774</v>
      </c>
      <c r="H17" s="62">
        <f t="shared" si="1"/>
        <v>177.4</v>
      </c>
      <c r="I17" s="51">
        <f t="shared" si="2"/>
        <v>1774</v>
      </c>
      <c r="J17" s="41"/>
      <c r="K17" s="42"/>
    </row>
    <row r="18" spans="2:11" s="21" customFormat="1" ht="30.75" customHeight="1" x14ac:dyDescent="0.25">
      <c r="B18" s="23" t="s">
        <v>72</v>
      </c>
      <c r="C18" s="23" t="s">
        <v>73</v>
      </c>
      <c r="D18" s="23" t="s">
        <v>74</v>
      </c>
      <c r="E18" s="28">
        <v>11.3</v>
      </c>
      <c r="F18" s="6">
        <v>1</v>
      </c>
      <c r="G18" s="51">
        <f t="shared" si="0"/>
        <v>11.3</v>
      </c>
      <c r="H18" s="62">
        <f t="shared" si="1"/>
        <v>11.3</v>
      </c>
      <c r="I18" s="51">
        <f t="shared" si="2"/>
        <v>11.3</v>
      </c>
      <c r="J18" s="41"/>
      <c r="K18" s="42"/>
    </row>
    <row r="19" spans="2:11" s="21" customFormat="1" ht="30.75" customHeight="1" x14ac:dyDescent="0.25">
      <c r="B19" s="23" t="s">
        <v>75</v>
      </c>
      <c r="C19" s="23" t="s">
        <v>73</v>
      </c>
      <c r="D19" s="23" t="s">
        <v>76</v>
      </c>
      <c r="E19" s="28">
        <v>11.3</v>
      </c>
      <c r="F19" s="6">
        <v>1</v>
      </c>
      <c r="G19" s="51">
        <f t="shared" si="0"/>
        <v>11.3</v>
      </c>
      <c r="H19" s="62">
        <f t="shared" si="1"/>
        <v>11.3</v>
      </c>
      <c r="I19" s="51">
        <f t="shared" si="2"/>
        <v>11.3</v>
      </c>
      <c r="J19" s="41"/>
      <c r="K19" s="42"/>
    </row>
    <row r="20" spans="2:11" s="21" customFormat="1" ht="30.75" customHeight="1" x14ac:dyDescent="0.25">
      <c r="B20" s="23">
        <v>629102</v>
      </c>
      <c r="C20" s="23" t="s">
        <v>79</v>
      </c>
      <c r="D20" s="23" t="s">
        <v>80</v>
      </c>
      <c r="E20" s="28">
        <v>205</v>
      </c>
      <c r="F20" s="6">
        <v>1</v>
      </c>
      <c r="G20" s="51">
        <f t="shared" si="0"/>
        <v>205</v>
      </c>
      <c r="H20" s="62">
        <f t="shared" si="1"/>
        <v>205</v>
      </c>
      <c r="I20" s="51">
        <f t="shared" si="2"/>
        <v>205</v>
      </c>
      <c r="J20" s="41"/>
      <c r="K20" s="42"/>
    </row>
    <row r="21" spans="2:11" s="37" customFormat="1" ht="30.75" customHeight="1" x14ac:dyDescent="0.25">
      <c r="B21" s="23" t="s">
        <v>81</v>
      </c>
      <c r="C21" s="23" t="s">
        <v>82</v>
      </c>
      <c r="D21" s="23" t="s">
        <v>83</v>
      </c>
      <c r="E21" s="28">
        <v>170.9</v>
      </c>
      <c r="F21" s="6">
        <v>6</v>
      </c>
      <c r="G21" s="51">
        <f t="shared" si="0"/>
        <v>1025.4000000000001</v>
      </c>
      <c r="H21" s="62">
        <f t="shared" si="1"/>
        <v>170.9</v>
      </c>
      <c r="I21" s="51">
        <f t="shared" si="2"/>
        <v>1025.4000000000001</v>
      </c>
      <c r="J21" s="49"/>
      <c r="K21" s="50"/>
    </row>
    <row r="22" spans="2:11" s="21" customFormat="1" ht="30.75" customHeight="1" x14ac:dyDescent="0.25">
      <c r="B22" s="23">
        <v>47849</v>
      </c>
      <c r="C22" s="23" t="s">
        <v>84</v>
      </c>
      <c r="D22" s="23" t="s">
        <v>771</v>
      </c>
      <c r="E22" s="28">
        <v>75.099999999999994</v>
      </c>
      <c r="F22" s="6">
        <v>5</v>
      </c>
      <c r="G22" s="51">
        <f t="shared" si="0"/>
        <v>375.5</v>
      </c>
      <c r="H22" s="62">
        <f t="shared" si="1"/>
        <v>75.099999999999994</v>
      </c>
      <c r="I22" s="51">
        <f t="shared" si="2"/>
        <v>375.5</v>
      </c>
      <c r="J22" s="41"/>
      <c r="K22" s="42"/>
    </row>
    <row r="23" spans="2:11" s="21" customFormat="1" ht="30.75" customHeight="1" x14ac:dyDescent="0.25">
      <c r="B23" s="23">
        <v>90260</v>
      </c>
      <c r="C23" s="23" t="s">
        <v>85</v>
      </c>
      <c r="D23" s="23" t="s">
        <v>86</v>
      </c>
      <c r="E23" s="28">
        <v>54.95</v>
      </c>
      <c r="F23" s="23">
        <v>2</v>
      </c>
      <c r="G23" s="51">
        <f t="shared" si="0"/>
        <v>109.9</v>
      </c>
      <c r="H23" s="62">
        <f t="shared" si="1"/>
        <v>54.95</v>
      </c>
      <c r="I23" s="51">
        <f t="shared" si="2"/>
        <v>109.9</v>
      </c>
      <c r="J23" s="41"/>
      <c r="K23" s="42"/>
    </row>
    <row r="24" spans="2:11" s="21" customFormat="1" ht="30.75" customHeight="1" x14ac:dyDescent="0.25">
      <c r="B24" s="24">
        <v>38159</v>
      </c>
      <c r="C24" s="22">
        <v>1000</v>
      </c>
      <c r="D24" s="22" t="s">
        <v>96</v>
      </c>
      <c r="E24" s="28">
        <v>81.3</v>
      </c>
      <c r="F24" s="23">
        <v>8</v>
      </c>
      <c r="G24" s="51">
        <f t="shared" si="0"/>
        <v>650.4</v>
      </c>
      <c r="H24" s="62">
        <f t="shared" si="1"/>
        <v>81.3</v>
      </c>
      <c r="I24" s="51">
        <f t="shared" si="2"/>
        <v>650.4</v>
      </c>
      <c r="J24" s="41"/>
      <c r="K24" s="42"/>
    </row>
    <row r="25" spans="2:11" s="21" customFormat="1" ht="30.75" customHeight="1" x14ac:dyDescent="0.25">
      <c r="B25" s="6">
        <v>150260</v>
      </c>
      <c r="C25" s="23" t="s">
        <v>50</v>
      </c>
      <c r="D25" s="23" t="s">
        <v>97</v>
      </c>
      <c r="E25" s="28">
        <v>31.3</v>
      </c>
      <c r="F25" s="23">
        <v>3</v>
      </c>
      <c r="G25" s="51">
        <f t="shared" si="0"/>
        <v>93.9</v>
      </c>
      <c r="H25" s="62">
        <f t="shared" si="1"/>
        <v>31.3</v>
      </c>
      <c r="I25" s="51">
        <f t="shared" si="2"/>
        <v>93.9</v>
      </c>
      <c r="J25" s="41"/>
      <c r="K25" s="42"/>
    </row>
    <row r="26" spans="2:11" s="21" customFormat="1" ht="30.75" customHeight="1" x14ac:dyDescent="0.25">
      <c r="B26" s="24">
        <v>713150</v>
      </c>
      <c r="C26" s="22">
        <v>768</v>
      </c>
      <c r="D26" s="22" t="s">
        <v>98</v>
      </c>
      <c r="E26" s="28">
        <v>40.049999999999997</v>
      </c>
      <c r="F26" s="23">
        <v>8</v>
      </c>
      <c r="G26" s="51">
        <f t="shared" si="0"/>
        <v>320.39999999999998</v>
      </c>
      <c r="H26" s="62">
        <f t="shared" si="1"/>
        <v>40.049999999999997</v>
      </c>
      <c r="I26" s="51">
        <f t="shared" si="2"/>
        <v>320.39999999999998</v>
      </c>
      <c r="J26" s="41"/>
      <c r="K26" s="42"/>
    </row>
    <row r="27" spans="2:11" s="21" customFormat="1" ht="30.75" customHeight="1" x14ac:dyDescent="0.25">
      <c r="B27" s="6">
        <v>947704</v>
      </c>
      <c r="C27" s="23" t="s">
        <v>99</v>
      </c>
      <c r="D27" s="23" t="s">
        <v>100</v>
      </c>
      <c r="E27" s="28">
        <v>127.69999999999999</v>
      </c>
      <c r="F27" s="23">
        <v>3</v>
      </c>
      <c r="G27" s="51">
        <f t="shared" si="0"/>
        <v>383.09999999999997</v>
      </c>
      <c r="H27" s="62">
        <f t="shared" si="1"/>
        <v>127.69999999999999</v>
      </c>
      <c r="I27" s="51">
        <f t="shared" si="2"/>
        <v>383.09999999999997</v>
      </c>
      <c r="J27" s="41"/>
      <c r="K27" s="42"/>
    </row>
    <row r="28" spans="2:11" s="21" customFormat="1" ht="30.75" customHeight="1" x14ac:dyDescent="0.25">
      <c r="B28" s="6">
        <v>972500</v>
      </c>
      <c r="C28" s="23" t="s">
        <v>102</v>
      </c>
      <c r="D28" s="23" t="s">
        <v>103</v>
      </c>
      <c r="E28" s="28">
        <v>49.3</v>
      </c>
      <c r="F28" s="23">
        <v>1</v>
      </c>
      <c r="G28" s="51">
        <f t="shared" si="0"/>
        <v>49.3</v>
      </c>
      <c r="H28" s="62">
        <f t="shared" si="1"/>
        <v>49.3</v>
      </c>
      <c r="I28" s="51">
        <f t="shared" si="2"/>
        <v>49.3</v>
      </c>
      <c r="J28" s="41"/>
      <c r="K28" s="42"/>
    </row>
    <row r="29" spans="2:11" s="21" customFormat="1" ht="30.75" customHeight="1" x14ac:dyDescent="0.25">
      <c r="B29" s="22">
        <v>115</v>
      </c>
      <c r="C29" s="22" t="s">
        <v>113</v>
      </c>
      <c r="D29" s="22" t="s">
        <v>114</v>
      </c>
      <c r="E29" s="28">
        <v>87.5</v>
      </c>
      <c r="F29" s="23">
        <v>1</v>
      </c>
      <c r="G29" s="51">
        <f t="shared" si="0"/>
        <v>87.5</v>
      </c>
      <c r="H29" s="62">
        <f t="shared" si="1"/>
        <v>87.5</v>
      </c>
      <c r="I29" s="51">
        <f t="shared" si="2"/>
        <v>87.5</v>
      </c>
      <c r="J29" s="41"/>
      <c r="K29" s="42"/>
    </row>
    <row r="30" spans="2:11" s="21" customFormat="1" ht="30.75" customHeight="1" x14ac:dyDescent="0.25">
      <c r="B30" s="22">
        <v>129</v>
      </c>
      <c r="C30" s="22" t="s">
        <v>115</v>
      </c>
      <c r="D30" s="22" t="s">
        <v>116</v>
      </c>
      <c r="E30" s="29">
        <v>53</v>
      </c>
      <c r="F30" s="6">
        <v>1</v>
      </c>
      <c r="G30" s="51">
        <f t="shared" si="0"/>
        <v>53</v>
      </c>
      <c r="H30" s="62">
        <f t="shared" si="1"/>
        <v>53</v>
      </c>
      <c r="I30" s="51">
        <f t="shared" si="2"/>
        <v>53</v>
      </c>
      <c r="J30" s="41"/>
      <c r="K30" s="42"/>
    </row>
    <row r="31" spans="2:11" s="21" customFormat="1" ht="30.75" customHeight="1" x14ac:dyDescent="0.25">
      <c r="B31" s="22">
        <v>137</v>
      </c>
      <c r="C31" s="22" t="s">
        <v>117</v>
      </c>
      <c r="D31" s="22" t="s">
        <v>118</v>
      </c>
      <c r="E31" s="29">
        <v>87</v>
      </c>
      <c r="F31" s="6">
        <v>12</v>
      </c>
      <c r="G31" s="51">
        <f t="shared" si="0"/>
        <v>1044</v>
      </c>
      <c r="H31" s="62">
        <f t="shared" si="1"/>
        <v>87</v>
      </c>
      <c r="I31" s="51">
        <f t="shared" si="2"/>
        <v>1044</v>
      </c>
      <c r="J31" s="41"/>
      <c r="K31" s="42"/>
    </row>
    <row r="32" spans="2:11" s="21" customFormat="1" ht="30.75" customHeight="1" x14ac:dyDescent="0.25">
      <c r="B32" s="22">
        <v>169</v>
      </c>
      <c r="C32" s="24" t="s">
        <v>776</v>
      </c>
      <c r="D32" s="22" t="s">
        <v>775</v>
      </c>
      <c r="E32" s="29">
        <v>82.5</v>
      </c>
      <c r="F32" s="6">
        <v>28</v>
      </c>
      <c r="G32" s="51">
        <f t="shared" si="0"/>
        <v>2310</v>
      </c>
      <c r="H32" s="62">
        <f t="shared" si="1"/>
        <v>82.5</v>
      </c>
      <c r="I32" s="51">
        <f t="shared" si="2"/>
        <v>2310</v>
      </c>
      <c r="J32" s="41"/>
      <c r="K32" s="42"/>
    </row>
    <row r="33" spans="2:11" s="21" customFormat="1" ht="30.75" customHeight="1" x14ac:dyDescent="0.25">
      <c r="B33" s="22">
        <v>137</v>
      </c>
      <c r="C33" s="24" t="s">
        <v>119</v>
      </c>
      <c r="D33" s="22" t="s">
        <v>120</v>
      </c>
      <c r="E33" s="29">
        <v>79</v>
      </c>
      <c r="F33" s="6">
        <v>3</v>
      </c>
      <c r="G33" s="51">
        <f t="shared" si="0"/>
        <v>237</v>
      </c>
      <c r="H33" s="62">
        <f t="shared" si="1"/>
        <v>79</v>
      </c>
      <c r="I33" s="51">
        <f t="shared" si="2"/>
        <v>237</v>
      </c>
      <c r="J33" s="41"/>
      <c r="K33" s="42"/>
    </row>
    <row r="34" spans="2:11" s="21" customFormat="1" ht="30.75" customHeight="1" x14ac:dyDescent="0.25">
      <c r="B34" s="23" t="s">
        <v>128</v>
      </c>
      <c r="C34" s="23" t="s">
        <v>129</v>
      </c>
      <c r="D34" s="23" t="s">
        <v>130</v>
      </c>
      <c r="E34" s="29">
        <v>289</v>
      </c>
      <c r="F34" s="6">
        <v>1</v>
      </c>
      <c r="G34" s="51">
        <f t="shared" si="0"/>
        <v>289</v>
      </c>
      <c r="H34" s="62">
        <f t="shared" si="1"/>
        <v>289</v>
      </c>
      <c r="I34" s="51">
        <f t="shared" si="2"/>
        <v>289</v>
      </c>
      <c r="J34" s="41"/>
      <c r="K34" s="42"/>
    </row>
    <row r="35" spans="2:11" s="21" customFormat="1" ht="30.75" customHeight="1" x14ac:dyDescent="0.25">
      <c r="B35" s="23" t="s">
        <v>131</v>
      </c>
      <c r="C35" s="23" t="s">
        <v>132</v>
      </c>
      <c r="D35" s="23" t="s">
        <v>133</v>
      </c>
      <c r="E35" s="29">
        <v>227</v>
      </c>
      <c r="F35" s="6">
        <v>2</v>
      </c>
      <c r="G35" s="51">
        <f t="shared" si="0"/>
        <v>454</v>
      </c>
      <c r="H35" s="62">
        <f t="shared" si="1"/>
        <v>227</v>
      </c>
      <c r="I35" s="51">
        <f t="shared" si="2"/>
        <v>454</v>
      </c>
      <c r="J35" s="41"/>
      <c r="K35" s="42"/>
    </row>
    <row r="36" spans="2:11" s="21" customFormat="1" ht="30.75" customHeight="1" x14ac:dyDescent="0.25">
      <c r="B36" s="23" t="s">
        <v>195</v>
      </c>
      <c r="C36" s="6" t="s">
        <v>196</v>
      </c>
      <c r="D36" s="23" t="s">
        <v>601</v>
      </c>
      <c r="E36" s="28">
        <v>55.563333333333333</v>
      </c>
      <c r="F36" s="23">
        <v>3</v>
      </c>
      <c r="G36" s="51">
        <f t="shared" si="0"/>
        <v>166.69</v>
      </c>
      <c r="H36" s="62">
        <f t="shared" si="1"/>
        <v>55.563333333333333</v>
      </c>
      <c r="I36" s="51">
        <f t="shared" si="2"/>
        <v>166.69</v>
      </c>
      <c r="J36" s="41"/>
      <c r="K36" s="42"/>
    </row>
    <row r="37" spans="2:11" s="21" customFormat="1" ht="30.75" customHeight="1" x14ac:dyDescent="0.25">
      <c r="B37" s="23" t="s">
        <v>197</v>
      </c>
      <c r="C37" s="6" t="s">
        <v>196</v>
      </c>
      <c r="D37" s="23" t="s">
        <v>198</v>
      </c>
      <c r="E37" s="28">
        <v>54.963333333333331</v>
      </c>
      <c r="F37" s="23">
        <v>2</v>
      </c>
      <c r="G37" s="51">
        <f t="shared" si="0"/>
        <v>109.92666666666666</v>
      </c>
      <c r="H37" s="62">
        <f t="shared" si="1"/>
        <v>54.963333333333331</v>
      </c>
      <c r="I37" s="51">
        <f t="shared" si="2"/>
        <v>109.92666666666666</v>
      </c>
      <c r="J37" s="41"/>
      <c r="K37" s="42"/>
    </row>
    <row r="38" spans="2:11" s="21" customFormat="1" ht="30.75" customHeight="1" x14ac:dyDescent="0.25">
      <c r="B38" s="23" t="s">
        <v>263</v>
      </c>
      <c r="C38" s="23" t="s">
        <v>264</v>
      </c>
      <c r="D38" s="23" t="s">
        <v>265</v>
      </c>
      <c r="E38" s="28">
        <v>209.90333333333334</v>
      </c>
      <c r="F38" s="23">
        <v>1</v>
      </c>
      <c r="G38" s="51">
        <f t="shared" si="0"/>
        <v>209.90333333333334</v>
      </c>
      <c r="H38" s="62">
        <f t="shared" si="1"/>
        <v>209.90333333333334</v>
      </c>
      <c r="I38" s="51">
        <f t="shared" si="2"/>
        <v>209.90333333333334</v>
      </c>
      <c r="J38" s="41"/>
      <c r="K38" s="42"/>
    </row>
    <row r="39" spans="2:11" s="21" customFormat="1" ht="30.75" customHeight="1" x14ac:dyDescent="0.25">
      <c r="B39" s="23" t="s">
        <v>347</v>
      </c>
      <c r="C39" s="23" t="s">
        <v>348</v>
      </c>
      <c r="D39" s="23" t="s">
        <v>349</v>
      </c>
      <c r="E39" s="28">
        <v>12.02</v>
      </c>
      <c r="F39" s="23">
        <v>4</v>
      </c>
      <c r="G39" s="51">
        <f t="shared" si="0"/>
        <v>48.08</v>
      </c>
      <c r="H39" s="62">
        <f t="shared" si="1"/>
        <v>12.02</v>
      </c>
      <c r="I39" s="51">
        <f t="shared" si="2"/>
        <v>48.08</v>
      </c>
      <c r="J39" s="41"/>
      <c r="K39" s="42"/>
    </row>
    <row r="40" spans="2:11" s="21" customFormat="1" ht="30.75" customHeight="1" x14ac:dyDescent="0.25">
      <c r="B40" s="23"/>
      <c r="C40" s="6" t="s">
        <v>376</v>
      </c>
      <c r="D40" s="23" t="s">
        <v>377</v>
      </c>
      <c r="E40" s="28">
        <v>56.180000000000007</v>
      </c>
      <c r="F40" s="23">
        <v>2</v>
      </c>
      <c r="G40" s="51">
        <f t="shared" si="0"/>
        <v>112.36000000000001</v>
      </c>
      <c r="H40" s="62">
        <f t="shared" si="1"/>
        <v>56.180000000000007</v>
      </c>
      <c r="I40" s="51">
        <f t="shared" si="2"/>
        <v>112.36000000000001</v>
      </c>
      <c r="J40" s="41"/>
      <c r="K40" s="42"/>
    </row>
    <row r="41" spans="2:11" s="21" customFormat="1" ht="30.75" customHeight="1" x14ac:dyDescent="0.25">
      <c r="B41" s="53" t="s">
        <v>643</v>
      </c>
      <c r="C41" s="6" t="s">
        <v>378</v>
      </c>
      <c r="D41" s="23" t="s">
        <v>379</v>
      </c>
      <c r="E41" s="28">
        <v>107.19</v>
      </c>
      <c r="F41" s="23">
        <v>1</v>
      </c>
      <c r="G41" s="51">
        <f t="shared" si="0"/>
        <v>107.19</v>
      </c>
      <c r="H41" s="62">
        <f t="shared" si="1"/>
        <v>107.19</v>
      </c>
      <c r="I41" s="51">
        <f t="shared" si="2"/>
        <v>107.19</v>
      </c>
      <c r="J41" s="41"/>
      <c r="K41" s="42"/>
    </row>
    <row r="42" spans="2:11" s="21" customFormat="1" ht="30.75" customHeight="1" x14ac:dyDescent="0.25">
      <c r="B42" s="23" t="s">
        <v>387</v>
      </c>
      <c r="C42" s="6" t="s">
        <v>359</v>
      </c>
      <c r="D42" s="23" t="s">
        <v>388</v>
      </c>
      <c r="E42" s="28">
        <v>39.650000000000006</v>
      </c>
      <c r="F42" s="23">
        <v>1</v>
      </c>
      <c r="G42" s="51">
        <f t="shared" si="0"/>
        <v>39.650000000000006</v>
      </c>
      <c r="H42" s="62">
        <f t="shared" si="1"/>
        <v>39.650000000000006</v>
      </c>
      <c r="I42" s="51">
        <f t="shared" si="2"/>
        <v>39.650000000000006</v>
      </c>
      <c r="J42" s="41"/>
      <c r="K42" s="42"/>
    </row>
    <row r="43" spans="2:11" s="21" customFormat="1" ht="30.75" customHeight="1" x14ac:dyDescent="0.25">
      <c r="B43" s="22" t="s">
        <v>436</v>
      </c>
      <c r="C43" s="22" t="s">
        <v>437</v>
      </c>
      <c r="D43" s="22" t="s">
        <v>438</v>
      </c>
      <c r="E43" s="28">
        <v>120.61</v>
      </c>
      <c r="F43" s="6">
        <v>5</v>
      </c>
      <c r="G43" s="51">
        <f t="shared" si="0"/>
        <v>603.04999999999995</v>
      </c>
      <c r="H43" s="62">
        <f t="shared" si="1"/>
        <v>120.61</v>
      </c>
      <c r="I43" s="51">
        <f t="shared" si="2"/>
        <v>603.04999999999995</v>
      </c>
      <c r="J43" s="41"/>
      <c r="K43" s="42"/>
    </row>
    <row r="44" spans="2:11" s="21" customFormat="1" ht="30.75" customHeight="1" x14ac:dyDescent="0.25">
      <c r="B44" s="54">
        <v>200312</v>
      </c>
      <c r="C44" s="23" t="s">
        <v>439</v>
      </c>
      <c r="D44" s="23" t="s">
        <v>440</v>
      </c>
      <c r="E44" s="28">
        <v>69.3</v>
      </c>
      <c r="F44" s="6">
        <v>2</v>
      </c>
      <c r="G44" s="51">
        <f t="shared" si="0"/>
        <v>138.6</v>
      </c>
      <c r="H44" s="62">
        <f t="shared" si="1"/>
        <v>69.3</v>
      </c>
      <c r="I44" s="51">
        <f t="shared" si="2"/>
        <v>138.6</v>
      </c>
      <c r="J44" s="41"/>
      <c r="K44" s="42"/>
    </row>
    <row r="45" spans="2:11" s="21" customFormat="1" ht="30.75" customHeight="1" x14ac:dyDescent="0.25">
      <c r="B45" s="22" t="s">
        <v>451</v>
      </c>
      <c r="C45" s="22" t="s">
        <v>452</v>
      </c>
      <c r="D45" s="22" t="s">
        <v>453</v>
      </c>
      <c r="E45" s="28">
        <v>72.75</v>
      </c>
      <c r="F45" s="6">
        <v>2</v>
      </c>
      <c r="G45" s="51">
        <f t="shared" si="0"/>
        <v>145.5</v>
      </c>
      <c r="H45" s="62">
        <f t="shared" si="1"/>
        <v>72.75</v>
      </c>
      <c r="I45" s="51">
        <f t="shared" si="2"/>
        <v>145.5</v>
      </c>
      <c r="J45" s="41"/>
      <c r="K45" s="42"/>
    </row>
    <row r="46" spans="2:11" s="21" customFormat="1" ht="30.75" customHeight="1" x14ac:dyDescent="0.25">
      <c r="B46" s="23" t="s">
        <v>472</v>
      </c>
      <c r="C46" s="23" t="s">
        <v>362</v>
      </c>
      <c r="D46" s="23" t="s">
        <v>473</v>
      </c>
      <c r="E46" s="28">
        <v>56.2</v>
      </c>
      <c r="F46" s="23">
        <v>9</v>
      </c>
      <c r="G46" s="51">
        <f t="shared" si="0"/>
        <v>505.8</v>
      </c>
      <c r="H46" s="62">
        <f t="shared" si="1"/>
        <v>56.2</v>
      </c>
      <c r="I46" s="51">
        <f t="shared" si="2"/>
        <v>505.8</v>
      </c>
      <c r="J46" s="41"/>
      <c r="K46" s="42"/>
    </row>
    <row r="47" spans="2:11" s="21" customFormat="1" ht="30.75" customHeight="1" x14ac:dyDescent="0.25">
      <c r="B47" s="23" t="s">
        <v>476</v>
      </c>
      <c r="C47" s="23" t="s">
        <v>477</v>
      </c>
      <c r="D47" s="23" t="s">
        <v>478</v>
      </c>
      <c r="E47" s="28">
        <v>105.41</v>
      </c>
      <c r="F47" s="23">
        <v>7</v>
      </c>
      <c r="G47" s="51">
        <f t="shared" si="0"/>
        <v>737.87</v>
      </c>
      <c r="H47" s="62">
        <f t="shared" si="1"/>
        <v>105.41</v>
      </c>
      <c r="I47" s="51">
        <f t="shared" si="2"/>
        <v>737.87</v>
      </c>
      <c r="J47" s="41"/>
      <c r="K47" s="42"/>
    </row>
    <row r="48" spans="2:11" s="36" customFormat="1" ht="30.75" customHeight="1" x14ac:dyDescent="0.25">
      <c r="B48" s="23" t="s">
        <v>533</v>
      </c>
      <c r="C48" s="6" t="s">
        <v>50</v>
      </c>
      <c r="D48" s="23" t="s">
        <v>534</v>
      </c>
      <c r="E48" s="28">
        <v>23.375</v>
      </c>
      <c r="F48" s="23">
        <v>4</v>
      </c>
      <c r="G48" s="51">
        <f t="shared" si="0"/>
        <v>93.5</v>
      </c>
      <c r="H48" s="62">
        <f t="shared" si="1"/>
        <v>23.375</v>
      </c>
      <c r="I48" s="51">
        <f t="shared" si="2"/>
        <v>93.5</v>
      </c>
      <c r="J48" s="47"/>
      <c r="K48" s="48"/>
    </row>
    <row r="49" spans="2:11" s="36" customFormat="1" ht="30.75" customHeight="1" x14ac:dyDescent="0.25">
      <c r="B49" s="23" t="s">
        <v>535</v>
      </c>
      <c r="C49" s="6" t="s">
        <v>50</v>
      </c>
      <c r="D49" s="23" t="s">
        <v>536</v>
      </c>
      <c r="E49" s="28">
        <v>37.9</v>
      </c>
      <c r="F49" s="23">
        <v>4</v>
      </c>
      <c r="G49" s="51">
        <f t="shared" si="0"/>
        <v>151.6</v>
      </c>
      <c r="H49" s="62">
        <f t="shared" si="1"/>
        <v>37.9</v>
      </c>
      <c r="I49" s="51">
        <f t="shared" si="2"/>
        <v>151.6</v>
      </c>
      <c r="J49" s="47"/>
      <c r="K49" s="48"/>
    </row>
    <row r="50" spans="2:11" s="21" customFormat="1" ht="30.75" customHeight="1" x14ac:dyDescent="0.25">
      <c r="B50" s="22" t="s">
        <v>557</v>
      </c>
      <c r="C50" s="24" t="s">
        <v>50</v>
      </c>
      <c r="D50" s="22" t="s">
        <v>558</v>
      </c>
      <c r="E50" s="28">
        <v>136.66666666666666</v>
      </c>
      <c r="F50" s="23">
        <v>6</v>
      </c>
      <c r="G50" s="51">
        <f t="shared" si="0"/>
        <v>820</v>
      </c>
      <c r="H50" s="62">
        <f t="shared" si="1"/>
        <v>136.66666666666666</v>
      </c>
      <c r="I50" s="51">
        <f t="shared" si="2"/>
        <v>820</v>
      </c>
      <c r="J50" s="41"/>
      <c r="K50" s="42"/>
    </row>
    <row r="51" spans="2:11" s="21" customFormat="1" ht="30.75" customHeight="1" x14ac:dyDescent="0.25">
      <c r="B51" s="22" t="s">
        <v>559</v>
      </c>
      <c r="C51" s="24" t="s">
        <v>50</v>
      </c>
      <c r="D51" s="22" t="s">
        <v>560</v>
      </c>
      <c r="E51" s="28">
        <v>51.87</v>
      </c>
      <c r="F51" s="6">
        <v>1</v>
      </c>
      <c r="G51" s="51">
        <f t="shared" si="0"/>
        <v>51.87</v>
      </c>
      <c r="H51" s="62">
        <f t="shared" si="1"/>
        <v>51.87</v>
      </c>
      <c r="I51" s="51">
        <f t="shared" si="2"/>
        <v>51.87</v>
      </c>
      <c r="J51" s="41"/>
      <c r="K51" s="42"/>
    </row>
    <row r="52" spans="2:11" s="21" customFormat="1" ht="30.75" customHeight="1" x14ac:dyDescent="0.25">
      <c r="B52" s="22" t="s">
        <v>561</v>
      </c>
      <c r="C52" s="22" t="s">
        <v>562</v>
      </c>
      <c r="D52" s="22" t="s">
        <v>772</v>
      </c>
      <c r="E52" s="28">
        <v>159.75</v>
      </c>
      <c r="F52" s="6">
        <v>1</v>
      </c>
      <c r="G52" s="51">
        <f t="shared" si="0"/>
        <v>159.75</v>
      </c>
      <c r="H52" s="62">
        <f t="shared" si="1"/>
        <v>159.75</v>
      </c>
      <c r="I52" s="51">
        <f t="shared" si="2"/>
        <v>159.75</v>
      </c>
      <c r="J52" s="41"/>
      <c r="K52" s="42"/>
    </row>
    <row r="53" spans="2:11" s="21" customFormat="1" ht="30.75" customHeight="1" x14ac:dyDescent="0.25">
      <c r="B53" s="22" t="s">
        <v>563</v>
      </c>
      <c r="C53" s="22" t="s">
        <v>562</v>
      </c>
      <c r="D53" s="22" t="s">
        <v>773</v>
      </c>
      <c r="E53" s="28">
        <v>114.45</v>
      </c>
      <c r="F53" s="23">
        <v>19</v>
      </c>
      <c r="G53" s="51">
        <f t="shared" si="0"/>
        <v>2174.5500000000002</v>
      </c>
      <c r="H53" s="62">
        <f t="shared" si="1"/>
        <v>114.45</v>
      </c>
      <c r="I53" s="51">
        <f t="shared" si="2"/>
        <v>2174.5500000000002</v>
      </c>
      <c r="J53" s="41"/>
      <c r="K53" s="42"/>
    </row>
    <row r="54" spans="2:11" s="21" customFormat="1" ht="30.75" customHeight="1" x14ac:dyDescent="0.25">
      <c r="B54" s="22" t="s">
        <v>777</v>
      </c>
      <c r="C54" s="22" t="s">
        <v>562</v>
      </c>
      <c r="D54" s="22" t="s">
        <v>778</v>
      </c>
      <c r="E54" s="55">
        <v>114.45</v>
      </c>
      <c r="F54" s="5">
        <v>1</v>
      </c>
      <c r="G54" s="51">
        <f t="shared" si="0"/>
        <v>114.45</v>
      </c>
      <c r="H54" s="62">
        <f t="shared" si="1"/>
        <v>114.45</v>
      </c>
      <c r="I54" s="51">
        <f t="shared" si="2"/>
        <v>114.45</v>
      </c>
      <c r="J54" s="41"/>
      <c r="K54" s="42"/>
    </row>
    <row r="55" spans="2:11" s="21" customFormat="1" ht="30.75" customHeight="1" x14ac:dyDescent="0.25">
      <c r="B55" s="6">
        <v>40133</v>
      </c>
      <c r="C55" s="6" t="s">
        <v>101</v>
      </c>
      <c r="D55" s="23" t="s">
        <v>104</v>
      </c>
      <c r="E55" s="28">
        <v>25.505000000000003</v>
      </c>
      <c r="F55" s="23">
        <v>15</v>
      </c>
      <c r="G55" s="51">
        <f t="shared" si="0"/>
        <v>382.57500000000005</v>
      </c>
      <c r="H55" s="62">
        <f t="shared" si="1"/>
        <v>25.505000000000003</v>
      </c>
      <c r="I55" s="51">
        <f t="shared" si="2"/>
        <v>382.57500000000005</v>
      </c>
      <c r="J55" s="41"/>
      <c r="K55" s="42"/>
    </row>
    <row r="56" spans="2:11" s="21" customFormat="1" ht="30.75" customHeight="1" x14ac:dyDescent="0.25">
      <c r="B56" s="6">
        <v>40134</v>
      </c>
      <c r="C56" s="6" t="s">
        <v>101</v>
      </c>
      <c r="D56" s="23" t="s">
        <v>105</v>
      </c>
      <c r="E56" s="28">
        <v>25.505000000000003</v>
      </c>
      <c r="F56" s="23">
        <v>15</v>
      </c>
      <c r="G56" s="51">
        <f t="shared" si="0"/>
        <v>382.57500000000005</v>
      </c>
      <c r="H56" s="62">
        <f t="shared" si="1"/>
        <v>25.505000000000003</v>
      </c>
      <c r="I56" s="51">
        <f t="shared" si="2"/>
        <v>382.57500000000005</v>
      </c>
      <c r="J56" s="41"/>
      <c r="K56" s="42"/>
    </row>
    <row r="57" spans="2:11" s="21" customFormat="1" ht="30.75" customHeight="1" x14ac:dyDescent="0.25">
      <c r="B57" s="23" t="s">
        <v>554</v>
      </c>
      <c r="C57" s="6" t="s">
        <v>555</v>
      </c>
      <c r="D57" s="23" t="s">
        <v>556</v>
      </c>
      <c r="E57" s="28">
        <v>66.775000000000006</v>
      </c>
      <c r="F57" s="23">
        <v>5</v>
      </c>
      <c r="G57" s="51">
        <f t="shared" si="0"/>
        <v>333.875</v>
      </c>
      <c r="H57" s="62">
        <f t="shared" si="1"/>
        <v>66.775000000000006</v>
      </c>
      <c r="I57" s="51">
        <f t="shared" si="2"/>
        <v>333.875</v>
      </c>
      <c r="J57" s="41"/>
      <c r="K57" s="42"/>
    </row>
    <row r="58" spans="2:11" ht="15.75" thickBot="1" x14ac:dyDescent="0.3">
      <c r="E58" s="1"/>
    </row>
    <row r="59" spans="2:11" x14ac:dyDescent="0.25">
      <c r="E59" s="8" t="s">
        <v>724</v>
      </c>
      <c r="F59" s="9"/>
      <c r="G59" s="10">
        <f>SUM(G5:G57)</f>
        <v>46244.265000000014</v>
      </c>
      <c r="H59" s="8" t="s">
        <v>724</v>
      </c>
      <c r="I59" s="11">
        <f>SUM(I5:I57)</f>
        <v>46244.265000000014</v>
      </c>
    </row>
    <row r="60" spans="2:11" x14ac:dyDescent="0.25">
      <c r="E60" s="12" t="s">
        <v>725</v>
      </c>
      <c r="F60" s="13"/>
      <c r="G60" s="14">
        <f>G59*21%</f>
        <v>9711.2956500000018</v>
      </c>
      <c r="H60" s="12" t="s">
        <v>725</v>
      </c>
      <c r="I60" s="15">
        <f>I59*21%</f>
        <v>9711.2956500000018</v>
      </c>
    </row>
    <row r="61" spans="2:11" ht="15.75" thickBot="1" x14ac:dyDescent="0.3">
      <c r="E61" s="16" t="s">
        <v>714</v>
      </c>
      <c r="F61" s="17"/>
      <c r="G61" s="18">
        <f>G60+G59</f>
        <v>55955.560650000014</v>
      </c>
      <c r="H61" s="16" t="s">
        <v>714</v>
      </c>
      <c r="I61" s="19">
        <f>I60+I59</f>
        <v>55955.560650000014</v>
      </c>
    </row>
    <row r="62" spans="2:11" x14ac:dyDescent="0.25">
      <c r="E62" s="7"/>
      <c r="F62" s="7"/>
      <c r="G62" s="7"/>
      <c r="H62" s="7"/>
      <c r="I62" s="7"/>
    </row>
    <row r="63" spans="2:11" x14ac:dyDescent="0.25">
      <c r="E63" s="20"/>
      <c r="F63" s="7" t="s">
        <v>726</v>
      </c>
      <c r="G63" s="7"/>
      <c r="H63" s="7"/>
      <c r="I63" s="7"/>
    </row>
  </sheetData>
  <sheetProtection algorithmName="SHA-512" hashValue="oNr8LMOEMEhqRgnZ6TGMk5BEM69f+AI7Qx6psrAWl6AxvkhQ5f46zVVpxl4Ks5ElzHJWO++z47nOo2ydcNUvAg==" saltValue="yUlp2NPEja0x0HfVD7ROzA==" spinCount="100000" sheet="1" objects="1" scenarios="1"/>
  <mergeCells count="1">
    <mergeCell ref="B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FD922-7FDA-41E2-ACBA-3431BABAB208}">
  <dimension ref="B1:K77"/>
  <sheetViews>
    <sheetView workbookViewId="0">
      <selection activeCell="E5" sqref="E5 H2"/>
    </sheetView>
  </sheetViews>
  <sheetFormatPr defaultRowHeight="15" x14ac:dyDescent="0.25"/>
  <cols>
    <col min="1" max="1" width="9.140625" style="64"/>
    <col min="2" max="2" width="15.85546875" style="63" customWidth="1"/>
    <col min="3" max="3" width="13" style="63" customWidth="1"/>
    <col min="4" max="4" width="36" style="63" customWidth="1"/>
    <col min="5" max="5" width="12.42578125" style="64" customWidth="1"/>
    <col min="6" max="6" width="9.140625" style="65"/>
    <col min="7" max="7" width="19.140625" style="64" bestFit="1" customWidth="1"/>
    <col min="8" max="8" width="22.7109375" style="64" customWidth="1"/>
    <col min="9" max="9" width="11.5703125" style="64" customWidth="1"/>
    <col min="10" max="10" width="14" style="64" customWidth="1"/>
    <col min="11" max="16384" width="9.140625" style="64"/>
  </cols>
  <sheetData>
    <row r="1" spans="2:11" ht="15.75" thickBot="1" x14ac:dyDescent="0.3"/>
    <row r="2" spans="2:11" ht="15.75" thickBot="1" x14ac:dyDescent="0.3">
      <c r="B2" s="183" t="s">
        <v>636</v>
      </c>
      <c r="C2" s="184"/>
      <c r="D2" s="185"/>
      <c r="G2" s="66" t="s">
        <v>785</v>
      </c>
      <c r="H2" s="61">
        <v>0</v>
      </c>
    </row>
    <row r="3" spans="2:11" ht="15.75" thickBot="1" x14ac:dyDescent="0.3">
      <c r="B3" s="67"/>
      <c r="C3" s="68"/>
      <c r="D3" s="68"/>
      <c r="F3" s="63"/>
    </row>
    <row r="4" spans="2:11" ht="48" customHeight="1" x14ac:dyDescent="0.25">
      <c r="B4" s="69" t="s">
        <v>2</v>
      </c>
      <c r="C4" s="70" t="s">
        <v>0</v>
      </c>
      <c r="D4" s="70" t="s">
        <v>1</v>
      </c>
      <c r="E4" s="71" t="s">
        <v>721</v>
      </c>
      <c r="F4" s="71" t="s">
        <v>720</v>
      </c>
      <c r="G4" s="72" t="s">
        <v>714</v>
      </c>
      <c r="H4" s="72" t="s">
        <v>727</v>
      </c>
      <c r="I4" s="72" t="s">
        <v>714</v>
      </c>
      <c r="J4" s="72" t="s">
        <v>722</v>
      </c>
      <c r="K4" s="73" t="s">
        <v>723</v>
      </c>
    </row>
    <row r="5" spans="2:11" s="78" customFormat="1" ht="30" customHeight="1" x14ac:dyDescent="0.25">
      <c r="B5" s="74" t="s">
        <v>8</v>
      </c>
      <c r="C5" s="74" t="s">
        <v>9</v>
      </c>
      <c r="D5" s="75" t="s">
        <v>10</v>
      </c>
      <c r="E5" s="76">
        <v>27.5</v>
      </c>
      <c r="F5" s="77">
        <v>3</v>
      </c>
      <c r="G5" s="51">
        <f>E5*F5</f>
        <v>82.5</v>
      </c>
      <c r="H5" s="51">
        <f>E5*(1-$H$2)</f>
        <v>27.5</v>
      </c>
      <c r="I5" s="51">
        <f>F5*H5</f>
        <v>82.5</v>
      </c>
      <c r="J5" s="41"/>
      <c r="K5" s="42"/>
    </row>
    <row r="6" spans="2:11" s="78" customFormat="1" ht="30" customHeight="1" x14ac:dyDescent="0.25">
      <c r="B6" s="79" t="s">
        <v>11</v>
      </c>
      <c r="C6" s="77" t="s">
        <v>607</v>
      </c>
      <c r="D6" s="79" t="s">
        <v>142</v>
      </c>
      <c r="E6" s="76">
        <v>248</v>
      </c>
      <c r="F6" s="77">
        <v>1</v>
      </c>
      <c r="G6" s="51">
        <f t="shared" ref="G6:G69" si="0">E6*F6</f>
        <v>248</v>
      </c>
      <c r="H6" s="51">
        <f t="shared" ref="H6:H69" si="1">E6*(1-$H$2)</f>
        <v>248</v>
      </c>
      <c r="I6" s="51">
        <f t="shared" ref="I6:I69" si="2">F6*H6</f>
        <v>248</v>
      </c>
      <c r="J6" s="41"/>
      <c r="K6" s="42"/>
    </row>
    <row r="7" spans="2:11" s="78" customFormat="1" ht="30" customHeight="1" x14ac:dyDescent="0.25">
      <c r="B7" s="79" t="s">
        <v>12</v>
      </c>
      <c r="C7" s="77" t="s">
        <v>13</v>
      </c>
      <c r="D7" s="79" t="s">
        <v>14</v>
      </c>
      <c r="E7" s="76">
        <v>527</v>
      </c>
      <c r="F7" s="77">
        <v>1</v>
      </c>
      <c r="G7" s="51">
        <f t="shared" si="0"/>
        <v>527</v>
      </c>
      <c r="H7" s="51">
        <f t="shared" si="1"/>
        <v>527</v>
      </c>
      <c r="I7" s="51">
        <f t="shared" si="2"/>
        <v>527</v>
      </c>
      <c r="J7" s="41"/>
      <c r="K7" s="42"/>
    </row>
    <row r="8" spans="2:11" s="78" customFormat="1" ht="30" customHeight="1" x14ac:dyDescent="0.25">
      <c r="B8" s="79" t="s">
        <v>30</v>
      </c>
      <c r="C8" s="77" t="s">
        <v>50</v>
      </c>
      <c r="D8" s="79" t="s">
        <v>31</v>
      </c>
      <c r="E8" s="76">
        <v>1.23</v>
      </c>
      <c r="F8" s="77">
        <v>1</v>
      </c>
      <c r="G8" s="51">
        <f t="shared" si="0"/>
        <v>1.23</v>
      </c>
      <c r="H8" s="51">
        <f t="shared" si="1"/>
        <v>1.23</v>
      </c>
      <c r="I8" s="51">
        <f t="shared" si="2"/>
        <v>1.23</v>
      </c>
      <c r="J8" s="41"/>
      <c r="K8" s="42"/>
    </row>
    <row r="9" spans="2:11" s="78" customFormat="1" ht="30" customHeight="1" x14ac:dyDescent="0.25">
      <c r="B9" s="79" t="s">
        <v>32</v>
      </c>
      <c r="C9" s="77" t="s">
        <v>50</v>
      </c>
      <c r="D9" s="79" t="s">
        <v>33</v>
      </c>
      <c r="E9" s="76">
        <v>0.65</v>
      </c>
      <c r="F9" s="77">
        <v>1</v>
      </c>
      <c r="G9" s="51">
        <f t="shared" si="0"/>
        <v>0.65</v>
      </c>
      <c r="H9" s="51">
        <f t="shared" si="1"/>
        <v>0.65</v>
      </c>
      <c r="I9" s="51">
        <f t="shared" si="2"/>
        <v>0.65</v>
      </c>
      <c r="J9" s="41"/>
      <c r="K9" s="42"/>
    </row>
    <row r="10" spans="2:11" s="78" customFormat="1" ht="30" customHeight="1" x14ac:dyDescent="0.25">
      <c r="B10" s="79" t="s">
        <v>34</v>
      </c>
      <c r="C10" s="77" t="s">
        <v>50</v>
      </c>
      <c r="D10" s="79" t="s">
        <v>35</v>
      </c>
      <c r="E10" s="76">
        <v>1.55</v>
      </c>
      <c r="F10" s="77">
        <v>1</v>
      </c>
      <c r="G10" s="51">
        <f t="shared" si="0"/>
        <v>1.55</v>
      </c>
      <c r="H10" s="51">
        <f t="shared" si="1"/>
        <v>1.55</v>
      </c>
      <c r="I10" s="51">
        <f t="shared" si="2"/>
        <v>1.55</v>
      </c>
      <c r="J10" s="41"/>
      <c r="K10" s="42"/>
    </row>
    <row r="11" spans="2:11" s="78" customFormat="1" ht="30" customHeight="1" x14ac:dyDescent="0.25">
      <c r="B11" s="79" t="s">
        <v>59</v>
      </c>
      <c r="C11" s="77" t="s">
        <v>50</v>
      </c>
      <c r="D11" s="79" t="s">
        <v>60</v>
      </c>
      <c r="E11" s="76">
        <v>381.13</v>
      </c>
      <c r="F11" s="77">
        <v>1</v>
      </c>
      <c r="G11" s="51">
        <f t="shared" si="0"/>
        <v>381.13</v>
      </c>
      <c r="H11" s="51">
        <f t="shared" si="1"/>
        <v>381.13</v>
      </c>
      <c r="I11" s="51">
        <f t="shared" si="2"/>
        <v>381.13</v>
      </c>
      <c r="J11" s="41"/>
      <c r="K11" s="42"/>
    </row>
    <row r="12" spans="2:11" s="78" customFormat="1" ht="30" customHeight="1" x14ac:dyDescent="0.25">
      <c r="B12" s="79" t="s">
        <v>77</v>
      </c>
      <c r="C12" s="79">
        <v>1</v>
      </c>
      <c r="D12" s="79" t="s">
        <v>78</v>
      </c>
      <c r="E12" s="76">
        <v>153.1</v>
      </c>
      <c r="F12" s="79">
        <v>1</v>
      </c>
      <c r="G12" s="51">
        <f t="shared" si="0"/>
        <v>153.1</v>
      </c>
      <c r="H12" s="51">
        <f t="shared" si="1"/>
        <v>153.1</v>
      </c>
      <c r="I12" s="51">
        <f t="shared" si="2"/>
        <v>153.1</v>
      </c>
      <c r="J12" s="41"/>
      <c r="K12" s="42"/>
    </row>
    <row r="13" spans="2:11" s="78" customFormat="1" ht="30" customHeight="1" x14ac:dyDescent="0.25">
      <c r="B13" s="79">
        <v>3000788</v>
      </c>
      <c r="C13" s="79" t="s">
        <v>85</v>
      </c>
      <c r="D13" s="79" t="s">
        <v>87</v>
      </c>
      <c r="E13" s="76">
        <v>564.25</v>
      </c>
      <c r="F13" s="79">
        <v>2</v>
      </c>
      <c r="G13" s="51">
        <f t="shared" si="0"/>
        <v>1128.5</v>
      </c>
      <c r="H13" s="51">
        <f t="shared" si="1"/>
        <v>564.25</v>
      </c>
      <c r="I13" s="51">
        <f t="shared" si="2"/>
        <v>1128.5</v>
      </c>
      <c r="J13" s="41"/>
      <c r="K13" s="42"/>
    </row>
    <row r="14" spans="2:11" s="78" customFormat="1" ht="30" customHeight="1" x14ac:dyDescent="0.25">
      <c r="B14" s="77">
        <v>45863</v>
      </c>
      <c r="C14" s="79" t="s">
        <v>85</v>
      </c>
      <c r="D14" s="79" t="s">
        <v>92</v>
      </c>
      <c r="E14" s="80">
        <v>26.4</v>
      </c>
      <c r="F14" s="77">
        <v>3</v>
      </c>
      <c r="G14" s="51">
        <f t="shared" si="0"/>
        <v>79.199999999999989</v>
      </c>
      <c r="H14" s="51">
        <f t="shared" si="1"/>
        <v>26.4</v>
      </c>
      <c r="I14" s="51">
        <f t="shared" si="2"/>
        <v>79.199999999999989</v>
      </c>
      <c r="J14" s="41"/>
      <c r="K14" s="42"/>
    </row>
    <row r="15" spans="2:11" s="78" customFormat="1" ht="30" customHeight="1" x14ac:dyDescent="0.25">
      <c r="B15" s="77">
        <v>45864</v>
      </c>
      <c r="C15" s="79" t="s">
        <v>85</v>
      </c>
      <c r="D15" s="79" t="s">
        <v>93</v>
      </c>
      <c r="E15" s="80">
        <v>33.549999999999997</v>
      </c>
      <c r="F15" s="77">
        <v>7</v>
      </c>
      <c r="G15" s="51">
        <f t="shared" si="0"/>
        <v>234.84999999999997</v>
      </c>
      <c r="H15" s="51">
        <f t="shared" si="1"/>
        <v>33.549999999999997</v>
      </c>
      <c r="I15" s="51">
        <f t="shared" si="2"/>
        <v>234.84999999999997</v>
      </c>
      <c r="J15" s="41"/>
      <c r="K15" s="42"/>
    </row>
    <row r="16" spans="2:11" s="78" customFormat="1" ht="30" customHeight="1" x14ac:dyDescent="0.25">
      <c r="B16" s="77">
        <v>89440</v>
      </c>
      <c r="C16" s="79" t="s">
        <v>85</v>
      </c>
      <c r="D16" s="79" t="s">
        <v>94</v>
      </c>
      <c r="E16" s="80">
        <v>59.9</v>
      </c>
      <c r="F16" s="77">
        <v>2</v>
      </c>
      <c r="G16" s="51">
        <f t="shared" si="0"/>
        <v>119.8</v>
      </c>
      <c r="H16" s="51">
        <f t="shared" si="1"/>
        <v>59.9</v>
      </c>
      <c r="I16" s="51">
        <f t="shared" si="2"/>
        <v>119.8</v>
      </c>
      <c r="J16" s="41"/>
      <c r="K16" s="42"/>
    </row>
    <row r="17" spans="2:11" s="78" customFormat="1" ht="30" customHeight="1" x14ac:dyDescent="0.25">
      <c r="B17" s="77">
        <v>98472</v>
      </c>
      <c r="C17" s="79" t="s">
        <v>85</v>
      </c>
      <c r="D17" s="79" t="s">
        <v>95</v>
      </c>
      <c r="E17" s="80">
        <v>32.9</v>
      </c>
      <c r="F17" s="77">
        <v>3</v>
      </c>
      <c r="G17" s="51">
        <f t="shared" si="0"/>
        <v>98.699999999999989</v>
      </c>
      <c r="H17" s="51">
        <f t="shared" si="1"/>
        <v>32.9</v>
      </c>
      <c r="I17" s="51">
        <f t="shared" si="2"/>
        <v>98.699999999999989</v>
      </c>
      <c r="J17" s="41"/>
      <c r="K17" s="42"/>
    </row>
    <row r="18" spans="2:11" s="78" customFormat="1" ht="30" customHeight="1" x14ac:dyDescent="0.25">
      <c r="B18" s="79" t="s">
        <v>125</v>
      </c>
      <c r="C18" s="81" t="s">
        <v>50</v>
      </c>
      <c r="D18" s="82" t="s">
        <v>634</v>
      </c>
      <c r="E18" s="83">
        <v>165.6</v>
      </c>
      <c r="F18" s="77">
        <v>1</v>
      </c>
      <c r="G18" s="51">
        <f t="shared" si="0"/>
        <v>165.6</v>
      </c>
      <c r="H18" s="51">
        <f t="shared" si="1"/>
        <v>165.6</v>
      </c>
      <c r="I18" s="51">
        <f t="shared" si="2"/>
        <v>165.6</v>
      </c>
      <c r="J18" s="41"/>
      <c r="K18" s="42"/>
    </row>
    <row r="19" spans="2:11" s="78" customFormat="1" ht="30" customHeight="1" x14ac:dyDescent="0.25">
      <c r="B19" s="82" t="s">
        <v>126</v>
      </c>
      <c r="C19" s="81" t="s">
        <v>106</v>
      </c>
      <c r="D19" s="82" t="s">
        <v>127</v>
      </c>
      <c r="E19" s="83">
        <v>190</v>
      </c>
      <c r="F19" s="77">
        <v>1</v>
      </c>
      <c r="G19" s="51">
        <f t="shared" si="0"/>
        <v>190</v>
      </c>
      <c r="H19" s="51">
        <f t="shared" si="1"/>
        <v>190</v>
      </c>
      <c r="I19" s="51">
        <f t="shared" si="2"/>
        <v>190</v>
      </c>
      <c r="J19" s="41"/>
      <c r="K19" s="42"/>
    </row>
    <row r="20" spans="2:11" s="78" customFormat="1" ht="30" customHeight="1" x14ac:dyDescent="0.25">
      <c r="B20" s="84" t="s">
        <v>137</v>
      </c>
      <c r="C20" s="81" t="s">
        <v>50</v>
      </c>
      <c r="D20" s="84" t="s">
        <v>138</v>
      </c>
      <c r="E20" s="76">
        <v>66.3</v>
      </c>
      <c r="F20" s="79">
        <v>1</v>
      </c>
      <c r="G20" s="51">
        <f t="shared" si="0"/>
        <v>66.3</v>
      </c>
      <c r="H20" s="51">
        <f t="shared" si="1"/>
        <v>66.3</v>
      </c>
      <c r="I20" s="51">
        <f t="shared" si="2"/>
        <v>66.3</v>
      </c>
      <c r="J20" s="41"/>
      <c r="K20" s="42"/>
    </row>
    <row r="21" spans="2:11" s="78" customFormat="1" ht="30" customHeight="1" x14ac:dyDescent="0.25">
      <c r="B21" s="79" t="s">
        <v>147</v>
      </c>
      <c r="C21" s="79" t="s">
        <v>715</v>
      </c>
      <c r="D21" s="79" t="s">
        <v>148</v>
      </c>
      <c r="E21" s="76">
        <v>67.8</v>
      </c>
      <c r="F21" s="79">
        <v>1</v>
      </c>
      <c r="G21" s="51">
        <f t="shared" si="0"/>
        <v>67.8</v>
      </c>
      <c r="H21" s="51">
        <f t="shared" si="1"/>
        <v>67.8</v>
      </c>
      <c r="I21" s="51">
        <f t="shared" si="2"/>
        <v>67.8</v>
      </c>
      <c r="J21" s="41"/>
      <c r="K21" s="42"/>
    </row>
    <row r="22" spans="2:11" s="78" customFormat="1" ht="30" customHeight="1" x14ac:dyDescent="0.25">
      <c r="B22" s="79" t="s">
        <v>214</v>
      </c>
      <c r="C22" s="79" t="s">
        <v>769</v>
      </c>
      <c r="D22" s="79" t="s">
        <v>215</v>
      </c>
      <c r="E22" s="76">
        <v>8.26</v>
      </c>
      <c r="F22" s="79">
        <v>10</v>
      </c>
      <c r="G22" s="51">
        <f t="shared" si="0"/>
        <v>82.6</v>
      </c>
      <c r="H22" s="51">
        <f t="shared" si="1"/>
        <v>8.26</v>
      </c>
      <c r="I22" s="51">
        <f t="shared" si="2"/>
        <v>82.6</v>
      </c>
      <c r="J22" s="41"/>
      <c r="K22" s="42"/>
    </row>
    <row r="23" spans="2:11" s="78" customFormat="1" ht="30" customHeight="1" x14ac:dyDescent="0.25">
      <c r="B23" s="79" t="s">
        <v>223</v>
      </c>
      <c r="C23" s="79" t="s">
        <v>770</v>
      </c>
      <c r="D23" s="79" t="s">
        <v>215</v>
      </c>
      <c r="E23" s="76">
        <v>10.286666666666667</v>
      </c>
      <c r="F23" s="79">
        <v>10</v>
      </c>
      <c r="G23" s="51">
        <f t="shared" si="0"/>
        <v>102.86666666666667</v>
      </c>
      <c r="H23" s="51">
        <f t="shared" si="1"/>
        <v>10.286666666666667</v>
      </c>
      <c r="I23" s="51">
        <f t="shared" si="2"/>
        <v>102.86666666666667</v>
      </c>
      <c r="J23" s="41"/>
      <c r="K23" s="42"/>
    </row>
    <row r="24" spans="2:11" s="78" customFormat="1" ht="30" customHeight="1" x14ac:dyDescent="0.25">
      <c r="B24" s="79" t="s">
        <v>227</v>
      </c>
      <c r="C24" s="79" t="s">
        <v>228</v>
      </c>
      <c r="D24" s="79" t="s">
        <v>229</v>
      </c>
      <c r="E24" s="76">
        <v>7.86</v>
      </c>
      <c r="F24" s="79">
        <v>1</v>
      </c>
      <c r="G24" s="51">
        <f t="shared" si="0"/>
        <v>7.86</v>
      </c>
      <c r="H24" s="51">
        <f t="shared" si="1"/>
        <v>7.86</v>
      </c>
      <c r="I24" s="51">
        <f t="shared" si="2"/>
        <v>7.86</v>
      </c>
      <c r="J24" s="41"/>
      <c r="K24" s="42"/>
    </row>
    <row r="25" spans="2:11" s="78" customFormat="1" ht="30" customHeight="1" x14ac:dyDescent="0.25">
      <c r="B25" s="79" t="s">
        <v>230</v>
      </c>
      <c r="C25" s="79" t="s">
        <v>231</v>
      </c>
      <c r="D25" s="79" t="s">
        <v>232</v>
      </c>
      <c r="E25" s="76">
        <v>7.94</v>
      </c>
      <c r="F25" s="79">
        <v>1</v>
      </c>
      <c r="G25" s="51">
        <f t="shared" si="0"/>
        <v>7.94</v>
      </c>
      <c r="H25" s="51">
        <f t="shared" si="1"/>
        <v>7.94</v>
      </c>
      <c r="I25" s="51">
        <f t="shared" si="2"/>
        <v>7.94</v>
      </c>
      <c r="J25" s="41"/>
      <c r="K25" s="42"/>
    </row>
    <row r="26" spans="2:11" s="78" customFormat="1" ht="30" customHeight="1" x14ac:dyDescent="0.25">
      <c r="B26" s="79" t="s">
        <v>233</v>
      </c>
      <c r="C26" s="79" t="s">
        <v>234</v>
      </c>
      <c r="D26" s="79" t="s">
        <v>232</v>
      </c>
      <c r="E26" s="76">
        <v>8.36</v>
      </c>
      <c r="F26" s="79">
        <v>1</v>
      </c>
      <c r="G26" s="51">
        <f t="shared" si="0"/>
        <v>8.36</v>
      </c>
      <c r="H26" s="51">
        <f t="shared" si="1"/>
        <v>8.36</v>
      </c>
      <c r="I26" s="51">
        <f t="shared" si="2"/>
        <v>8.36</v>
      </c>
      <c r="J26" s="41"/>
      <c r="K26" s="42"/>
    </row>
    <row r="27" spans="2:11" s="78" customFormat="1" ht="30" customHeight="1" x14ac:dyDescent="0.25">
      <c r="B27" s="84" t="s">
        <v>310</v>
      </c>
      <c r="C27" s="84" t="s">
        <v>50</v>
      </c>
      <c r="D27" s="84" t="s">
        <v>311</v>
      </c>
      <c r="E27" s="76">
        <v>830</v>
      </c>
      <c r="F27" s="79">
        <v>2</v>
      </c>
      <c r="G27" s="51">
        <f t="shared" si="0"/>
        <v>1660</v>
      </c>
      <c r="H27" s="51">
        <f t="shared" si="1"/>
        <v>830</v>
      </c>
      <c r="I27" s="51">
        <f t="shared" si="2"/>
        <v>1660</v>
      </c>
      <c r="J27" s="41"/>
      <c r="K27" s="42"/>
    </row>
    <row r="28" spans="2:11" s="78" customFormat="1" ht="30" customHeight="1" x14ac:dyDescent="0.25">
      <c r="B28" s="82" t="s">
        <v>355</v>
      </c>
      <c r="C28" s="82" t="s">
        <v>356</v>
      </c>
      <c r="D28" s="82" t="s">
        <v>357</v>
      </c>
      <c r="E28" s="76">
        <v>71.92</v>
      </c>
      <c r="F28" s="79">
        <v>1</v>
      </c>
      <c r="G28" s="51">
        <f t="shared" si="0"/>
        <v>71.92</v>
      </c>
      <c r="H28" s="51">
        <f t="shared" si="1"/>
        <v>71.92</v>
      </c>
      <c r="I28" s="51">
        <f t="shared" si="2"/>
        <v>71.92</v>
      </c>
      <c r="J28" s="41"/>
      <c r="K28" s="42"/>
    </row>
    <row r="29" spans="2:11" s="78" customFormat="1" ht="30" customHeight="1" x14ac:dyDescent="0.25">
      <c r="B29" s="79" t="s">
        <v>429</v>
      </c>
      <c r="C29" s="77" t="s">
        <v>50</v>
      </c>
      <c r="D29" s="82" t="s">
        <v>430</v>
      </c>
      <c r="E29" s="76">
        <v>8.61</v>
      </c>
      <c r="F29" s="79">
        <v>2</v>
      </c>
      <c r="G29" s="51">
        <f t="shared" si="0"/>
        <v>17.22</v>
      </c>
      <c r="H29" s="51">
        <f t="shared" si="1"/>
        <v>8.61</v>
      </c>
      <c r="I29" s="51">
        <f t="shared" si="2"/>
        <v>17.22</v>
      </c>
      <c r="J29" s="41"/>
      <c r="K29" s="42"/>
    </row>
    <row r="30" spans="2:11" s="78" customFormat="1" ht="30" customHeight="1" x14ac:dyDescent="0.25">
      <c r="B30" s="79">
        <v>1000033</v>
      </c>
      <c r="C30" s="79" t="s">
        <v>434</v>
      </c>
      <c r="D30" s="79" t="s">
        <v>435</v>
      </c>
      <c r="E30" s="83">
        <v>7.23</v>
      </c>
      <c r="F30" s="79">
        <v>12</v>
      </c>
      <c r="G30" s="51">
        <f t="shared" si="0"/>
        <v>86.76</v>
      </c>
      <c r="H30" s="51">
        <f t="shared" si="1"/>
        <v>7.23</v>
      </c>
      <c r="I30" s="51">
        <f t="shared" si="2"/>
        <v>86.76</v>
      </c>
      <c r="J30" s="41"/>
      <c r="K30" s="42"/>
    </row>
    <row r="31" spans="2:11" s="78" customFormat="1" ht="30" customHeight="1" x14ac:dyDescent="0.25">
      <c r="B31" s="79">
        <v>914004</v>
      </c>
      <c r="C31" s="77" t="s">
        <v>50</v>
      </c>
      <c r="D31" s="79" t="s">
        <v>479</v>
      </c>
      <c r="E31" s="76">
        <v>3.28</v>
      </c>
      <c r="F31" s="77">
        <v>10</v>
      </c>
      <c r="G31" s="51">
        <f t="shared" si="0"/>
        <v>32.799999999999997</v>
      </c>
      <c r="H31" s="51">
        <f t="shared" si="1"/>
        <v>3.28</v>
      </c>
      <c r="I31" s="51">
        <f t="shared" si="2"/>
        <v>32.799999999999997</v>
      </c>
      <c r="J31" s="41"/>
      <c r="K31" s="42"/>
    </row>
    <row r="32" spans="2:11" s="78" customFormat="1" ht="30" customHeight="1" x14ac:dyDescent="0.25">
      <c r="B32" s="79">
        <v>914005</v>
      </c>
      <c r="C32" s="77" t="s">
        <v>50</v>
      </c>
      <c r="D32" s="79" t="s">
        <v>480</v>
      </c>
      <c r="E32" s="76">
        <v>3.96</v>
      </c>
      <c r="F32" s="79">
        <v>10</v>
      </c>
      <c r="G32" s="51">
        <f t="shared" si="0"/>
        <v>39.6</v>
      </c>
      <c r="H32" s="51">
        <f t="shared" si="1"/>
        <v>3.96</v>
      </c>
      <c r="I32" s="51">
        <f t="shared" si="2"/>
        <v>39.6</v>
      </c>
      <c r="J32" s="41"/>
      <c r="K32" s="42"/>
    </row>
    <row r="33" spans="2:11" s="78" customFormat="1" ht="30" customHeight="1" x14ac:dyDescent="0.25">
      <c r="B33" s="84" t="s">
        <v>481</v>
      </c>
      <c r="C33" s="77" t="s">
        <v>50</v>
      </c>
      <c r="D33" s="84" t="s">
        <v>482</v>
      </c>
      <c r="E33" s="76">
        <v>16.5</v>
      </c>
      <c r="F33" s="79">
        <v>10</v>
      </c>
      <c r="G33" s="51">
        <f t="shared" si="0"/>
        <v>165</v>
      </c>
      <c r="H33" s="51">
        <f t="shared" si="1"/>
        <v>16.5</v>
      </c>
      <c r="I33" s="51">
        <f t="shared" si="2"/>
        <v>165</v>
      </c>
      <c r="J33" s="41"/>
      <c r="K33" s="42"/>
    </row>
    <row r="34" spans="2:11" s="78" customFormat="1" ht="30" customHeight="1" x14ac:dyDescent="0.25">
      <c r="B34" s="79" t="s">
        <v>550</v>
      </c>
      <c r="C34" s="77" t="s">
        <v>50</v>
      </c>
      <c r="D34" s="79" t="s">
        <v>551</v>
      </c>
      <c r="E34" s="76">
        <v>111.2</v>
      </c>
      <c r="F34" s="79">
        <v>1</v>
      </c>
      <c r="G34" s="51">
        <f t="shared" si="0"/>
        <v>111.2</v>
      </c>
      <c r="H34" s="51">
        <f t="shared" si="1"/>
        <v>111.2</v>
      </c>
      <c r="I34" s="51">
        <f t="shared" si="2"/>
        <v>111.2</v>
      </c>
      <c r="J34" s="41"/>
      <c r="K34" s="42"/>
    </row>
    <row r="35" spans="2:11" s="78" customFormat="1" ht="30" customHeight="1" x14ac:dyDescent="0.25">
      <c r="B35" s="84" t="s">
        <v>552</v>
      </c>
      <c r="C35" s="85">
        <v>1</v>
      </c>
      <c r="D35" s="84" t="s">
        <v>553</v>
      </c>
      <c r="E35" s="76">
        <v>555</v>
      </c>
      <c r="F35" s="79">
        <v>1</v>
      </c>
      <c r="G35" s="51">
        <f t="shared" si="0"/>
        <v>555</v>
      </c>
      <c r="H35" s="51">
        <f t="shared" si="1"/>
        <v>555</v>
      </c>
      <c r="I35" s="51">
        <f t="shared" si="2"/>
        <v>555</v>
      </c>
      <c r="J35" s="41"/>
      <c r="K35" s="42"/>
    </row>
    <row r="36" spans="2:11" s="78" customFormat="1" ht="30" customHeight="1" x14ac:dyDescent="0.25">
      <c r="B36" s="85">
        <v>5721211</v>
      </c>
      <c r="C36" s="85" t="s">
        <v>50</v>
      </c>
      <c r="D36" s="85" t="s">
        <v>577</v>
      </c>
      <c r="E36" s="76">
        <v>305.70999999999998</v>
      </c>
      <c r="F36" s="79">
        <v>3</v>
      </c>
      <c r="G36" s="51">
        <f t="shared" si="0"/>
        <v>917.12999999999988</v>
      </c>
      <c r="H36" s="51">
        <f t="shared" si="1"/>
        <v>305.70999999999998</v>
      </c>
      <c r="I36" s="51">
        <f t="shared" si="2"/>
        <v>917.12999999999988</v>
      </c>
      <c r="J36" s="41"/>
      <c r="K36" s="42"/>
    </row>
    <row r="37" spans="2:11" s="78" customFormat="1" ht="30" customHeight="1" x14ac:dyDescent="0.25">
      <c r="B37" s="85">
        <v>5721001</v>
      </c>
      <c r="C37" s="85" t="s">
        <v>50</v>
      </c>
      <c r="D37" s="85" t="s">
        <v>107</v>
      </c>
      <c r="E37" s="76">
        <v>86.4</v>
      </c>
      <c r="F37" s="79">
        <v>3</v>
      </c>
      <c r="G37" s="51">
        <f t="shared" si="0"/>
        <v>259.20000000000005</v>
      </c>
      <c r="H37" s="51">
        <f t="shared" si="1"/>
        <v>86.4</v>
      </c>
      <c r="I37" s="51">
        <f t="shared" si="2"/>
        <v>259.20000000000005</v>
      </c>
      <c r="J37" s="41"/>
      <c r="K37" s="42"/>
    </row>
    <row r="38" spans="2:11" s="78" customFormat="1" ht="30" customHeight="1" x14ac:dyDescent="0.25">
      <c r="B38" s="85">
        <v>5541096</v>
      </c>
      <c r="C38" s="85" t="s">
        <v>50</v>
      </c>
      <c r="D38" s="85" t="s">
        <v>578</v>
      </c>
      <c r="E38" s="76">
        <v>49.2</v>
      </c>
      <c r="F38" s="77">
        <v>1</v>
      </c>
      <c r="G38" s="51">
        <f t="shared" si="0"/>
        <v>49.2</v>
      </c>
      <c r="H38" s="51">
        <f t="shared" si="1"/>
        <v>49.2</v>
      </c>
      <c r="I38" s="51">
        <f t="shared" si="2"/>
        <v>49.2</v>
      </c>
      <c r="J38" s="41"/>
      <c r="K38" s="42"/>
    </row>
    <row r="39" spans="2:11" s="78" customFormat="1" ht="30" customHeight="1" x14ac:dyDescent="0.25">
      <c r="B39" s="79"/>
      <c r="C39" s="77" t="s">
        <v>50</v>
      </c>
      <c r="D39" s="79" t="s">
        <v>579</v>
      </c>
      <c r="E39" s="76">
        <v>162</v>
      </c>
      <c r="F39" s="77">
        <v>1</v>
      </c>
      <c r="G39" s="51">
        <f t="shared" si="0"/>
        <v>162</v>
      </c>
      <c r="H39" s="51">
        <f t="shared" si="1"/>
        <v>162</v>
      </c>
      <c r="I39" s="51">
        <f t="shared" si="2"/>
        <v>162</v>
      </c>
      <c r="J39" s="41"/>
      <c r="K39" s="42"/>
    </row>
    <row r="40" spans="2:11" s="78" customFormat="1" ht="30" customHeight="1" x14ac:dyDescent="0.25">
      <c r="B40" s="86" t="s">
        <v>644</v>
      </c>
      <c r="C40" s="85" t="s">
        <v>50</v>
      </c>
      <c r="D40" s="84" t="s">
        <v>580</v>
      </c>
      <c r="E40" s="80">
        <v>30</v>
      </c>
      <c r="F40" s="77">
        <v>1</v>
      </c>
      <c r="G40" s="51">
        <f t="shared" si="0"/>
        <v>30</v>
      </c>
      <c r="H40" s="51">
        <f t="shared" si="1"/>
        <v>30</v>
      </c>
      <c r="I40" s="51">
        <f t="shared" si="2"/>
        <v>30</v>
      </c>
      <c r="J40" s="41"/>
      <c r="K40" s="42"/>
    </row>
    <row r="41" spans="2:11" s="78" customFormat="1" ht="30" customHeight="1" x14ac:dyDescent="0.25">
      <c r="B41" s="84" t="s">
        <v>645</v>
      </c>
      <c r="C41" s="85" t="s">
        <v>106</v>
      </c>
      <c r="D41" s="84" t="s">
        <v>581</v>
      </c>
      <c r="E41" s="80">
        <v>57.4</v>
      </c>
      <c r="F41" s="77">
        <v>1</v>
      </c>
      <c r="G41" s="51">
        <f t="shared" si="0"/>
        <v>57.4</v>
      </c>
      <c r="H41" s="51">
        <f t="shared" si="1"/>
        <v>57.4</v>
      </c>
      <c r="I41" s="51">
        <f t="shared" si="2"/>
        <v>57.4</v>
      </c>
      <c r="J41" s="41"/>
      <c r="K41" s="42"/>
    </row>
    <row r="42" spans="2:11" s="78" customFormat="1" ht="30" customHeight="1" x14ac:dyDescent="0.25">
      <c r="B42" s="79" t="s">
        <v>19</v>
      </c>
      <c r="C42" s="77" t="s">
        <v>50</v>
      </c>
      <c r="D42" s="79" t="s">
        <v>20</v>
      </c>
      <c r="E42" s="80">
        <v>232.8</v>
      </c>
      <c r="F42" s="77">
        <v>1</v>
      </c>
      <c r="G42" s="51">
        <f t="shared" si="0"/>
        <v>232.8</v>
      </c>
      <c r="H42" s="51">
        <f t="shared" si="1"/>
        <v>232.8</v>
      </c>
      <c r="I42" s="51">
        <f t="shared" si="2"/>
        <v>232.8</v>
      </c>
      <c r="J42" s="41"/>
      <c r="K42" s="42"/>
    </row>
    <row r="43" spans="2:11" s="78" customFormat="1" ht="30" customHeight="1" x14ac:dyDescent="0.25">
      <c r="B43" s="77">
        <v>90579</v>
      </c>
      <c r="C43" s="77" t="s">
        <v>50</v>
      </c>
      <c r="D43" s="79" t="s">
        <v>91</v>
      </c>
      <c r="E43" s="80">
        <v>10.65</v>
      </c>
      <c r="F43" s="77">
        <v>5</v>
      </c>
      <c r="G43" s="51">
        <f t="shared" si="0"/>
        <v>53.25</v>
      </c>
      <c r="H43" s="51">
        <f t="shared" si="1"/>
        <v>10.65</v>
      </c>
      <c r="I43" s="51">
        <f t="shared" si="2"/>
        <v>53.25</v>
      </c>
      <c r="J43" s="41"/>
      <c r="K43" s="42"/>
    </row>
    <row r="44" spans="2:11" s="78" customFormat="1" ht="30" customHeight="1" x14ac:dyDescent="0.25">
      <c r="B44" s="79" t="s">
        <v>193</v>
      </c>
      <c r="C44" s="77" t="s">
        <v>50</v>
      </c>
      <c r="D44" s="79" t="s">
        <v>194</v>
      </c>
      <c r="E44" s="76">
        <v>8.9450000000000003</v>
      </c>
      <c r="F44" s="79">
        <v>3</v>
      </c>
      <c r="G44" s="51">
        <f t="shared" si="0"/>
        <v>26.835000000000001</v>
      </c>
      <c r="H44" s="51">
        <f t="shared" si="1"/>
        <v>8.9450000000000003</v>
      </c>
      <c r="I44" s="51">
        <f t="shared" si="2"/>
        <v>26.835000000000001</v>
      </c>
      <c r="J44" s="41"/>
      <c r="K44" s="42"/>
    </row>
    <row r="45" spans="2:11" s="78" customFormat="1" ht="30" customHeight="1" x14ac:dyDescent="0.25">
      <c r="B45" s="77" t="s">
        <v>587</v>
      </c>
      <c r="C45" s="77" t="s">
        <v>124</v>
      </c>
      <c r="D45" s="79" t="s">
        <v>586</v>
      </c>
      <c r="E45" s="76">
        <v>32.873333333333335</v>
      </c>
      <c r="F45" s="79">
        <v>2</v>
      </c>
      <c r="G45" s="51">
        <f t="shared" si="0"/>
        <v>65.74666666666667</v>
      </c>
      <c r="H45" s="51">
        <f t="shared" si="1"/>
        <v>32.873333333333335</v>
      </c>
      <c r="I45" s="51">
        <f t="shared" si="2"/>
        <v>65.74666666666667</v>
      </c>
      <c r="J45" s="41"/>
      <c r="K45" s="42"/>
    </row>
    <row r="46" spans="2:11" s="78" customFormat="1" ht="30" customHeight="1" x14ac:dyDescent="0.25">
      <c r="B46" s="77" t="s">
        <v>587</v>
      </c>
      <c r="C46" s="77" t="s">
        <v>124</v>
      </c>
      <c r="D46" s="79" t="s">
        <v>588</v>
      </c>
      <c r="E46" s="76">
        <v>34.166666666666671</v>
      </c>
      <c r="F46" s="79">
        <v>2</v>
      </c>
      <c r="G46" s="51">
        <f t="shared" si="0"/>
        <v>68.333333333333343</v>
      </c>
      <c r="H46" s="51">
        <f t="shared" si="1"/>
        <v>34.166666666666671</v>
      </c>
      <c r="I46" s="51">
        <f t="shared" si="2"/>
        <v>68.333333333333343</v>
      </c>
      <c r="J46" s="41"/>
      <c r="K46" s="42"/>
    </row>
    <row r="47" spans="2:11" s="78" customFormat="1" ht="30" customHeight="1" x14ac:dyDescent="0.25">
      <c r="B47" s="77" t="s">
        <v>590</v>
      </c>
      <c r="C47" s="77" t="s">
        <v>124</v>
      </c>
      <c r="D47" s="79" t="s">
        <v>589</v>
      </c>
      <c r="E47" s="76">
        <v>20.606666666666666</v>
      </c>
      <c r="F47" s="77">
        <v>3</v>
      </c>
      <c r="G47" s="51">
        <f t="shared" si="0"/>
        <v>61.819999999999993</v>
      </c>
      <c r="H47" s="51">
        <f t="shared" si="1"/>
        <v>20.606666666666666</v>
      </c>
      <c r="I47" s="51">
        <f t="shared" si="2"/>
        <v>61.819999999999993</v>
      </c>
      <c r="J47" s="41"/>
      <c r="K47" s="42"/>
    </row>
    <row r="48" spans="2:11" s="78" customFormat="1" ht="30" customHeight="1" x14ac:dyDescent="0.25">
      <c r="B48" s="77" t="s">
        <v>592</v>
      </c>
      <c r="C48" s="77" t="s">
        <v>124</v>
      </c>
      <c r="D48" s="79" t="s">
        <v>591</v>
      </c>
      <c r="E48" s="76">
        <v>21.173333333333336</v>
      </c>
      <c r="F48" s="77">
        <v>3</v>
      </c>
      <c r="G48" s="51">
        <f t="shared" si="0"/>
        <v>63.52000000000001</v>
      </c>
      <c r="H48" s="51">
        <f t="shared" si="1"/>
        <v>21.173333333333336</v>
      </c>
      <c r="I48" s="51">
        <f t="shared" si="2"/>
        <v>63.52000000000001</v>
      </c>
      <c r="J48" s="41"/>
      <c r="K48" s="42"/>
    </row>
    <row r="49" spans="2:11" s="78" customFormat="1" ht="30" customHeight="1" x14ac:dyDescent="0.25">
      <c r="B49" s="77" t="s">
        <v>592</v>
      </c>
      <c r="C49" s="77" t="s">
        <v>124</v>
      </c>
      <c r="D49" s="79" t="s">
        <v>593</v>
      </c>
      <c r="E49" s="80">
        <v>28.759999999999998</v>
      </c>
      <c r="F49" s="77">
        <v>2</v>
      </c>
      <c r="G49" s="51">
        <f t="shared" si="0"/>
        <v>57.519999999999996</v>
      </c>
      <c r="H49" s="51">
        <f t="shared" si="1"/>
        <v>28.759999999999998</v>
      </c>
      <c r="I49" s="51">
        <f t="shared" si="2"/>
        <v>57.519999999999996</v>
      </c>
      <c r="J49" s="41"/>
      <c r="K49" s="42"/>
    </row>
    <row r="50" spans="2:11" s="78" customFormat="1" ht="30" customHeight="1" x14ac:dyDescent="0.25">
      <c r="B50" s="79">
        <v>1033799006</v>
      </c>
      <c r="C50" s="79" t="s">
        <v>201</v>
      </c>
      <c r="D50" s="79" t="s">
        <v>202</v>
      </c>
      <c r="E50" s="76">
        <v>55.903333333333336</v>
      </c>
      <c r="F50" s="77">
        <v>1</v>
      </c>
      <c r="G50" s="51">
        <f t="shared" si="0"/>
        <v>55.903333333333336</v>
      </c>
      <c r="H50" s="51">
        <f t="shared" si="1"/>
        <v>55.903333333333336</v>
      </c>
      <c r="I50" s="51">
        <f t="shared" si="2"/>
        <v>55.903333333333336</v>
      </c>
      <c r="J50" s="41"/>
      <c r="K50" s="42"/>
    </row>
    <row r="51" spans="2:11" s="78" customFormat="1" ht="30" customHeight="1" x14ac:dyDescent="0.25">
      <c r="B51" s="79">
        <v>1033799007</v>
      </c>
      <c r="C51" s="79" t="s">
        <v>122</v>
      </c>
      <c r="D51" s="79" t="s">
        <v>202</v>
      </c>
      <c r="E51" s="76">
        <v>65.92</v>
      </c>
      <c r="F51" s="77">
        <v>1</v>
      </c>
      <c r="G51" s="51">
        <f t="shared" si="0"/>
        <v>65.92</v>
      </c>
      <c r="H51" s="51">
        <f t="shared" si="1"/>
        <v>65.92</v>
      </c>
      <c r="I51" s="51">
        <f t="shared" si="2"/>
        <v>65.92</v>
      </c>
      <c r="J51" s="41"/>
      <c r="K51" s="42"/>
    </row>
    <row r="52" spans="2:11" s="78" customFormat="1" ht="30" customHeight="1" x14ac:dyDescent="0.25">
      <c r="B52" s="79" t="s">
        <v>203</v>
      </c>
      <c r="C52" s="79" t="s">
        <v>204</v>
      </c>
      <c r="D52" s="79" t="s">
        <v>205</v>
      </c>
      <c r="E52" s="76">
        <v>3.2600000000000002</v>
      </c>
      <c r="F52" s="77">
        <v>4</v>
      </c>
      <c r="G52" s="51">
        <f t="shared" si="0"/>
        <v>13.040000000000001</v>
      </c>
      <c r="H52" s="51">
        <f t="shared" si="1"/>
        <v>3.2600000000000002</v>
      </c>
      <c r="I52" s="51">
        <f t="shared" si="2"/>
        <v>13.040000000000001</v>
      </c>
      <c r="J52" s="41"/>
      <c r="K52" s="42"/>
    </row>
    <row r="53" spans="2:11" s="78" customFormat="1" ht="30" customHeight="1" x14ac:dyDescent="0.25">
      <c r="B53" s="79">
        <v>1033527035</v>
      </c>
      <c r="C53" s="79" t="s">
        <v>216</v>
      </c>
      <c r="D53" s="79" t="s">
        <v>217</v>
      </c>
      <c r="E53" s="76">
        <v>71.623333333333335</v>
      </c>
      <c r="F53" s="77">
        <v>2</v>
      </c>
      <c r="G53" s="51">
        <f t="shared" si="0"/>
        <v>143.24666666666667</v>
      </c>
      <c r="H53" s="51">
        <f t="shared" si="1"/>
        <v>71.623333333333335</v>
      </c>
      <c r="I53" s="51">
        <f t="shared" si="2"/>
        <v>143.24666666666667</v>
      </c>
      <c r="J53" s="41"/>
      <c r="K53" s="42"/>
    </row>
    <row r="54" spans="2:11" s="78" customFormat="1" ht="30" customHeight="1" x14ac:dyDescent="0.25">
      <c r="B54" s="79">
        <v>1033527308</v>
      </c>
      <c r="C54" s="79" t="s">
        <v>218</v>
      </c>
      <c r="D54" s="79" t="s">
        <v>219</v>
      </c>
      <c r="E54" s="76">
        <v>74.02</v>
      </c>
      <c r="F54" s="77">
        <v>2</v>
      </c>
      <c r="G54" s="51">
        <f t="shared" si="0"/>
        <v>148.04</v>
      </c>
      <c r="H54" s="51">
        <f t="shared" si="1"/>
        <v>74.02</v>
      </c>
      <c r="I54" s="51">
        <f t="shared" si="2"/>
        <v>148.04</v>
      </c>
      <c r="J54" s="41"/>
      <c r="K54" s="42"/>
    </row>
    <row r="55" spans="2:11" s="78" customFormat="1" ht="30" customHeight="1" x14ac:dyDescent="0.25">
      <c r="B55" s="79" t="s">
        <v>220</v>
      </c>
      <c r="C55" s="79" t="s">
        <v>221</v>
      </c>
      <c r="D55" s="79" t="s">
        <v>222</v>
      </c>
      <c r="E55" s="76">
        <v>10.55</v>
      </c>
      <c r="F55" s="77">
        <v>2</v>
      </c>
      <c r="G55" s="51">
        <f t="shared" si="0"/>
        <v>21.1</v>
      </c>
      <c r="H55" s="51">
        <f t="shared" si="1"/>
        <v>10.55</v>
      </c>
      <c r="I55" s="51">
        <f t="shared" si="2"/>
        <v>21.1</v>
      </c>
      <c r="J55" s="41"/>
      <c r="K55" s="42"/>
    </row>
    <row r="56" spans="2:11" s="78" customFormat="1" ht="30" customHeight="1" x14ac:dyDescent="0.25">
      <c r="B56" s="77">
        <v>1021801545</v>
      </c>
      <c r="C56" s="77" t="s">
        <v>50</v>
      </c>
      <c r="D56" s="79" t="s">
        <v>320</v>
      </c>
      <c r="E56" s="76">
        <v>209.98</v>
      </c>
      <c r="F56" s="79">
        <v>1</v>
      </c>
      <c r="G56" s="51">
        <f t="shared" si="0"/>
        <v>209.98</v>
      </c>
      <c r="H56" s="51">
        <f t="shared" si="1"/>
        <v>209.98</v>
      </c>
      <c r="I56" s="51">
        <f t="shared" si="2"/>
        <v>209.98</v>
      </c>
      <c r="J56" s="41"/>
      <c r="K56" s="42"/>
    </row>
    <row r="57" spans="2:11" s="78" customFormat="1" ht="30" customHeight="1" x14ac:dyDescent="0.25">
      <c r="B57" s="79" t="s">
        <v>407</v>
      </c>
      <c r="C57" s="77" t="s">
        <v>50</v>
      </c>
      <c r="D57" s="79" t="s">
        <v>408</v>
      </c>
      <c r="E57" s="76">
        <v>33</v>
      </c>
      <c r="F57" s="79">
        <v>1</v>
      </c>
      <c r="G57" s="51">
        <f t="shared" si="0"/>
        <v>33</v>
      </c>
      <c r="H57" s="51">
        <f t="shared" si="1"/>
        <v>33</v>
      </c>
      <c r="I57" s="51">
        <f t="shared" si="2"/>
        <v>33</v>
      </c>
      <c r="J57" s="41"/>
      <c r="K57" s="42"/>
    </row>
    <row r="58" spans="2:11" s="78" customFormat="1" ht="30" customHeight="1" x14ac:dyDescent="0.25">
      <c r="B58" s="79" t="s">
        <v>602</v>
      </c>
      <c r="C58" s="77" t="s">
        <v>50</v>
      </c>
      <c r="D58" s="79" t="s">
        <v>409</v>
      </c>
      <c r="E58" s="76">
        <v>41</v>
      </c>
      <c r="F58" s="79">
        <v>1</v>
      </c>
      <c r="G58" s="51">
        <f t="shared" si="0"/>
        <v>41</v>
      </c>
      <c r="H58" s="51">
        <f t="shared" si="1"/>
        <v>41</v>
      </c>
      <c r="I58" s="51">
        <f t="shared" si="2"/>
        <v>41</v>
      </c>
      <c r="J58" s="41"/>
      <c r="K58" s="42"/>
    </row>
    <row r="59" spans="2:11" s="78" customFormat="1" ht="30" customHeight="1" x14ac:dyDescent="0.25">
      <c r="B59" s="79" t="s">
        <v>410</v>
      </c>
      <c r="C59" s="77" t="s">
        <v>50</v>
      </c>
      <c r="D59" s="79" t="s">
        <v>411</v>
      </c>
      <c r="E59" s="76">
        <v>6.93</v>
      </c>
      <c r="F59" s="79">
        <v>5</v>
      </c>
      <c r="G59" s="51">
        <f t="shared" si="0"/>
        <v>34.65</v>
      </c>
      <c r="H59" s="51">
        <f t="shared" si="1"/>
        <v>6.93</v>
      </c>
      <c r="I59" s="51">
        <f t="shared" si="2"/>
        <v>34.65</v>
      </c>
      <c r="J59" s="41"/>
      <c r="K59" s="42"/>
    </row>
    <row r="60" spans="2:11" s="78" customFormat="1" ht="30" customHeight="1" x14ac:dyDescent="0.25">
      <c r="B60" s="79" t="s">
        <v>412</v>
      </c>
      <c r="C60" s="77" t="s">
        <v>50</v>
      </c>
      <c r="D60" s="79" t="s">
        <v>413</v>
      </c>
      <c r="E60" s="76">
        <v>6.38</v>
      </c>
      <c r="F60" s="79">
        <v>10</v>
      </c>
      <c r="G60" s="51">
        <f t="shared" si="0"/>
        <v>63.8</v>
      </c>
      <c r="H60" s="51">
        <f t="shared" si="1"/>
        <v>6.38</v>
      </c>
      <c r="I60" s="51">
        <f t="shared" si="2"/>
        <v>63.8</v>
      </c>
      <c r="J60" s="41"/>
      <c r="K60" s="42"/>
    </row>
    <row r="61" spans="2:11" s="78" customFormat="1" ht="30" customHeight="1" x14ac:dyDescent="0.25">
      <c r="B61" s="79" t="s">
        <v>414</v>
      </c>
      <c r="C61" s="77" t="s">
        <v>50</v>
      </c>
      <c r="D61" s="79" t="s">
        <v>415</v>
      </c>
      <c r="E61" s="76">
        <v>6.4499999999999993</v>
      </c>
      <c r="F61" s="79">
        <v>10</v>
      </c>
      <c r="G61" s="51">
        <f t="shared" si="0"/>
        <v>64.5</v>
      </c>
      <c r="H61" s="51">
        <f t="shared" si="1"/>
        <v>6.4499999999999993</v>
      </c>
      <c r="I61" s="51">
        <f t="shared" si="2"/>
        <v>64.5</v>
      </c>
      <c r="J61" s="41"/>
      <c r="K61" s="42"/>
    </row>
    <row r="62" spans="2:11" s="78" customFormat="1" ht="30" customHeight="1" x14ac:dyDescent="0.25">
      <c r="B62" s="79" t="s">
        <v>416</v>
      </c>
      <c r="C62" s="77" t="s">
        <v>50</v>
      </c>
      <c r="D62" s="79" t="s">
        <v>417</v>
      </c>
      <c r="E62" s="76">
        <v>7.55</v>
      </c>
      <c r="F62" s="79">
        <v>5</v>
      </c>
      <c r="G62" s="51">
        <f t="shared" si="0"/>
        <v>37.75</v>
      </c>
      <c r="H62" s="51">
        <f t="shared" si="1"/>
        <v>7.55</v>
      </c>
      <c r="I62" s="51">
        <f t="shared" si="2"/>
        <v>37.75</v>
      </c>
      <c r="J62" s="41"/>
      <c r="K62" s="42"/>
    </row>
    <row r="63" spans="2:11" s="78" customFormat="1" ht="30" customHeight="1" x14ac:dyDescent="0.25">
      <c r="B63" s="79" t="s">
        <v>603</v>
      </c>
      <c r="C63" s="77" t="s">
        <v>50</v>
      </c>
      <c r="D63" s="79" t="s">
        <v>418</v>
      </c>
      <c r="E63" s="76">
        <v>8.0399999999999991</v>
      </c>
      <c r="F63" s="79">
        <v>10</v>
      </c>
      <c r="G63" s="51">
        <f t="shared" si="0"/>
        <v>80.399999999999991</v>
      </c>
      <c r="H63" s="51">
        <f t="shared" si="1"/>
        <v>8.0399999999999991</v>
      </c>
      <c r="I63" s="51">
        <f t="shared" si="2"/>
        <v>80.399999999999991</v>
      </c>
      <c r="J63" s="41"/>
      <c r="K63" s="42"/>
    </row>
    <row r="64" spans="2:11" s="78" customFormat="1" ht="30" customHeight="1" x14ac:dyDescent="0.25">
      <c r="B64" s="79" t="s">
        <v>604</v>
      </c>
      <c r="C64" s="77" t="s">
        <v>50</v>
      </c>
      <c r="D64" s="79" t="s">
        <v>419</v>
      </c>
      <c r="E64" s="76">
        <v>12.265000000000001</v>
      </c>
      <c r="F64" s="79">
        <v>5</v>
      </c>
      <c r="G64" s="51">
        <f t="shared" si="0"/>
        <v>61.325000000000003</v>
      </c>
      <c r="H64" s="51">
        <f t="shared" si="1"/>
        <v>12.265000000000001</v>
      </c>
      <c r="I64" s="51">
        <f t="shared" si="2"/>
        <v>61.325000000000003</v>
      </c>
      <c r="J64" s="41"/>
      <c r="K64" s="42"/>
    </row>
    <row r="65" spans="2:11" s="78" customFormat="1" ht="30" customHeight="1" x14ac:dyDescent="0.25">
      <c r="B65" s="79" t="s">
        <v>605</v>
      </c>
      <c r="C65" s="77" t="s">
        <v>50</v>
      </c>
      <c r="D65" s="79" t="s">
        <v>420</v>
      </c>
      <c r="E65" s="76">
        <v>10.565</v>
      </c>
      <c r="F65" s="77">
        <v>5</v>
      </c>
      <c r="G65" s="51">
        <f t="shared" si="0"/>
        <v>52.824999999999996</v>
      </c>
      <c r="H65" s="51">
        <f t="shared" si="1"/>
        <v>10.565</v>
      </c>
      <c r="I65" s="51">
        <f t="shared" si="2"/>
        <v>52.824999999999996</v>
      </c>
      <c r="J65" s="41"/>
      <c r="K65" s="42"/>
    </row>
    <row r="66" spans="2:11" s="78" customFormat="1" ht="30" customHeight="1" x14ac:dyDescent="0.25">
      <c r="B66" s="79" t="s">
        <v>421</v>
      </c>
      <c r="C66" s="77" t="s">
        <v>50</v>
      </c>
      <c r="D66" s="79" t="s">
        <v>422</v>
      </c>
      <c r="E66" s="76">
        <v>8.1999999999999993</v>
      </c>
      <c r="F66" s="77">
        <v>5</v>
      </c>
      <c r="G66" s="51">
        <f t="shared" si="0"/>
        <v>41</v>
      </c>
      <c r="H66" s="51">
        <f t="shared" si="1"/>
        <v>8.1999999999999993</v>
      </c>
      <c r="I66" s="51">
        <f t="shared" si="2"/>
        <v>41</v>
      </c>
      <c r="J66" s="41"/>
      <c r="K66" s="42"/>
    </row>
    <row r="67" spans="2:11" s="78" customFormat="1" ht="30" customHeight="1" x14ac:dyDescent="0.25">
      <c r="B67" s="84" t="s">
        <v>423</v>
      </c>
      <c r="C67" s="85" t="s">
        <v>50</v>
      </c>
      <c r="D67" s="84" t="s">
        <v>424</v>
      </c>
      <c r="E67" s="76">
        <v>94.15</v>
      </c>
      <c r="F67" s="77">
        <v>1</v>
      </c>
      <c r="G67" s="51">
        <f t="shared" si="0"/>
        <v>94.15</v>
      </c>
      <c r="H67" s="51">
        <f t="shared" si="1"/>
        <v>94.15</v>
      </c>
      <c r="I67" s="51">
        <f t="shared" si="2"/>
        <v>94.15</v>
      </c>
      <c r="J67" s="41"/>
      <c r="K67" s="42"/>
    </row>
    <row r="68" spans="2:11" s="78" customFormat="1" ht="30" customHeight="1" x14ac:dyDescent="0.25">
      <c r="B68" s="79">
        <v>140005</v>
      </c>
      <c r="C68" s="77" t="s">
        <v>425</v>
      </c>
      <c r="D68" s="79" t="s">
        <v>426</v>
      </c>
      <c r="E68" s="76">
        <v>119</v>
      </c>
      <c r="F68" s="77">
        <v>2</v>
      </c>
      <c r="G68" s="51">
        <f t="shared" si="0"/>
        <v>238</v>
      </c>
      <c r="H68" s="51">
        <f t="shared" si="1"/>
        <v>119</v>
      </c>
      <c r="I68" s="51">
        <f t="shared" si="2"/>
        <v>238</v>
      </c>
      <c r="J68" s="41"/>
      <c r="K68" s="42"/>
    </row>
    <row r="69" spans="2:11" s="78" customFormat="1" ht="30" customHeight="1" x14ac:dyDescent="0.25">
      <c r="B69" s="79">
        <v>140006</v>
      </c>
      <c r="C69" s="77" t="s">
        <v>425</v>
      </c>
      <c r="D69" s="79" t="s">
        <v>427</v>
      </c>
      <c r="E69" s="76">
        <v>67.5</v>
      </c>
      <c r="F69" s="77">
        <v>2</v>
      </c>
      <c r="G69" s="51">
        <f t="shared" si="0"/>
        <v>135</v>
      </c>
      <c r="H69" s="51">
        <f t="shared" si="1"/>
        <v>67.5</v>
      </c>
      <c r="I69" s="51">
        <f t="shared" si="2"/>
        <v>135</v>
      </c>
      <c r="J69" s="41"/>
      <c r="K69" s="42"/>
    </row>
    <row r="70" spans="2:11" s="78" customFormat="1" ht="30" customHeight="1" x14ac:dyDescent="0.25">
      <c r="B70" s="87" t="s">
        <v>606</v>
      </c>
      <c r="C70" s="85" t="s">
        <v>425</v>
      </c>
      <c r="D70" s="84" t="s">
        <v>428</v>
      </c>
      <c r="E70" s="76">
        <v>36.200000000000003</v>
      </c>
      <c r="F70" s="77">
        <v>3</v>
      </c>
      <c r="G70" s="51">
        <f t="shared" ref="G70:G71" si="3">E70*F70</f>
        <v>108.60000000000001</v>
      </c>
      <c r="H70" s="51">
        <f t="shared" ref="H70:H71" si="4">E70*(1-$H$2)</f>
        <v>36.200000000000003</v>
      </c>
      <c r="I70" s="51">
        <f t="shared" ref="I70:I71" si="5">F70*H70</f>
        <v>108.60000000000001</v>
      </c>
      <c r="J70" s="41"/>
      <c r="K70" s="42"/>
    </row>
    <row r="71" spans="2:11" s="78" customFormat="1" ht="30" customHeight="1" x14ac:dyDescent="0.25">
      <c r="B71" s="79" t="s">
        <v>537</v>
      </c>
      <c r="C71" s="77" t="s">
        <v>50</v>
      </c>
      <c r="D71" s="79" t="s">
        <v>538</v>
      </c>
      <c r="E71" s="76">
        <v>38</v>
      </c>
      <c r="F71" s="77">
        <v>3</v>
      </c>
      <c r="G71" s="51">
        <f t="shared" si="3"/>
        <v>114</v>
      </c>
      <c r="H71" s="51">
        <f t="shared" si="4"/>
        <v>38</v>
      </c>
      <c r="I71" s="51">
        <f t="shared" si="5"/>
        <v>114</v>
      </c>
      <c r="J71" s="41"/>
      <c r="K71" s="42"/>
    </row>
    <row r="72" spans="2:11" ht="15.75" thickBot="1" x14ac:dyDescent="0.3">
      <c r="E72" s="63"/>
    </row>
    <row r="73" spans="2:11" x14ac:dyDescent="0.25">
      <c r="E73" s="88" t="s">
        <v>724</v>
      </c>
      <c r="F73" s="89"/>
      <c r="G73" s="90">
        <f>SUM(G5:G71)</f>
        <v>10457.021666666667</v>
      </c>
      <c r="H73" s="88" t="s">
        <v>724</v>
      </c>
      <c r="I73" s="91">
        <f>SUM(I5:I71)</f>
        <v>10457.021666666667</v>
      </c>
    </row>
    <row r="74" spans="2:11" x14ac:dyDescent="0.25">
      <c r="E74" s="92" t="s">
        <v>725</v>
      </c>
      <c r="F74" s="93"/>
      <c r="G74" s="94">
        <f>G73*21%</f>
        <v>2195.9745499999999</v>
      </c>
      <c r="H74" s="92" t="s">
        <v>725</v>
      </c>
      <c r="I74" s="95">
        <f>I73*21%</f>
        <v>2195.9745499999999</v>
      </c>
    </row>
    <row r="75" spans="2:11" ht="15.75" thickBot="1" x14ac:dyDescent="0.3">
      <c r="E75" s="96" t="s">
        <v>714</v>
      </c>
      <c r="F75" s="97"/>
      <c r="G75" s="98">
        <f>G74+G73</f>
        <v>12652.996216666666</v>
      </c>
      <c r="H75" s="96" t="s">
        <v>714</v>
      </c>
      <c r="I75" s="99">
        <f>I74+I73</f>
        <v>12652.996216666666</v>
      </c>
    </row>
    <row r="76" spans="2:11" x14ac:dyDescent="0.25">
      <c r="F76" s="64"/>
    </row>
    <row r="77" spans="2:11" x14ac:dyDescent="0.25">
      <c r="E77" s="100"/>
      <c r="F77" s="64" t="s">
        <v>726</v>
      </c>
    </row>
  </sheetData>
  <sheetProtection algorithmName="SHA-512" hashValue="ETWtv1rjp6h8Mb5CCHvt3fGQk5IVzqYSGJPhBmLsx+JmDFlkmWoz3saqPTkETjin1S3eJKaB3BwWoBjuaJwmKw==" saltValue="6vJJFoVi5ABVJ+zsVJA71w==" spinCount="100000" sheet="1" objects="1" scenarios="1"/>
  <mergeCells count="1">
    <mergeCell ref="B2:D2"/>
  </mergeCells>
  <hyperlinks>
    <hyperlink ref="B70" r:id="rId1" tooltip="Tubo-de-digesti�n-graduado-para-equipo-B�chi-SCHARLAU-Dim-�xAl-mm--48x260" display="https://www.scharlab.com/productos-producto-catalogo-productos-detalle-referencia.php?c=18&amp;sc=106&amp;p=1319&amp;r=073-001359" xr:uid="{DCBA971F-E4FB-442D-9A91-B67BCFA4B5AA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3D6BF-0172-425A-AEF8-45FC703B369B}">
  <dimension ref="B1:K98"/>
  <sheetViews>
    <sheetView workbookViewId="0">
      <selection activeCell="E5" sqref="E5 H2"/>
    </sheetView>
  </sheetViews>
  <sheetFormatPr defaultRowHeight="15" x14ac:dyDescent="0.25"/>
  <cols>
    <col min="1" max="1" width="9.140625" style="64"/>
    <col min="2" max="2" width="15.85546875" style="63" customWidth="1"/>
    <col min="3" max="3" width="12.5703125" style="63" customWidth="1"/>
    <col min="4" max="4" width="36.28515625" style="63" customWidth="1"/>
    <col min="5" max="5" width="12.28515625" style="64" customWidth="1"/>
    <col min="6" max="6" width="9.5703125" style="64" customWidth="1"/>
    <col min="7" max="7" width="19.140625" style="64" bestFit="1" customWidth="1"/>
    <col min="8" max="8" width="21.5703125" style="64" customWidth="1"/>
    <col min="9" max="9" width="11.85546875" style="64" customWidth="1"/>
    <col min="10" max="10" width="12.85546875" style="64" customWidth="1"/>
    <col min="11" max="11" width="12.7109375" style="64" customWidth="1"/>
    <col min="12" max="16384" width="9.140625" style="64"/>
  </cols>
  <sheetData>
    <row r="1" spans="2:11" ht="15.75" thickBot="1" x14ac:dyDescent="0.3"/>
    <row r="2" spans="2:11" ht="15.75" thickBot="1" x14ac:dyDescent="0.3">
      <c r="B2" s="177" t="s">
        <v>635</v>
      </c>
      <c r="C2" s="186"/>
      <c r="D2" s="187"/>
      <c r="G2" s="66" t="s">
        <v>785</v>
      </c>
      <c r="H2" s="61">
        <v>0</v>
      </c>
    </row>
    <row r="3" spans="2:11" ht="15.75" thickBot="1" x14ac:dyDescent="0.3">
      <c r="B3" s="101"/>
      <c r="C3" s="102"/>
      <c r="D3" s="102"/>
    </row>
    <row r="4" spans="2:11" s="78" customFormat="1" ht="33" customHeight="1" x14ac:dyDescent="0.25">
      <c r="B4" s="69" t="s">
        <v>2</v>
      </c>
      <c r="C4" s="71" t="s">
        <v>0</v>
      </c>
      <c r="D4" s="103" t="s">
        <v>1</v>
      </c>
      <c r="E4" s="71" t="s">
        <v>721</v>
      </c>
      <c r="F4" s="71" t="s">
        <v>720</v>
      </c>
      <c r="G4" s="72" t="s">
        <v>714</v>
      </c>
      <c r="H4" s="72" t="s">
        <v>727</v>
      </c>
      <c r="I4" s="72" t="s">
        <v>714</v>
      </c>
      <c r="J4" s="72" t="s">
        <v>722</v>
      </c>
      <c r="K4" s="73" t="s">
        <v>723</v>
      </c>
    </row>
    <row r="5" spans="2:11" s="78" customFormat="1" ht="30.75" customHeight="1" x14ac:dyDescent="0.25">
      <c r="B5" s="104" t="s">
        <v>38</v>
      </c>
      <c r="C5" s="105" t="s">
        <v>39</v>
      </c>
      <c r="D5" s="106" t="s">
        <v>40</v>
      </c>
      <c r="E5" s="83">
        <v>147</v>
      </c>
      <c r="F5" s="102">
        <v>1</v>
      </c>
      <c r="G5" s="51">
        <f>E5*F5</f>
        <v>147</v>
      </c>
      <c r="H5" s="51">
        <f>E5*(1-$H$2)</f>
        <v>147</v>
      </c>
      <c r="I5" s="51">
        <f>H5*F5</f>
        <v>147</v>
      </c>
      <c r="J5" s="41"/>
      <c r="K5" s="42"/>
    </row>
    <row r="6" spans="2:11" s="78" customFormat="1" ht="30.75" customHeight="1" x14ac:dyDescent="0.25">
      <c r="B6" s="104">
        <v>20500</v>
      </c>
      <c r="C6" s="106" t="s">
        <v>41</v>
      </c>
      <c r="D6" s="106" t="s">
        <v>42</v>
      </c>
      <c r="E6" s="83">
        <v>220</v>
      </c>
      <c r="F6" s="102">
        <v>1</v>
      </c>
      <c r="G6" s="51">
        <f t="shared" ref="G6:G69" si="0">E6*F6</f>
        <v>220</v>
      </c>
      <c r="H6" s="51">
        <f t="shared" ref="H6:H69" si="1">E6*(1-$H$2)</f>
        <v>220</v>
      </c>
      <c r="I6" s="51">
        <f t="shared" ref="I6:I69" si="2">H6*F6</f>
        <v>220</v>
      </c>
      <c r="J6" s="41"/>
      <c r="K6" s="42"/>
    </row>
    <row r="7" spans="2:11" s="78" customFormat="1" ht="30.75" customHeight="1" x14ac:dyDescent="0.25">
      <c r="B7" s="104">
        <v>20050</v>
      </c>
      <c r="C7" s="105" t="s">
        <v>43</v>
      </c>
      <c r="D7" s="106" t="s">
        <v>774</v>
      </c>
      <c r="E7" s="83">
        <v>220</v>
      </c>
      <c r="F7" s="102">
        <v>1</v>
      </c>
      <c r="G7" s="51">
        <f t="shared" si="0"/>
        <v>220</v>
      </c>
      <c r="H7" s="51">
        <f t="shared" si="1"/>
        <v>220</v>
      </c>
      <c r="I7" s="51">
        <f t="shared" si="2"/>
        <v>220</v>
      </c>
      <c r="J7" s="41"/>
      <c r="K7" s="42"/>
    </row>
    <row r="8" spans="2:11" s="78" customFormat="1" ht="30.75" customHeight="1" x14ac:dyDescent="0.25">
      <c r="B8" s="104">
        <v>20600</v>
      </c>
      <c r="C8" s="106" t="s">
        <v>41</v>
      </c>
      <c r="D8" s="106" t="s">
        <v>44</v>
      </c>
      <c r="E8" s="76">
        <v>267.5</v>
      </c>
      <c r="F8" s="68">
        <v>1</v>
      </c>
      <c r="G8" s="51">
        <f t="shared" si="0"/>
        <v>267.5</v>
      </c>
      <c r="H8" s="51">
        <f t="shared" si="1"/>
        <v>267.5</v>
      </c>
      <c r="I8" s="51">
        <f t="shared" si="2"/>
        <v>267.5</v>
      </c>
      <c r="J8" s="41"/>
      <c r="K8" s="42"/>
    </row>
    <row r="9" spans="2:11" s="78" customFormat="1" ht="30.75" customHeight="1" x14ac:dyDescent="0.25">
      <c r="B9" s="104">
        <v>10300</v>
      </c>
      <c r="C9" s="106" t="s">
        <v>45</v>
      </c>
      <c r="D9" s="106" t="s">
        <v>46</v>
      </c>
      <c r="E9" s="76">
        <v>150.5</v>
      </c>
      <c r="F9" s="68">
        <v>7</v>
      </c>
      <c r="G9" s="51">
        <f t="shared" si="0"/>
        <v>1053.5</v>
      </c>
      <c r="H9" s="51">
        <f t="shared" si="1"/>
        <v>150.5</v>
      </c>
      <c r="I9" s="51">
        <f t="shared" si="2"/>
        <v>1053.5</v>
      </c>
      <c r="J9" s="41"/>
      <c r="K9" s="42"/>
    </row>
    <row r="10" spans="2:11" s="78" customFormat="1" ht="30.75" customHeight="1" x14ac:dyDescent="0.25">
      <c r="B10" s="104">
        <v>20100</v>
      </c>
      <c r="C10" s="106" t="s">
        <v>43</v>
      </c>
      <c r="D10" s="106" t="s">
        <v>47</v>
      </c>
      <c r="E10" s="76">
        <v>193</v>
      </c>
      <c r="F10" s="68">
        <v>9</v>
      </c>
      <c r="G10" s="51">
        <f t="shared" si="0"/>
        <v>1737</v>
      </c>
      <c r="H10" s="51">
        <f t="shared" si="1"/>
        <v>193</v>
      </c>
      <c r="I10" s="51">
        <f t="shared" si="2"/>
        <v>1737</v>
      </c>
      <c r="J10" s="41"/>
      <c r="K10" s="42"/>
    </row>
    <row r="11" spans="2:11" s="78" customFormat="1" ht="30.75" customHeight="1" x14ac:dyDescent="0.25">
      <c r="B11" s="107">
        <v>709494</v>
      </c>
      <c r="C11" s="108" t="s">
        <v>124</v>
      </c>
      <c r="D11" s="109" t="s">
        <v>48</v>
      </c>
      <c r="E11" s="76">
        <v>53.8</v>
      </c>
      <c r="F11" s="68">
        <v>1</v>
      </c>
      <c r="G11" s="51">
        <f t="shared" si="0"/>
        <v>53.8</v>
      </c>
      <c r="H11" s="51">
        <f t="shared" si="1"/>
        <v>53.8</v>
      </c>
      <c r="I11" s="51">
        <f t="shared" si="2"/>
        <v>53.8</v>
      </c>
      <c r="J11" s="41"/>
      <c r="K11" s="42"/>
    </row>
    <row r="12" spans="2:11" s="78" customFormat="1" ht="30.75" customHeight="1" x14ac:dyDescent="0.25">
      <c r="B12" s="107">
        <v>70493</v>
      </c>
      <c r="C12" s="108" t="s">
        <v>124</v>
      </c>
      <c r="D12" s="109" t="s">
        <v>49</v>
      </c>
      <c r="E12" s="76">
        <v>53.8</v>
      </c>
      <c r="F12" s="68">
        <v>1</v>
      </c>
      <c r="G12" s="51">
        <f t="shared" si="0"/>
        <v>53.8</v>
      </c>
      <c r="H12" s="51">
        <f t="shared" si="1"/>
        <v>53.8</v>
      </c>
      <c r="I12" s="51">
        <f t="shared" si="2"/>
        <v>53.8</v>
      </c>
      <c r="J12" s="41"/>
      <c r="K12" s="42"/>
    </row>
    <row r="13" spans="2:11" s="78" customFormat="1" ht="30.75" customHeight="1" x14ac:dyDescent="0.25">
      <c r="B13" s="110">
        <v>11108590500</v>
      </c>
      <c r="C13" s="109" t="s">
        <v>139</v>
      </c>
      <c r="D13" s="109" t="s">
        <v>140</v>
      </c>
      <c r="E13" s="76">
        <v>204</v>
      </c>
      <c r="F13" s="68">
        <v>2</v>
      </c>
      <c r="G13" s="51">
        <f t="shared" si="0"/>
        <v>408</v>
      </c>
      <c r="H13" s="51">
        <f t="shared" si="1"/>
        <v>204</v>
      </c>
      <c r="I13" s="51">
        <f t="shared" si="2"/>
        <v>408</v>
      </c>
      <c r="J13" s="41"/>
      <c r="K13" s="42"/>
    </row>
    <row r="14" spans="2:11" s="78" customFormat="1" ht="30.75" customHeight="1" x14ac:dyDescent="0.25">
      <c r="B14" s="104">
        <v>1323710001</v>
      </c>
      <c r="C14" s="106" t="s">
        <v>143</v>
      </c>
      <c r="D14" s="106" t="s">
        <v>144</v>
      </c>
      <c r="E14" s="76">
        <v>36.5</v>
      </c>
      <c r="F14" s="68">
        <v>2</v>
      </c>
      <c r="G14" s="51">
        <f t="shared" si="0"/>
        <v>73</v>
      </c>
      <c r="H14" s="51">
        <f t="shared" si="1"/>
        <v>36.5</v>
      </c>
      <c r="I14" s="51">
        <f t="shared" si="2"/>
        <v>73</v>
      </c>
      <c r="J14" s="41"/>
      <c r="K14" s="42"/>
    </row>
    <row r="15" spans="2:11" s="78" customFormat="1" ht="30.75" customHeight="1" x14ac:dyDescent="0.25">
      <c r="B15" s="107">
        <v>1323690001</v>
      </c>
      <c r="C15" s="109" t="s">
        <v>145</v>
      </c>
      <c r="D15" s="109" t="s">
        <v>146</v>
      </c>
      <c r="E15" s="76">
        <v>185</v>
      </c>
      <c r="F15" s="68">
        <v>2</v>
      </c>
      <c r="G15" s="51">
        <f t="shared" si="0"/>
        <v>370</v>
      </c>
      <c r="H15" s="51">
        <f t="shared" si="1"/>
        <v>185</v>
      </c>
      <c r="I15" s="51">
        <f t="shared" si="2"/>
        <v>370</v>
      </c>
      <c r="J15" s="41"/>
      <c r="K15" s="42"/>
    </row>
    <row r="16" spans="2:11" s="78" customFormat="1" ht="30.75" customHeight="1" x14ac:dyDescent="0.25">
      <c r="B16" s="111">
        <v>1000920010</v>
      </c>
      <c r="C16" s="112" t="s">
        <v>149</v>
      </c>
      <c r="D16" s="112" t="s">
        <v>150</v>
      </c>
      <c r="E16" s="76">
        <v>85.3</v>
      </c>
      <c r="F16" s="68">
        <v>4</v>
      </c>
      <c r="G16" s="51">
        <f t="shared" si="0"/>
        <v>341.2</v>
      </c>
      <c r="H16" s="51">
        <f t="shared" si="1"/>
        <v>85.3</v>
      </c>
      <c r="I16" s="51">
        <f t="shared" si="2"/>
        <v>341.2</v>
      </c>
      <c r="J16" s="41"/>
      <c r="K16" s="42"/>
    </row>
    <row r="17" spans="2:11" s="78" customFormat="1" ht="30.75" customHeight="1" x14ac:dyDescent="0.25">
      <c r="B17" s="111">
        <v>1000930010</v>
      </c>
      <c r="C17" s="112" t="s">
        <v>151</v>
      </c>
      <c r="D17" s="112" t="s">
        <v>152</v>
      </c>
      <c r="E17" s="76">
        <v>75.599999999999994</v>
      </c>
      <c r="F17" s="68">
        <v>4</v>
      </c>
      <c r="G17" s="51">
        <f t="shared" si="0"/>
        <v>302.39999999999998</v>
      </c>
      <c r="H17" s="51">
        <f t="shared" si="1"/>
        <v>75.599999999999994</v>
      </c>
      <c r="I17" s="51">
        <f t="shared" si="2"/>
        <v>302.39999999999998</v>
      </c>
      <c r="J17" s="41"/>
      <c r="K17" s="42"/>
    </row>
    <row r="18" spans="2:11" s="78" customFormat="1" ht="30.75" customHeight="1" x14ac:dyDescent="0.25">
      <c r="B18" s="107">
        <v>13238110001</v>
      </c>
      <c r="C18" s="109" t="s">
        <v>141</v>
      </c>
      <c r="D18" s="109" t="s">
        <v>646</v>
      </c>
      <c r="E18" s="76">
        <v>45.8</v>
      </c>
      <c r="F18" s="68">
        <v>3</v>
      </c>
      <c r="G18" s="51">
        <f t="shared" si="0"/>
        <v>137.39999999999998</v>
      </c>
      <c r="H18" s="51">
        <f t="shared" si="1"/>
        <v>45.8</v>
      </c>
      <c r="I18" s="51">
        <f t="shared" si="2"/>
        <v>137.39999999999998</v>
      </c>
      <c r="J18" s="41"/>
      <c r="K18" s="42"/>
    </row>
    <row r="19" spans="2:11" s="78" customFormat="1" ht="30.75" customHeight="1" x14ac:dyDescent="0.25">
      <c r="B19" s="107" t="s">
        <v>610</v>
      </c>
      <c r="C19" s="108" t="s">
        <v>178</v>
      </c>
      <c r="D19" s="109" t="s">
        <v>179</v>
      </c>
      <c r="E19" s="83">
        <v>132.88999999999999</v>
      </c>
      <c r="F19" s="102">
        <v>10</v>
      </c>
      <c r="G19" s="51">
        <f t="shared" si="0"/>
        <v>1328.8999999999999</v>
      </c>
      <c r="H19" s="51">
        <f t="shared" si="1"/>
        <v>132.88999999999999</v>
      </c>
      <c r="I19" s="51">
        <f t="shared" si="2"/>
        <v>1328.8999999999999</v>
      </c>
      <c r="J19" s="41"/>
      <c r="K19" s="42"/>
    </row>
    <row r="20" spans="2:11" s="78" customFormat="1" ht="30.75" customHeight="1" x14ac:dyDescent="0.25">
      <c r="B20" s="104" t="s">
        <v>647</v>
      </c>
      <c r="C20" s="105" t="s">
        <v>178</v>
      </c>
      <c r="D20" s="106" t="s">
        <v>180</v>
      </c>
      <c r="E20" s="83">
        <v>45.59</v>
      </c>
      <c r="F20" s="102">
        <v>7</v>
      </c>
      <c r="G20" s="51">
        <f t="shared" si="0"/>
        <v>319.13</v>
      </c>
      <c r="H20" s="51">
        <f t="shared" si="1"/>
        <v>45.59</v>
      </c>
      <c r="I20" s="51">
        <f t="shared" si="2"/>
        <v>319.13</v>
      </c>
      <c r="J20" s="41"/>
      <c r="K20" s="42"/>
    </row>
    <row r="21" spans="2:11" s="78" customFormat="1" ht="30.75" customHeight="1" x14ac:dyDescent="0.25">
      <c r="B21" s="107" t="s">
        <v>181</v>
      </c>
      <c r="C21" s="108" t="s">
        <v>164</v>
      </c>
      <c r="D21" s="109" t="s">
        <v>182</v>
      </c>
      <c r="E21" s="83">
        <v>30.43</v>
      </c>
      <c r="F21" s="102">
        <v>1</v>
      </c>
      <c r="G21" s="51">
        <f t="shared" si="0"/>
        <v>30.43</v>
      </c>
      <c r="H21" s="51">
        <f t="shared" si="1"/>
        <v>30.43</v>
      </c>
      <c r="I21" s="51">
        <f t="shared" si="2"/>
        <v>30.43</v>
      </c>
      <c r="J21" s="41"/>
      <c r="K21" s="42"/>
    </row>
    <row r="22" spans="2:11" s="78" customFormat="1" ht="30.75" customHeight="1" x14ac:dyDescent="0.25">
      <c r="B22" s="107" t="s">
        <v>183</v>
      </c>
      <c r="C22" s="108" t="s">
        <v>164</v>
      </c>
      <c r="D22" s="109" t="s">
        <v>184</v>
      </c>
      <c r="E22" s="83">
        <v>22.36</v>
      </c>
      <c r="F22" s="102">
        <v>1</v>
      </c>
      <c r="G22" s="51">
        <f t="shared" si="0"/>
        <v>22.36</v>
      </c>
      <c r="H22" s="51">
        <f t="shared" si="1"/>
        <v>22.36</v>
      </c>
      <c r="I22" s="51">
        <f t="shared" si="2"/>
        <v>22.36</v>
      </c>
      <c r="J22" s="41"/>
      <c r="K22" s="42"/>
    </row>
    <row r="23" spans="2:11" s="78" customFormat="1" ht="30.75" customHeight="1" x14ac:dyDescent="0.25">
      <c r="B23" s="104" t="s">
        <v>185</v>
      </c>
      <c r="C23" s="105" t="s">
        <v>186</v>
      </c>
      <c r="D23" s="106" t="s">
        <v>187</v>
      </c>
      <c r="E23" s="83">
        <v>28.47</v>
      </c>
      <c r="F23" s="102">
        <v>1</v>
      </c>
      <c r="G23" s="51">
        <f t="shared" si="0"/>
        <v>28.47</v>
      </c>
      <c r="H23" s="51">
        <f t="shared" si="1"/>
        <v>28.47</v>
      </c>
      <c r="I23" s="51">
        <f t="shared" si="2"/>
        <v>28.47</v>
      </c>
      <c r="J23" s="41"/>
      <c r="K23" s="42"/>
    </row>
    <row r="24" spans="2:11" s="78" customFormat="1" ht="30.75" customHeight="1" x14ac:dyDescent="0.25">
      <c r="B24" s="107" t="s">
        <v>188</v>
      </c>
      <c r="C24" s="108" t="s">
        <v>178</v>
      </c>
      <c r="D24" s="109" t="s">
        <v>189</v>
      </c>
      <c r="E24" s="83">
        <v>196.88</v>
      </c>
      <c r="F24" s="102">
        <v>4</v>
      </c>
      <c r="G24" s="51">
        <f t="shared" si="0"/>
        <v>787.52</v>
      </c>
      <c r="H24" s="51">
        <f t="shared" si="1"/>
        <v>196.88</v>
      </c>
      <c r="I24" s="51">
        <f t="shared" si="2"/>
        <v>787.52</v>
      </c>
      <c r="J24" s="41"/>
      <c r="K24" s="42"/>
    </row>
    <row r="25" spans="2:11" s="78" customFormat="1" ht="30.75" customHeight="1" x14ac:dyDescent="0.25">
      <c r="B25" s="104" t="s">
        <v>648</v>
      </c>
      <c r="C25" s="105" t="s">
        <v>178</v>
      </c>
      <c r="D25" s="106" t="s">
        <v>190</v>
      </c>
      <c r="E25" s="83">
        <v>152.41</v>
      </c>
      <c r="F25" s="102">
        <v>2</v>
      </c>
      <c r="G25" s="51">
        <f t="shared" si="0"/>
        <v>304.82</v>
      </c>
      <c r="H25" s="51">
        <f t="shared" si="1"/>
        <v>152.41</v>
      </c>
      <c r="I25" s="51">
        <f t="shared" si="2"/>
        <v>304.82</v>
      </c>
      <c r="J25" s="41"/>
      <c r="K25" s="42"/>
    </row>
    <row r="26" spans="2:11" s="78" customFormat="1" ht="30.75" customHeight="1" x14ac:dyDescent="0.25">
      <c r="B26" s="104" t="s">
        <v>191</v>
      </c>
      <c r="C26" s="105" t="s">
        <v>186</v>
      </c>
      <c r="D26" s="106" t="s">
        <v>192</v>
      </c>
      <c r="E26" s="83">
        <v>76.45</v>
      </c>
      <c r="F26" s="102">
        <v>2</v>
      </c>
      <c r="G26" s="51">
        <f t="shared" si="0"/>
        <v>152.9</v>
      </c>
      <c r="H26" s="51">
        <f t="shared" si="1"/>
        <v>76.45</v>
      </c>
      <c r="I26" s="51">
        <f t="shared" si="2"/>
        <v>152.9</v>
      </c>
      <c r="J26" s="41"/>
      <c r="K26" s="42"/>
    </row>
    <row r="27" spans="2:11" s="78" customFormat="1" ht="30.75" customHeight="1" x14ac:dyDescent="0.25">
      <c r="B27" s="104" t="s">
        <v>199</v>
      </c>
      <c r="C27" s="106" t="s">
        <v>106</v>
      </c>
      <c r="D27" s="106" t="s">
        <v>200</v>
      </c>
      <c r="E27" s="76">
        <v>82.98</v>
      </c>
      <c r="F27" s="68">
        <v>2</v>
      </c>
      <c r="G27" s="51">
        <f t="shared" si="0"/>
        <v>165.96</v>
      </c>
      <c r="H27" s="51">
        <f t="shared" si="1"/>
        <v>82.98</v>
      </c>
      <c r="I27" s="51">
        <f t="shared" si="2"/>
        <v>165.96</v>
      </c>
      <c r="J27" s="41"/>
      <c r="K27" s="42"/>
    </row>
    <row r="28" spans="2:11" s="78" customFormat="1" ht="30.75" customHeight="1" x14ac:dyDescent="0.25">
      <c r="B28" s="104" t="s">
        <v>206</v>
      </c>
      <c r="C28" s="106" t="s">
        <v>207</v>
      </c>
      <c r="D28" s="106" t="s">
        <v>208</v>
      </c>
      <c r="E28" s="76">
        <v>172.27</v>
      </c>
      <c r="F28" s="68">
        <v>1</v>
      </c>
      <c r="G28" s="51">
        <f t="shared" si="0"/>
        <v>172.27</v>
      </c>
      <c r="H28" s="51">
        <f t="shared" si="1"/>
        <v>172.27</v>
      </c>
      <c r="I28" s="51">
        <f t="shared" si="2"/>
        <v>172.27</v>
      </c>
      <c r="J28" s="41"/>
      <c r="K28" s="42"/>
    </row>
    <row r="29" spans="2:11" s="78" customFormat="1" ht="30.75" customHeight="1" x14ac:dyDescent="0.25">
      <c r="B29" s="104" t="s">
        <v>235</v>
      </c>
      <c r="C29" s="106" t="s">
        <v>236</v>
      </c>
      <c r="D29" s="106" t="s">
        <v>237</v>
      </c>
      <c r="E29" s="76">
        <v>37.42</v>
      </c>
      <c r="F29" s="68">
        <v>3</v>
      </c>
      <c r="G29" s="51">
        <f t="shared" si="0"/>
        <v>112.26</v>
      </c>
      <c r="H29" s="51">
        <f t="shared" si="1"/>
        <v>37.42</v>
      </c>
      <c r="I29" s="51">
        <f t="shared" si="2"/>
        <v>112.26</v>
      </c>
      <c r="J29" s="41"/>
      <c r="K29" s="42"/>
    </row>
    <row r="30" spans="2:11" s="78" customFormat="1" ht="30.75" customHeight="1" x14ac:dyDescent="0.25">
      <c r="B30" s="104" t="s">
        <v>238</v>
      </c>
      <c r="C30" s="106" t="s">
        <v>239</v>
      </c>
      <c r="D30" s="106" t="s">
        <v>240</v>
      </c>
      <c r="E30" s="76">
        <v>30.83</v>
      </c>
      <c r="F30" s="68">
        <v>1</v>
      </c>
      <c r="G30" s="51">
        <f t="shared" si="0"/>
        <v>30.83</v>
      </c>
      <c r="H30" s="51">
        <f t="shared" si="1"/>
        <v>30.83</v>
      </c>
      <c r="I30" s="51">
        <f t="shared" si="2"/>
        <v>30.83</v>
      </c>
      <c r="J30" s="41"/>
      <c r="K30" s="42"/>
    </row>
    <row r="31" spans="2:11" s="78" customFormat="1" ht="30.75" customHeight="1" x14ac:dyDescent="0.25">
      <c r="B31" s="104" t="s">
        <v>241</v>
      </c>
      <c r="C31" s="106" t="s">
        <v>239</v>
      </c>
      <c r="D31" s="106" t="s">
        <v>242</v>
      </c>
      <c r="E31" s="76">
        <v>63.47</v>
      </c>
      <c r="F31" s="68">
        <v>1</v>
      </c>
      <c r="G31" s="51">
        <f t="shared" si="0"/>
        <v>63.47</v>
      </c>
      <c r="H31" s="51">
        <f t="shared" si="1"/>
        <v>63.47</v>
      </c>
      <c r="I31" s="51">
        <f t="shared" si="2"/>
        <v>63.47</v>
      </c>
      <c r="J31" s="41"/>
      <c r="K31" s="42"/>
    </row>
    <row r="32" spans="2:11" s="78" customFormat="1" ht="30.75" customHeight="1" x14ac:dyDescent="0.25">
      <c r="B32" s="104" t="s">
        <v>243</v>
      </c>
      <c r="C32" s="106" t="s">
        <v>239</v>
      </c>
      <c r="D32" s="106" t="s">
        <v>244</v>
      </c>
      <c r="E32" s="76">
        <v>36.92</v>
      </c>
      <c r="F32" s="68">
        <v>2</v>
      </c>
      <c r="G32" s="51">
        <f t="shared" si="0"/>
        <v>73.84</v>
      </c>
      <c r="H32" s="51">
        <f t="shared" si="1"/>
        <v>36.92</v>
      </c>
      <c r="I32" s="51">
        <f t="shared" si="2"/>
        <v>73.84</v>
      </c>
      <c r="J32" s="41"/>
      <c r="K32" s="42"/>
    </row>
    <row r="33" spans="2:11" s="78" customFormat="1" ht="30.75" customHeight="1" x14ac:dyDescent="0.25">
      <c r="B33" s="107" t="s">
        <v>245</v>
      </c>
      <c r="C33" s="109" t="s">
        <v>246</v>
      </c>
      <c r="D33" s="109" t="s">
        <v>247</v>
      </c>
      <c r="E33" s="76">
        <v>130.19999999999999</v>
      </c>
      <c r="F33" s="68">
        <v>1</v>
      </c>
      <c r="G33" s="51">
        <f t="shared" si="0"/>
        <v>130.19999999999999</v>
      </c>
      <c r="H33" s="51">
        <f t="shared" si="1"/>
        <v>130.19999999999999</v>
      </c>
      <c r="I33" s="51">
        <f t="shared" si="2"/>
        <v>130.19999999999999</v>
      </c>
      <c r="J33" s="41"/>
      <c r="K33" s="42"/>
    </row>
    <row r="34" spans="2:11" s="78" customFormat="1" ht="30.75" customHeight="1" x14ac:dyDescent="0.25">
      <c r="B34" s="107" t="s">
        <v>279</v>
      </c>
      <c r="C34" s="109" t="s">
        <v>280</v>
      </c>
      <c r="D34" s="109" t="s">
        <v>281</v>
      </c>
      <c r="E34" s="113">
        <v>159.19999999999999</v>
      </c>
      <c r="F34" s="109">
        <v>8</v>
      </c>
      <c r="G34" s="51">
        <f t="shared" si="0"/>
        <v>1273.5999999999999</v>
      </c>
      <c r="H34" s="51">
        <f t="shared" si="1"/>
        <v>159.19999999999999</v>
      </c>
      <c r="I34" s="51">
        <f t="shared" si="2"/>
        <v>1273.5999999999999</v>
      </c>
      <c r="J34" s="41"/>
      <c r="K34" s="42"/>
    </row>
    <row r="35" spans="2:11" s="78" customFormat="1" ht="30.75" customHeight="1" x14ac:dyDescent="0.25">
      <c r="B35" s="104" t="s">
        <v>282</v>
      </c>
      <c r="C35" s="106" t="s">
        <v>207</v>
      </c>
      <c r="D35" s="106" t="s">
        <v>283</v>
      </c>
      <c r="E35" s="76">
        <v>283.64</v>
      </c>
      <c r="F35" s="68">
        <v>3</v>
      </c>
      <c r="G35" s="51">
        <f t="shared" si="0"/>
        <v>850.92</v>
      </c>
      <c r="H35" s="51">
        <f t="shared" si="1"/>
        <v>283.64</v>
      </c>
      <c r="I35" s="51">
        <f t="shared" si="2"/>
        <v>850.92</v>
      </c>
      <c r="J35" s="41"/>
      <c r="K35" s="42"/>
    </row>
    <row r="36" spans="2:11" s="78" customFormat="1" ht="30.75" customHeight="1" x14ac:dyDescent="0.25">
      <c r="B36" s="104" t="s">
        <v>268</v>
      </c>
      <c r="C36" s="106" t="s">
        <v>269</v>
      </c>
      <c r="D36" s="106" t="s">
        <v>270</v>
      </c>
      <c r="E36" s="76">
        <v>48.53</v>
      </c>
      <c r="F36" s="68">
        <v>1</v>
      </c>
      <c r="G36" s="51">
        <f t="shared" si="0"/>
        <v>48.53</v>
      </c>
      <c r="H36" s="51">
        <f t="shared" si="1"/>
        <v>48.53</v>
      </c>
      <c r="I36" s="51">
        <f t="shared" si="2"/>
        <v>48.53</v>
      </c>
      <c r="J36" s="41"/>
      <c r="K36" s="42"/>
    </row>
    <row r="37" spans="2:11" s="78" customFormat="1" ht="30.75" customHeight="1" x14ac:dyDescent="0.25">
      <c r="B37" s="107" t="s">
        <v>271</v>
      </c>
      <c r="C37" s="109" t="s">
        <v>178</v>
      </c>
      <c r="D37" s="109" t="s">
        <v>272</v>
      </c>
      <c r="E37" s="76">
        <v>150.19</v>
      </c>
      <c r="F37" s="68">
        <v>1</v>
      </c>
      <c r="G37" s="51">
        <f t="shared" si="0"/>
        <v>150.19</v>
      </c>
      <c r="H37" s="51">
        <f t="shared" si="1"/>
        <v>150.19</v>
      </c>
      <c r="I37" s="51">
        <f t="shared" si="2"/>
        <v>150.19</v>
      </c>
      <c r="J37" s="41"/>
      <c r="K37" s="42"/>
    </row>
    <row r="38" spans="2:11" s="78" customFormat="1" ht="30.75" customHeight="1" x14ac:dyDescent="0.25">
      <c r="B38" s="104" t="s">
        <v>273</v>
      </c>
      <c r="C38" s="106" t="s">
        <v>269</v>
      </c>
      <c r="D38" s="106" t="s">
        <v>274</v>
      </c>
      <c r="E38" s="76">
        <v>32.9</v>
      </c>
      <c r="F38" s="68">
        <v>1</v>
      </c>
      <c r="G38" s="51">
        <f t="shared" si="0"/>
        <v>32.9</v>
      </c>
      <c r="H38" s="51">
        <f t="shared" si="1"/>
        <v>32.9</v>
      </c>
      <c r="I38" s="51">
        <f t="shared" si="2"/>
        <v>32.9</v>
      </c>
      <c r="J38" s="41"/>
      <c r="K38" s="42"/>
    </row>
    <row r="39" spans="2:11" s="78" customFormat="1" ht="30.75" customHeight="1" x14ac:dyDescent="0.25">
      <c r="B39" s="104" t="s">
        <v>275</v>
      </c>
      <c r="C39" s="106" t="s">
        <v>269</v>
      </c>
      <c r="D39" s="106" t="s">
        <v>276</v>
      </c>
      <c r="E39" s="76">
        <v>33.880000000000003</v>
      </c>
      <c r="F39" s="68">
        <v>1</v>
      </c>
      <c r="G39" s="51">
        <f t="shared" si="0"/>
        <v>33.880000000000003</v>
      </c>
      <c r="H39" s="51">
        <f t="shared" si="1"/>
        <v>33.880000000000003</v>
      </c>
      <c r="I39" s="51">
        <f t="shared" si="2"/>
        <v>33.880000000000003</v>
      </c>
      <c r="J39" s="41"/>
      <c r="K39" s="42"/>
    </row>
    <row r="40" spans="2:11" s="78" customFormat="1" ht="30.75" customHeight="1" x14ac:dyDescent="0.25">
      <c r="B40" s="104" t="s">
        <v>277</v>
      </c>
      <c r="C40" s="106" t="s">
        <v>269</v>
      </c>
      <c r="D40" s="106" t="s">
        <v>278</v>
      </c>
      <c r="E40" s="76">
        <v>37.979999999999997</v>
      </c>
      <c r="F40" s="68">
        <v>3</v>
      </c>
      <c r="G40" s="51">
        <f t="shared" si="0"/>
        <v>113.94</v>
      </c>
      <c r="H40" s="51">
        <f t="shared" si="1"/>
        <v>37.979999999999997</v>
      </c>
      <c r="I40" s="51">
        <f t="shared" si="2"/>
        <v>113.94</v>
      </c>
      <c r="J40" s="41"/>
      <c r="K40" s="42"/>
    </row>
    <row r="41" spans="2:11" s="78" customFormat="1" ht="30.75" customHeight="1" x14ac:dyDescent="0.25">
      <c r="B41" s="107" t="s">
        <v>287</v>
      </c>
      <c r="C41" s="109" t="s">
        <v>288</v>
      </c>
      <c r="D41" s="109" t="s">
        <v>289</v>
      </c>
      <c r="E41" s="76">
        <v>57.61</v>
      </c>
      <c r="F41" s="68">
        <v>14</v>
      </c>
      <c r="G41" s="51">
        <f t="shared" si="0"/>
        <v>806.54</v>
      </c>
      <c r="H41" s="51">
        <f t="shared" si="1"/>
        <v>57.61</v>
      </c>
      <c r="I41" s="51">
        <f t="shared" si="2"/>
        <v>806.54</v>
      </c>
      <c r="J41" s="41"/>
      <c r="K41" s="42"/>
    </row>
    <row r="42" spans="2:11" s="78" customFormat="1" ht="30.75" customHeight="1" x14ac:dyDescent="0.25">
      <c r="B42" s="107" t="s">
        <v>290</v>
      </c>
      <c r="C42" s="109" t="s">
        <v>291</v>
      </c>
      <c r="D42" s="109" t="s">
        <v>292</v>
      </c>
      <c r="E42" s="76">
        <v>58.85</v>
      </c>
      <c r="F42" s="68">
        <v>14</v>
      </c>
      <c r="G42" s="51">
        <f t="shared" si="0"/>
        <v>823.9</v>
      </c>
      <c r="H42" s="51">
        <f t="shared" si="1"/>
        <v>58.85</v>
      </c>
      <c r="I42" s="51">
        <f t="shared" si="2"/>
        <v>823.9</v>
      </c>
      <c r="J42" s="41"/>
      <c r="K42" s="42"/>
    </row>
    <row r="43" spans="2:11" s="78" customFormat="1" ht="30.75" customHeight="1" x14ac:dyDescent="0.25">
      <c r="B43" s="107" t="s">
        <v>293</v>
      </c>
      <c r="C43" s="109" t="s">
        <v>294</v>
      </c>
      <c r="D43" s="109" t="s">
        <v>295</v>
      </c>
      <c r="E43" s="76">
        <v>79.849999999999994</v>
      </c>
      <c r="F43" s="68">
        <v>3</v>
      </c>
      <c r="G43" s="51">
        <f t="shared" si="0"/>
        <v>239.54999999999998</v>
      </c>
      <c r="H43" s="51">
        <f t="shared" si="1"/>
        <v>79.849999999999994</v>
      </c>
      <c r="I43" s="51">
        <f t="shared" si="2"/>
        <v>239.54999999999998</v>
      </c>
      <c r="J43" s="41"/>
      <c r="K43" s="42"/>
    </row>
    <row r="44" spans="2:11" s="78" customFormat="1" ht="30.75" customHeight="1" x14ac:dyDescent="0.25">
      <c r="B44" s="104" t="s">
        <v>323</v>
      </c>
      <c r="C44" s="106" t="s">
        <v>239</v>
      </c>
      <c r="D44" s="106" t="s">
        <v>324</v>
      </c>
      <c r="E44" s="76">
        <v>105.23</v>
      </c>
      <c r="F44" s="68">
        <v>1</v>
      </c>
      <c r="G44" s="51">
        <f t="shared" si="0"/>
        <v>105.23</v>
      </c>
      <c r="H44" s="51">
        <f t="shared" si="1"/>
        <v>105.23</v>
      </c>
      <c r="I44" s="51">
        <f t="shared" si="2"/>
        <v>105.23</v>
      </c>
      <c r="J44" s="41"/>
      <c r="K44" s="42"/>
    </row>
    <row r="45" spans="2:11" s="78" customFormat="1" ht="30.75" customHeight="1" x14ac:dyDescent="0.25">
      <c r="B45" s="104" t="s">
        <v>327</v>
      </c>
      <c r="C45" s="106" t="s">
        <v>328</v>
      </c>
      <c r="D45" s="106" t="s">
        <v>329</v>
      </c>
      <c r="E45" s="76">
        <v>84.39</v>
      </c>
      <c r="F45" s="68">
        <v>4</v>
      </c>
      <c r="G45" s="51">
        <f t="shared" si="0"/>
        <v>337.56</v>
      </c>
      <c r="H45" s="51">
        <f t="shared" si="1"/>
        <v>84.39</v>
      </c>
      <c r="I45" s="51">
        <f t="shared" si="2"/>
        <v>337.56</v>
      </c>
      <c r="J45" s="41"/>
      <c r="K45" s="42"/>
    </row>
    <row r="46" spans="2:11" s="78" customFormat="1" ht="30.75" customHeight="1" x14ac:dyDescent="0.25">
      <c r="B46" s="107" t="s">
        <v>330</v>
      </c>
      <c r="C46" s="109" t="s">
        <v>331</v>
      </c>
      <c r="D46" s="109" t="s">
        <v>332</v>
      </c>
      <c r="E46" s="76">
        <v>67.14</v>
      </c>
      <c r="F46" s="68">
        <v>1</v>
      </c>
      <c r="G46" s="51">
        <f t="shared" si="0"/>
        <v>67.14</v>
      </c>
      <c r="H46" s="51">
        <f t="shared" si="1"/>
        <v>67.14</v>
      </c>
      <c r="I46" s="51">
        <f t="shared" si="2"/>
        <v>67.14</v>
      </c>
      <c r="J46" s="41"/>
      <c r="K46" s="42"/>
    </row>
    <row r="47" spans="2:11" s="78" customFormat="1" ht="30.75" customHeight="1" x14ac:dyDescent="0.25">
      <c r="B47" s="104" t="s">
        <v>333</v>
      </c>
      <c r="C47" s="106" t="s">
        <v>239</v>
      </c>
      <c r="D47" s="106" t="s">
        <v>334</v>
      </c>
      <c r="E47" s="76">
        <v>47.82</v>
      </c>
      <c r="F47" s="68">
        <v>1</v>
      </c>
      <c r="G47" s="51">
        <f t="shared" si="0"/>
        <v>47.82</v>
      </c>
      <c r="H47" s="51">
        <f t="shared" si="1"/>
        <v>47.82</v>
      </c>
      <c r="I47" s="51">
        <f t="shared" si="2"/>
        <v>47.82</v>
      </c>
      <c r="J47" s="41"/>
      <c r="K47" s="42"/>
    </row>
    <row r="48" spans="2:11" s="78" customFormat="1" ht="30.75" customHeight="1" x14ac:dyDescent="0.25">
      <c r="B48" s="104" t="s">
        <v>335</v>
      </c>
      <c r="C48" s="106" t="s">
        <v>328</v>
      </c>
      <c r="D48" s="106" t="s">
        <v>336</v>
      </c>
      <c r="E48" s="76">
        <v>83.03</v>
      </c>
      <c r="F48" s="68">
        <v>4</v>
      </c>
      <c r="G48" s="51">
        <f t="shared" si="0"/>
        <v>332.12</v>
      </c>
      <c r="H48" s="51">
        <f t="shared" si="1"/>
        <v>83.03</v>
      </c>
      <c r="I48" s="51">
        <f t="shared" si="2"/>
        <v>332.12</v>
      </c>
      <c r="J48" s="41"/>
      <c r="K48" s="42"/>
    </row>
    <row r="49" spans="2:11" s="78" customFormat="1" ht="30.75" customHeight="1" x14ac:dyDescent="0.25">
      <c r="B49" s="104" t="s">
        <v>345</v>
      </c>
      <c r="C49" s="106" t="s">
        <v>239</v>
      </c>
      <c r="D49" s="106" t="s">
        <v>346</v>
      </c>
      <c r="E49" s="76">
        <v>35.83</v>
      </c>
      <c r="F49" s="68">
        <v>2</v>
      </c>
      <c r="G49" s="51">
        <f t="shared" si="0"/>
        <v>71.66</v>
      </c>
      <c r="H49" s="51">
        <f t="shared" si="1"/>
        <v>35.83</v>
      </c>
      <c r="I49" s="51">
        <f t="shared" si="2"/>
        <v>71.66</v>
      </c>
      <c r="J49" s="41"/>
      <c r="K49" s="42"/>
    </row>
    <row r="50" spans="2:11" s="78" customFormat="1" ht="30.75" customHeight="1" x14ac:dyDescent="0.25">
      <c r="B50" s="104" t="s">
        <v>350</v>
      </c>
      <c r="C50" s="106" t="s">
        <v>239</v>
      </c>
      <c r="D50" s="106" t="s">
        <v>351</v>
      </c>
      <c r="E50" s="76">
        <v>31.21</v>
      </c>
      <c r="F50" s="68">
        <v>1</v>
      </c>
      <c r="G50" s="51">
        <f t="shared" si="0"/>
        <v>31.21</v>
      </c>
      <c r="H50" s="51">
        <f t="shared" si="1"/>
        <v>31.21</v>
      </c>
      <c r="I50" s="51">
        <f t="shared" si="2"/>
        <v>31.21</v>
      </c>
      <c r="J50" s="41"/>
      <c r="K50" s="42"/>
    </row>
    <row r="51" spans="2:11" s="78" customFormat="1" ht="30.75" customHeight="1" x14ac:dyDescent="0.25">
      <c r="B51" s="107" t="s">
        <v>352</v>
      </c>
      <c r="C51" s="109" t="s">
        <v>353</v>
      </c>
      <c r="D51" s="109" t="s">
        <v>354</v>
      </c>
      <c r="E51" s="83">
        <v>18.829999999999998</v>
      </c>
      <c r="F51" s="68">
        <v>1</v>
      </c>
      <c r="G51" s="51">
        <f t="shared" si="0"/>
        <v>18.829999999999998</v>
      </c>
      <c r="H51" s="51">
        <f t="shared" si="1"/>
        <v>18.829999999999998</v>
      </c>
      <c r="I51" s="51">
        <f t="shared" si="2"/>
        <v>18.829999999999998</v>
      </c>
      <c r="J51" s="41"/>
      <c r="K51" s="42"/>
    </row>
    <row r="52" spans="2:11" s="78" customFormat="1" ht="30.75" customHeight="1" x14ac:dyDescent="0.25">
      <c r="B52" s="107" t="s">
        <v>361</v>
      </c>
      <c r="C52" s="109" t="s">
        <v>362</v>
      </c>
      <c r="D52" s="109" t="s">
        <v>363</v>
      </c>
      <c r="E52" s="83">
        <v>404.06</v>
      </c>
      <c r="F52" s="68">
        <v>1</v>
      </c>
      <c r="G52" s="51">
        <f t="shared" si="0"/>
        <v>404.06</v>
      </c>
      <c r="H52" s="51">
        <f t="shared" si="1"/>
        <v>404.06</v>
      </c>
      <c r="I52" s="51">
        <f t="shared" si="2"/>
        <v>404.06</v>
      </c>
      <c r="J52" s="41"/>
      <c r="K52" s="42"/>
    </row>
    <row r="53" spans="2:11" s="78" customFormat="1" ht="30.75" customHeight="1" x14ac:dyDescent="0.25">
      <c r="B53" s="107" t="s">
        <v>576</v>
      </c>
      <c r="C53" s="109" t="s">
        <v>539</v>
      </c>
      <c r="D53" s="109" t="s">
        <v>611</v>
      </c>
      <c r="E53" s="83">
        <v>90.06</v>
      </c>
      <c r="F53" s="68">
        <v>2</v>
      </c>
      <c r="G53" s="51">
        <f t="shared" si="0"/>
        <v>180.12</v>
      </c>
      <c r="H53" s="51">
        <f t="shared" si="1"/>
        <v>90.06</v>
      </c>
      <c r="I53" s="51">
        <f t="shared" si="2"/>
        <v>180.12</v>
      </c>
      <c r="J53" s="41"/>
      <c r="K53" s="42"/>
    </row>
    <row r="54" spans="2:11" s="78" customFormat="1" ht="30.75" customHeight="1" x14ac:dyDescent="0.25">
      <c r="B54" s="107" t="s">
        <v>380</v>
      </c>
      <c r="C54" s="108" t="s">
        <v>374</v>
      </c>
      <c r="D54" s="109" t="s">
        <v>381</v>
      </c>
      <c r="E54" s="83">
        <v>89.77</v>
      </c>
      <c r="F54" s="68">
        <v>1</v>
      </c>
      <c r="G54" s="51">
        <f t="shared" si="0"/>
        <v>89.77</v>
      </c>
      <c r="H54" s="51">
        <f t="shared" si="1"/>
        <v>89.77</v>
      </c>
      <c r="I54" s="51">
        <f t="shared" si="2"/>
        <v>89.77</v>
      </c>
      <c r="J54" s="41"/>
      <c r="K54" s="42"/>
    </row>
    <row r="55" spans="2:11" s="78" customFormat="1" ht="30.75" customHeight="1" x14ac:dyDescent="0.25">
      <c r="B55" s="104" t="s">
        <v>382</v>
      </c>
      <c r="C55" s="105" t="s">
        <v>383</v>
      </c>
      <c r="D55" s="106" t="s">
        <v>384</v>
      </c>
      <c r="E55" s="83">
        <v>28.59</v>
      </c>
      <c r="F55" s="68">
        <v>1</v>
      </c>
      <c r="G55" s="51">
        <f t="shared" si="0"/>
        <v>28.59</v>
      </c>
      <c r="H55" s="51">
        <f t="shared" si="1"/>
        <v>28.59</v>
      </c>
      <c r="I55" s="51">
        <f t="shared" si="2"/>
        <v>28.59</v>
      </c>
      <c r="J55" s="41"/>
      <c r="K55" s="42"/>
    </row>
    <row r="56" spans="2:11" s="78" customFormat="1" ht="30.75" customHeight="1" x14ac:dyDescent="0.25">
      <c r="B56" s="104" t="s">
        <v>385</v>
      </c>
      <c r="C56" s="105" t="s">
        <v>383</v>
      </c>
      <c r="D56" s="106" t="s">
        <v>386</v>
      </c>
      <c r="E56" s="76">
        <v>38.54</v>
      </c>
      <c r="F56" s="68">
        <v>1</v>
      </c>
      <c r="G56" s="51">
        <f t="shared" si="0"/>
        <v>38.54</v>
      </c>
      <c r="H56" s="51">
        <f t="shared" si="1"/>
        <v>38.54</v>
      </c>
      <c r="I56" s="51">
        <f t="shared" si="2"/>
        <v>38.54</v>
      </c>
      <c r="J56" s="41"/>
      <c r="K56" s="42"/>
    </row>
    <row r="57" spans="2:11" s="78" customFormat="1" ht="30.75" customHeight="1" x14ac:dyDescent="0.25">
      <c r="B57" s="104">
        <v>274620</v>
      </c>
      <c r="C57" s="106" t="s">
        <v>178</v>
      </c>
      <c r="D57" s="106" t="s">
        <v>441</v>
      </c>
      <c r="E57" s="83">
        <v>214</v>
      </c>
      <c r="F57" s="68">
        <v>2</v>
      </c>
      <c r="G57" s="51">
        <f t="shared" si="0"/>
        <v>428</v>
      </c>
      <c r="H57" s="51">
        <f t="shared" si="1"/>
        <v>214</v>
      </c>
      <c r="I57" s="51">
        <f t="shared" si="2"/>
        <v>428</v>
      </c>
      <c r="J57" s="41"/>
      <c r="K57" s="42"/>
    </row>
    <row r="58" spans="2:11" s="78" customFormat="1" ht="30.75" customHeight="1" x14ac:dyDescent="0.25">
      <c r="B58" s="104">
        <v>267720</v>
      </c>
      <c r="C58" s="106" t="s">
        <v>487</v>
      </c>
      <c r="D58" s="106" t="s">
        <v>488</v>
      </c>
      <c r="E58" s="76">
        <v>147.30000000000001</v>
      </c>
      <c r="F58" s="68">
        <v>1</v>
      </c>
      <c r="G58" s="51">
        <f t="shared" si="0"/>
        <v>147.30000000000001</v>
      </c>
      <c r="H58" s="51">
        <f t="shared" si="1"/>
        <v>147.30000000000001</v>
      </c>
      <c r="I58" s="51">
        <f t="shared" si="2"/>
        <v>147.30000000000001</v>
      </c>
      <c r="J58" s="41"/>
      <c r="K58" s="42"/>
    </row>
    <row r="59" spans="2:11" s="78" customFormat="1" ht="30.75" customHeight="1" x14ac:dyDescent="0.25">
      <c r="B59" s="104">
        <v>285420</v>
      </c>
      <c r="C59" s="106" t="s">
        <v>487</v>
      </c>
      <c r="D59" s="106" t="s">
        <v>489</v>
      </c>
      <c r="E59" s="76">
        <v>147.85</v>
      </c>
      <c r="F59" s="68">
        <v>1</v>
      </c>
      <c r="G59" s="51">
        <f t="shared" si="0"/>
        <v>147.85</v>
      </c>
      <c r="H59" s="51">
        <f t="shared" si="1"/>
        <v>147.85</v>
      </c>
      <c r="I59" s="51">
        <f t="shared" si="2"/>
        <v>147.85</v>
      </c>
      <c r="J59" s="41"/>
      <c r="K59" s="42"/>
    </row>
    <row r="60" spans="2:11" s="78" customFormat="1" ht="30.75" customHeight="1" x14ac:dyDescent="0.25">
      <c r="B60" s="104">
        <v>255320</v>
      </c>
      <c r="C60" s="106" t="s">
        <v>487</v>
      </c>
      <c r="D60" s="106" t="s">
        <v>494</v>
      </c>
      <c r="E60" s="76">
        <v>182.5</v>
      </c>
      <c r="F60" s="68">
        <v>1</v>
      </c>
      <c r="G60" s="51">
        <f t="shared" si="0"/>
        <v>182.5</v>
      </c>
      <c r="H60" s="51">
        <f t="shared" si="1"/>
        <v>182.5</v>
      </c>
      <c r="I60" s="51">
        <f t="shared" si="2"/>
        <v>182.5</v>
      </c>
      <c r="J60" s="41"/>
      <c r="K60" s="42"/>
    </row>
    <row r="61" spans="2:11" s="78" customFormat="1" ht="30.75" customHeight="1" x14ac:dyDescent="0.25">
      <c r="B61" s="107">
        <v>277910</v>
      </c>
      <c r="C61" s="109" t="s">
        <v>495</v>
      </c>
      <c r="D61" s="109" t="s">
        <v>496</v>
      </c>
      <c r="E61" s="76">
        <v>435</v>
      </c>
      <c r="F61" s="68">
        <v>1</v>
      </c>
      <c r="G61" s="51">
        <f t="shared" si="0"/>
        <v>435</v>
      </c>
      <c r="H61" s="51">
        <f t="shared" si="1"/>
        <v>435</v>
      </c>
      <c r="I61" s="51">
        <f t="shared" si="2"/>
        <v>435</v>
      </c>
      <c r="J61" s="41"/>
      <c r="K61" s="42"/>
    </row>
    <row r="62" spans="2:11" s="78" customFormat="1" ht="30.75" customHeight="1" x14ac:dyDescent="0.25">
      <c r="B62" s="114">
        <v>211407</v>
      </c>
      <c r="C62" s="108" t="s">
        <v>497</v>
      </c>
      <c r="D62" s="108" t="s">
        <v>498</v>
      </c>
      <c r="E62" s="76">
        <v>72</v>
      </c>
      <c r="F62" s="102">
        <v>2</v>
      </c>
      <c r="G62" s="51">
        <f t="shared" si="0"/>
        <v>144</v>
      </c>
      <c r="H62" s="51">
        <f t="shared" si="1"/>
        <v>72</v>
      </c>
      <c r="I62" s="51">
        <f t="shared" si="2"/>
        <v>144</v>
      </c>
      <c r="J62" s="41"/>
      <c r="K62" s="42"/>
    </row>
    <row r="63" spans="2:11" s="78" customFormat="1" ht="30.75" customHeight="1" x14ac:dyDescent="0.25">
      <c r="B63" s="107" t="s">
        <v>521</v>
      </c>
      <c r="C63" s="108" t="s">
        <v>178</v>
      </c>
      <c r="D63" s="109" t="s">
        <v>522</v>
      </c>
      <c r="E63" s="76">
        <v>50</v>
      </c>
      <c r="F63" s="102">
        <v>1</v>
      </c>
      <c r="G63" s="51">
        <f t="shared" si="0"/>
        <v>50</v>
      </c>
      <c r="H63" s="51">
        <f t="shared" si="1"/>
        <v>50</v>
      </c>
      <c r="I63" s="51">
        <f t="shared" si="2"/>
        <v>50</v>
      </c>
      <c r="J63" s="41"/>
      <c r="K63" s="42"/>
    </row>
    <row r="64" spans="2:11" s="78" customFormat="1" ht="30.75" customHeight="1" x14ac:dyDescent="0.25">
      <c r="B64" s="107" t="s">
        <v>523</v>
      </c>
      <c r="C64" s="108" t="s">
        <v>178</v>
      </c>
      <c r="D64" s="112" t="s">
        <v>524</v>
      </c>
      <c r="E64" s="76">
        <v>118</v>
      </c>
      <c r="F64" s="102">
        <v>1</v>
      </c>
      <c r="G64" s="51">
        <f t="shared" si="0"/>
        <v>118</v>
      </c>
      <c r="H64" s="51">
        <f t="shared" si="1"/>
        <v>118</v>
      </c>
      <c r="I64" s="51">
        <f t="shared" si="2"/>
        <v>118</v>
      </c>
      <c r="J64" s="41"/>
      <c r="K64" s="42"/>
    </row>
    <row r="65" spans="2:11" s="78" customFormat="1" ht="30.75" customHeight="1" x14ac:dyDescent="0.25">
      <c r="B65" s="107" t="s">
        <v>608</v>
      </c>
      <c r="C65" s="108" t="s">
        <v>178</v>
      </c>
      <c r="D65" s="109" t="s">
        <v>525</v>
      </c>
      <c r="E65" s="76">
        <v>63</v>
      </c>
      <c r="F65" s="102">
        <v>4</v>
      </c>
      <c r="G65" s="51">
        <f t="shared" si="0"/>
        <v>252</v>
      </c>
      <c r="H65" s="51">
        <f t="shared" si="1"/>
        <v>63</v>
      </c>
      <c r="I65" s="51">
        <f t="shared" si="2"/>
        <v>252</v>
      </c>
      <c r="J65" s="41"/>
      <c r="K65" s="42"/>
    </row>
    <row r="66" spans="2:11" s="78" customFormat="1" ht="30.75" customHeight="1" x14ac:dyDescent="0.25">
      <c r="B66" s="107" t="s">
        <v>526</v>
      </c>
      <c r="C66" s="108" t="s">
        <v>178</v>
      </c>
      <c r="D66" s="109" t="s">
        <v>527</v>
      </c>
      <c r="E66" s="80">
        <v>14</v>
      </c>
      <c r="F66" s="102">
        <v>4</v>
      </c>
      <c r="G66" s="51">
        <f t="shared" si="0"/>
        <v>56</v>
      </c>
      <c r="H66" s="51">
        <f t="shared" si="1"/>
        <v>14</v>
      </c>
      <c r="I66" s="51">
        <f t="shared" si="2"/>
        <v>56</v>
      </c>
      <c r="J66" s="41"/>
      <c r="K66" s="42"/>
    </row>
    <row r="67" spans="2:11" s="78" customFormat="1" ht="30.75" customHeight="1" x14ac:dyDescent="0.25">
      <c r="B67" s="107" t="s">
        <v>528</v>
      </c>
      <c r="C67" s="108" t="s">
        <v>178</v>
      </c>
      <c r="D67" s="109" t="s">
        <v>529</v>
      </c>
      <c r="E67" s="76">
        <v>290</v>
      </c>
      <c r="F67" s="102">
        <v>1</v>
      </c>
      <c r="G67" s="51">
        <f t="shared" si="0"/>
        <v>290</v>
      </c>
      <c r="H67" s="51">
        <f t="shared" si="1"/>
        <v>290</v>
      </c>
      <c r="I67" s="51">
        <f t="shared" si="2"/>
        <v>290</v>
      </c>
      <c r="J67" s="41"/>
      <c r="K67" s="42"/>
    </row>
    <row r="68" spans="2:11" s="78" customFormat="1" ht="30.75" customHeight="1" x14ac:dyDescent="0.25">
      <c r="B68" s="107" t="s">
        <v>530</v>
      </c>
      <c r="C68" s="108" t="s">
        <v>178</v>
      </c>
      <c r="D68" s="109" t="s">
        <v>649</v>
      </c>
      <c r="E68" s="76">
        <v>67</v>
      </c>
      <c r="F68" s="102">
        <v>2</v>
      </c>
      <c r="G68" s="51">
        <f t="shared" si="0"/>
        <v>134</v>
      </c>
      <c r="H68" s="51">
        <f t="shared" si="1"/>
        <v>67</v>
      </c>
      <c r="I68" s="51">
        <f t="shared" si="2"/>
        <v>134</v>
      </c>
      <c r="J68" s="41"/>
      <c r="K68" s="42"/>
    </row>
    <row r="69" spans="2:11" s="78" customFormat="1" ht="30.75" customHeight="1" x14ac:dyDescent="0.25">
      <c r="B69" s="107" t="s">
        <v>531</v>
      </c>
      <c r="C69" s="108" t="s">
        <v>520</v>
      </c>
      <c r="D69" s="109" t="s">
        <v>532</v>
      </c>
      <c r="E69" s="76">
        <v>67</v>
      </c>
      <c r="F69" s="102">
        <v>2</v>
      </c>
      <c r="G69" s="51">
        <f t="shared" si="0"/>
        <v>134</v>
      </c>
      <c r="H69" s="51">
        <f t="shared" si="1"/>
        <v>67</v>
      </c>
      <c r="I69" s="51">
        <f t="shared" si="2"/>
        <v>134</v>
      </c>
      <c r="J69" s="41"/>
      <c r="K69" s="42"/>
    </row>
    <row r="70" spans="2:11" s="78" customFormat="1" ht="30.75" customHeight="1" x14ac:dyDescent="0.25">
      <c r="B70" s="107" t="s">
        <v>540</v>
      </c>
      <c r="C70" s="108" t="s">
        <v>520</v>
      </c>
      <c r="D70" s="109" t="s">
        <v>541</v>
      </c>
      <c r="E70" s="76">
        <v>133.25</v>
      </c>
      <c r="F70" s="68">
        <v>2</v>
      </c>
      <c r="G70" s="51">
        <f t="shared" ref="G70:G91" si="3">E70*F70</f>
        <v>266.5</v>
      </c>
      <c r="H70" s="51">
        <f t="shared" ref="H70:H91" si="4">E70*(1-$H$2)</f>
        <v>133.25</v>
      </c>
      <c r="I70" s="51">
        <f t="shared" ref="I70:I91" si="5">H70*F70</f>
        <v>266.5</v>
      </c>
      <c r="J70" s="41"/>
      <c r="K70" s="42"/>
    </row>
    <row r="71" spans="2:11" s="78" customFormat="1" ht="30.75" customHeight="1" x14ac:dyDescent="0.25">
      <c r="B71" s="107">
        <v>158004008</v>
      </c>
      <c r="C71" s="109" t="s">
        <v>542</v>
      </c>
      <c r="D71" s="109" t="s">
        <v>543</v>
      </c>
      <c r="E71" s="76">
        <v>448</v>
      </c>
      <c r="F71" s="68">
        <v>1</v>
      </c>
      <c r="G71" s="51">
        <f t="shared" si="3"/>
        <v>448</v>
      </c>
      <c r="H71" s="51">
        <f t="shared" si="4"/>
        <v>448</v>
      </c>
      <c r="I71" s="51">
        <f t="shared" si="5"/>
        <v>448</v>
      </c>
      <c r="J71" s="41"/>
      <c r="K71" s="42"/>
    </row>
    <row r="72" spans="2:11" s="78" customFormat="1" ht="30.75" customHeight="1" x14ac:dyDescent="0.25">
      <c r="B72" s="107"/>
      <c r="C72" s="109" t="s">
        <v>201</v>
      </c>
      <c r="D72" s="109" t="s">
        <v>543</v>
      </c>
      <c r="E72" s="76">
        <v>24.37</v>
      </c>
      <c r="F72" s="68">
        <v>8</v>
      </c>
      <c r="G72" s="51">
        <f t="shared" si="3"/>
        <v>194.96</v>
      </c>
      <c r="H72" s="51">
        <f t="shared" si="4"/>
        <v>24.37</v>
      </c>
      <c r="I72" s="51">
        <f t="shared" si="5"/>
        <v>194.96</v>
      </c>
      <c r="J72" s="41"/>
      <c r="K72" s="42"/>
    </row>
    <row r="73" spans="2:11" s="78" customFormat="1" ht="30.75" customHeight="1" x14ac:dyDescent="0.25">
      <c r="B73" s="107" t="s">
        <v>544</v>
      </c>
      <c r="C73" s="109" t="s">
        <v>539</v>
      </c>
      <c r="D73" s="109" t="s">
        <v>545</v>
      </c>
      <c r="E73" s="76">
        <v>82.17</v>
      </c>
      <c r="F73" s="68">
        <v>2</v>
      </c>
      <c r="G73" s="51">
        <f t="shared" si="3"/>
        <v>164.34</v>
      </c>
      <c r="H73" s="51">
        <f t="shared" si="4"/>
        <v>82.17</v>
      </c>
      <c r="I73" s="51">
        <f t="shared" si="5"/>
        <v>164.34</v>
      </c>
      <c r="J73" s="41"/>
      <c r="K73" s="42"/>
    </row>
    <row r="74" spans="2:11" s="78" customFormat="1" ht="30.75" customHeight="1" x14ac:dyDescent="0.25">
      <c r="B74" s="107" t="s">
        <v>546</v>
      </c>
      <c r="C74" s="109" t="s">
        <v>539</v>
      </c>
      <c r="D74" s="109" t="s">
        <v>547</v>
      </c>
      <c r="E74" s="76">
        <v>155</v>
      </c>
      <c r="F74" s="68">
        <v>1</v>
      </c>
      <c r="G74" s="51">
        <f t="shared" si="3"/>
        <v>155</v>
      </c>
      <c r="H74" s="51">
        <f t="shared" si="4"/>
        <v>155</v>
      </c>
      <c r="I74" s="51">
        <f t="shared" si="5"/>
        <v>155</v>
      </c>
      <c r="J74" s="41"/>
      <c r="K74" s="42"/>
    </row>
    <row r="75" spans="2:11" s="115" customFormat="1" ht="30.75" customHeight="1" x14ac:dyDescent="0.25">
      <c r="B75" s="107" t="s">
        <v>612</v>
      </c>
      <c r="C75" s="109" t="s">
        <v>374</v>
      </c>
      <c r="D75" s="109" t="s">
        <v>594</v>
      </c>
      <c r="E75" s="76">
        <v>184.41</v>
      </c>
      <c r="F75" s="68">
        <v>1</v>
      </c>
      <c r="G75" s="51">
        <f t="shared" si="3"/>
        <v>184.41</v>
      </c>
      <c r="H75" s="51">
        <f t="shared" si="4"/>
        <v>184.41</v>
      </c>
      <c r="I75" s="51">
        <f t="shared" si="5"/>
        <v>184.41</v>
      </c>
      <c r="J75" s="45"/>
      <c r="K75" s="46"/>
    </row>
    <row r="76" spans="2:11" s="78" customFormat="1" ht="30.75" customHeight="1" x14ac:dyDescent="0.25">
      <c r="B76" s="104" t="s">
        <v>564</v>
      </c>
      <c r="C76" s="105" t="s">
        <v>178</v>
      </c>
      <c r="D76" s="106" t="s">
        <v>565</v>
      </c>
      <c r="E76" s="76">
        <v>111.75</v>
      </c>
      <c r="F76" s="102">
        <v>1</v>
      </c>
      <c r="G76" s="51">
        <f t="shared" si="3"/>
        <v>111.75</v>
      </c>
      <c r="H76" s="51">
        <f t="shared" si="4"/>
        <v>111.75</v>
      </c>
      <c r="I76" s="51">
        <f t="shared" si="5"/>
        <v>111.75</v>
      </c>
      <c r="J76" s="41"/>
      <c r="K76" s="42"/>
    </row>
    <row r="77" spans="2:11" s="78" customFormat="1" ht="30.75" customHeight="1" x14ac:dyDescent="0.25">
      <c r="B77" s="107" t="s">
        <v>609</v>
      </c>
      <c r="C77" s="108" t="s">
        <v>56</v>
      </c>
      <c r="D77" s="109" t="s">
        <v>566</v>
      </c>
      <c r="E77" s="76">
        <v>150.19999999999999</v>
      </c>
      <c r="F77" s="102">
        <v>1</v>
      </c>
      <c r="G77" s="51">
        <f t="shared" si="3"/>
        <v>150.19999999999999</v>
      </c>
      <c r="H77" s="51">
        <f t="shared" si="4"/>
        <v>150.19999999999999</v>
      </c>
      <c r="I77" s="51">
        <f t="shared" si="5"/>
        <v>150.19999999999999</v>
      </c>
      <c r="J77" s="41"/>
      <c r="K77" s="42"/>
    </row>
    <row r="78" spans="2:11" s="78" customFormat="1" ht="30.75" customHeight="1" x14ac:dyDescent="0.25">
      <c r="B78" s="107" t="s">
        <v>567</v>
      </c>
      <c r="C78" s="109" t="s">
        <v>568</v>
      </c>
      <c r="D78" s="109" t="s">
        <v>569</v>
      </c>
      <c r="E78" s="76">
        <v>14.93</v>
      </c>
      <c r="F78" s="68">
        <v>10</v>
      </c>
      <c r="G78" s="51">
        <f t="shared" si="3"/>
        <v>149.30000000000001</v>
      </c>
      <c r="H78" s="51">
        <f t="shared" si="4"/>
        <v>14.93</v>
      </c>
      <c r="I78" s="51">
        <f t="shared" si="5"/>
        <v>149.30000000000001</v>
      </c>
      <c r="J78" s="41"/>
      <c r="K78" s="42"/>
    </row>
    <row r="79" spans="2:11" s="78" customFormat="1" ht="30.75" customHeight="1" x14ac:dyDescent="0.25">
      <c r="B79" s="107" t="s">
        <v>570</v>
      </c>
      <c r="C79" s="109" t="s">
        <v>568</v>
      </c>
      <c r="D79" s="109" t="s">
        <v>571</v>
      </c>
      <c r="E79" s="76">
        <v>12.68</v>
      </c>
      <c r="F79" s="68">
        <v>10</v>
      </c>
      <c r="G79" s="51">
        <f t="shared" si="3"/>
        <v>126.8</v>
      </c>
      <c r="H79" s="51">
        <f t="shared" si="4"/>
        <v>12.68</v>
      </c>
      <c r="I79" s="51">
        <f t="shared" si="5"/>
        <v>126.8</v>
      </c>
      <c r="J79" s="41"/>
      <c r="K79" s="42"/>
    </row>
    <row r="80" spans="2:11" s="78" customFormat="1" ht="30.75" customHeight="1" x14ac:dyDescent="0.25">
      <c r="B80" s="107" t="s">
        <v>572</v>
      </c>
      <c r="C80" s="109" t="s">
        <v>568</v>
      </c>
      <c r="D80" s="109" t="s">
        <v>573</v>
      </c>
      <c r="E80" s="83">
        <v>12.47</v>
      </c>
      <c r="F80" s="68">
        <v>10</v>
      </c>
      <c r="G80" s="51">
        <f t="shared" si="3"/>
        <v>124.7</v>
      </c>
      <c r="H80" s="51">
        <f t="shared" si="4"/>
        <v>12.47</v>
      </c>
      <c r="I80" s="51">
        <f t="shared" si="5"/>
        <v>124.7</v>
      </c>
      <c r="J80" s="41"/>
      <c r="K80" s="42"/>
    </row>
    <row r="81" spans="2:11" s="78" customFormat="1" ht="30.75" customHeight="1" x14ac:dyDescent="0.25">
      <c r="B81" s="104">
        <v>222641</v>
      </c>
      <c r="C81" s="106" t="s">
        <v>490</v>
      </c>
      <c r="D81" s="106" t="s">
        <v>491</v>
      </c>
      <c r="E81" s="83">
        <v>54.35</v>
      </c>
      <c r="F81" s="68">
        <v>1</v>
      </c>
      <c r="G81" s="51">
        <f t="shared" si="3"/>
        <v>54.35</v>
      </c>
      <c r="H81" s="51">
        <f t="shared" si="4"/>
        <v>54.35</v>
      </c>
      <c r="I81" s="51">
        <f t="shared" si="5"/>
        <v>54.35</v>
      </c>
      <c r="J81" s="41"/>
      <c r="K81" s="42"/>
    </row>
    <row r="82" spans="2:11" s="78" customFormat="1" ht="30.75" customHeight="1" x14ac:dyDescent="0.25">
      <c r="B82" s="104">
        <v>225341</v>
      </c>
      <c r="C82" s="106" t="s">
        <v>490</v>
      </c>
      <c r="D82" s="106" t="s">
        <v>492</v>
      </c>
      <c r="E82" s="76">
        <v>96.9</v>
      </c>
      <c r="F82" s="68">
        <v>1</v>
      </c>
      <c r="G82" s="51">
        <f t="shared" si="3"/>
        <v>96.9</v>
      </c>
      <c r="H82" s="51">
        <f t="shared" si="4"/>
        <v>96.9</v>
      </c>
      <c r="I82" s="51">
        <f t="shared" si="5"/>
        <v>96.9</v>
      </c>
      <c r="J82" s="41"/>
      <c r="K82" s="42"/>
    </row>
    <row r="83" spans="2:11" s="78" customFormat="1" ht="30.75" customHeight="1" x14ac:dyDescent="0.25">
      <c r="B83" s="104">
        <v>225351</v>
      </c>
      <c r="C83" s="106" t="s">
        <v>490</v>
      </c>
      <c r="D83" s="106" t="s">
        <v>493</v>
      </c>
      <c r="E83" s="76">
        <v>115.85</v>
      </c>
      <c r="F83" s="68">
        <v>1</v>
      </c>
      <c r="G83" s="51">
        <f t="shared" si="3"/>
        <v>115.85</v>
      </c>
      <c r="H83" s="51">
        <f t="shared" si="4"/>
        <v>115.85</v>
      </c>
      <c r="I83" s="51">
        <f t="shared" si="5"/>
        <v>115.85</v>
      </c>
      <c r="J83" s="41"/>
      <c r="K83" s="42"/>
    </row>
    <row r="84" spans="2:11" s="78" customFormat="1" ht="30.75" customHeight="1" x14ac:dyDescent="0.25">
      <c r="B84" s="104" t="s">
        <v>548</v>
      </c>
      <c r="C84" s="106" t="s">
        <v>582</v>
      </c>
      <c r="D84" s="106" t="s">
        <v>549</v>
      </c>
      <c r="E84" s="76">
        <v>868.75</v>
      </c>
      <c r="F84" s="68">
        <v>4</v>
      </c>
      <c r="G84" s="51">
        <f t="shared" si="3"/>
        <v>3475</v>
      </c>
      <c r="H84" s="51">
        <f t="shared" si="4"/>
        <v>868.75</v>
      </c>
      <c r="I84" s="51">
        <f t="shared" si="5"/>
        <v>3475</v>
      </c>
      <c r="J84" s="41"/>
      <c r="K84" s="42"/>
    </row>
    <row r="85" spans="2:11" s="78" customFormat="1" ht="30.75" customHeight="1" x14ac:dyDescent="0.25">
      <c r="B85" s="116" t="s">
        <v>574</v>
      </c>
      <c r="C85" s="105" t="s">
        <v>719</v>
      </c>
      <c r="D85" s="105" t="s">
        <v>575</v>
      </c>
      <c r="E85" s="76">
        <v>21.5</v>
      </c>
      <c r="F85" s="102">
        <v>3</v>
      </c>
      <c r="G85" s="51">
        <f t="shared" si="3"/>
        <v>64.5</v>
      </c>
      <c r="H85" s="51">
        <f t="shared" si="4"/>
        <v>21.5</v>
      </c>
      <c r="I85" s="51">
        <f t="shared" si="5"/>
        <v>64.5</v>
      </c>
      <c r="J85" s="41"/>
      <c r="K85" s="42"/>
    </row>
    <row r="86" spans="2:11" s="78" customFormat="1" ht="30.75" customHeight="1" x14ac:dyDescent="0.25">
      <c r="B86" s="117" t="s">
        <v>340</v>
      </c>
      <c r="C86" s="118" t="s">
        <v>338</v>
      </c>
      <c r="D86" s="118" t="s">
        <v>341</v>
      </c>
      <c r="E86" s="76">
        <v>69.98</v>
      </c>
      <c r="F86" s="68">
        <v>1</v>
      </c>
      <c r="G86" s="51">
        <f t="shared" si="3"/>
        <v>69.98</v>
      </c>
      <c r="H86" s="51">
        <f t="shared" si="4"/>
        <v>69.98</v>
      </c>
      <c r="I86" s="51">
        <f t="shared" si="5"/>
        <v>69.98</v>
      </c>
      <c r="J86" s="41"/>
      <c r="K86" s="42"/>
    </row>
    <row r="87" spans="2:11" s="78" customFormat="1" ht="30.75" customHeight="1" x14ac:dyDescent="0.25">
      <c r="B87" s="119" t="s">
        <v>739</v>
      </c>
      <c r="C87" s="112" t="s">
        <v>338</v>
      </c>
      <c r="D87" s="120" t="s">
        <v>740</v>
      </c>
      <c r="E87" s="76">
        <v>148.57</v>
      </c>
      <c r="F87" s="112">
        <v>20</v>
      </c>
      <c r="G87" s="51">
        <f t="shared" si="3"/>
        <v>2971.3999999999996</v>
      </c>
      <c r="H87" s="51">
        <f t="shared" si="4"/>
        <v>148.57</v>
      </c>
      <c r="I87" s="51">
        <f t="shared" si="5"/>
        <v>2971.3999999999996</v>
      </c>
      <c r="J87" s="41"/>
      <c r="K87" s="42"/>
    </row>
    <row r="88" spans="2:11" s="78" customFormat="1" ht="30.75" customHeight="1" x14ac:dyDescent="0.25">
      <c r="B88" s="121" t="s">
        <v>741</v>
      </c>
      <c r="C88" s="112" t="s">
        <v>742</v>
      </c>
      <c r="D88" s="120" t="s">
        <v>743</v>
      </c>
      <c r="E88" s="76">
        <v>121.7</v>
      </c>
      <c r="F88" s="122">
        <v>16</v>
      </c>
      <c r="G88" s="51">
        <f t="shared" si="3"/>
        <v>1947.2</v>
      </c>
      <c r="H88" s="51">
        <f t="shared" si="4"/>
        <v>121.7</v>
      </c>
      <c r="I88" s="51">
        <f t="shared" si="5"/>
        <v>1947.2</v>
      </c>
      <c r="J88" s="41"/>
      <c r="K88" s="42"/>
    </row>
    <row r="89" spans="2:11" s="78" customFormat="1" ht="30.75" customHeight="1" x14ac:dyDescent="0.25">
      <c r="B89" s="121" t="s">
        <v>744</v>
      </c>
      <c r="C89" s="112" t="s">
        <v>742</v>
      </c>
      <c r="D89" s="120" t="s">
        <v>745</v>
      </c>
      <c r="E89" s="76">
        <v>126.45</v>
      </c>
      <c r="F89" s="122">
        <v>10</v>
      </c>
      <c r="G89" s="51">
        <f t="shared" si="3"/>
        <v>1264.5</v>
      </c>
      <c r="H89" s="51">
        <f t="shared" si="4"/>
        <v>126.45</v>
      </c>
      <c r="I89" s="51">
        <f t="shared" si="5"/>
        <v>1264.5</v>
      </c>
      <c r="J89" s="41"/>
      <c r="K89" s="42"/>
    </row>
    <row r="90" spans="2:11" s="78" customFormat="1" ht="30.75" customHeight="1" x14ac:dyDescent="0.25">
      <c r="B90" s="121" t="s">
        <v>746</v>
      </c>
      <c r="C90" s="123" t="s">
        <v>742</v>
      </c>
      <c r="D90" s="120" t="s">
        <v>747</v>
      </c>
      <c r="E90" s="80">
        <v>62.6</v>
      </c>
      <c r="F90" s="124">
        <v>10</v>
      </c>
      <c r="G90" s="51">
        <f t="shared" si="3"/>
        <v>626</v>
      </c>
      <c r="H90" s="51">
        <f t="shared" si="4"/>
        <v>62.6</v>
      </c>
      <c r="I90" s="51">
        <f t="shared" si="5"/>
        <v>626</v>
      </c>
      <c r="J90" s="41"/>
      <c r="K90" s="42"/>
    </row>
    <row r="91" spans="2:11" s="78" customFormat="1" ht="30.75" customHeight="1" thickBot="1" x14ac:dyDescent="0.3">
      <c r="B91" s="125" t="s">
        <v>748</v>
      </c>
      <c r="C91" s="126" t="s">
        <v>331</v>
      </c>
      <c r="D91" s="127" t="s">
        <v>749</v>
      </c>
      <c r="E91" s="128">
        <v>176.45</v>
      </c>
      <c r="F91" s="129">
        <v>30</v>
      </c>
      <c r="G91" s="52">
        <f t="shared" si="3"/>
        <v>5293.5</v>
      </c>
      <c r="H91" s="51">
        <f t="shared" si="4"/>
        <v>176.45</v>
      </c>
      <c r="I91" s="52">
        <f t="shared" si="5"/>
        <v>5293.5</v>
      </c>
      <c r="J91" s="43"/>
      <c r="K91" s="44"/>
    </row>
    <row r="93" spans="2:11" ht="15.75" thickBot="1" x14ac:dyDescent="0.3">
      <c r="B93" s="68"/>
      <c r="C93" s="68"/>
      <c r="D93" s="68"/>
      <c r="E93" s="63"/>
    </row>
    <row r="94" spans="2:11" x14ac:dyDescent="0.25">
      <c r="E94" s="88" t="s">
        <v>724</v>
      </c>
      <c r="F94" s="89"/>
      <c r="G94" s="90">
        <f>SUM(G5:G91)</f>
        <v>35808.349999999991</v>
      </c>
      <c r="H94" s="88" t="s">
        <v>724</v>
      </c>
      <c r="I94" s="91">
        <f>SUM(I5:I93)</f>
        <v>35808.349999999991</v>
      </c>
    </row>
    <row r="95" spans="2:11" x14ac:dyDescent="0.25">
      <c r="E95" s="92" t="s">
        <v>725</v>
      </c>
      <c r="F95" s="93"/>
      <c r="G95" s="94">
        <f>G94*21%</f>
        <v>7519.753499999998</v>
      </c>
      <c r="H95" s="92" t="s">
        <v>725</v>
      </c>
      <c r="I95" s="95">
        <f>I94*21%</f>
        <v>7519.753499999998</v>
      </c>
    </row>
    <row r="96" spans="2:11" ht="15.75" thickBot="1" x14ac:dyDescent="0.3">
      <c r="E96" s="96" t="s">
        <v>714</v>
      </c>
      <c r="F96" s="97"/>
      <c r="G96" s="98">
        <f>G95+G94</f>
        <v>43328.10349999999</v>
      </c>
      <c r="H96" s="96" t="s">
        <v>714</v>
      </c>
      <c r="I96" s="99">
        <f>I95+I94</f>
        <v>43328.10349999999</v>
      </c>
    </row>
    <row r="98" spans="5:6" x14ac:dyDescent="0.25">
      <c r="E98" s="100"/>
      <c r="F98" s="64" t="s">
        <v>726</v>
      </c>
    </row>
  </sheetData>
  <sheetProtection algorithmName="SHA-512" hashValue="23b1L5HN/4rWKHSq7KUofj3bgxJ7EvP5paVVz4gvfZ0h4Zh1Y1LfGy8WfO+eHLITs7gBpvwcwYWMa+WX1SD0zQ==" saltValue="Mwpmf+hJRfww4ayqmMhoow==" spinCount="100000" sheet="1" objects="1" scenarios="1"/>
  <mergeCells count="1">
    <mergeCell ref="B2:D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18F4B-77F5-42F7-B320-F4C71A93DBF5}">
  <dimension ref="B1:K15"/>
  <sheetViews>
    <sheetView workbookViewId="0">
      <selection activeCell="H5" sqref="H5 F5"/>
    </sheetView>
  </sheetViews>
  <sheetFormatPr defaultRowHeight="15" x14ac:dyDescent="0.25"/>
  <cols>
    <col min="2" max="2" width="19.140625" customWidth="1"/>
    <col min="3" max="3" width="12.42578125" customWidth="1"/>
    <col min="4" max="4" width="36.28515625" customWidth="1"/>
    <col min="5" max="5" width="11.42578125" customWidth="1"/>
    <col min="6" max="6" width="10.5703125" customWidth="1"/>
    <col min="7" max="7" width="9.42578125" customWidth="1"/>
    <col min="8" max="8" width="23.28515625" customWidth="1"/>
    <col min="9" max="9" width="12.85546875" customWidth="1"/>
    <col min="10" max="10" width="14.5703125" customWidth="1"/>
  </cols>
  <sheetData>
    <row r="1" spans="2:11" ht="15.75" thickBot="1" x14ac:dyDescent="0.3"/>
    <row r="2" spans="2:11" ht="15.75" thickBot="1" x14ac:dyDescent="0.3">
      <c r="B2" s="188" t="s">
        <v>779</v>
      </c>
      <c r="C2" s="189"/>
      <c r="D2" s="189"/>
      <c r="E2" s="190"/>
      <c r="H2" s="59" t="s">
        <v>785</v>
      </c>
      <c r="I2" s="61">
        <v>0</v>
      </c>
    </row>
    <row r="3" spans="2:11" ht="15.75" thickBot="1" x14ac:dyDescent="0.3"/>
    <row r="4" spans="2:11" ht="33.75" customHeight="1" x14ac:dyDescent="0.25">
      <c r="B4" s="30" t="s">
        <v>2</v>
      </c>
      <c r="C4" s="38" t="s">
        <v>0</v>
      </c>
      <c r="D4" s="39" t="s">
        <v>1</v>
      </c>
      <c r="E4" s="31" t="s">
        <v>721</v>
      </c>
      <c r="F4" s="31" t="s">
        <v>720</v>
      </c>
      <c r="G4" s="32" t="s">
        <v>714</v>
      </c>
      <c r="H4" s="32" t="s">
        <v>727</v>
      </c>
      <c r="I4" s="32" t="s">
        <v>714</v>
      </c>
      <c r="J4" s="32" t="s">
        <v>722</v>
      </c>
      <c r="K4" s="33" t="s">
        <v>723</v>
      </c>
    </row>
    <row r="5" spans="2:11" s="21" customFormat="1" ht="30.75" customHeight="1" x14ac:dyDescent="0.25">
      <c r="B5" s="56" t="s">
        <v>108</v>
      </c>
      <c r="C5" s="26" t="s">
        <v>109</v>
      </c>
      <c r="D5" s="25" t="s">
        <v>780</v>
      </c>
      <c r="E5" s="27">
        <v>40.25</v>
      </c>
      <c r="F5" s="26">
        <v>3</v>
      </c>
      <c r="G5" s="27">
        <f>E5*F5</f>
        <v>120.75</v>
      </c>
      <c r="H5" s="51">
        <f>E5*(1-$I$2)</f>
        <v>40.25</v>
      </c>
      <c r="I5" s="27">
        <f>H5*F5</f>
        <v>120.75</v>
      </c>
      <c r="J5" s="41"/>
      <c r="K5" s="42"/>
    </row>
    <row r="6" spans="2:11" s="21" customFormat="1" ht="30.75" customHeight="1" x14ac:dyDescent="0.25">
      <c r="B6" s="57" t="s">
        <v>110</v>
      </c>
      <c r="C6" s="35" t="s">
        <v>111</v>
      </c>
      <c r="D6" s="35" t="s">
        <v>781</v>
      </c>
      <c r="E6" s="27">
        <v>716.45</v>
      </c>
      <c r="F6" s="35">
        <v>5</v>
      </c>
      <c r="G6" s="27">
        <f t="shared" ref="G6:G9" si="0">E6*F6</f>
        <v>3582.25</v>
      </c>
      <c r="H6" s="51">
        <f t="shared" ref="H6:H9" si="1">E6*(1-$I$2)</f>
        <v>716.45</v>
      </c>
      <c r="I6" s="27">
        <f>H6*F6</f>
        <v>3582.25</v>
      </c>
      <c r="J6" s="41"/>
      <c r="K6" s="42"/>
    </row>
    <row r="7" spans="2:11" s="21" customFormat="1" ht="45.75" customHeight="1" x14ac:dyDescent="0.25">
      <c r="B7" s="57" t="s">
        <v>112</v>
      </c>
      <c r="C7" s="35">
        <v>1</v>
      </c>
      <c r="D7" s="35" t="s">
        <v>782</v>
      </c>
      <c r="E7" s="27">
        <v>205</v>
      </c>
      <c r="F7" s="35">
        <v>1</v>
      </c>
      <c r="G7" s="27">
        <f t="shared" si="0"/>
        <v>205</v>
      </c>
      <c r="H7" s="51">
        <f t="shared" si="1"/>
        <v>205</v>
      </c>
      <c r="I7" s="27">
        <f t="shared" ref="I7:I9" si="2">H7*F7</f>
        <v>205</v>
      </c>
      <c r="J7" s="41"/>
      <c r="K7" s="42"/>
    </row>
    <row r="8" spans="2:11" s="21" customFormat="1" ht="30.75" customHeight="1" x14ac:dyDescent="0.25">
      <c r="B8" s="57">
        <v>686020</v>
      </c>
      <c r="C8" s="35">
        <v>50</v>
      </c>
      <c r="D8" s="35" t="s">
        <v>784</v>
      </c>
      <c r="E8" s="27">
        <v>258</v>
      </c>
      <c r="F8" s="35">
        <v>5</v>
      </c>
      <c r="G8" s="27">
        <f t="shared" si="0"/>
        <v>1290</v>
      </c>
      <c r="H8" s="51">
        <f t="shared" si="1"/>
        <v>258</v>
      </c>
      <c r="I8" s="27">
        <f t="shared" si="2"/>
        <v>1290</v>
      </c>
      <c r="J8" s="41"/>
      <c r="K8" s="42"/>
    </row>
    <row r="9" spans="2:11" s="21" customFormat="1" ht="30.75" customHeight="1" thickBot="1" x14ac:dyDescent="0.3">
      <c r="B9" s="58">
        <v>686019</v>
      </c>
      <c r="C9" s="40">
        <v>50</v>
      </c>
      <c r="D9" s="40" t="s">
        <v>783</v>
      </c>
      <c r="E9" s="34">
        <v>122</v>
      </c>
      <c r="F9" s="40">
        <v>5</v>
      </c>
      <c r="G9" s="34">
        <f t="shared" si="0"/>
        <v>610</v>
      </c>
      <c r="H9" s="51">
        <f t="shared" si="1"/>
        <v>122</v>
      </c>
      <c r="I9" s="34">
        <f t="shared" si="2"/>
        <v>610</v>
      </c>
      <c r="J9" s="43"/>
      <c r="K9" s="44"/>
    </row>
    <row r="10" spans="2:11" ht="15.75" thickBot="1" x14ac:dyDescent="0.3">
      <c r="B10" s="2"/>
      <c r="C10" s="2"/>
      <c r="D10" s="2"/>
      <c r="E10" s="2"/>
      <c r="F10" s="2"/>
    </row>
    <row r="11" spans="2:11" x14ac:dyDescent="0.25">
      <c r="E11" s="8" t="s">
        <v>724</v>
      </c>
      <c r="F11" s="9"/>
      <c r="G11" s="10">
        <f>SUM(G5:G9)</f>
        <v>5808</v>
      </c>
      <c r="H11" s="8" t="s">
        <v>724</v>
      </c>
      <c r="I11" s="11">
        <f>SUM(I5:I9)</f>
        <v>5808</v>
      </c>
    </row>
    <row r="12" spans="2:11" x14ac:dyDescent="0.25">
      <c r="E12" s="12" t="s">
        <v>725</v>
      </c>
      <c r="F12" s="13"/>
      <c r="G12" s="14">
        <f>G11*21%</f>
        <v>1219.68</v>
      </c>
      <c r="H12" s="12" t="s">
        <v>725</v>
      </c>
      <c r="I12" s="15">
        <f>I11*21%</f>
        <v>1219.68</v>
      </c>
    </row>
    <row r="13" spans="2:11" ht="15.75" thickBot="1" x14ac:dyDescent="0.3">
      <c r="E13" s="16" t="s">
        <v>714</v>
      </c>
      <c r="F13" s="17"/>
      <c r="G13" s="18">
        <f>G12+G11</f>
        <v>7027.68</v>
      </c>
      <c r="H13" s="16" t="s">
        <v>714</v>
      </c>
      <c r="I13" s="19">
        <f>I12+I11</f>
        <v>7027.68</v>
      </c>
    </row>
    <row r="14" spans="2:11" x14ac:dyDescent="0.25">
      <c r="E14" s="7"/>
      <c r="F14" s="7"/>
      <c r="G14" s="7"/>
      <c r="H14" s="7"/>
      <c r="I14" s="7"/>
    </row>
    <row r="15" spans="2:11" x14ac:dyDescent="0.25">
      <c r="E15" s="20"/>
      <c r="F15" s="7" t="s">
        <v>726</v>
      </c>
      <c r="G15" s="7"/>
      <c r="H15" s="7"/>
      <c r="I15" s="7"/>
      <c r="J15" s="60"/>
    </row>
  </sheetData>
  <sheetProtection algorithmName="SHA-512" hashValue="XuY3W77yYrMiuq5atgnDsAADfa+ye2kyroVE9JoeOLjy6l4OD36ciOvomAKH571MbfHmAZRicgq82ZIWAZUg+Q==" saltValue="zbHSCb4VSr1GPePR3Yqe+w==" spinCount="100000" sheet="1"/>
  <mergeCells count="1">
    <mergeCell ref="B2:E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8CD9B-CEE7-46F2-8FB8-1DE9BE165606}">
  <dimension ref="B1:K38"/>
  <sheetViews>
    <sheetView zoomScaleNormal="100" workbookViewId="0">
      <selection activeCell="E5" sqref="E5:F5"/>
    </sheetView>
  </sheetViews>
  <sheetFormatPr defaultRowHeight="15" x14ac:dyDescent="0.25"/>
  <cols>
    <col min="1" max="1" width="9.140625" style="64"/>
    <col min="2" max="2" width="16.140625" style="130" customWidth="1"/>
    <col min="3" max="3" width="12.28515625" style="130" customWidth="1"/>
    <col min="4" max="4" width="36.28515625" style="64" customWidth="1"/>
    <col min="5" max="5" width="11.140625" style="64" customWidth="1"/>
    <col min="6" max="6" width="12.85546875" style="64" bestFit="1" customWidth="1"/>
    <col min="7" max="7" width="11.42578125" style="64" bestFit="1" customWidth="1"/>
    <col min="8" max="8" width="22.7109375" style="64" customWidth="1"/>
    <col min="9" max="9" width="10.42578125" style="64" customWidth="1"/>
    <col min="10" max="10" width="16.85546875" style="64" customWidth="1"/>
    <col min="11" max="16384" width="9.140625" style="64"/>
  </cols>
  <sheetData>
    <row r="1" spans="2:11" ht="15.75" thickBot="1" x14ac:dyDescent="0.3"/>
    <row r="2" spans="2:11" ht="15.75" thickBot="1" x14ac:dyDescent="0.3">
      <c r="B2" s="191" t="s">
        <v>728</v>
      </c>
      <c r="C2" s="192"/>
      <c r="D2" s="192"/>
      <c r="E2" s="193"/>
      <c r="F2" s="131"/>
      <c r="G2" s="131"/>
      <c r="H2" s="66" t="s">
        <v>785</v>
      </c>
      <c r="I2" s="61">
        <v>0</v>
      </c>
    </row>
    <row r="3" spans="2:11" ht="15.75" thickBot="1" x14ac:dyDescent="0.3">
      <c r="B3" s="132"/>
      <c r="C3" s="133"/>
      <c r="D3" s="133"/>
      <c r="E3" s="133"/>
      <c r="F3" s="133"/>
      <c r="G3" s="133"/>
      <c r="H3" s="133"/>
    </row>
    <row r="4" spans="2:11" ht="45" x14ac:dyDescent="0.25">
      <c r="B4" s="69" t="s">
        <v>2</v>
      </c>
      <c r="C4" s="70" t="s">
        <v>0</v>
      </c>
      <c r="D4" s="134" t="s">
        <v>1</v>
      </c>
      <c r="E4" s="71" t="s">
        <v>721</v>
      </c>
      <c r="F4" s="71" t="s">
        <v>720</v>
      </c>
      <c r="G4" s="72" t="s">
        <v>714</v>
      </c>
      <c r="H4" s="72" t="s">
        <v>727</v>
      </c>
      <c r="I4" s="72" t="s">
        <v>714</v>
      </c>
      <c r="J4" s="72" t="s">
        <v>722</v>
      </c>
      <c r="K4" s="73" t="s">
        <v>723</v>
      </c>
    </row>
    <row r="5" spans="2:11" s="78" customFormat="1" ht="30" customHeight="1" x14ac:dyDescent="0.25">
      <c r="B5" s="135" t="s">
        <v>650</v>
      </c>
      <c r="C5" s="136" t="s">
        <v>651</v>
      </c>
      <c r="D5" s="136" t="s">
        <v>652</v>
      </c>
      <c r="E5" s="51">
        <v>86.13</v>
      </c>
      <c r="F5" s="136">
        <v>5</v>
      </c>
      <c r="G5" s="113">
        <f>F5*E5</f>
        <v>430.65</v>
      </c>
      <c r="H5" s="51">
        <f>E5*(1-$I$2)</f>
        <v>86.13</v>
      </c>
      <c r="I5" s="51">
        <f>F5*H5</f>
        <v>430.65</v>
      </c>
      <c r="J5" s="41"/>
      <c r="K5" s="42"/>
    </row>
    <row r="6" spans="2:11" s="78" customFormat="1" ht="30" customHeight="1" x14ac:dyDescent="0.25">
      <c r="B6" s="135" t="s">
        <v>653</v>
      </c>
      <c r="C6" s="136" t="s">
        <v>654</v>
      </c>
      <c r="D6" s="136" t="s">
        <v>655</v>
      </c>
      <c r="E6" s="51">
        <v>428.85</v>
      </c>
      <c r="F6" s="136">
        <v>5</v>
      </c>
      <c r="G6" s="113">
        <f t="shared" ref="G6:G32" si="0">F6*E6</f>
        <v>2144.25</v>
      </c>
      <c r="H6" s="51">
        <f t="shared" ref="H6:H32" si="1">E6*(1-$I$2)</f>
        <v>428.85</v>
      </c>
      <c r="I6" s="51">
        <f t="shared" ref="I6:I32" si="2">F6*H6</f>
        <v>2144.25</v>
      </c>
      <c r="J6" s="41"/>
      <c r="K6" s="42"/>
    </row>
    <row r="7" spans="2:11" s="78" customFormat="1" ht="30" customHeight="1" x14ac:dyDescent="0.25">
      <c r="B7" s="104" t="s">
        <v>656</v>
      </c>
      <c r="C7" s="136" t="s">
        <v>657</v>
      </c>
      <c r="D7" s="136" t="s">
        <v>655</v>
      </c>
      <c r="E7" s="51">
        <v>845.85</v>
      </c>
      <c r="F7" s="136">
        <v>10</v>
      </c>
      <c r="G7" s="113">
        <f t="shared" si="0"/>
        <v>8458.5</v>
      </c>
      <c r="H7" s="51">
        <f t="shared" si="1"/>
        <v>845.85</v>
      </c>
      <c r="I7" s="51">
        <f t="shared" si="2"/>
        <v>8458.5</v>
      </c>
      <c r="J7" s="41"/>
      <c r="K7" s="42"/>
    </row>
    <row r="8" spans="2:11" s="78" customFormat="1" ht="30" customHeight="1" x14ac:dyDescent="0.25">
      <c r="B8" s="135" t="s">
        <v>658</v>
      </c>
      <c r="C8" s="136" t="s">
        <v>651</v>
      </c>
      <c r="D8" s="136" t="s">
        <v>659</v>
      </c>
      <c r="E8" s="51">
        <v>85.96</v>
      </c>
      <c r="F8" s="136">
        <v>5</v>
      </c>
      <c r="G8" s="113">
        <f t="shared" si="0"/>
        <v>429.79999999999995</v>
      </c>
      <c r="H8" s="51">
        <f t="shared" si="1"/>
        <v>85.96</v>
      </c>
      <c r="I8" s="51">
        <f t="shared" si="2"/>
        <v>429.79999999999995</v>
      </c>
      <c r="J8" s="41"/>
      <c r="K8" s="42"/>
    </row>
    <row r="9" spans="2:11" s="78" customFormat="1" ht="30" customHeight="1" x14ac:dyDescent="0.25">
      <c r="B9" s="135" t="s">
        <v>660</v>
      </c>
      <c r="C9" s="136" t="s">
        <v>657</v>
      </c>
      <c r="D9" s="136" t="s">
        <v>661</v>
      </c>
      <c r="E9" s="51">
        <v>846.4</v>
      </c>
      <c r="F9" s="136">
        <v>5</v>
      </c>
      <c r="G9" s="113">
        <f t="shared" si="0"/>
        <v>4232</v>
      </c>
      <c r="H9" s="51">
        <f t="shared" si="1"/>
        <v>846.4</v>
      </c>
      <c r="I9" s="51">
        <f t="shared" si="2"/>
        <v>4232</v>
      </c>
      <c r="J9" s="41"/>
      <c r="K9" s="42"/>
    </row>
    <row r="10" spans="2:11" s="78" customFormat="1" ht="30" customHeight="1" x14ac:dyDescent="0.25">
      <c r="B10" s="135" t="s">
        <v>662</v>
      </c>
      <c r="C10" s="136" t="s">
        <v>663</v>
      </c>
      <c r="D10" s="136" t="s">
        <v>664</v>
      </c>
      <c r="E10" s="51">
        <v>85.96</v>
      </c>
      <c r="F10" s="136">
        <v>5</v>
      </c>
      <c r="G10" s="113">
        <f t="shared" si="0"/>
        <v>429.79999999999995</v>
      </c>
      <c r="H10" s="51">
        <f t="shared" si="1"/>
        <v>85.96</v>
      </c>
      <c r="I10" s="51">
        <f t="shared" si="2"/>
        <v>429.79999999999995</v>
      </c>
      <c r="J10" s="41"/>
      <c r="K10" s="42"/>
    </row>
    <row r="11" spans="2:11" s="78" customFormat="1" ht="30" customHeight="1" x14ac:dyDescent="0.25">
      <c r="B11" s="135" t="s">
        <v>665</v>
      </c>
      <c r="C11" s="136" t="s">
        <v>666</v>
      </c>
      <c r="D11" s="136" t="s">
        <v>664</v>
      </c>
      <c r="E11" s="51">
        <v>846.4</v>
      </c>
      <c r="F11" s="136">
        <v>10</v>
      </c>
      <c r="G11" s="113">
        <f t="shared" si="0"/>
        <v>8464</v>
      </c>
      <c r="H11" s="51">
        <f t="shared" si="1"/>
        <v>846.4</v>
      </c>
      <c r="I11" s="51">
        <f t="shared" si="2"/>
        <v>8464</v>
      </c>
      <c r="J11" s="41"/>
      <c r="K11" s="42"/>
    </row>
    <row r="12" spans="2:11" s="78" customFormat="1" ht="30" customHeight="1" x14ac:dyDescent="0.25">
      <c r="B12" s="104" t="s">
        <v>667</v>
      </c>
      <c r="C12" s="79" t="s">
        <v>668</v>
      </c>
      <c r="D12" s="136" t="s">
        <v>669</v>
      </c>
      <c r="E12" s="51">
        <v>85.96</v>
      </c>
      <c r="F12" s="136">
        <v>75</v>
      </c>
      <c r="G12" s="113">
        <f t="shared" si="0"/>
        <v>6446.9999999999991</v>
      </c>
      <c r="H12" s="51">
        <f t="shared" si="1"/>
        <v>85.96</v>
      </c>
      <c r="I12" s="51">
        <f t="shared" si="2"/>
        <v>6446.9999999999991</v>
      </c>
      <c r="J12" s="41"/>
      <c r="K12" s="42"/>
    </row>
    <row r="13" spans="2:11" s="78" customFormat="1" ht="30" customHeight="1" x14ac:dyDescent="0.25">
      <c r="B13" s="135" t="s">
        <v>670</v>
      </c>
      <c r="C13" s="136" t="s">
        <v>663</v>
      </c>
      <c r="D13" s="136" t="s">
        <v>671</v>
      </c>
      <c r="E13" s="51">
        <v>221.96</v>
      </c>
      <c r="F13" s="136">
        <v>10</v>
      </c>
      <c r="G13" s="113">
        <f t="shared" si="0"/>
        <v>2219.6</v>
      </c>
      <c r="H13" s="51">
        <f t="shared" si="1"/>
        <v>221.96</v>
      </c>
      <c r="I13" s="51">
        <f t="shared" si="2"/>
        <v>2219.6</v>
      </c>
      <c r="J13" s="41"/>
      <c r="K13" s="42"/>
    </row>
    <row r="14" spans="2:11" s="78" customFormat="1" ht="30" customHeight="1" x14ac:dyDescent="0.25">
      <c r="B14" s="135" t="s">
        <v>672</v>
      </c>
      <c r="C14" s="136" t="s">
        <v>673</v>
      </c>
      <c r="D14" s="136" t="s">
        <v>674</v>
      </c>
      <c r="E14" s="51">
        <v>952.09</v>
      </c>
      <c r="F14" s="136">
        <v>15</v>
      </c>
      <c r="G14" s="113">
        <f t="shared" si="0"/>
        <v>14281.35</v>
      </c>
      <c r="H14" s="51">
        <f t="shared" si="1"/>
        <v>952.09</v>
      </c>
      <c r="I14" s="51">
        <f t="shared" si="2"/>
        <v>14281.35</v>
      </c>
      <c r="J14" s="41"/>
      <c r="K14" s="42"/>
    </row>
    <row r="15" spans="2:11" s="78" customFormat="1" ht="30" customHeight="1" x14ac:dyDescent="0.25">
      <c r="B15" s="104" t="s">
        <v>675</v>
      </c>
      <c r="C15" s="136" t="s">
        <v>651</v>
      </c>
      <c r="D15" s="136" t="s">
        <v>676</v>
      </c>
      <c r="E15" s="51">
        <v>98.58</v>
      </c>
      <c r="F15" s="136">
        <v>10</v>
      </c>
      <c r="G15" s="113">
        <f t="shared" si="0"/>
        <v>985.8</v>
      </c>
      <c r="H15" s="51">
        <f t="shared" si="1"/>
        <v>98.58</v>
      </c>
      <c r="I15" s="51">
        <f t="shared" si="2"/>
        <v>985.8</v>
      </c>
      <c r="J15" s="41"/>
      <c r="K15" s="42"/>
    </row>
    <row r="16" spans="2:11" s="78" customFormat="1" ht="30" customHeight="1" x14ac:dyDescent="0.25">
      <c r="B16" s="135" t="s">
        <v>677</v>
      </c>
      <c r="C16" s="136" t="s">
        <v>654</v>
      </c>
      <c r="D16" s="136" t="s">
        <v>678</v>
      </c>
      <c r="E16" s="51">
        <v>424.21</v>
      </c>
      <c r="F16" s="136">
        <v>15</v>
      </c>
      <c r="G16" s="113">
        <f t="shared" si="0"/>
        <v>6363.15</v>
      </c>
      <c r="H16" s="51">
        <f t="shared" si="1"/>
        <v>424.21</v>
      </c>
      <c r="I16" s="51">
        <f t="shared" si="2"/>
        <v>6363.15</v>
      </c>
      <c r="J16" s="41"/>
      <c r="K16" s="42"/>
    </row>
    <row r="17" spans="2:11" s="78" customFormat="1" ht="30" customHeight="1" x14ac:dyDescent="0.25">
      <c r="B17" s="135" t="s">
        <v>679</v>
      </c>
      <c r="C17" s="136" t="s">
        <v>654</v>
      </c>
      <c r="D17" s="136" t="s">
        <v>680</v>
      </c>
      <c r="E17" s="51">
        <v>106.21</v>
      </c>
      <c r="F17" s="136">
        <v>5</v>
      </c>
      <c r="G17" s="113">
        <f t="shared" si="0"/>
        <v>531.04999999999995</v>
      </c>
      <c r="H17" s="51">
        <f t="shared" si="1"/>
        <v>106.21</v>
      </c>
      <c r="I17" s="51">
        <f t="shared" si="2"/>
        <v>531.04999999999995</v>
      </c>
      <c r="J17" s="41"/>
      <c r="K17" s="42"/>
    </row>
    <row r="18" spans="2:11" s="78" customFormat="1" ht="30" customHeight="1" x14ac:dyDescent="0.25">
      <c r="B18" s="104" t="s">
        <v>681</v>
      </c>
      <c r="C18" s="136" t="s">
        <v>682</v>
      </c>
      <c r="D18" s="136" t="s">
        <v>683</v>
      </c>
      <c r="E18" s="51">
        <v>104.47</v>
      </c>
      <c r="F18" s="136">
        <v>20</v>
      </c>
      <c r="G18" s="113">
        <f t="shared" si="0"/>
        <v>2089.4</v>
      </c>
      <c r="H18" s="51">
        <f t="shared" si="1"/>
        <v>104.47</v>
      </c>
      <c r="I18" s="51">
        <f t="shared" si="2"/>
        <v>2089.4</v>
      </c>
      <c r="J18" s="41"/>
      <c r="K18" s="42"/>
    </row>
    <row r="19" spans="2:11" s="78" customFormat="1" ht="30" customHeight="1" x14ac:dyDescent="0.25">
      <c r="B19" s="104" t="s">
        <v>713</v>
      </c>
      <c r="C19" s="136" t="s">
        <v>712</v>
      </c>
      <c r="D19" s="136" t="s">
        <v>684</v>
      </c>
      <c r="E19" s="51">
        <v>104.47</v>
      </c>
      <c r="F19" s="136">
        <v>10</v>
      </c>
      <c r="G19" s="113">
        <f t="shared" si="0"/>
        <v>1044.7</v>
      </c>
      <c r="H19" s="51">
        <f t="shared" si="1"/>
        <v>104.47</v>
      </c>
      <c r="I19" s="51">
        <f t="shared" si="2"/>
        <v>1044.7</v>
      </c>
      <c r="J19" s="41"/>
      <c r="K19" s="42"/>
    </row>
    <row r="20" spans="2:11" s="78" customFormat="1" ht="30" customHeight="1" x14ac:dyDescent="0.25">
      <c r="B20" s="104" t="s">
        <v>685</v>
      </c>
      <c r="C20" s="136" t="s">
        <v>654</v>
      </c>
      <c r="D20" s="136" t="s">
        <v>686</v>
      </c>
      <c r="E20" s="51">
        <v>91.62</v>
      </c>
      <c r="F20" s="136">
        <v>40</v>
      </c>
      <c r="G20" s="113">
        <f t="shared" si="0"/>
        <v>3664.8</v>
      </c>
      <c r="H20" s="51">
        <f t="shared" si="1"/>
        <v>91.62</v>
      </c>
      <c r="I20" s="51">
        <f t="shared" si="2"/>
        <v>3664.8</v>
      </c>
      <c r="J20" s="41"/>
      <c r="K20" s="42"/>
    </row>
    <row r="21" spans="2:11" s="78" customFormat="1" ht="30" customHeight="1" x14ac:dyDescent="0.25">
      <c r="B21" s="135" t="s">
        <v>687</v>
      </c>
      <c r="C21" s="136" t="s">
        <v>688</v>
      </c>
      <c r="D21" s="136" t="s">
        <v>689</v>
      </c>
      <c r="E21" s="51">
        <v>100.49</v>
      </c>
      <c r="F21" s="136">
        <v>10</v>
      </c>
      <c r="G21" s="113">
        <f t="shared" si="0"/>
        <v>1004.9</v>
      </c>
      <c r="H21" s="51">
        <f t="shared" si="1"/>
        <v>100.49</v>
      </c>
      <c r="I21" s="51">
        <f t="shared" si="2"/>
        <v>1004.9</v>
      </c>
      <c r="J21" s="41"/>
      <c r="K21" s="42"/>
    </row>
    <row r="22" spans="2:11" s="78" customFormat="1" ht="30" customHeight="1" x14ac:dyDescent="0.25">
      <c r="B22" s="135" t="s">
        <v>690</v>
      </c>
      <c r="C22" s="136" t="s">
        <v>716</v>
      </c>
      <c r="D22" s="136" t="s">
        <v>691</v>
      </c>
      <c r="E22" s="51">
        <v>314.82</v>
      </c>
      <c r="F22" s="136">
        <v>10</v>
      </c>
      <c r="G22" s="113">
        <f t="shared" si="0"/>
        <v>3148.2</v>
      </c>
      <c r="H22" s="51">
        <f t="shared" si="1"/>
        <v>314.82</v>
      </c>
      <c r="I22" s="51">
        <f t="shared" si="2"/>
        <v>3148.2</v>
      </c>
      <c r="J22" s="41"/>
      <c r="K22" s="42"/>
    </row>
    <row r="23" spans="2:11" s="78" customFormat="1" ht="30" customHeight="1" x14ac:dyDescent="0.25">
      <c r="B23" s="135" t="s">
        <v>692</v>
      </c>
      <c r="C23" s="136" t="s">
        <v>717</v>
      </c>
      <c r="D23" s="136" t="s">
        <v>693</v>
      </c>
      <c r="E23" s="51">
        <v>156.88</v>
      </c>
      <c r="F23" s="136">
        <v>10</v>
      </c>
      <c r="G23" s="113">
        <f t="shared" si="0"/>
        <v>1568.8</v>
      </c>
      <c r="H23" s="51">
        <f t="shared" si="1"/>
        <v>156.88</v>
      </c>
      <c r="I23" s="51">
        <f t="shared" si="2"/>
        <v>1568.8</v>
      </c>
      <c r="J23" s="41"/>
      <c r="K23" s="42"/>
    </row>
    <row r="24" spans="2:11" s="78" customFormat="1" ht="30" customHeight="1" x14ac:dyDescent="0.25">
      <c r="B24" s="135" t="s">
        <v>694</v>
      </c>
      <c r="C24" s="136" t="s">
        <v>717</v>
      </c>
      <c r="D24" s="136" t="s">
        <v>695</v>
      </c>
      <c r="E24" s="51">
        <v>114.48</v>
      </c>
      <c r="F24" s="136">
        <v>10</v>
      </c>
      <c r="G24" s="113">
        <f t="shared" si="0"/>
        <v>1144.8</v>
      </c>
      <c r="H24" s="51">
        <f t="shared" si="1"/>
        <v>114.48</v>
      </c>
      <c r="I24" s="51">
        <f t="shared" si="2"/>
        <v>1144.8</v>
      </c>
      <c r="J24" s="41"/>
      <c r="K24" s="42"/>
    </row>
    <row r="25" spans="2:11" s="78" customFormat="1" ht="30" customHeight="1" x14ac:dyDescent="0.25">
      <c r="B25" s="135" t="s">
        <v>696</v>
      </c>
      <c r="C25" s="136" t="s">
        <v>716</v>
      </c>
      <c r="D25" s="136" t="s">
        <v>697</v>
      </c>
      <c r="E25" s="51">
        <v>156.88</v>
      </c>
      <c r="F25" s="136">
        <v>10</v>
      </c>
      <c r="G25" s="113">
        <f t="shared" si="0"/>
        <v>1568.8</v>
      </c>
      <c r="H25" s="51">
        <f t="shared" si="1"/>
        <v>156.88</v>
      </c>
      <c r="I25" s="51">
        <f t="shared" si="2"/>
        <v>1568.8</v>
      </c>
      <c r="J25" s="41"/>
      <c r="K25" s="42"/>
    </row>
    <row r="26" spans="2:11" s="78" customFormat="1" ht="30" customHeight="1" x14ac:dyDescent="0.25">
      <c r="B26" s="135" t="s">
        <v>698</v>
      </c>
      <c r="C26" s="136" t="s">
        <v>717</v>
      </c>
      <c r="D26" s="136" t="s">
        <v>699</v>
      </c>
      <c r="E26" s="51">
        <v>114.48</v>
      </c>
      <c r="F26" s="136">
        <v>10</v>
      </c>
      <c r="G26" s="113">
        <f t="shared" si="0"/>
        <v>1144.8</v>
      </c>
      <c r="H26" s="51">
        <f t="shared" si="1"/>
        <v>114.48</v>
      </c>
      <c r="I26" s="51">
        <f t="shared" si="2"/>
        <v>1144.8</v>
      </c>
      <c r="J26" s="41"/>
      <c r="K26" s="42"/>
    </row>
    <row r="27" spans="2:11" s="78" customFormat="1" ht="30" customHeight="1" x14ac:dyDescent="0.25">
      <c r="B27" s="135" t="s">
        <v>700</v>
      </c>
      <c r="C27" s="136" t="s">
        <v>716</v>
      </c>
      <c r="D27" s="136" t="s">
        <v>701</v>
      </c>
      <c r="E27" s="51">
        <v>156.88</v>
      </c>
      <c r="F27" s="136">
        <v>10</v>
      </c>
      <c r="G27" s="113">
        <f t="shared" si="0"/>
        <v>1568.8</v>
      </c>
      <c r="H27" s="51">
        <f t="shared" si="1"/>
        <v>156.88</v>
      </c>
      <c r="I27" s="51">
        <f t="shared" si="2"/>
        <v>1568.8</v>
      </c>
      <c r="J27" s="41"/>
      <c r="K27" s="42"/>
    </row>
    <row r="28" spans="2:11" s="78" customFormat="1" ht="30" customHeight="1" x14ac:dyDescent="0.25">
      <c r="B28" s="135" t="s">
        <v>702</v>
      </c>
      <c r="C28" s="136" t="s">
        <v>715</v>
      </c>
      <c r="D28" s="136" t="s">
        <v>703</v>
      </c>
      <c r="E28" s="51">
        <v>49.82</v>
      </c>
      <c r="F28" s="136">
        <v>5</v>
      </c>
      <c r="G28" s="113">
        <f t="shared" si="0"/>
        <v>249.1</v>
      </c>
      <c r="H28" s="51">
        <f t="shared" si="1"/>
        <v>49.82</v>
      </c>
      <c r="I28" s="51">
        <f t="shared" si="2"/>
        <v>249.1</v>
      </c>
      <c r="J28" s="41"/>
      <c r="K28" s="42"/>
    </row>
    <row r="29" spans="2:11" s="78" customFormat="1" ht="30" customHeight="1" x14ac:dyDescent="0.25">
      <c r="B29" s="135" t="s">
        <v>704</v>
      </c>
      <c r="C29" s="136" t="s">
        <v>716</v>
      </c>
      <c r="D29" s="136" t="s">
        <v>705</v>
      </c>
      <c r="E29" s="51">
        <v>156.88</v>
      </c>
      <c r="F29" s="136">
        <v>5</v>
      </c>
      <c r="G29" s="113">
        <f t="shared" si="0"/>
        <v>784.4</v>
      </c>
      <c r="H29" s="51">
        <f t="shared" si="1"/>
        <v>156.88</v>
      </c>
      <c r="I29" s="51">
        <f t="shared" si="2"/>
        <v>784.4</v>
      </c>
      <c r="J29" s="41"/>
      <c r="K29" s="42"/>
    </row>
    <row r="30" spans="2:11" s="78" customFormat="1" ht="30" customHeight="1" x14ac:dyDescent="0.25">
      <c r="B30" s="135" t="s">
        <v>706</v>
      </c>
      <c r="C30" s="136" t="s">
        <v>717</v>
      </c>
      <c r="D30" s="136" t="s">
        <v>707</v>
      </c>
      <c r="E30" s="51">
        <v>149.46</v>
      </c>
      <c r="F30" s="136">
        <v>10</v>
      </c>
      <c r="G30" s="113">
        <f t="shared" si="0"/>
        <v>1494.6000000000001</v>
      </c>
      <c r="H30" s="51">
        <f t="shared" si="1"/>
        <v>149.46</v>
      </c>
      <c r="I30" s="51">
        <f t="shared" si="2"/>
        <v>1494.6000000000001</v>
      </c>
      <c r="J30" s="41"/>
      <c r="K30" s="42"/>
    </row>
    <row r="31" spans="2:11" s="78" customFormat="1" ht="30" customHeight="1" x14ac:dyDescent="0.25">
      <c r="B31" s="135" t="s">
        <v>708</v>
      </c>
      <c r="C31" s="136" t="s">
        <v>50</v>
      </c>
      <c r="D31" s="136" t="s">
        <v>709</v>
      </c>
      <c r="E31" s="51">
        <v>13.78</v>
      </c>
      <c r="F31" s="136">
        <v>10</v>
      </c>
      <c r="G31" s="113">
        <f>F31*E31</f>
        <v>137.79999999999998</v>
      </c>
      <c r="H31" s="51">
        <f t="shared" si="1"/>
        <v>13.78</v>
      </c>
      <c r="I31" s="51">
        <f t="shared" si="2"/>
        <v>137.79999999999998</v>
      </c>
      <c r="J31" s="41"/>
      <c r="K31" s="42"/>
    </row>
    <row r="32" spans="2:11" s="78" customFormat="1" ht="30" customHeight="1" thickBot="1" x14ac:dyDescent="0.3">
      <c r="B32" s="137" t="s">
        <v>710</v>
      </c>
      <c r="C32" s="138" t="s">
        <v>50</v>
      </c>
      <c r="D32" s="138" t="s">
        <v>711</v>
      </c>
      <c r="E32" s="52">
        <v>13.78</v>
      </c>
      <c r="F32" s="138">
        <v>10</v>
      </c>
      <c r="G32" s="139">
        <f t="shared" si="0"/>
        <v>137.79999999999998</v>
      </c>
      <c r="H32" s="51">
        <f t="shared" si="1"/>
        <v>13.78</v>
      </c>
      <c r="I32" s="52">
        <f t="shared" si="2"/>
        <v>137.79999999999998</v>
      </c>
      <c r="J32" s="43"/>
      <c r="K32" s="44"/>
    </row>
    <row r="33" spans="5:9" ht="15.75" thickBot="1" x14ac:dyDescent="0.3"/>
    <row r="34" spans="5:9" x14ac:dyDescent="0.25">
      <c r="E34" s="88" t="s">
        <v>724</v>
      </c>
      <c r="F34" s="89"/>
      <c r="G34" s="90">
        <f>SUM(G5:G32)</f>
        <v>76168.650000000038</v>
      </c>
      <c r="H34" s="88" t="s">
        <v>724</v>
      </c>
      <c r="I34" s="91">
        <f>SUM(I5:I32)</f>
        <v>76168.650000000038</v>
      </c>
    </row>
    <row r="35" spans="5:9" x14ac:dyDescent="0.25">
      <c r="E35" s="92" t="s">
        <v>725</v>
      </c>
      <c r="F35" s="93"/>
      <c r="G35" s="94">
        <f>G34*21%</f>
        <v>15995.416500000007</v>
      </c>
      <c r="H35" s="92" t="s">
        <v>725</v>
      </c>
      <c r="I35" s="95">
        <f>I34*21%</f>
        <v>15995.416500000007</v>
      </c>
    </row>
    <row r="36" spans="5:9" ht="15.75" thickBot="1" x14ac:dyDescent="0.3">
      <c r="E36" s="96" t="s">
        <v>714</v>
      </c>
      <c r="F36" s="97"/>
      <c r="G36" s="98">
        <f>G35+G34</f>
        <v>92164.066500000044</v>
      </c>
      <c r="H36" s="96" t="s">
        <v>714</v>
      </c>
      <c r="I36" s="99">
        <f>I35+I34</f>
        <v>92164.066500000044</v>
      </c>
    </row>
    <row r="38" spans="5:9" x14ac:dyDescent="0.25">
      <c r="E38" s="100"/>
      <c r="F38" s="64" t="s">
        <v>726</v>
      </c>
    </row>
  </sheetData>
  <sheetProtection algorithmName="SHA-512" hashValue="7kWmnDqL+g48my1CurjGPu50KFp5mlTDm0+bl41Abl73IywbuvmsEC0BZ2/5qIvYFoJ2Gt+aeAhEO0nazI0Hmw==" saltValue="r9U9DGTw1A8vLwDfxHrUlg==" spinCount="100000" sheet="1" objects="1" scenarios="1"/>
  <mergeCells count="1">
    <mergeCell ref="B2:E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16773-21AB-4141-A680-4B44382D1897}">
  <dimension ref="B1:K30"/>
  <sheetViews>
    <sheetView workbookViewId="0">
      <selection activeCell="H5" sqref="H5 F5"/>
    </sheetView>
  </sheetViews>
  <sheetFormatPr defaultRowHeight="15" x14ac:dyDescent="0.25"/>
  <cols>
    <col min="1" max="1" width="9.140625" style="64"/>
    <col min="2" max="2" width="15.85546875" style="63" customWidth="1"/>
    <col min="3" max="3" width="12.5703125" style="63" customWidth="1"/>
    <col min="4" max="4" width="39.42578125" style="63" customWidth="1"/>
    <col min="5" max="5" width="12.28515625" style="64" customWidth="1"/>
    <col min="6" max="6" width="9.5703125" style="64" customWidth="1"/>
    <col min="7" max="7" width="19.140625" style="64" bestFit="1" customWidth="1"/>
    <col min="8" max="8" width="21.5703125" style="64" customWidth="1"/>
    <col min="9" max="9" width="11.85546875" style="64" customWidth="1"/>
    <col min="10" max="10" width="12.85546875" style="64" customWidth="1"/>
    <col min="11" max="11" width="12.7109375" style="64" customWidth="1"/>
    <col min="12" max="16384" width="9.140625" style="64"/>
  </cols>
  <sheetData>
    <row r="1" spans="2:11" ht="15.75" thickBot="1" x14ac:dyDescent="0.3"/>
    <row r="2" spans="2:11" ht="15.75" thickBot="1" x14ac:dyDescent="0.3">
      <c r="B2" s="177" t="s">
        <v>768</v>
      </c>
      <c r="C2" s="186"/>
      <c r="D2" s="187"/>
      <c r="G2" s="66" t="s">
        <v>785</v>
      </c>
      <c r="H2" s="61">
        <v>0</v>
      </c>
    </row>
    <row r="3" spans="2:11" ht="15.75" thickBot="1" x14ac:dyDescent="0.3">
      <c r="B3" s="101"/>
      <c r="C3" s="102"/>
      <c r="D3" s="102"/>
    </row>
    <row r="4" spans="2:11" s="78" customFormat="1" ht="33" customHeight="1" x14ac:dyDescent="0.25">
      <c r="B4" s="69" t="s">
        <v>2</v>
      </c>
      <c r="C4" s="71" t="s">
        <v>0</v>
      </c>
      <c r="D4" s="103" t="s">
        <v>1</v>
      </c>
      <c r="E4" s="71" t="s">
        <v>721</v>
      </c>
      <c r="F4" s="71" t="s">
        <v>720</v>
      </c>
      <c r="G4" s="72" t="s">
        <v>714</v>
      </c>
      <c r="H4" s="72" t="s">
        <v>727</v>
      </c>
      <c r="I4" s="72" t="s">
        <v>714</v>
      </c>
      <c r="J4" s="72" t="s">
        <v>722</v>
      </c>
      <c r="K4" s="73" t="s">
        <v>723</v>
      </c>
    </row>
    <row r="5" spans="2:11" s="78" customFormat="1" ht="30.75" customHeight="1" x14ac:dyDescent="0.25">
      <c r="B5" s="140">
        <v>990687</v>
      </c>
      <c r="C5" s="141" t="s">
        <v>15</v>
      </c>
      <c r="D5" s="141" t="s">
        <v>750</v>
      </c>
      <c r="E5" s="83">
        <v>217</v>
      </c>
      <c r="F5" s="108">
        <v>3</v>
      </c>
      <c r="G5" s="51">
        <f>E5*F5</f>
        <v>651</v>
      </c>
      <c r="H5" s="51">
        <f>E5*(1-$H$2)</f>
        <v>217</v>
      </c>
      <c r="I5" s="51">
        <f>H5*F5</f>
        <v>651</v>
      </c>
      <c r="J5" s="41"/>
      <c r="K5" s="42"/>
    </row>
    <row r="6" spans="2:11" s="78" customFormat="1" ht="30.75" customHeight="1" x14ac:dyDescent="0.25">
      <c r="B6" s="140">
        <v>990142</v>
      </c>
      <c r="C6" s="85" t="s">
        <v>15</v>
      </c>
      <c r="D6" s="141" t="s">
        <v>751</v>
      </c>
      <c r="E6" s="83">
        <v>217</v>
      </c>
      <c r="F6" s="108">
        <v>3</v>
      </c>
      <c r="G6" s="51">
        <f t="shared" ref="G6:G23" si="0">E6*F6</f>
        <v>651</v>
      </c>
      <c r="H6" s="51">
        <f t="shared" ref="H6:H23" si="1">E6*(1-$H$2)</f>
        <v>217</v>
      </c>
      <c r="I6" s="51">
        <f t="shared" ref="I6:I23" si="2">H6*F6</f>
        <v>651</v>
      </c>
      <c r="J6" s="41"/>
      <c r="K6" s="42"/>
    </row>
    <row r="7" spans="2:11" s="78" customFormat="1" ht="30.75" customHeight="1" x14ac:dyDescent="0.25">
      <c r="B7" s="140">
        <v>990179</v>
      </c>
      <c r="C7" s="141" t="s">
        <v>15</v>
      </c>
      <c r="D7" s="141" t="s">
        <v>16</v>
      </c>
      <c r="E7" s="83">
        <v>217</v>
      </c>
      <c r="F7" s="108">
        <v>3</v>
      </c>
      <c r="G7" s="51">
        <f t="shared" si="0"/>
        <v>651</v>
      </c>
      <c r="H7" s="51">
        <f t="shared" si="1"/>
        <v>217</v>
      </c>
      <c r="I7" s="51">
        <f t="shared" si="2"/>
        <v>651</v>
      </c>
      <c r="J7" s="41"/>
      <c r="K7" s="42"/>
    </row>
    <row r="8" spans="2:11" s="78" customFormat="1" ht="30.75" customHeight="1" x14ac:dyDescent="0.25">
      <c r="B8" s="116">
        <v>990165</v>
      </c>
      <c r="C8" s="85" t="s">
        <v>15</v>
      </c>
      <c r="D8" s="85" t="s">
        <v>17</v>
      </c>
      <c r="E8" s="76">
        <v>217</v>
      </c>
      <c r="F8" s="108">
        <v>3</v>
      </c>
      <c r="G8" s="51">
        <f t="shared" si="0"/>
        <v>651</v>
      </c>
      <c r="H8" s="51">
        <f t="shared" si="1"/>
        <v>217</v>
      </c>
      <c r="I8" s="51">
        <f t="shared" si="2"/>
        <v>651</v>
      </c>
      <c r="J8" s="41"/>
      <c r="K8" s="42"/>
    </row>
    <row r="9" spans="2:11" s="78" customFormat="1" ht="30.75" customHeight="1" x14ac:dyDescent="0.25">
      <c r="B9" s="116">
        <v>990132</v>
      </c>
      <c r="C9" s="85" t="s">
        <v>752</v>
      </c>
      <c r="D9" s="85" t="s">
        <v>753</v>
      </c>
      <c r="E9" s="76">
        <v>217</v>
      </c>
      <c r="F9" s="108">
        <v>3</v>
      </c>
      <c r="G9" s="51">
        <f t="shared" si="0"/>
        <v>651</v>
      </c>
      <c r="H9" s="51">
        <f t="shared" si="1"/>
        <v>217</v>
      </c>
      <c r="I9" s="51">
        <f t="shared" si="2"/>
        <v>651</v>
      </c>
      <c r="J9" s="41"/>
      <c r="K9" s="42"/>
    </row>
    <row r="10" spans="2:11" s="78" customFormat="1" ht="30.75" customHeight="1" x14ac:dyDescent="0.25">
      <c r="B10" s="116">
        <v>990513</v>
      </c>
      <c r="C10" s="85" t="s">
        <v>15</v>
      </c>
      <c r="D10" s="85" t="s">
        <v>18</v>
      </c>
      <c r="E10" s="76">
        <v>217</v>
      </c>
      <c r="F10" s="108">
        <v>3</v>
      </c>
      <c r="G10" s="51">
        <f t="shared" si="0"/>
        <v>651</v>
      </c>
      <c r="H10" s="51">
        <f t="shared" si="1"/>
        <v>217</v>
      </c>
      <c r="I10" s="51">
        <f t="shared" si="2"/>
        <v>651</v>
      </c>
      <c r="J10" s="41"/>
      <c r="K10" s="42"/>
    </row>
    <row r="11" spans="2:11" s="78" customFormat="1" ht="45" x14ac:dyDescent="0.25">
      <c r="B11" s="116">
        <v>990478</v>
      </c>
      <c r="C11" s="85" t="s">
        <v>136</v>
      </c>
      <c r="D11" s="85" t="s">
        <v>754</v>
      </c>
      <c r="E11" s="76">
        <v>217</v>
      </c>
      <c r="F11" s="108">
        <v>3</v>
      </c>
      <c r="G11" s="51">
        <f t="shared" si="0"/>
        <v>651</v>
      </c>
      <c r="H11" s="51">
        <f t="shared" si="1"/>
        <v>217</v>
      </c>
      <c r="I11" s="51">
        <f t="shared" si="2"/>
        <v>651</v>
      </c>
      <c r="J11" s="41"/>
      <c r="K11" s="42"/>
    </row>
    <row r="12" spans="2:11" s="78" customFormat="1" ht="30.75" customHeight="1" x14ac:dyDescent="0.25">
      <c r="B12" s="142" t="s">
        <v>755</v>
      </c>
      <c r="C12" s="85" t="s">
        <v>136</v>
      </c>
      <c r="D12" s="85" t="s">
        <v>756</v>
      </c>
      <c r="E12" s="76">
        <v>217</v>
      </c>
      <c r="F12" s="108">
        <v>3</v>
      </c>
      <c r="G12" s="51">
        <f t="shared" si="0"/>
        <v>651</v>
      </c>
      <c r="H12" s="51">
        <f t="shared" si="1"/>
        <v>217</v>
      </c>
      <c r="I12" s="51">
        <f t="shared" si="2"/>
        <v>651</v>
      </c>
      <c r="J12" s="41"/>
      <c r="K12" s="42"/>
    </row>
    <row r="13" spans="2:11" s="78" customFormat="1" ht="60" x14ac:dyDescent="0.25">
      <c r="B13" s="116">
        <v>990140</v>
      </c>
      <c r="C13" s="85" t="s">
        <v>136</v>
      </c>
      <c r="D13" s="85" t="s">
        <v>757</v>
      </c>
      <c r="E13" s="76">
        <v>217</v>
      </c>
      <c r="F13" s="108">
        <v>3</v>
      </c>
      <c r="G13" s="51">
        <f t="shared" si="0"/>
        <v>651</v>
      </c>
      <c r="H13" s="51">
        <f t="shared" si="1"/>
        <v>217</v>
      </c>
      <c r="I13" s="51">
        <f t="shared" si="2"/>
        <v>651</v>
      </c>
      <c r="J13" s="41"/>
      <c r="K13" s="42"/>
    </row>
    <row r="14" spans="2:11" s="78" customFormat="1" ht="75" x14ac:dyDescent="0.25">
      <c r="B14" s="116">
        <v>990494</v>
      </c>
      <c r="C14" s="85" t="s">
        <v>136</v>
      </c>
      <c r="D14" s="85" t="s">
        <v>758</v>
      </c>
      <c r="E14" s="76">
        <v>217</v>
      </c>
      <c r="F14" s="108">
        <v>3</v>
      </c>
      <c r="G14" s="51">
        <f t="shared" si="0"/>
        <v>651</v>
      </c>
      <c r="H14" s="51">
        <f t="shared" si="1"/>
        <v>217</v>
      </c>
      <c r="I14" s="51">
        <f t="shared" si="2"/>
        <v>651</v>
      </c>
      <c r="J14" s="41"/>
      <c r="K14" s="42"/>
    </row>
    <row r="15" spans="2:11" s="78" customFormat="1" ht="75" x14ac:dyDescent="0.25">
      <c r="B15" s="116">
        <v>990138</v>
      </c>
      <c r="C15" s="85" t="s">
        <v>136</v>
      </c>
      <c r="D15" s="85" t="s">
        <v>759</v>
      </c>
      <c r="E15" s="76">
        <v>217</v>
      </c>
      <c r="F15" s="108">
        <v>3</v>
      </c>
      <c r="G15" s="51">
        <f t="shared" si="0"/>
        <v>651</v>
      </c>
      <c r="H15" s="51">
        <f t="shared" si="1"/>
        <v>217</v>
      </c>
      <c r="I15" s="51">
        <f t="shared" si="2"/>
        <v>651</v>
      </c>
      <c r="J15" s="41"/>
      <c r="K15" s="42"/>
    </row>
    <row r="16" spans="2:11" s="78" customFormat="1" ht="45" x14ac:dyDescent="0.25">
      <c r="B16" s="116">
        <v>990197</v>
      </c>
      <c r="C16" s="85" t="s">
        <v>136</v>
      </c>
      <c r="D16" s="85" t="s">
        <v>760</v>
      </c>
      <c r="E16" s="76">
        <v>217</v>
      </c>
      <c r="F16" s="108">
        <v>3</v>
      </c>
      <c r="G16" s="51">
        <f t="shared" si="0"/>
        <v>651</v>
      </c>
      <c r="H16" s="51">
        <f t="shared" si="1"/>
        <v>217</v>
      </c>
      <c r="I16" s="51">
        <f t="shared" si="2"/>
        <v>651</v>
      </c>
      <c r="J16" s="41"/>
      <c r="K16" s="42"/>
    </row>
    <row r="17" spans="2:11" s="78" customFormat="1" ht="30.75" customHeight="1" x14ac:dyDescent="0.25">
      <c r="B17" s="116">
        <v>990305</v>
      </c>
      <c r="C17" s="85" t="s">
        <v>136</v>
      </c>
      <c r="D17" s="85" t="s">
        <v>761</v>
      </c>
      <c r="E17" s="76">
        <v>217</v>
      </c>
      <c r="F17" s="108">
        <v>3</v>
      </c>
      <c r="G17" s="51">
        <f t="shared" si="0"/>
        <v>651</v>
      </c>
      <c r="H17" s="51">
        <f t="shared" si="1"/>
        <v>217</v>
      </c>
      <c r="I17" s="51">
        <f t="shared" si="2"/>
        <v>651</v>
      </c>
      <c r="J17" s="41"/>
      <c r="K17" s="42"/>
    </row>
    <row r="18" spans="2:11" s="78" customFormat="1" ht="30.75" customHeight="1" x14ac:dyDescent="0.25">
      <c r="B18" s="140">
        <v>990172</v>
      </c>
      <c r="C18" s="141" t="s">
        <v>136</v>
      </c>
      <c r="D18" s="141" t="s">
        <v>762</v>
      </c>
      <c r="E18" s="83">
        <v>217</v>
      </c>
      <c r="F18" s="108">
        <v>3</v>
      </c>
      <c r="G18" s="51">
        <f t="shared" si="0"/>
        <v>651</v>
      </c>
      <c r="H18" s="51">
        <f t="shared" si="1"/>
        <v>217</v>
      </c>
      <c r="I18" s="51">
        <f t="shared" si="2"/>
        <v>651</v>
      </c>
      <c r="J18" s="41"/>
      <c r="K18" s="42"/>
    </row>
    <row r="19" spans="2:11" s="78" customFormat="1" ht="45" x14ac:dyDescent="0.25">
      <c r="B19" s="140">
        <v>990503</v>
      </c>
      <c r="C19" s="141" t="s">
        <v>106</v>
      </c>
      <c r="D19" s="141" t="s">
        <v>763</v>
      </c>
      <c r="E19" s="83">
        <v>217</v>
      </c>
      <c r="F19" s="108">
        <v>3</v>
      </c>
      <c r="G19" s="51">
        <f t="shared" si="0"/>
        <v>651</v>
      </c>
      <c r="H19" s="51">
        <f t="shared" si="1"/>
        <v>217</v>
      </c>
      <c r="I19" s="51">
        <f t="shared" si="2"/>
        <v>651</v>
      </c>
      <c r="J19" s="41"/>
      <c r="K19" s="42"/>
    </row>
    <row r="20" spans="2:11" s="78" customFormat="1" ht="30.75" customHeight="1" x14ac:dyDescent="0.25">
      <c r="B20" s="140">
        <v>990211</v>
      </c>
      <c r="C20" s="141" t="s">
        <v>106</v>
      </c>
      <c r="D20" s="141" t="s">
        <v>764</v>
      </c>
      <c r="E20" s="83">
        <v>217</v>
      </c>
      <c r="F20" s="108">
        <v>3</v>
      </c>
      <c r="G20" s="51">
        <f t="shared" si="0"/>
        <v>651</v>
      </c>
      <c r="H20" s="51">
        <f t="shared" si="1"/>
        <v>217</v>
      </c>
      <c r="I20" s="51">
        <f t="shared" si="2"/>
        <v>651</v>
      </c>
      <c r="J20" s="41"/>
      <c r="K20" s="42"/>
    </row>
    <row r="21" spans="2:11" s="78" customFormat="1" ht="30.75" customHeight="1" x14ac:dyDescent="0.25">
      <c r="B21" s="140">
        <v>990136</v>
      </c>
      <c r="C21" s="141" t="s">
        <v>106</v>
      </c>
      <c r="D21" s="141" t="s">
        <v>765</v>
      </c>
      <c r="E21" s="83">
        <v>217</v>
      </c>
      <c r="F21" s="108">
        <v>1</v>
      </c>
      <c r="G21" s="51">
        <f t="shared" si="0"/>
        <v>217</v>
      </c>
      <c r="H21" s="51">
        <f t="shared" si="1"/>
        <v>217</v>
      </c>
      <c r="I21" s="51">
        <f t="shared" si="2"/>
        <v>217</v>
      </c>
      <c r="J21" s="41"/>
      <c r="K21" s="42"/>
    </row>
    <row r="22" spans="2:11" s="78" customFormat="1" ht="30.75" customHeight="1" x14ac:dyDescent="0.25">
      <c r="B22" s="140">
        <v>990470</v>
      </c>
      <c r="C22" s="141" t="s">
        <v>106</v>
      </c>
      <c r="D22" s="141" t="s">
        <v>766</v>
      </c>
      <c r="E22" s="83">
        <v>217</v>
      </c>
      <c r="F22" s="108">
        <v>3</v>
      </c>
      <c r="G22" s="51">
        <f t="shared" si="0"/>
        <v>651</v>
      </c>
      <c r="H22" s="51">
        <f t="shared" si="1"/>
        <v>217</v>
      </c>
      <c r="I22" s="51">
        <f t="shared" si="2"/>
        <v>651</v>
      </c>
      <c r="J22" s="41"/>
      <c r="K22" s="42"/>
    </row>
    <row r="23" spans="2:11" s="78" customFormat="1" ht="30.75" customHeight="1" thickBot="1" x14ac:dyDescent="0.3">
      <c r="B23" s="143">
        <v>990163</v>
      </c>
      <c r="C23" s="144" t="s">
        <v>106</v>
      </c>
      <c r="D23" s="144" t="s">
        <v>767</v>
      </c>
      <c r="E23" s="145">
        <v>217</v>
      </c>
      <c r="F23" s="146">
        <v>3</v>
      </c>
      <c r="G23" s="52">
        <f t="shared" si="0"/>
        <v>651</v>
      </c>
      <c r="H23" s="51">
        <f t="shared" si="1"/>
        <v>217</v>
      </c>
      <c r="I23" s="52">
        <f t="shared" si="2"/>
        <v>651</v>
      </c>
      <c r="J23" s="43"/>
      <c r="K23" s="44"/>
    </row>
    <row r="25" spans="2:11" ht="15.75" thickBot="1" x14ac:dyDescent="0.3">
      <c r="B25" s="68"/>
      <c r="C25" s="68"/>
      <c r="D25" s="68"/>
      <c r="E25" s="63"/>
    </row>
    <row r="26" spans="2:11" x14ac:dyDescent="0.25">
      <c r="E26" s="88" t="s">
        <v>724</v>
      </c>
      <c r="F26" s="89"/>
      <c r="G26" s="90">
        <f>SUM(G5:G23)</f>
        <v>11935</v>
      </c>
      <c r="H26" s="88" t="s">
        <v>724</v>
      </c>
      <c r="I26" s="91">
        <f>SUM(I5:I25)</f>
        <v>11935</v>
      </c>
    </row>
    <row r="27" spans="2:11" x14ac:dyDescent="0.25">
      <c r="E27" s="92" t="s">
        <v>725</v>
      </c>
      <c r="F27" s="93"/>
      <c r="G27" s="94">
        <f>G26*21%</f>
        <v>2506.35</v>
      </c>
      <c r="H27" s="92" t="s">
        <v>725</v>
      </c>
      <c r="I27" s="95">
        <f>I26*21%</f>
        <v>2506.35</v>
      </c>
    </row>
    <row r="28" spans="2:11" ht="15.75" thickBot="1" x14ac:dyDescent="0.3">
      <c r="E28" s="96" t="s">
        <v>714</v>
      </c>
      <c r="F28" s="97"/>
      <c r="G28" s="98">
        <f>G27+G26</f>
        <v>14441.35</v>
      </c>
      <c r="H28" s="96" t="s">
        <v>714</v>
      </c>
      <c r="I28" s="99">
        <f>I27+I26</f>
        <v>14441.35</v>
      </c>
    </row>
    <row r="30" spans="2:11" x14ac:dyDescent="0.25">
      <c r="E30" s="100"/>
      <c r="F30" s="64" t="s">
        <v>726</v>
      </c>
    </row>
  </sheetData>
  <sheetProtection algorithmName="SHA-512" hashValue="u0hRQvyYDrxWfkJvNveO8WG0UV7waq/XH9sPDdiMtygnylpj7tIrTfuA9UGjHyc1AIKefWmqMuY2/zZ82GUcUA==" saltValue="N64NF4ys5/5S8xFo1JdyXA==" spinCount="100000" sheet="1" objects="1" scenarios="1"/>
  <mergeCells count="1">
    <mergeCell ref="B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7</vt:i4>
      </vt:variant>
    </vt:vector>
  </HeadingPairs>
  <TitlesOfParts>
    <vt:vector size="7" baseType="lpstr">
      <vt:lpstr>Lot 1</vt:lpstr>
      <vt:lpstr>Lot 2</vt:lpstr>
      <vt:lpstr>Lot 3</vt:lpstr>
      <vt:lpstr>Lot 4</vt:lpstr>
      <vt:lpstr>Lot 5</vt:lpstr>
      <vt:lpstr>Lot 6</vt:lpstr>
      <vt:lpstr>Lot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Checa Raya_ Javier</dc:creator>
  <cp:lastModifiedBy>ltorres</cp:lastModifiedBy>
  <dcterms:created xsi:type="dcterms:W3CDTF">2023-02-03T12:39:15Z</dcterms:created>
  <dcterms:modified xsi:type="dcterms:W3CDTF">2024-07-24T06:15:27Z</dcterms:modified>
</cp:coreProperties>
</file>