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\\10.81.160.6\Dades\DEF\Compres\Compres\Contractació_administrativa\9 - acord marc - AMUP\2025\PO\1101400919 Nutrició parenteral. ICS-IAS\PPT\PPT DEFINITIU\Annexos PTT\"/>
    </mc:Choice>
  </mc:AlternateContent>
  <xr:revisionPtr revIDLastSave="0" documentId="13_ncr:1_{AA03AD59-6CCA-4FF3-AF89-4AFBFAF19FF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Ful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1" l="1"/>
  <c r="I33" i="1"/>
  <c r="K33" i="1" s="1"/>
  <c r="H33" i="1"/>
  <c r="M33" i="1" s="1"/>
  <c r="E33" i="1"/>
  <c r="J32" i="1"/>
  <c r="I32" i="1"/>
  <c r="H32" i="1"/>
  <c r="L32" i="1" s="1"/>
  <c r="E32" i="1"/>
  <c r="J31" i="1"/>
  <c r="I31" i="1"/>
  <c r="H31" i="1"/>
  <c r="M31" i="1" s="1"/>
  <c r="E31" i="1"/>
  <c r="J30" i="1"/>
  <c r="I30" i="1"/>
  <c r="H30" i="1"/>
  <c r="M30" i="1" s="1"/>
  <c r="E30" i="1"/>
  <c r="J29" i="1"/>
  <c r="I29" i="1"/>
  <c r="H29" i="1"/>
  <c r="M29" i="1" s="1"/>
  <c r="E29" i="1"/>
  <c r="J28" i="1"/>
  <c r="I28" i="1"/>
  <c r="K28" i="1" s="1"/>
  <c r="H28" i="1"/>
  <c r="M28" i="1" s="1"/>
  <c r="E28" i="1"/>
  <c r="J27" i="1"/>
  <c r="I27" i="1"/>
  <c r="H27" i="1"/>
  <c r="M27" i="1" s="1"/>
  <c r="E27" i="1"/>
  <c r="J26" i="1"/>
  <c r="I26" i="1"/>
  <c r="H26" i="1"/>
  <c r="M26" i="1" s="1"/>
  <c r="E26" i="1"/>
  <c r="J25" i="1"/>
  <c r="I25" i="1"/>
  <c r="K25" i="1" s="1"/>
  <c r="H25" i="1"/>
  <c r="M25" i="1" s="1"/>
  <c r="E25" i="1"/>
  <c r="L24" i="1"/>
  <c r="J24" i="1"/>
  <c r="I24" i="1"/>
  <c r="H24" i="1"/>
  <c r="M24" i="1" s="1"/>
  <c r="E24" i="1"/>
  <c r="J23" i="1"/>
  <c r="I23" i="1"/>
  <c r="H23" i="1"/>
  <c r="M23" i="1" s="1"/>
  <c r="E23" i="1"/>
  <c r="J22" i="1"/>
  <c r="I22" i="1"/>
  <c r="H22" i="1"/>
  <c r="M22" i="1" s="1"/>
  <c r="E22" i="1"/>
  <c r="J21" i="1"/>
  <c r="I21" i="1"/>
  <c r="K21" i="1" s="1"/>
  <c r="H21" i="1"/>
  <c r="M21" i="1" s="1"/>
  <c r="E21" i="1"/>
  <c r="J20" i="1"/>
  <c r="I20" i="1"/>
  <c r="H20" i="1"/>
  <c r="M20" i="1" s="1"/>
  <c r="E20" i="1"/>
  <c r="J19" i="1"/>
  <c r="I19" i="1"/>
  <c r="H19" i="1"/>
  <c r="L19" i="1" s="1"/>
  <c r="E19" i="1"/>
  <c r="J18" i="1"/>
  <c r="I18" i="1"/>
  <c r="H18" i="1"/>
  <c r="M18" i="1" s="1"/>
  <c r="E18" i="1"/>
  <c r="J17" i="1"/>
  <c r="I17" i="1"/>
  <c r="H17" i="1"/>
  <c r="M17" i="1" s="1"/>
  <c r="E17" i="1"/>
  <c r="J16" i="1"/>
  <c r="I16" i="1"/>
  <c r="H16" i="1"/>
  <c r="M16" i="1" s="1"/>
  <c r="E16" i="1"/>
  <c r="J15" i="1"/>
  <c r="I15" i="1"/>
  <c r="H15" i="1"/>
  <c r="M15" i="1" s="1"/>
  <c r="E15" i="1"/>
  <c r="J14" i="1"/>
  <c r="I14" i="1"/>
  <c r="H14" i="1"/>
  <c r="M14" i="1" s="1"/>
  <c r="E14" i="1"/>
  <c r="J13" i="1"/>
  <c r="I13" i="1"/>
  <c r="H13" i="1"/>
  <c r="M13" i="1" s="1"/>
  <c r="E13" i="1"/>
  <c r="J12" i="1"/>
  <c r="I12" i="1"/>
  <c r="H12" i="1"/>
  <c r="L12" i="1" s="1"/>
  <c r="E12" i="1"/>
  <c r="L11" i="1"/>
  <c r="J11" i="1"/>
  <c r="I11" i="1"/>
  <c r="H11" i="1"/>
  <c r="M11" i="1" s="1"/>
  <c r="E11" i="1"/>
  <c r="J10" i="1"/>
  <c r="I10" i="1"/>
  <c r="H10" i="1"/>
  <c r="M10" i="1" s="1"/>
  <c r="E10" i="1"/>
  <c r="J9" i="1"/>
  <c r="I9" i="1"/>
  <c r="K9" i="1" s="1"/>
  <c r="H9" i="1"/>
  <c r="M9" i="1" s="1"/>
  <c r="E9" i="1"/>
  <c r="M8" i="1"/>
  <c r="L8" i="1"/>
  <c r="J8" i="1"/>
  <c r="I8" i="1"/>
  <c r="H8" i="1"/>
  <c r="E8" i="1"/>
  <c r="J7" i="1"/>
  <c r="I7" i="1"/>
  <c r="H7" i="1"/>
  <c r="M7" i="1" s="1"/>
  <c r="E7" i="1"/>
  <c r="J6" i="1"/>
  <c r="I6" i="1"/>
  <c r="K6" i="1" s="1"/>
  <c r="H6" i="1"/>
  <c r="M6" i="1" s="1"/>
  <c r="E6" i="1"/>
  <c r="J5" i="1"/>
  <c r="I5" i="1"/>
  <c r="K5" i="1" s="1"/>
  <c r="H5" i="1"/>
  <c r="M5" i="1" s="1"/>
  <c r="E5" i="1"/>
  <c r="J4" i="1"/>
  <c r="I4" i="1"/>
  <c r="H4" i="1"/>
  <c r="L4" i="1" s="1"/>
  <c r="E4" i="1"/>
  <c r="J3" i="1"/>
  <c r="I3" i="1"/>
  <c r="H3" i="1"/>
  <c r="M3" i="1" s="1"/>
  <c r="E3" i="1"/>
  <c r="K17" i="1" l="1"/>
  <c r="K10" i="1"/>
  <c r="M32" i="1"/>
  <c r="N32" i="1" s="1"/>
  <c r="M19" i="1"/>
  <c r="N19" i="1" s="1"/>
  <c r="L3" i="1"/>
  <c r="N3" i="1" s="1"/>
  <c r="L16" i="1"/>
  <c r="N16" i="1" s="1"/>
  <c r="K18" i="1"/>
  <c r="K13" i="1"/>
  <c r="K20" i="1"/>
  <c r="K4" i="1"/>
  <c r="L5" i="1"/>
  <c r="N5" i="1" s="1"/>
  <c r="K12" i="1"/>
  <c r="L13" i="1"/>
  <c r="N13" i="1" s="1"/>
  <c r="L28" i="1"/>
  <c r="N28" i="1" s="1"/>
  <c r="L21" i="1"/>
  <c r="M4" i="1"/>
  <c r="N4" i="1" s="1"/>
  <c r="M12" i="1"/>
  <c r="N12" i="1" s="1"/>
  <c r="K14" i="1"/>
  <c r="L20" i="1"/>
  <c r="L7" i="1"/>
  <c r="L15" i="1"/>
  <c r="N15" i="1" s="1"/>
  <c r="J34" i="1"/>
  <c r="K8" i="1"/>
  <c r="L9" i="1"/>
  <c r="N9" i="1" s="1"/>
  <c r="K16" i="1"/>
  <c r="L17" i="1"/>
  <c r="K22" i="1"/>
  <c r="K24" i="1"/>
  <c r="K29" i="1"/>
  <c r="K3" i="1"/>
  <c r="K7" i="1"/>
  <c r="N8" i="1"/>
  <c r="K11" i="1"/>
  <c r="K15" i="1"/>
  <c r="K19" i="1"/>
  <c r="N20" i="1"/>
  <c r="K23" i="1"/>
  <c r="N24" i="1"/>
  <c r="K27" i="1"/>
  <c r="K31" i="1"/>
  <c r="N7" i="1"/>
  <c r="N11" i="1"/>
  <c r="L23" i="1"/>
  <c r="N23" i="1" s="1"/>
  <c r="K26" i="1"/>
  <c r="L27" i="1"/>
  <c r="N27" i="1" s="1"/>
  <c r="K30" i="1"/>
  <c r="L31" i="1"/>
  <c r="N31" i="1" s="1"/>
  <c r="L6" i="1"/>
  <c r="N6" i="1" s="1"/>
  <c r="L10" i="1"/>
  <c r="N10" i="1" s="1"/>
  <c r="L14" i="1"/>
  <c r="N14" i="1" s="1"/>
  <c r="L18" i="1"/>
  <c r="N18" i="1" s="1"/>
  <c r="L22" i="1"/>
  <c r="N22" i="1" s="1"/>
  <c r="L26" i="1"/>
  <c r="N26" i="1" s="1"/>
  <c r="L30" i="1"/>
  <c r="N30" i="1" s="1"/>
  <c r="N17" i="1"/>
  <c r="N21" i="1"/>
  <c r="L25" i="1"/>
  <c r="N25" i="1" s="1"/>
  <c r="L29" i="1"/>
  <c r="N29" i="1" s="1"/>
  <c r="K32" i="1"/>
  <c r="L33" i="1"/>
  <c r="N33" i="1" s="1"/>
  <c r="I34" i="1"/>
  <c r="M34" i="1" l="1"/>
  <c r="L34" i="1"/>
  <c r="N34" i="1"/>
  <c r="K34" i="1"/>
</calcChain>
</file>

<file path=xl/sharedStrings.xml><?xml version="1.0" encoding="utf-8"?>
<sst xmlns="http://schemas.openxmlformats.org/spreadsheetml/2006/main" count="46" uniqueCount="46">
  <si>
    <t>unitats previstes ICS</t>
  </si>
  <si>
    <t>unitats previstes IAS</t>
  </si>
  <si>
    <t>unitats totals</t>
  </si>
  <si>
    <t>preu unitari sense IVA</t>
  </si>
  <si>
    <t>tipus IVA</t>
  </si>
  <si>
    <t>preu unitari amb IVA</t>
  </si>
  <si>
    <t>import previst ICS sense IVA</t>
  </si>
  <si>
    <t>import previst IAS sense IVA</t>
  </si>
  <si>
    <t>Total import previst sense IVA</t>
  </si>
  <si>
    <t>import previst ICS amb IVA</t>
  </si>
  <si>
    <t>import previst IAS amb IVA</t>
  </si>
  <si>
    <t>Total import previst amb IVA</t>
  </si>
  <si>
    <t>A-POTASSI ACETAT 10 mEq/10 ml (1 M) amp</t>
  </si>
  <si>
    <t>A-AIGUA BIDESTIL.LADA 20 ml amp plastic</t>
  </si>
  <si>
    <t>A-GLUTAMINA+ALANINA 13,46+8,2 g/100 ml vial</t>
  </si>
  <si>
    <t>A-AMINOACIDS 15% 500 ML,SENSE ELECTROLITS I SENSE CLORURS PER ADULTS</t>
  </si>
  <si>
    <t>A-AMINOACIDS 10% 500 ML SENSE ELECTROLITS I SENSE CLORURS PER ADULTS</t>
  </si>
  <si>
    <t>A-AMINOACIDS &gt;= 8% PER INSUFICIÈNCIA HEPÀTICA 500 ML, SENSE ELECTROLITS</t>
  </si>
  <si>
    <t>A-AMINOACIDS PEDIATRICS 10% 250 ML, SENSE ELECTROLITS APTES PER NEONATS PRETERME, NEONATS A TERME I PEDIATRIA</t>
  </si>
  <si>
    <t>A-CALCI CLORUR 10% (9 mEq Ca)/10 ml amp</t>
  </si>
  <si>
    <t>A-CARNITINA 1 g/5 ml vial injectable</t>
  </si>
  <si>
    <t>A-FISIOLOGIC 10 ml amp plastic</t>
  </si>
  <si>
    <t>A-FOSFAT MONOPOTASSIC 10 mmol P/10 ml (1 M) amp</t>
  </si>
  <si>
    <t>A-FOSFAT MONOSODIC 10 mmol P/10 ml (1 M) amp</t>
  </si>
  <si>
    <t>A-GLICEROFOSFAT SODIC 216 mg/ml 20 ml vial</t>
  </si>
  <si>
    <t>A-NUTRICIÓ PARENTERAL CENTRAL 1000-1500 ml DE VOLUM: 12-14 g nitrogen, 150-190 g hidrats de carboni, 50-60 g lipids de tercera generació, amb electrolits</t>
  </si>
  <si>
    <t>A-NUTRICIÓ PARENTERAL CENTRAL 900-1200 ml DE VOLUM: 9-11 g nitrogen, 80-120 g hidrats de carboni, 30-40 g lipids amb electrolits</t>
  </si>
  <si>
    <t>A-NUTRICIÓ PARENTERAL CENTRAL 900-1200 ml DE VOLUM: 9-11 g nitrogen, 80-120 g hidrats de carboni, 30-40 g lipids sense electrolits</t>
  </si>
  <si>
    <t>A-NUTRICIÓ PARENTERAL PERIFÈRICA 1800-2000 ml DE VOLUM: 7-11 g nitrogen, 130-170 g hidrats de carboni, 40-60 g lipids, osmolaritat &lt;= 850, amb electrolits</t>
  </si>
  <si>
    <t>A-NUTRICIÓ PARENTERAL CENTRAL 1400-1600 ml DE VOLUM: 15-18 g nitrogen, 120-150 g hidrats de carboni, 40-60 g lipids de tercera generació, amb electrolits</t>
  </si>
  <si>
    <t>A-NUTRICIÓ PARENTERAL CENTRAL 1400-1600 ml DE VOLUM: 15-18 g nitrogen, 120-150 g hidrats de carboni, 40-60 g lipids de tercera generació, sense electrolits</t>
  </si>
  <si>
    <t>A-NUTRICIÓ PARENTERAL PERIFÈRICA 1500-2000 ml DE VOLUM: 7-11 g nitrogen, 80-120 g hidrats de carboni, sense lipids, osmolaritat menys de 800, amb electrolits</t>
  </si>
  <si>
    <t>A-OLIGOELEMENTS PER ADULTS QUE CONTINGUIN: Cr, Cu, F, Fe, I, Mn, Mo, Se i Zn segons requriments d'aquest grup poblacional</t>
  </si>
  <si>
    <t>A-POTASSI CLORUR 20 mEq/10 ml (2 M) amp plastic</t>
  </si>
  <si>
    <t>A-SODI ACETAT 10 mEq/10 ml (1 M) amp</t>
  </si>
  <si>
    <t>A-SODI CLORUR 20% 34,2 mEq/10 ml amp</t>
  </si>
  <si>
    <t>A-SOLUCIÓ POLIELECTROLITICA SENSE POTASSI, &gt;25 ML de volum</t>
  </si>
  <si>
    <t>A-VITAMINES PER ADULTS INDICATS PER A NUTRICIÓ PARENTERAL (MÍNIM VIT B1, B2, B3, B5, B6, B7, B9, B12, C, A, D3 i E) AMB VEHICLE LIPÍDIC 1  o 2 VIAL/AMPOLLA* (vial 1/2)</t>
  </si>
  <si>
    <t>A-VITAMINES PER ADULTS INDICATS PER A NUTRICIÓ PARENTERAL (MÍNIM VIT B1, B2, B3, B5, B6, B7, B9, B12, C, A, D3 i E) AMB VEHICLE LIPÍDIC 1  o 2 VIAL/AMPOLLA* (vial 2/2)</t>
  </si>
  <si>
    <t>A-VITAMINES PER ADULTS INDICATS PER A NUTRICIÓ PARENTERAL (MÍNIM VIT B1, B2, B3, B5, B6, B7, B9, B12, C, A, D3 i E) SENSE VEHICLE LIPÍDIC</t>
  </si>
  <si>
    <t>A-ZINC SULFAT 10mg/10 ml vial</t>
  </si>
  <si>
    <t>codi agrupador</t>
  </si>
  <si>
    <t>descripció codi agrupador</t>
  </si>
  <si>
    <t>ANNEX A- PLA DE NECESSITATS</t>
  </si>
  <si>
    <t>EMULSIÓ LIPÍDICA AL 20% DE 100 ML AMB ω3, MCT, OLI DE SOJA, OLIVA I PEIX</t>
  </si>
  <si>
    <t>EMULSIÓ LIPÍDICA AL 20% DE 250 ML AMB ω3, MCT, OLI DE SOJA, OLIVA I PEIX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</si>
</sst>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00_-;\-* #,##0.000000_-;_-* &quot;-&quot;??_-;_-@_-"/>
    <numFmt numFmtId="165" formatCode="#,##0.00_ ;\-#,##0.00\ 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5">
    <xf numFmtId="0" fontId="0" fillId="0" borderId="0" xfId="0"/>
    <xf numFmtId="0" fontId="4" fillId="3" borderId="1" xfId="0" applyFont="1" applyFill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/>
    </xf>
    <xf numFmtId="1" fontId="1" fillId="0" borderId="1" xfId="2" applyNumberFormat="1" applyFont="1" applyFill="1" applyBorder="1" applyAlignment="1">
      <alignment vertical="center" wrapText="1"/>
    </xf>
    <xf numFmtId="3" fontId="1" fillId="0" borderId="1" xfId="2" applyNumberFormat="1" applyFont="1" applyFill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165" fontId="0" fillId="0" borderId="1" xfId="0" applyNumberFormat="1" applyBorder="1"/>
    <xf numFmtId="49" fontId="3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1" fontId="0" fillId="0" borderId="1" xfId="2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5" fontId="4" fillId="0" borderId="1" xfId="0" applyNumberFormat="1" applyFont="1" applyBorder="1"/>
    <xf numFmtId="0" fontId="4" fillId="3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</cellXfs>
  <cellStyles count="3">
    <cellStyle name="Bueno" xfId="2" builtinId="26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icina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4"/>
  <sheetViews>
    <sheetView tabSelected="1" workbookViewId="0">
      <selection activeCell="B15" sqref="B15"/>
    </sheetView>
  </sheetViews>
  <sheetFormatPr baseColWidth="10" defaultColWidth="8.85546875" defaultRowHeight="15" x14ac:dyDescent="0.25"/>
  <cols>
    <col min="1" max="1" width="15.140625" style="10" customWidth="1"/>
    <col min="2" max="2" width="60.140625" style="10" customWidth="1"/>
    <col min="3" max="8" width="16.140625" style="11" customWidth="1"/>
    <col min="9" max="14" width="16.140625" customWidth="1"/>
  </cols>
  <sheetData>
    <row r="1" spans="1:14" x14ac:dyDescent="0.25">
      <c r="A1" s="14" t="s">
        <v>43</v>
      </c>
      <c r="B1" s="14"/>
    </row>
    <row r="2" spans="1:14" ht="47.25" x14ac:dyDescent="0.25">
      <c r="A2" s="13" t="s">
        <v>41</v>
      </c>
      <c r="B2" s="1" t="s">
        <v>42</v>
      </c>
      <c r="C2" s="13" t="s">
        <v>0</v>
      </c>
      <c r="D2" s="13" t="s">
        <v>1</v>
      </c>
      <c r="E2" s="13" t="s">
        <v>2</v>
      </c>
      <c r="F2" s="13" t="s">
        <v>3</v>
      </c>
      <c r="G2" s="13" t="s">
        <v>4</v>
      </c>
      <c r="H2" s="13" t="s">
        <v>5</v>
      </c>
      <c r="I2" s="13" t="s">
        <v>6</v>
      </c>
      <c r="J2" s="13" t="s">
        <v>7</v>
      </c>
      <c r="K2" s="13" t="s">
        <v>8</v>
      </c>
      <c r="L2" s="13" t="s">
        <v>9</v>
      </c>
      <c r="M2" s="13" t="s">
        <v>10</v>
      </c>
      <c r="N2" s="13" t="s">
        <v>11</v>
      </c>
    </row>
    <row r="3" spans="1:14" x14ac:dyDescent="0.25">
      <c r="A3" s="2">
        <v>999013158</v>
      </c>
      <c r="B3" s="3" t="s">
        <v>12</v>
      </c>
      <c r="C3" s="4">
        <v>700</v>
      </c>
      <c r="D3" s="4">
        <v>0</v>
      </c>
      <c r="E3" s="4">
        <f>C3+D3</f>
        <v>700</v>
      </c>
      <c r="F3" s="5">
        <v>0.29807692307692307</v>
      </c>
      <c r="G3" s="4">
        <v>4</v>
      </c>
      <c r="H3" s="5">
        <f>F3*1.04</f>
        <v>0.31</v>
      </c>
      <c r="I3" s="6">
        <f>C3*F3</f>
        <v>208.65384615384616</v>
      </c>
      <c r="J3" s="6">
        <f>D3*F3</f>
        <v>0</v>
      </c>
      <c r="K3" s="6">
        <f>I3+J3</f>
        <v>208.65384615384616</v>
      </c>
      <c r="L3" s="6">
        <f>C3*H3</f>
        <v>217</v>
      </c>
      <c r="M3" s="6">
        <f>D3*H3</f>
        <v>0</v>
      </c>
      <c r="N3" s="6">
        <f>L3+M3</f>
        <v>217</v>
      </c>
    </row>
    <row r="4" spans="1:14" x14ac:dyDescent="0.25">
      <c r="A4" s="2">
        <v>999012336</v>
      </c>
      <c r="B4" s="3" t="s">
        <v>13</v>
      </c>
      <c r="C4" s="4">
        <v>6300</v>
      </c>
      <c r="D4" s="4">
        <v>0</v>
      </c>
      <c r="E4" s="4">
        <f t="shared" ref="E4:E33" si="0">C4+D4</f>
        <v>6300</v>
      </c>
      <c r="F4" s="5">
        <v>0.24038461538461536</v>
      </c>
      <c r="G4" s="4">
        <v>4</v>
      </c>
      <c r="H4" s="5">
        <f t="shared" ref="H4:H33" si="1">F4*1.04</f>
        <v>0.25</v>
      </c>
      <c r="I4" s="6">
        <f t="shared" ref="I4:I33" si="2">C4*F4</f>
        <v>1514.4230769230767</v>
      </c>
      <c r="J4" s="6">
        <f t="shared" ref="J4:J33" si="3">D4*F4</f>
        <v>0</v>
      </c>
      <c r="K4" s="6">
        <f t="shared" ref="K4:K33" si="4">I4+J4</f>
        <v>1514.4230769230767</v>
      </c>
      <c r="L4" s="6">
        <f t="shared" ref="L4:L33" si="5">C4*H4</f>
        <v>1575</v>
      </c>
      <c r="M4" s="6">
        <f t="shared" ref="M4:M33" si="6">D4*H4</f>
        <v>0</v>
      </c>
      <c r="N4" s="6">
        <f t="shared" ref="N4:N33" si="7">L4+M4</f>
        <v>1575</v>
      </c>
    </row>
    <row r="5" spans="1:14" x14ac:dyDescent="0.25">
      <c r="A5" s="2">
        <v>999013487</v>
      </c>
      <c r="B5" s="3" t="s">
        <v>14</v>
      </c>
      <c r="C5" s="4">
        <v>100</v>
      </c>
      <c r="D5" s="4">
        <v>0</v>
      </c>
      <c r="E5" s="4">
        <f t="shared" si="0"/>
        <v>100</v>
      </c>
      <c r="F5" s="5">
        <v>17.367307692307694</v>
      </c>
      <c r="G5" s="4">
        <v>4</v>
      </c>
      <c r="H5" s="5">
        <f t="shared" si="1"/>
        <v>18.062000000000001</v>
      </c>
      <c r="I5" s="6">
        <f t="shared" si="2"/>
        <v>1736.7307692307695</v>
      </c>
      <c r="J5" s="6">
        <f t="shared" si="3"/>
        <v>0</v>
      </c>
      <c r="K5" s="6">
        <f t="shared" si="4"/>
        <v>1736.7307692307695</v>
      </c>
      <c r="L5" s="6">
        <f t="shared" si="5"/>
        <v>1806.2</v>
      </c>
      <c r="M5" s="6">
        <f t="shared" si="6"/>
        <v>0</v>
      </c>
      <c r="N5" s="6">
        <f t="shared" si="7"/>
        <v>1806.2</v>
      </c>
    </row>
    <row r="6" spans="1:14" ht="30" x14ac:dyDescent="0.25">
      <c r="A6" s="2">
        <v>999016672</v>
      </c>
      <c r="B6" s="3" t="s">
        <v>15</v>
      </c>
      <c r="C6" s="4">
        <v>5500</v>
      </c>
      <c r="D6" s="4">
        <v>0</v>
      </c>
      <c r="E6" s="4">
        <f t="shared" si="0"/>
        <v>5500</v>
      </c>
      <c r="F6" s="5">
        <v>7.5</v>
      </c>
      <c r="G6" s="4">
        <v>4</v>
      </c>
      <c r="H6" s="5">
        <f t="shared" si="1"/>
        <v>7.8000000000000007</v>
      </c>
      <c r="I6" s="6">
        <f t="shared" si="2"/>
        <v>41250</v>
      </c>
      <c r="J6" s="6">
        <f t="shared" si="3"/>
        <v>0</v>
      </c>
      <c r="K6" s="6">
        <f t="shared" si="4"/>
        <v>41250</v>
      </c>
      <c r="L6" s="6">
        <f t="shared" si="5"/>
        <v>42900.000000000007</v>
      </c>
      <c r="M6" s="6">
        <f t="shared" si="6"/>
        <v>0</v>
      </c>
      <c r="N6" s="6">
        <f t="shared" si="7"/>
        <v>42900.000000000007</v>
      </c>
    </row>
    <row r="7" spans="1:14" ht="30" x14ac:dyDescent="0.25">
      <c r="A7" s="2">
        <v>999016673</v>
      </c>
      <c r="B7" s="3" t="s">
        <v>16</v>
      </c>
      <c r="C7" s="4">
        <v>500</v>
      </c>
      <c r="D7" s="4">
        <v>0</v>
      </c>
      <c r="E7" s="4">
        <f t="shared" si="0"/>
        <v>500</v>
      </c>
      <c r="F7" s="5">
        <v>5.9004807692307688</v>
      </c>
      <c r="G7" s="4">
        <v>4</v>
      </c>
      <c r="H7" s="5">
        <f t="shared" si="1"/>
        <v>6.1364999999999998</v>
      </c>
      <c r="I7" s="6">
        <f t="shared" si="2"/>
        <v>2950.2403846153843</v>
      </c>
      <c r="J7" s="6">
        <f t="shared" si="3"/>
        <v>0</v>
      </c>
      <c r="K7" s="6">
        <f t="shared" si="4"/>
        <v>2950.2403846153843</v>
      </c>
      <c r="L7" s="6">
        <f t="shared" si="5"/>
        <v>3068.25</v>
      </c>
      <c r="M7" s="6">
        <f t="shared" si="6"/>
        <v>0</v>
      </c>
      <c r="N7" s="6">
        <f t="shared" si="7"/>
        <v>3068.25</v>
      </c>
    </row>
    <row r="8" spans="1:14" ht="30" x14ac:dyDescent="0.25">
      <c r="A8" s="2">
        <v>999013192</v>
      </c>
      <c r="B8" s="3" t="s">
        <v>17</v>
      </c>
      <c r="C8" s="4">
        <v>150</v>
      </c>
      <c r="D8" s="4">
        <v>0</v>
      </c>
      <c r="E8" s="4">
        <f t="shared" si="0"/>
        <v>150</v>
      </c>
      <c r="F8" s="5">
        <v>9.8403846153846146</v>
      </c>
      <c r="G8" s="4">
        <v>4</v>
      </c>
      <c r="H8" s="5">
        <f t="shared" si="1"/>
        <v>10.234</v>
      </c>
      <c r="I8" s="6">
        <f t="shared" si="2"/>
        <v>1476.0576923076922</v>
      </c>
      <c r="J8" s="6">
        <f t="shared" si="3"/>
        <v>0</v>
      </c>
      <c r="K8" s="6">
        <f t="shared" si="4"/>
        <v>1476.0576923076922</v>
      </c>
      <c r="L8" s="6">
        <f t="shared" si="5"/>
        <v>1535.1</v>
      </c>
      <c r="M8" s="6">
        <f t="shared" si="6"/>
        <v>0</v>
      </c>
      <c r="N8" s="6">
        <f t="shared" si="7"/>
        <v>1535.1</v>
      </c>
    </row>
    <row r="9" spans="1:14" ht="30" x14ac:dyDescent="0.25">
      <c r="A9" s="2">
        <v>999013195</v>
      </c>
      <c r="B9" s="3" t="s">
        <v>18</v>
      </c>
      <c r="C9" s="4">
        <v>420</v>
      </c>
      <c r="D9" s="4">
        <v>0</v>
      </c>
      <c r="E9" s="4">
        <f t="shared" si="0"/>
        <v>420</v>
      </c>
      <c r="F9" s="5">
        <v>6.1923076923076925</v>
      </c>
      <c r="G9" s="4">
        <v>4</v>
      </c>
      <c r="H9" s="5">
        <f t="shared" si="1"/>
        <v>6.44</v>
      </c>
      <c r="I9" s="6">
        <f t="shared" si="2"/>
        <v>2600.7692307692309</v>
      </c>
      <c r="J9" s="6">
        <f t="shared" si="3"/>
        <v>0</v>
      </c>
      <c r="K9" s="6">
        <f t="shared" si="4"/>
        <v>2600.7692307692309</v>
      </c>
      <c r="L9" s="6">
        <f t="shared" si="5"/>
        <v>2704.8</v>
      </c>
      <c r="M9" s="6">
        <f t="shared" si="6"/>
        <v>0</v>
      </c>
      <c r="N9" s="6">
        <f t="shared" si="7"/>
        <v>2704.8</v>
      </c>
    </row>
    <row r="10" spans="1:14" x14ac:dyDescent="0.25">
      <c r="A10" s="2">
        <v>999010285</v>
      </c>
      <c r="B10" s="3" t="s">
        <v>19</v>
      </c>
      <c r="C10" s="4">
        <v>8700</v>
      </c>
      <c r="D10" s="4">
        <v>100</v>
      </c>
      <c r="E10" s="4">
        <f t="shared" si="0"/>
        <v>8800</v>
      </c>
      <c r="F10" s="5">
        <v>0.28125</v>
      </c>
      <c r="G10" s="4">
        <v>4</v>
      </c>
      <c r="H10" s="5">
        <f t="shared" si="1"/>
        <v>0.29249999999999998</v>
      </c>
      <c r="I10" s="6">
        <f t="shared" si="2"/>
        <v>2446.875</v>
      </c>
      <c r="J10" s="6">
        <f t="shared" si="3"/>
        <v>28.125</v>
      </c>
      <c r="K10" s="6">
        <f t="shared" si="4"/>
        <v>2475</v>
      </c>
      <c r="L10" s="6">
        <f t="shared" si="5"/>
        <v>2544.75</v>
      </c>
      <c r="M10" s="6">
        <f t="shared" si="6"/>
        <v>29.25</v>
      </c>
      <c r="N10" s="6">
        <f t="shared" si="7"/>
        <v>2574</v>
      </c>
    </row>
    <row r="11" spans="1:14" x14ac:dyDescent="0.25">
      <c r="A11" s="2">
        <v>999010525</v>
      </c>
      <c r="B11" s="3" t="s">
        <v>20</v>
      </c>
      <c r="C11" s="4">
        <v>300</v>
      </c>
      <c r="D11" s="4">
        <v>0</v>
      </c>
      <c r="E11" s="4">
        <f t="shared" si="0"/>
        <v>300</v>
      </c>
      <c r="F11" s="5">
        <v>0.65336538461538463</v>
      </c>
      <c r="G11" s="4">
        <v>4</v>
      </c>
      <c r="H11" s="5">
        <f t="shared" si="1"/>
        <v>0.67949999999999999</v>
      </c>
      <c r="I11" s="6">
        <f t="shared" si="2"/>
        <v>196.00961538461539</v>
      </c>
      <c r="J11" s="6">
        <f t="shared" si="3"/>
        <v>0</v>
      </c>
      <c r="K11" s="6">
        <f t="shared" si="4"/>
        <v>196.00961538461539</v>
      </c>
      <c r="L11" s="6">
        <f t="shared" si="5"/>
        <v>203.85</v>
      </c>
      <c r="M11" s="6">
        <f t="shared" si="6"/>
        <v>0</v>
      </c>
      <c r="N11" s="6">
        <f t="shared" si="7"/>
        <v>203.85</v>
      </c>
    </row>
    <row r="12" spans="1:14" ht="30" x14ac:dyDescent="0.25">
      <c r="A12" s="7">
        <v>999013601</v>
      </c>
      <c r="B12" s="3" t="s">
        <v>44</v>
      </c>
      <c r="C12" s="4">
        <v>2900</v>
      </c>
      <c r="D12" s="4">
        <v>0</v>
      </c>
      <c r="E12" s="4">
        <f t="shared" si="0"/>
        <v>2900</v>
      </c>
      <c r="F12" s="5">
        <v>2.8100961538461542</v>
      </c>
      <c r="G12" s="4">
        <v>4</v>
      </c>
      <c r="H12" s="5">
        <f t="shared" si="1"/>
        <v>2.9225000000000003</v>
      </c>
      <c r="I12" s="6">
        <f t="shared" si="2"/>
        <v>8149.2788461538476</v>
      </c>
      <c r="J12" s="6">
        <f t="shared" si="3"/>
        <v>0</v>
      </c>
      <c r="K12" s="6">
        <f t="shared" si="4"/>
        <v>8149.2788461538476</v>
      </c>
      <c r="L12" s="6">
        <f t="shared" si="5"/>
        <v>8475.2500000000018</v>
      </c>
      <c r="M12" s="6">
        <f t="shared" si="6"/>
        <v>0</v>
      </c>
      <c r="N12" s="6">
        <f t="shared" si="7"/>
        <v>8475.2500000000018</v>
      </c>
    </row>
    <row r="13" spans="1:14" ht="30" x14ac:dyDescent="0.25">
      <c r="A13" s="2">
        <v>999012092</v>
      </c>
      <c r="B13" s="3" t="s">
        <v>45</v>
      </c>
      <c r="C13" s="4">
        <v>600</v>
      </c>
      <c r="D13" s="4">
        <v>20</v>
      </c>
      <c r="E13" s="4">
        <f t="shared" si="0"/>
        <v>620</v>
      </c>
      <c r="F13" s="5">
        <v>6.6105769230769225</v>
      </c>
      <c r="G13" s="4">
        <v>4</v>
      </c>
      <c r="H13" s="5">
        <f t="shared" si="1"/>
        <v>6.875</v>
      </c>
      <c r="I13" s="6">
        <f t="shared" si="2"/>
        <v>3966.3461538461534</v>
      </c>
      <c r="J13" s="6">
        <f t="shared" si="3"/>
        <v>132.21153846153845</v>
      </c>
      <c r="K13" s="6">
        <f t="shared" si="4"/>
        <v>4098.5576923076915</v>
      </c>
      <c r="L13" s="6">
        <f t="shared" si="5"/>
        <v>4125</v>
      </c>
      <c r="M13" s="6">
        <f t="shared" si="6"/>
        <v>137.5</v>
      </c>
      <c r="N13" s="6">
        <f t="shared" si="7"/>
        <v>4262.5</v>
      </c>
    </row>
    <row r="14" spans="1:14" x14ac:dyDescent="0.25">
      <c r="A14" s="2">
        <v>999010262</v>
      </c>
      <c r="B14" s="3" t="s">
        <v>21</v>
      </c>
      <c r="C14" s="4">
        <v>492000</v>
      </c>
      <c r="D14" s="4">
        <v>145600</v>
      </c>
      <c r="E14" s="4">
        <f t="shared" si="0"/>
        <v>637600</v>
      </c>
      <c r="F14" s="5">
        <v>7.6923076923076927E-2</v>
      </c>
      <c r="G14" s="4">
        <v>4</v>
      </c>
      <c r="H14" s="5">
        <f t="shared" si="1"/>
        <v>0.08</v>
      </c>
      <c r="I14" s="6">
        <f t="shared" si="2"/>
        <v>37846.153846153851</v>
      </c>
      <c r="J14" s="6">
        <f t="shared" si="3"/>
        <v>11200</v>
      </c>
      <c r="K14" s="6">
        <f t="shared" si="4"/>
        <v>49046.153846153851</v>
      </c>
      <c r="L14" s="6">
        <f t="shared" si="5"/>
        <v>39360</v>
      </c>
      <c r="M14" s="6">
        <f t="shared" si="6"/>
        <v>11648</v>
      </c>
      <c r="N14" s="6">
        <f t="shared" si="7"/>
        <v>51008</v>
      </c>
    </row>
    <row r="15" spans="1:14" x14ac:dyDescent="0.25">
      <c r="A15" s="2">
        <v>999010177</v>
      </c>
      <c r="B15" s="3" t="s">
        <v>22</v>
      </c>
      <c r="C15" s="4">
        <v>7300</v>
      </c>
      <c r="D15" s="4">
        <v>1200</v>
      </c>
      <c r="E15" s="4">
        <f t="shared" si="0"/>
        <v>8500</v>
      </c>
      <c r="F15" s="5">
        <v>1.4423076923076923</v>
      </c>
      <c r="G15" s="4">
        <v>4</v>
      </c>
      <c r="H15" s="5">
        <f t="shared" si="1"/>
        <v>1.5</v>
      </c>
      <c r="I15" s="6">
        <f t="shared" si="2"/>
        <v>10528.846153846154</v>
      </c>
      <c r="J15" s="6">
        <f t="shared" si="3"/>
        <v>1730.7692307692307</v>
      </c>
      <c r="K15" s="6">
        <f t="shared" si="4"/>
        <v>12259.615384615385</v>
      </c>
      <c r="L15" s="6">
        <f t="shared" si="5"/>
        <v>10950</v>
      </c>
      <c r="M15" s="6">
        <f t="shared" si="6"/>
        <v>1800</v>
      </c>
      <c r="N15" s="6">
        <f t="shared" si="7"/>
        <v>12750</v>
      </c>
    </row>
    <row r="16" spans="1:14" x14ac:dyDescent="0.25">
      <c r="A16" s="2">
        <v>999012231</v>
      </c>
      <c r="B16" s="3" t="s">
        <v>23</v>
      </c>
      <c r="C16" s="4">
        <v>200</v>
      </c>
      <c r="D16" s="4">
        <v>0</v>
      </c>
      <c r="E16" s="4">
        <f t="shared" si="0"/>
        <v>200</v>
      </c>
      <c r="F16" s="5">
        <v>0.625</v>
      </c>
      <c r="G16" s="4">
        <v>4</v>
      </c>
      <c r="H16" s="5">
        <f t="shared" si="1"/>
        <v>0.65</v>
      </c>
      <c r="I16" s="6">
        <f t="shared" si="2"/>
        <v>125</v>
      </c>
      <c r="J16" s="6">
        <f t="shared" si="3"/>
        <v>0</v>
      </c>
      <c r="K16" s="6">
        <f t="shared" si="4"/>
        <v>125</v>
      </c>
      <c r="L16" s="6">
        <f t="shared" si="5"/>
        <v>130</v>
      </c>
      <c r="M16" s="6">
        <f t="shared" si="6"/>
        <v>0</v>
      </c>
      <c r="N16" s="6">
        <f t="shared" si="7"/>
        <v>130</v>
      </c>
    </row>
    <row r="17" spans="1:17" x14ac:dyDescent="0.25">
      <c r="A17" s="2">
        <v>999014522</v>
      </c>
      <c r="B17" s="3" t="s">
        <v>24</v>
      </c>
      <c r="C17" s="4">
        <v>2350</v>
      </c>
      <c r="D17" s="4">
        <v>0</v>
      </c>
      <c r="E17" s="4">
        <f t="shared" si="0"/>
        <v>2350</v>
      </c>
      <c r="F17" s="5">
        <v>1.9711538461538463</v>
      </c>
      <c r="G17" s="4">
        <v>4</v>
      </c>
      <c r="H17" s="5">
        <f t="shared" si="1"/>
        <v>2.0500000000000003</v>
      </c>
      <c r="I17" s="6">
        <f t="shared" si="2"/>
        <v>4632.211538461539</v>
      </c>
      <c r="J17" s="6">
        <f t="shared" si="3"/>
        <v>0</v>
      </c>
      <c r="K17" s="6">
        <f t="shared" si="4"/>
        <v>4632.211538461539</v>
      </c>
      <c r="L17" s="6">
        <f t="shared" si="5"/>
        <v>4817.5000000000009</v>
      </c>
      <c r="M17" s="6">
        <f t="shared" si="6"/>
        <v>0</v>
      </c>
      <c r="N17" s="6">
        <f t="shared" si="7"/>
        <v>4817.5000000000009</v>
      </c>
    </row>
    <row r="18" spans="1:17" ht="45" x14ac:dyDescent="0.25">
      <c r="A18" s="2">
        <v>999014044</v>
      </c>
      <c r="B18" s="3" t="s">
        <v>25</v>
      </c>
      <c r="C18" s="4">
        <v>100</v>
      </c>
      <c r="D18" s="4">
        <v>0</v>
      </c>
      <c r="E18" s="4">
        <f t="shared" si="0"/>
        <v>100</v>
      </c>
      <c r="F18" s="5">
        <v>28.5</v>
      </c>
      <c r="G18" s="4">
        <v>4</v>
      </c>
      <c r="H18" s="5">
        <f t="shared" si="1"/>
        <v>29.64</v>
      </c>
      <c r="I18" s="6">
        <f t="shared" si="2"/>
        <v>2850</v>
      </c>
      <c r="J18" s="6">
        <f t="shared" si="3"/>
        <v>0</v>
      </c>
      <c r="K18" s="6">
        <f t="shared" si="4"/>
        <v>2850</v>
      </c>
      <c r="L18" s="6">
        <f t="shared" si="5"/>
        <v>2964</v>
      </c>
      <c r="M18" s="6">
        <f t="shared" si="6"/>
        <v>0</v>
      </c>
      <c r="N18" s="6">
        <f t="shared" si="7"/>
        <v>2964</v>
      </c>
    </row>
    <row r="19" spans="1:17" ht="45" x14ac:dyDescent="0.25">
      <c r="A19" s="2">
        <v>999014733</v>
      </c>
      <c r="B19" s="3" t="s">
        <v>26</v>
      </c>
      <c r="C19" s="4">
        <v>1150</v>
      </c>
      <c r="D19" s="4">
        <v>0</v>
      </c>
      <c r="E19" s="4">
        <f t="shared" si="0"/>
        <v>1150</v>
      </c>
      <c r="F19" s="5">
        <v>25.59134615384615</v>
      </c>
      <c r="G19" s="4">
        <v>4</v>
      </c>
      <c r="H19" s="5">
        <f t="shared" si="1"/>
        <v>26.614999999999995</v>
      </c>
      <c r="I19" s="6">
        <f t="shared" si="2"/>
        <v>29430.048076923071</v>
      </c>
      <c r="J19" s="6">
        <f t="shared" si="3"/>
        <v>0</v>
      </c>
      <c r="K19" s="6">
        <f t="shared" si="4"/>
        <v>29430.048076923071</v>
      </c>
      <c r="L19" s="6">
        <f t="shared" si="5"/>
        <v>30607.249999999993</v>
      </c>
      <c r="M19" s="6">
        <f t="shared" si="6"/>
        <v>0</v>
      </c>
      <c r="N19" s="6">
        <f t="shared" si="7"/>
        <v>30607.249999999993</v>
      </c>
    </row>
    <row r="20" spans="1:17" ht="45" x14ac:dyDescent="0.25">
      <c r="A20" s="2">
        <v>999014461</v>
      </c>
      <c r="B20" s="3" t="s">
        <v>27</v>
      </c>
      <c r="C20" s="4">
        <v>300</v>
      </c>
      <c r="D20" s="4">
        <v>30</v>
      </c>
      <c r="E20" s="4">
        <f t="shared" si="0"/>
        <v>330</v>
      </c>
      <c r="F20" s="5">
        <v>25.59134615384615</v>
      </c>
      <c r="G20" s="4">
        <v>4</v>
      </c>
      <c r="H20" s="5">
        <f t="shared" si="1"/>
        <v>26.614999999999995</v>
      </c>
      <c r="I20" s="6">
        <f t="shared" si="2"/>
        <v>7677.4038461538448</v>
      </c>
      <c r="J20" s="6">
        <f t="shared" si="3"/>
        <v>767.74038461538453</v>
      </c>
      <c r="K20" s="6">
        <f t="shared" si="4"/>
        <v>8445.1442307692287</v>
      </c>
      <c r="L20" s="6">
        <f t="shared" si="5"/>
        <v>7984.4999999999982</v>
      </c>
      <c r="M20" s="6">
        <f t="shared" si="6"/>
        <v>798.44999999999982</v>
      </c>
      <c r="N20" s="6">
        <f t="shared" si="7"/>
        <v>8782.9499999999971</v>
      </c>
    </row>
    <row r="21" spans="1:17" ht="45" x14ac:dyDescent="0.25">
      <c r="A21" s="2">
        <v>999016180</v>
      </c>
      <c r="B21" s="3" t="s">
        <v>28</v>
      </c>
      <c r="C21" s="4">
        <v>100</v>
      </c>
      <c r="D21" s="4">
        <v>0</v>
      </c>
      <c r="E21" s="4">
        <f t="shared" si="0"/>
        <v>100</v>
      </c>
      <c r="F21" s="5">
        <v>24.596153846153843</v>
      </c>
      <c r="G21" s="4">
        <v>4</v>
      </c>
      <c r="H21" s="5">
        <f t="shared" si="1"/>
        <v>25.58</v>
      </c>
      <c r="I21" s="6">
        <f t="shared" si="2"/>
        <v>2459.6153846153843</v>
      </c>
      <c r="J21" s="6">
        <f t="shared" si="3"/>
        <v>0</v>
      </c>
      <c r="K21" s="6">
        <f t="shared" si="4"/>
        <v>2459.6153846153843</v>
      </c>
      <c r="L21" s="6">
        <f t="shared" si="5"/>
        <v>2558</v>
      </c>
      <c r="M21" s="6">
        <f t="shared" si="6"/>
        <v>0</v>
      </c>
      <c r="N21" s="6">
        <f t="shared" si="7"/>
        <v>2558</v>
      </c>
      <c r="Q21" s="8"/>
    </row>
    <row r="22" spans="1:17" ht="45" x14ac:dyDescent="0.25">
      <c r="A22" s="2">
        <v>999017579</v>
      </c>
      <c r="B22" s="3" t="s">
        <v>29</v>
      </c>
      <c r="C22" s="4">
        <v>800</v>
      </c>
      <c r="D22" s="4">
        <v>0</v>
      </c>
      <c r="E22" s="4">
        <f t="shared" si="0"/>
        <v>800</v>
      </c>
      <c r="F22" s="5">
        <v>37.324519230769234</v>
      </c>
      <c r="G22" s="4">
        <v>4</v>
      </c>
      <c r="H22" s="5">
        <f t="shared" si="1"/>
        <v>38.817500000000003</v>
      </c>
      <c r="I22" s="6">
        <f t="shared" si="2"/>
        <v>29859.615384615387</v>
      </c>
      <c r="J22" s="6">
        <f t="shared" si="3"/>
        <v>0</v>
      </c>
      <c r="K22" s="6">
        <f t="shared" si="4"/>
        <v>29859.615384615387</v>
      </c>
      <c r="L22" s="6">
        <f t="shared" si="5"/>
        <v>31054.000000000004</v>
      </c>
      <c r="M22" s="6">
        <f t="shared" si="6"/>
        <v>0</v>
      </c>
      <c r="N22" s="6">
        <f t="shared" si="7"/>
        <v>31054.000000000004</v>
      </c>
    </row>
    <row r="23" spans="1:17" ht="45" x14ac:dyDescent="0.25">
      <c r="A23" s="2">
        <v>999017580</v>
      </c>
      <c r="B23" s="9" t="s">
        <v>30</v>
      </c>
      <c r="C23" s="4">
        <v>100</v>
      </c>
      <c r="D23" s="4">
        <v>0</v>
      </c>
      <c r="E23" s="4">
        <f t="shared" si="0"/>
        <v>100</v>
      </c>
      <c r="F23" s="5">
        <v>37.260813461538461</v>
      </c>
      <c r="G23" s="4">
        <v>4</v>
      </c>
      <c r="H23" s="5">
        <f t="shared" si="1"/>
        <v>38.751246000000002</v>
      </c>
      <c r="I23" s="6">
        <f t="shared" si="2"/>
        <v>3726.081346153846</v>
      </c>
      <c r="J23" s="6">
        <f t="shared" si="3"/>
        <v>0</v>
      </c>
      <c r="K23" s="6">
        <f t="shared" si="4"/>
        <v>3726.081346153846</v>
      </c>
      <c r="L23" s="6">
        <f t="shared" si="5"/>
        <v>3875.1246000000001</v>
      </c>
      <c r="M23" s="6">
        <f t="shared" si="6"/>
        <v>0</v>
      </c>
      <c r="N23" s="6">
        <f t="shared" si="7"/>
        <v>3875.1246000000001</v>
      </c>
    </row>
    <row r="24" spans="1:17" ht="45" x14ac:dyDescent="0.25">
      <c r="A24" s="2">
        <v>999014210</v>
      </c>
      <c r="B24" s="3" t="s">
        <v>31</v>
      </c>
      <c r="C24" s="4">
        <v>0</v>
      </c>
      <c r="D24" s="4">
        <v>105</v>
      </c>
      <c r="E24" s="4">
        <f t="shared" si="0"/>
        <v>105</v>
      </c>
      <c r="F24" s="5">
        <v>19.739999999999998</v>
      </c>
      <c r="G24" s="4">
        <v>4</v>
      </c>
      <c r="H24" s="5">
        <f t="shared" si="1"/>
        <v>20.529599999999999</v>
      </c>
      <c r="I24" s="6">
        <f t="shared" si="2"/>
        <v>0</v>
      </c>
      <c r="J24" s="6">
        <f t="shared" si="3"/>
        <v>2072.6999999999998</v>
      </c>
      <c r="K24" s="6">
        <f t="shared" si="4"/>
        <v>2072.6999999999998</v>
      </c>
      <c r="L24" s="6">
        <f t="shared" si="5"/>
        <v>0</v>
      </c>
      <c r="M24" s="6">
        <f t="shared" si="6"/>
        <v>2155.6079999999997</v>
      </c>
      <c r="N24" s="6">
        <f t="shared" si="7"/>
        <v>2155.6079999999997</v>
      </c>
    </row>
    <row r="25" spans="1:17" ht="30" x14ac:dyDescent="0.25">
      <c r="A25" s="2">
        <v>999017251</v>
      </c>
      <c r="B25" s="3" t="s">
        <v>32</v>
      </c>
      <c r="C25" s="4">
        <v>7420</v>
      </c>
      <c r="D25" s="4">
        <v>0</v>
      </c>
      <c r="E25" s="4">
        <f t="shared" si="0"/>
        <v>7420</v>
      </c>
      <c r="F25" s="5">
        <v>1.25</v>
      </c>
      <c r="G25" s="4">
        <v>4</v>
      </c>
      <c r="H25" s="5">
        <f t="shared" si="1"/>
        <v>1.3</v>
      </c>
      <c r="I25" s="6">
        <f t="shared" si="2"/>
        <v>9275</v>
      </c>
      <c r="J25" s="6">
        <f t="shared" si="3"/>
        <v>0</v>
      </c>
      <c r="K25" s="6">
        <f t="shared" si="4"/>
        <v>9275</v>
      </c>
      <c r="L25" s="6">
        <f t="shared" si="5"/>
        <v>9646</v>
      </c>
      <c r="M25" s="6">
        <f t="shared" si="6"/>
        <v>0</v>
      </c>
      <c r="N25" s="6">
        <f t="shared" si="7"/>
        <v>9646</v>
      </c>
    </row>
    <row r="26" spans="1:17" x14ac:dyDescent="0.25">
      <c r="A26" s="2">
        <v>999013709</v>
      </c>
      <c r="B26" s="3" t="s">
        <v>33</v>
      </c>
      <c r="C26" s="4">
        <v>40000</v>
      </c>
      <c r="D26" s="4">
        <v>4200</v>
      </c>
      <c r="E26" s="4">
        <f t="shared" si="0"/>
        <v>44200</v>
      </c>
      <c r="F26" s="5">
        <v>0.18269230769230768</v>
      </c>
      <c r="G26" s="4">
        <v>4</v>
      </c>
      <c r="H26" s="5">
        <f t="shared" si="1"/>
        <v>0.19</v>
      </c>
      <c r="I26" s="6">
        <f t="shared" si="2"/>
        <v>7307.6923076923076</v>
      </c>
      <c r="J26" s="6">
        <f t="shared" si="3"/>
        <v>767.30769230769226</v>
      </c>
      <c r="K26" s="6">
        <f t="shared" si="4"/>
        <v>8075</v>
      </c>
      <c r="L26" s="6">
        <f t="shared" si="5"/>
        <v>7600</v>
      </c>
      <c r="M26" s="6">
        <f t="shared" si="6"/>
        <v>798</v>
      </c>
      <c r="N26" s="6">
        <f t="shared" si="7"/>
        <v>8398</v>
      </c>
    </row>
    <row r="27" spans="1:17" x14ac:dyDescent="0.25">
      <c r="A27" s="2">
        <v>999012663</v>
      </c>
      <c r="B27" s="3" t="s">
        <v>34</v>
      </c>
      <c r="C27" s="4">
        <v>500</v>
      </c>
      <c r="D27" s="4">
        <v>0</v>
      </c>
      <c r="E27" s="4">
        <f t="shared" si="0"/>
        <v>500</v>
      </c>
      <c r="F27" s="5">
        <v>0.61538461538461542</v>
      </c>
      <c r="G27" s="4">
        <v>4</v>
      </c>
      <c r="H27" s="5">
        <f t="shared" si="1"/>
        <v>0.64</v>
      </c>
      <c r="I27" s="6">
        <f t="shared" si="2"/>
        <v>307.69230769230774</v>
      </c>
      <c r="J27" s="6">
        <f t="shared" si="3"/>
        <v>0</v>
      </c>
      <c r="K27" s="6">
        <f t="shared" si="4"/>
        <v>307.69230769230774</v>
      </c>
      <c r="L27" s="6">
        <f t="shared" si="5"/>
        <v>320</v>
      </c>
      <c r="M27" s="6">
        <f t="shared" si="6"/>
        <v>0</v>
      </c>
      <c r="N27" s="6">
        <f t="shared" si="7"/>
        <v>320</v>
      </c>
    </row>
    <row r="28" spans="1:17" x14ac:dyDescent="0.25">
      <c r="A28" s="2">
        <v>999010839</v>
      </c>
      <c r="B28" s="3" t="s">
        <v>35</v>
      </c>
      <c r="C28" s="4">
        <v>8100</v>
      </c>
      <c r="D28" s="4">
        <v>1700</v>
      </c>
      <c r="E28" s="4">
        <f t="shared" si="0"/>
        <v>9800</v>
      </c>
      <c r="F28" s="5">
        <v>1.25</v>
      </c>
      <c r="G28" s="4">
        <v>4</v>
      </c>
      <c r="H28" s="5">
        <f t="shared" si="1"/>
        <v>1.3</v>
      </c>
      <c r="I28" s="6">
        <f t="shared" si="2"/>
        <v>10125</v>
      </c>
      <c r="J28" s="6">
        <f t="shared" si="3"/>
        <v>2125</v>
      </c>
      <c r="K28" s="6">
        <f t="shared" si="4"/>
        <v>12250</v>
      </c>
      <c r="L28" s="6">
        <f t="shared" si="5"/>
        <v>10530</v>
      </c>
      <c r="M28" s="6">
        <f t="shared" si="6"/>
        <v>2210</v>
      </c>
      <c r="N28" s="6">
        <f t="shared" si="7"/>
        <v>12740</v>
      </c>
    </row>
    <row r="29" spans="1:17" x14ac:dyDescent="0.25">
      <c r="A29" s="2">
        <v>999011190</v>
      </c>
      <c r="B29" s="9" t="s">
        <v>36</v>
      </c>
      <c r="C29" s="4">
        <v>3160</v>
      </c>
      <c r="D29" s="4">
        <v>0</v>
      </c>
      <c r="E29" s="4">
        <f t="shared" si="0"/>
        <v>3160</v>
      </c>
      <c r="F29" s="5">
        <v>1.2370192307692307</v>
      </c>
      <c r="G29" s="4">
        <v>4</v>
      </c>
      <c r="H29" s="5">
        <f t="shared" si="1"/>
        <v>1.2865</v>
      </c>
      <c r="I29" s="6">
        <f t="shared" si="2"/>
        <v>3908.9807692307691</v>
      </c>
      <c r="J29" s="6">
        <f t="shared" si="3"/>
        <v>0</v>
      </c>
      <c r="K29" s="6">
        <f t="shared" si="4"/>
        <v>3908.9807692307691</v>
      </c>
      <c r="L29" s="6">
        <f t="shared" si="5"/>
        <v>4065.34</v>
      </c>
      <c r="M29" s="6">
        <f t="shared" si="6"/>
        <v>0</v>
      </c>
      <c r="N29" s="6">
        <f t="shared" si="7"/>
        <v>4065.34</v>
      </c>
    </row>
    <row r="30" spans="1:17" ht="45" x14ac:dyDescent="0.25">
      <c r="A30" s="2">
        <v>999011067</v>
      </c>
      <c r="B30" s="9" t="s">
        <v>37</v>
      </c>
      <c r="C30" s="4">
        <v>6300</v>
      </c>
      <c r="D30" s="4">
        <v>0</v>
      </c>
      <c r="E30" s="4">
        <f t="shared" si="0"/>
        <v>6300</v>
      </c>
      <c r="F30" s="5">
        <v>1.4384615384615385</v>
      </c>
      <c r="G30" s="4">
        <v>4</v>
      </c>
      <c r="H30" s="5">
        <f t="shared" si="1"/>
        <v>1.496</v>
      </c>
      <c r="I30" s="6">
        <f t="shared" si="2"/>
        <v>9062.3076923076915</v>
      </c>
      <c r="J30" s="6">
        <f t="shared" si="3"/>
        <v>0</v>
      </c>
      <c r="K30" s="6">
        <f t="shared" si="4"/>
        <v>9062.3076923076915</v>
      </c>
      <c r="L30" s="6">
        <f t="shared" si="5"/>
        <v>9424.7999999999993</v>
      </c>
      <c r="M30" s="6">
        <f t="shared" si="6"/>
        <v>0</v>
      </c>
      <c r="N30" s="6">
        <f t="shared" si="7"/>
        <v>9424.7999999999993</v>
      </c>
    </row>
    <row r="31" spans="1:17" ht="45" x14ac:dyDescent="0.25">
      <c r="A31" s="2">
        <v>999010367</v>
      </c>
      <c r="B31" s="9" t="s">
        <v>38</v>
      </c>
      <c r="C31" s="4">
        <v>6300</v>
      </c>
      <c r="D31" s="4">
        <v>0</v>
      </c>
      <c r="E31" s="4">
        <f t="shared" si="0"/>
        <v>6300</v>
      </c>
      <c r="F31" s="5">
        <v>1.4</v>
      </c>
      <c r="G31" s="4">
        <v>4</v>
      </c>
      <c r="H31" s="5">
        <f t="shared" si="1"/>
        <v>1.456</v>
      </c>
      <c r="I31" s="6">
        <f t="shared" si="2"/>
        <v>8820</v>
      </c>
      <c r="J31" s="6">
        <f t="shared" si="3"/>
        <v>0</v>
      </c>
      <c r="K31" s="6">
        <f t="shared" si="4"/>
        <v>8820</v>
      </c>
      <c r="L31" s="6">
        <f t="shared" si="5"/>
        <v>9172.7999999999993</v>
      </c>
      <c r="M31" s="6">
        <f t="shared" si="6"/>
        <v>0</v>
      </c>
      <c r="N31" s="6">
        <f t="shared" si="7"/>
        <v>9172.7999999999993</v>
      </c>
    </row>
    <row r="32" spans="1:17" ht="45" x14ac:dyDescent="0.25">
      <c r="A32" s="2">
        <v>999010137</v>
      </c>
      <c r="B32" s="3" t="s">
        <v>39</v>
      </c>
      <c r="C32" s="4">
        <v>1400</v>
      </c>
      <c r="D32" s="4">
        <v>0</v>
      </c>
      <c r="E32" s="4">
        <f t="shared" si="0"/>
        <v>1400</v>
      </c>
      <c r="F32" s="5">
        <v>5.2019230769230766</v>
      </c>
      <c r="G32" s="4">
        <v>4</v>
      </c>
      <c r="H32" s="5">
        <f t="shared" si="1"/>
        <v>5.41</v>
      </c>
      <c r="I32" s="6">
        <f t="shared" si="2"/>
        <v>7282.6923076923076</v>
      </c>
      <c r="J32" s="6">
        <f t="shared" si="3"/>
        <v>0</v>
      </c>
      <c r="K32" s="6">
        <f t="shared" si="4"/>
        <v>7282.6923076923076</v>
      </c>
      <c r="L32" s="6">
        <f t="shared" si="5"/>
        <v>7574</v>
      </c>
      <c r="M32" s="6">
        <f t="shared" si="6"/>
        <v>0</v>
      </c>
      <c r="N32" s="6">
        <f t="shared" si="7"/>
        <v>7574</v>
      </c>
    </row>
    <row r="33" spans="1:14" x14ac:dyDescent="0.25">
      <c r="A33" s="2">
        <v>999013342</v>
      </c>
      <c r="B33" s="3" t="s">
        <v>40</v>
      </c>
      <c r="C33" s="4">
        <v>1600</v>
      </c>
      <c r="D33" s="4">
        <v>0</v>
      </c>
      <c r="E33" s="4">
        <f t="shared" si="0"/>
        <v>1600</v>
      </c>
      <c r="F33" s="5">
        <v>0.98076923076923073</v>
      </c>
      <c r="G33" s="4">
        <v>4</v>
      </c>
      <c r="H33" s="5">
        <f t="shared" si="1"/>
        <v>1.02</v>
      </c>
      <c r="I33" s="6">
        <f t="shared" si="2"/>
        <v>1569.2307692307691</v>
      </c>
      <c r="J33" s="6">
        <f t="shared" si="3"/>
        <v>0</v>
      </c>
      <c r="K33" s="6">
        <f t="shared" si="4"/>
        <v>1569.2307692307691</v>
      </c>
      <c r="L33" s="6">
        <f t="shared" si="5"/>
        <v>1632</v>
      </c>
      <c r="M33" s="6">
        <f t="shared" si="6"/>
        <v>0</v>
      </c>
      <c r="N33" s="6">
        <f t="shared" si="7"/>
        <v>1632</v>
      </c>
    </row>
    <row r="34" spans="1:14" ht="15.75" x14ac:dyDescent="0.25">
      <c r="I34" s="12">
        <f>SUM(I3:I33)</f>
        <v>253288.95634615383</v>
      </c>
      <c r="J34" s="12">
        <f t="shared" ref="J34:M34" si="8">SUM(J3:J33)</f>
        <v>18823.853846153845</v>
      </c>
      <c r="K34" s="12">
        <f t="shared" si="8"/>
        <v>272112.81019230763</v>
      </c>
      <c r="L34" s="12">
        <f t="shared" si="8"/>
        <v>263420.51459999999</v>
      </c>
      <c r="M34" s="12">
        <f t="shared" si="8"/>
        <v>19576.808000000001</v>
      </c>
      <c r="N34" s="12">
        <f>SUM(N3:N33)</f>
        <v>282997.32260000001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Full1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Juanhuix Peracaula, Josep</dc:creator>
  <cp:lastModifiedBy>Montse Garcia Torres</cp:lastModifiedBy>
  <dcterms:created xsi:type="dcterms:W3CDTF">2024-07-02T10:23:59Z</dcterms:created>
  <dcterms:modified xsi:type="dcterms:W3CDTF">2024-07-29T11:00:55Z</dcterms:modified>
</cp:coreProperties>
</file>