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F0826 CCS\FAMÍLIES D'ARTICLES\MOBILIARI D'OFICINA - F0770\CCS-2024-7 Mobiliari d'oficina complementari\2 - Licitació\4.- Plecs\1.- Preparació plecs\Annexos PCAP\Anexos mobiliari protegits\"/>
    </mc:Choice>
  </mc:AlternateContent>
  <xr:revisionPtr revIDLastSave="0" documentId="8_{1F9104EE-D988-4A29-9CCB-2AD2A5701E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ferta econò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F28" i="1" l="1"/>
  <c r="G28" i="1" s="1"/>
  <c r="F29" i="1"/>
  <c r="G29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23" i="1"/>
  <c r="G23" i="1" s="1"/>
  <c r="F24" i="1"/>
  <c r="G24" i="1" s="1"/>
  <c r="F25" i="1"/>
  <c r="G25" i="1" s="1"/>
  <c r="F26" i="1"/>
  <c r="G26" i="1" s="1"/>
  <c r="F22" i="1"/>
  <c r="G22" i="1" s="1"/>
  <c r="G39" i="1" l="1"/>
</calcChain>
</file>

<file path=xl/sharedStrings.xml><?xml version="1.0" encoding="utf-8"?>
<sst xmlns="http://schemas.openxmlformats.org/spreadsheetml/2006/main" count="38" uniqueCount="38">
  <si>
    <t>Producte</t>
  </si>
  <si>
    <t>Sèrie, Marca, model</t>
  </si>
  <si>
    <t>Fabricant</t>
  </si>
  <si>
    <t>Lot 1. Mobiliari d'alta direcció</t>
  </si>
  <si>
    <t>ARMARIS</t>
  </si>
  <si>
    <t>SISTEMES D'ARXIU</t>
  </si>
  <si>
    <t>TAULES</t>
  </si>
  <si>
    <t xml:space="preserve">Armari d'alta direcció:
180x80x45 cm
Sobre i portes batents de fusta.
4 prestatges interiors. 
Estructura metàl·lica o de fusta envernissada. </t>
  </si>
  <si>
    <t>Buc d'alta direcció:
55x55x42 cm
3 calaixos amb rodes. 
Sistema de seguretat de tancament i antibolcada. 
Estructura metàl·lica i cos dels calaixos metàl·lics.</t>
  </si>
  <si>
    <t xml:space="preserve">Buc d'alta direcció:
60x70x43 cm
3 calaixos amb rodes frenables (calaix inferior haurà de ser arxivador per carpetes penjants i el superior amb safata portallapis).
Tapa i frontis dels calaixos de  tauler de fusta lacada. 
Sistema de tancament de seguretat i antibolcada + estructura metàl·lica. </t>
  </si>
  <si>
    <t>El percentatge de descompte a aplicar a tots els articles de la sèrie, marca, model és de:</t>
  </si>
  <si>
    <t>Import unitari màxim (sense IVA)</t>
  </si>
  <si>
    <t>Preu unitari catàleg (sense IVA)</t>
  </si>
  <si>
    <t>Preu unitari ofert (sense IVA)</t>
  </si>
  <si>
    <t>% de descompte ofert</t>
  </si>
  <si>
    <t>Lot</t>
  </si>
  <si>
    <t>TOTAL OFERTA</t>
  </si>
  <si>
    <t>El/la senyor/a:</t>
  </si>
  <si>
    <t>en nom propi:</t>
  </si>
  <si>
    <t>o com a representant:</t>
  </si>
  <si>
    <t>de l'empresa:</t>
  </si>
  <si>
    <t>Armari auxiliar per a taula d'alta direcció:
51x80/96x45 cm
2 prestatges accessibles des del lateral per col·locar com ala annexa a la taula amb 1 porta corredissa +  acabat fusta a dues cares.</t>
  </si>
  <si>
    <t>Armari d'alta direcció:
110x80x45 cm
Sobre i portes batents de fusta lacada.
3 prestatges, 2 d'ells amb una alçada útil mínima de 38 cm i amb guies per col·locar carpetes penjants. 
Estructura metàl·lica, laterals i bases de doble estructura d'acer, amb tapa embellidora o de fusta envernissada</t>
  </si>
  <si>
    <t>Armari d'alta direcció:
160x80x45 cm
Sobre i portes batents a la part baixa de fusta.
1 prestatge interior a la part baixa i 2 exteriors regulables en alçada. 
Estructura metàl·lica o de fusta envernissada</t>
  </si>
  <si>
    <t>Armari d'alta direcció: 
80x72x45 cm
Sobre i portes de fusta.
1 prestatge interior. 
Estructura metàl·lica amb tapa embellidora o de fusta envernissada.</t>
  </si>
  <si>
    <t>Ala de taula d'alta direcció: 
100x60 cm, 72/75 cm alçada
Tauler de fusta. 
Estructura i potes metàl·liques o de fusta rectes.</t>
  </si>
  <si>
    <t>Taula d'alta direcció auxiliar:
80x60 cm, 72/75 cm alçada
Tauler de fusta. 
Estructura i potes metàl·liques rectes.</t>
  </si>
  <si>
    <t>Taula d'alta direcció de reunions rodona:
100 cm, 72/75 cm alçada
Tauler de fusta. 
Estructura i peu de copa metàl·lics.</t>
  </si>
  <si>
    <t>Taula d'alta direcció de reunions rodona:
120 cm, 72/75 cm alçada
Tauler de fusta. 
Estructura i peu de copa metàl·lics.</t>
  </si>
  <si>
    <t xml:space="preserve">Taula d'alta direcció de reunions:
250x120 cm, 72/75 cm alçada 
Tauler de fusta. 
Estructura i potes metàl·liques rectes. </t>
  </si>
  <si>
    <t>Taula d'alta direcció: 
180x80 cm, 72/75 cm alçada
Tauler de fusta. 
Estructura i potes metàl·liques o de fusta rectes. 
Sistema de passa cables i canal d'electrificació horitzontal amb safata i vertical mitjançant una vertebra o qualsevol altra sistema + faldó de fusta o metàl·lic.</t>
  </si>
  <si>
    <t xml:space="preserve">Taula d'alta direcció:
200x100 cm , 72/75 cm alçada
Tauler de fusta lacada. 
Estructura i potes metàl·liques rectes amb sistema de passa cables i canal d'electrificació horitzontal amb safata i vertical mitjançant una vertebra o qualsevol altra sistema + faldó metàl·lic. </t>
  </si>
  <si>
    <t>Taula d'alta direcció:
200x80 cm, 72/75 cm alçada
Tauler de fusta. 
Estructura i potes metàl·liques o de fusta rectes.
Sistema de passa cables i canal d'electrificació horitzontal amb safata i vertical mitjançant una vertebra o qualsevol altra sistema + faldó de fusta o metàl·lic.</t>
  </si>
  <si>
    <t>Referència del fabricant</t>
  </si>
  <si>
    <t>Indicar %</t>
  </si>
  <si>
    <t>Annex 6.3 Oferta econòmica</t>
  </si>
  <si>
    <t>ACORD MARC PER A LA CONTRACTACIÓ DEL SUBMINISTRAMENT I INSTAL·LACIÓ DE MOBILIARI D’OFICINA COMPLEMENTARI (CCS-2024-7)</t>
  </si>
  <si>
    <t>Les empreses només hauran d'emplenar la cel·la D18 (% de descompte, sense el símbol de %) i les columnes E (Preu unitari catàleg, sense el símbol d'€), H (Sèrie, Marca, model) I (Fabricant) i J (Referència del fabricant)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</si>
</sst>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.00\ [$€-403]_-;\-* #,##0.00\ [$€-403]_-;_-* &quot;-&quot;??\ [$€-403]_-;_-@_-"/>
    <numFmt numFmtId="166" formatCode="#,##0.00_ ;\-#,##0.00\ 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0" borderId="0" xfId="0" applyFont="1"/>
    <xf numFmtId="0" fontId="6" fillId="0" borderId="0" xfId="0" applyFont="1" applyFill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vertical="center" wrapText="1"/>
    </xf>
    <xf numFmtId="43" fontId="3" fillId="0" borderId="4" xfId="1" applyFont="1" applyBorder="1" applyAlignment="1">
      <alignment vertical="center"/>
    </xf>
    <xf numFmtId="166" fontId="3" fillId="0" borderId="4" xfId="1" applyNumberFormat="1" applyFont="1" applyBorder="1" applyAlignment="1" applyProtection="1">
      <alignment vertical="center"/>
      <protection locked="0"/>
    </xf>
    <xf numFmtId="167" fontId="9" fillId="0" borderId="4" xfId="1" applyNumberFormat="1" applyFont="1" applyBorder="1" applyAlignment="1">
      <alignment horizontal="center" vertical="center" wrapText="1"/>
    </xf>
    <xf numFmtId="164" fontId="9" fillId="0" borderId="4" xfId="1" applyNumberFormat="1" applyFont="1" applyBorder="1" applyAlignment="1" applyProtection="1">
      <alignment horizontal="center" vertical="center" wrapText="1"/>
    </xf>
    <xf numFmtId="0" fontId="3" fillId="0" borderId="4" xfId="0" applyFont="1" applyBorder="1" applyProtection="1">
      <protection locked="0"/>
    </xf>
    <xf numFmtId="0" fontId="10" fillId="0" borderId="4" xfId="0" applyFont="1" applyFill="1" applyBorder="1" applyAlignment="1" applyProtection="1">
      <alignment horizontal="left" vertical="center" wrapText="1"/>
    </xf>
    <xf numFmtId="43" fontId="3" fillId="0" borderId="4" xfId="1" applyFont="1" applyFill="1" applyBorder="1" applyAlignment="1">
      <alignment vertical="center"/>
    </xf>
    <xf numFmtId="0" fontId="3" fillId="0" borderId="4" xfId="0" applyFont="1" applyFill="1" applyBorder="1" applyProtection="1">
      <protection locked="0"/>
    </xf>
    <xf numFmtId="0" fontId="3" fillId="0" borderId="0" xfId="0" applyFont="1" applyFill="1"/>
    <xf numFmtId="0" fontId="5" fillId="0" borderId="4" xfId="0" applyFont="1" applyBorder="1"/>
    <xf numFmtId="164" fontId="5" fillId="0" borderId="4" xfId="0" applyNumberFormat="1" applyFont="1" applyBorder="1"/>
    <xf numFmtId="43" fontId="3" fillId="0" borderId="0" xfId="0" applyNumberFormat="1" applyFont="1"/>
    <xf numFmtId="0" fontId="5" fillId="3" borderId="6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164" fontId="3" fillId="0" borderId="0" xfId="0" applyNumberFormat="1" applyFont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2</xdr:col>
      <xdr:colOff>1389062</xdr:colOff>
      <xdr:row>4</xdr:row>
      <xdr:rowOff>17462</xdr:rowOff>
    </xdr:to>
    <xdr:pic>
      <xdr:nvPicPr>
        <xdr:cNvPr id="3" name="Imatge 2" descr="Generalitat de Catalunya, Departament d'Economia i Hisenda, Comissió Central de Subministraments" title="Logotip">
          <a:extLst>
            <a:ext uri="{FF2B5EF4-FFF2-40B4-BE49-F238E27FC236}">
              <a16:creationId xmlns:a16="http://schemas.microsoft.com/office/drawing/2014/main" id="{2AC2EBA6-1688-440B-89EE-586BB1858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5725"/>
          <a:ext cx="2481262" cy="668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K39"/>
  <sheetViews>
    <sheetView tabSelected="1" zoomScaleNormal="100" workbookViewId="0">
      <selection activeCell="C20" sqref="C20"/>
    </sheetView>
  </sheetViews>
  <sheetFormatPr defaultColWidth="9.140625" defaultRowHeight="14.25" x14ac:dyDescent="0.2"/>
  <cols>
    <col min="1" max="1" width="5" style="2" customWidth="1"/>
    <col min="2" max="2" width="12.42578125" style="2" customWidth="1"/>
    <col min="3" max="3" width="68.42578125" style="2" customWidth="1"/>
    <col min="4" max="4" width="19.5703125" style="2" customWidth="1"/>
    <col min="5" max="5" width="16.140625" style="2" customWidth="1"/>
    <col min="6" max="6" width="18.28515625" style="2" customWidth="1"/>
    <col min="7" max="7" width="16.140625" style="2" customWidth="1"/>
    <col min="8" max="8" width="17.42578125" style="2" customWidth="1"/>
    <col min="9" max="10" width="18.42578125" style="2" customWidth="1"/>
    <col min="11" max="11" width="13.140625" style="2" customWidth="1"/>
    <col min="12" max="16384" width="9.140625" style="2"/>
  </cols>
  <sheetData>
    <row r="4" spans="2:10" ht="15" x14ac:dyDescent="0.2">
      <c r="B4" s="1"/>
      <c r="D4" s="3"/>
      <c r="E4" s="3"/>
      <c r="F4" s="3"/>
      <c r="G4" s="3"/>
    </row>
    <row r="5" spans="2:10" ht="15" x14ac:dyDescent="0.2">
      <c r="B5" s="1"/>
      <c r="D5" s="3"/>
      <c r="E5" s="3"/>
      <c r="F5" s="3"/>
      <c r="G5" s="3"/>
    </row>
    <row r="6" spans="2:10" ht="15.75" x14ac:dyDescent="0.25">
      <c r="B6" s="4"/>
      <c r="D6" s="3"/>
      <c r="E6" s="3"/>
      <c r="F6" s="3"/>
      <c r="G6" s="3"/>
    </row>
    <row r="8" spans="2:10" s="8" customFormat="1" ht="15" x14ac:dyDescent="0.25">
      <c r="B8" s="5" t="s">
        <v>36</v>
      </c>
      <c r="C8" s="6"/>
      <c r="D8" s="6"/>
      <c r="E8" s="6"/>
      <c r="F8" s="6"/>
      <c r="G8" s="6"/>
      <c r="H8" s="7"/>
    </row>
    <row r="9" spans="2:10" s="8" customFormat="1" ht="15" x14ac:dyDescent="0.25">
      <c r="B9" s="5" t="s">
        <v>35</v>
      </c>
      <c r="C9" s="6"/>
      <c r="D9" s="6"/>
      <c r="E9" s="6"/>
      <c r="F9" s="6"/>
      <c r="G9" s="6"/>
      <c r="H9" s="7"/>
    </row>
    <row r="10" spans="2:10" s="8" customFormat="1" ht="15" x14ac:dyDescent="0.25">
      <c r="B10" s="42" t="s">
        <v>3</v>
      </c>
      <c r="C10" s="43"/>
      <c r="D10" s="43"/>
      <c r="E10" s="43"/>
      <c r="F10" s="43"/>
      <c r="G10" s="43"/>
      <c r="H10" s="44"/>
    </row>
    <row r="11" spans="2:10" s="8" customFormat="1" ht="15" x14ac:dyDescent="0.25"/>
    <row r="12" spans="2:10" s="8" customFormat="1" ht="15" x14ac:dyDescent="0.25">
      <c r="B12" s="9" t="s">
        <v>17</v>
      </c>
      <c r="C12" s="45"/>
      <c r="D12" s="45"/>
      <c r="E12" s="45"/>
    </row>
    <row r="13" spans="2:10" s="8" customFormat="1" ht="15" x14ac:dyDescent="0.25">
      <c r="B13" s="9" t="s">
        <v>18</v>
      </c>
      <c r="C13" s="10"/>
      <c r="D13" s="11" t="s">
        <v>19</v>
      </c>
      <c r="E13" s="12"/>
    </row>
    <row r="14" spans="2:10" s="8" customFormat="1" ht="15" x14ac:dyDescent="0.25">
      <c r="B14" s="9" t="s">
        <v>20</v>
      </c>
      <c r="C14" s="45"/>
      <c r="D14" s="45"/>
      <c r="E14" s="45"/>
    </row>
    <row r="15" spans="2:10" s="8" customFormat="1" ht="15.75" thickBot="1" x14ac:dyDescent="0.3"/>
    <row r="16" spans="2:10" s="8" customFormat="1" ht="33" customHeight="1" thickBot="1" x14ac:dyDescent="0.3">
      <c r="B16" s="39" t="s">
        <v>37</v>
      </c>
      <c r="C16" s="40"/>
      <c r="D16" s="40"/>
      <c r="E16" s="40"/>
      <c r="F16" s="40"/>
      <c r="G16" s="40"/>
      <c r="H16" s="40"/>
      <c r="I16" s="40"/>
      <c r="J16" s="41"/>
    </row>
    <row r="17" spans="2:11" s="8" customFormat="1" ht="15.75" thickBot="1" x14ac:dyDescent="0.3"/>
    <row r="18" spans="2:11" s="8" customFormat="1" ht="15.75" customHeight="1" thickBot="1" x14ac:dyDescent="0.3">
      <c r="B18" s="33" t="s">
        <v>10</v>
      </c>
      <c r="C18" s="34"/>
      <c r="D18" s="13" t="s">
        <v>34</v>
      </c>
      <c r="E18" s="14"/>
    </row>
    <row r="19" spans="2:11" s="8" customFormat="1" ht="15" x14ac:dyDescent="0.25"/>
    <row r="20" spans="2:11" s="18" customFormat="1" ht="45" x14ac:dyDescent="0.2">
      <c r="B20" s="15" t="s">
        <v>15</v>
      </c>
      <c r="C20" s="15" t="s">
        <v>0</v>
      </c>
      <c r="D20" s="16" t="s">
        <v>11</v>
      </c>
      <c r="E20" s="16" t="s">
        <v>12</v>
      </c>
      <c r="F20" s="17" t="s">
        <v>14</v>
      </c>
      <c r="G20" s="17" t="s">
        <v>13</v>
      </c>
      <c r="H20" s="15" t="s">
        <v>1</v>
      </c>
      <c r="I20" s="15" t="s">
        <v>2</v>
      </c>
      <c r="J20" s="15" t="s">
        <v>33</v>
      </c>
    </row>
    <row r="21" spans="2:11" s="18" customFormat="1" ht="15" x14ac:dyDescent="0.2">
      <c r="B21" s="46" t="s">
        <v>4</v>
      </c>
      <c r="C21" s="47"/>
      <c r="D21" s="47"/>
      <c r="E21" s="47"/>
      <c r="F21" s="47"/>
      <c r="G21" s="47"/>
      <c r="H21" s="47"/>
      <c r="I21" s="47"/>
      <c r="J21" s="48"/>
    </row>
    <row r="22" spans="2:11" ht="78" customHeight="1" x14ac:dyDescent="0.2">
      <c r="B22" s="19">
        <v>1</v>
      </c>
      <c r="C22" s="20" t="s">
        <v>21</v>
      </c>
      <c r="D22" s="21">
        <v>656.72392500000001</v>
      </c>
      <c r="E22" s="22">
        <v>0</v>
      </c>
      <c r="F22" s="23" t="str">
        <f t="shared" ref="F22:F26" si="0">$D$18</f>
        <v>Indicar %</v>
      </c>
      <c r="G22" s="24" t="e">
        <f>E22-(E22*F22%)</f>
        <v>#VALUE!</v>
      </c>
      <c r="H22" s="25"/>
      <c r="I22" s="25"/>
      <c r="J22" s="25"/>
      <c r="K22" s="35"/>
    </row>
    <row r="23" spans="2:11" ht="99.75" x14ac:dyDescent="0.2">
      <c r="B23" s="19">
        <v>1</v>
      </c>
      <c r="C23" s="20" t="s">
        <v>22</v>
      </c>
      <c r="D23" s="21">
        <v>757.85352499999999</v>
      </c>
      <c r="E23" s="22">
        <v>0</v>
      </c>
      <c r="F23" s="23" t="str">
        <f t="shared" si="0"/>
        <v>Indicar %</v>
      </c>
      <c r="G23" s="24" t="e">
        <f t="shared" ref="G23:G26" si="1">E23-(E23*F23%)</f>
        <v>#VALUE!</v>
      </c>
      <c r="H23" s="25"/>
      <c r="I23" s="25"/>
      <c r="J23" s="25"/>
      <c r="K23" s="35"/>
    </row>
    <row r="24" spans="2:11" ht="71.25" x14ac:dyDescent="0.2">
      <c r="B24" s="19">
        <v>1</v>
      </c>
      <c r="C24" s="26" t="s">
        <v>23</v>
      </c>
      <c r="D24" s="21">
        <v>702.55412499999989</v>
      </c>
      <c r="E24" s="22">
        <v>0</v>
      </c>
      <c r="F24" s="23" t="str">
        <f t="shared" si="0"/>
        <v>Indicar %</v>
      </c>
      <c r="G24" s="24" t="e">
        <f t="shared" si="1"/>
        <v>#VALUE!</v>
      </c>
      <c r="H24" s="25"/>
      <c r="I24" s="25"/>
      <c r="J24" s="25"/>
      <c r="K24" s="35"/>
    </row>
    <row r="25" spans="2:11" ht="71.25" x14ac:dyDescent="0.2">
      <c r="B25" s="19">
        <v>1</v>
      </c>
      <c r="C25" s="26" t="s">
        <v>7</v>
      </c>
      <c r="D25" s="21">
        <v>910.75648529411762</v>
      </c>
      <c r="E25" s="22">
        <v>0</v>
      </c>
      <c r="F25" s="23" t="str">
        <f t="shared" si="0"/>
        <v>Indicar %</v>
      </c>
      <c r="G25" s="24" t="e">
        <f t="shared" si="1"/>
        <v>#VALUE!</v>
      </c>
      <c r="H25" s="25"/>
      <c r="I25" s="25"/>
      <c r="J25" s="25"/>
      <c r="K25" s="35"/>
    </row>
    <row r="26" spans="2:11" s="29" customFormat="1" ht="71.25" x14ac:dyDescent="0.2">
      <c r="B26" s="19">
        <v>1</v>
      </c>
      <c r="C26" s="20" t="s">
        <v>24</v>
      </c>
      <c r="D26" s="27">
        <v>566.48713970588233</v>
      </c>
      <c r="E26" s="22">
        <v>0</v>
      </c>
      <c r="F26" s="23" t="str">
        <f t="shared" si="0"/>
        <v>Indicar %</v>
      </c>
      <c r="G26" s="24" t="e">
        <f t="shared" si="1"/>
        <v>#VALUE!</v>
      </c>
      <c r="H26" s="28"/>
      <c r="I26" s="28"/>
      <c r="J26" s="28"/>
      <c r="K26" s="35"/>
    </row>
    <row r="27" spans="2:11" s="29" customFormat="1" ht="15" customHeight="1" x14ac:dyDescent="0.2">
      <c r="B27" s="36" t="s">
        <v>5</v>
      </c>
      <c r="C27" s="37"/>
      <c r="D27" s="37"/>
      <c r="E27" s="37"/>
      <c r="F27" s="37"/>
      <c r="G27" s="37"/>
      <c r="H27" s="37"/>
      <c r="I27" s="37"/>
      <c r="J27" s="38"/>
      <c r="K27" s="35"/>
    </row>
    <row r="28" spans="2:11" s="29" customFormat="1" ht="71.25" x14ac:dyDescent="0.2">
      <c r="B28" s="19">
        <v>1</v>
      </c>
      <c r="C28" s="26" t="s">
        <v>8</v>
      </c>
      <c r="D28" s="27">
        <v>353.16866406250006</v>
      </c>
      <c r="E28" s="22">
        <v>0</v>
      </c>
      <c r="F28" s="23" t="str">
        <f>$D$18</f>
        <v>Indicar %</v>
      </c>
      <c r="G28" s="24" t="e">
        <f>E28-(E28*F28%)</f>
        <v>#VALUE!</v>
      </c>
      <c r="H28" s="28"/>
      <c r="I28" s="28"/>
      <c r="J28" s="28"/>
      <c r="K28" s="35"/>
    </row>
    <row r="29" spans="2:11" s="29" customFormat="1" ht="99.75" x14ac:dyDescent="0.2">
      <c r="B29" s="19">
        <v>1</v>
      </c>
      <c r="C29" s="20" t="s">
        <v>9</v>
      </c>
      <c r="D29" s="27">
        <v>491.45882500000005</v>
      </c>
      <c r="E29" s="22">
        <v>0</v>
      </c>
      <c r="F29" s="23" t="str">
        <f>$D$18</f>
        <v>Indicar %</v>
      </c>
      <c r="G29" s="24" t="e">
        <f>E29-(E29*F29%)</f>
        <v>#VALUE!</v>
      </c>
      <c r="H29" s="28"/>
      <c r="I29" s="28"/>
      <c r="J29" s="28"/>
      <c r="K29" s="35"/>
    </row>
    <row r="30" spans="2:11" s="29" customFormat="1" ht="15" x14ac:dyDescent="0.2">
      <c r="B30" s="36" t="s">
        <v>6</v>
      </c>
      <c r="C30" s="37"/>
      <c r="D30" s="37"/>
      <c r="E30" s="37"/>
      <c r="F30" s="37"/>
      <c r="G30" s="37"/>
      <c r="H30" s="37"/>
      <c r="I30" s="37"/>
      <c r="J30" s="38"/>
      <c r="K30" s="35"/>
    </row>
    <row r="31" spans="2:11" ht="57" x14ac:dyDescent="0.2">
      <c r="B31" s="19">
        <v>1</v>
      </c>
      <c r="C31" s="26" t="s">
        <v>25</v>
      </c>
      <c r="D31" s="21">
        <v>361.04240441176466</v>
      </c>
      <c r="E31" s="22">
        <v>0</v>
      </c>
      <c r="F31" s="23" t="str">
        <f t="shared" ref="F31:F38" si="2">$D$18</f>
        <v>Indicar %</v>
      </c>
      <c r="G31" s="24" t="e">
        <f>E31-(E31*F31%)</f>
        <v>#VALUE!</v>
      </c>
      <c r="H31" s="25"/>
      <c r="I31" s="25"/>
      <c r="J31" s="25"/>
      <c r="K31" s="35"/>
    </row>
    <row r="32" spans="2:11" ht="57" x14ac:dyDescent="0.2">
      <c r="B32" s="19">
        <v>1</v>
      </c>
      <c r="C32" s="26" t="s">
        <v>26</v>
      </c>
      <c r="D32" s="21">
        <v>342.8407125</v>
      </c>
      <c r="E32" s="22">
        <v>0</v>
      </c>
      <c r="F32" s="23" t="str">
        <f t="shared" si="2"/>
        <v>Indicar %</v>
      </c>
      <c r="G32" s="24" t="e">
        <f t="shared" ref="G32:G38" si="3">E32-(E32*F32%)</f>
        <v>#VALUE!</v>
      </c>
      <c r="H32" s="25"/>
      <c r="I32" s="25"/>
      <c r="J32" s="25"/>
      <c r="K32" s="35"/>
    </row>
    <row r="33" spans="2:11" ht="57" x14ac:dyDescent="0.2">
      <c r="B33" s="19">
        <v>1</v>
      </c>
      <c r="C33" s="20" t="s">
        <v>27</v>
      </c>
      <c r="D33" s="21">
        <v>586.50799999999992</v>
      </c>
      <c r="E33" s="22">
        <v>0</v>
      </c>
      <c r="F33" s="23" t="str">
        <f t="shared" si="2"/>
        <v>Indicar %</v>
      </c>
      <c r="G33" s="24" t="e">
        <f t="shared" si="3"/>
        <v>#VALUE!</v>
      </c>
      <c r="H33" s="25"/>
      <c r="I33" s="25"/>
      <c r="J33" s="25"/>
      <c r="K33" s="35"/>
    </row>
    <row r="34" spans="2:11" ht="57" x14ac:dyDescent="0.2">
      <c r="B34" s="19">
        <v>1</v>
      </c>
      <c r="C34" s="20" t="s">
        <v>28</v>
      </c>
      <c r="D34" s="21">
        <v>691.7600625</v>
      </c>
      <c r="E34" s="22">
        <v>0</v>
      </c>
      <c r="F34" s="23" t="str">
        <f t="shared" si="2"/>
        <v>Indicar %</v>
      </c>
      <c r="G34" s="24" t="e">
        <f t="shared" si="3"/>
        <v>#VALUE!</v>
      </c>
      <c r="H34" s="25"/>
      <c r="I34" s="25"/>
      <c r="J34" s="25"/>
      <c r="K34" s="35"/>
    </row>
    <row r="35" spans="2:11" ht="57" x14ac:dyDescent="0.2">
      <c r="B35" s="19">
        <v>1</v>
      </c>
      <c r="C35" s="26" t="s">
        <v>29</v>
      </c>
      <c r="D35" s="21">
        <v>1077.8237708333336</v>
      </c>
      <c r="E35" s="22">
        <v>0</v>
      </c>
      <c r="F35" s="23" t="str">
        <f t="shared" si="2"/>
        <v>Indicar %</v>
      </c>
      <c r="G35" s="24" t="e">
        <f t="shared" si="3"/>
        <v>#VALUE!</v>
      </c>
      <c r="H35" s="25"/>
      <c r="I35" s="25"/>
      <c r="J35" s="25"/>
      <c r="K35" s="35"/>
    </row>
    <row r="36" spans="2:11" ht="99.75" x14ac:dyDescent="0.2">
      <c r="B36" s="19">
        <v>1</v>
      </c>
      <c r="C36" s="26" t="s">
        <v>30</v>
      </c>
      <c r="D36" s="21">
        <v>740.18272058823527</v>
      </c>
      <c r="E36" s="22">
        <v>0</v>
      </c>
      <c r="F36" s="23" t="str">
        <f t="shared" si="2"/>
        <v>Indicar %</v>
      </c>
      <c r="G36" s="24" t="e">
        <f t="shared" si="3"/>
        <v>#VALUE!</v>
      </c>
      <c r="H36" s="25"/>
      <c r="I36" s="25"/>
      <c r="J36" s="25"/>
      <c r="K36" s="35"/>
    </row>
    <row r="37" spans="2:11" ht="85.5" x14ac:dyDescent="0.2">
      <c r="B37" s="19">
        <v>1</v>
      </c>
      <c r="C37" s="20" t="s">
        <v>31</v>
      </c>
      <c r="D37" s="21">
        <v>1073.0952374999999</v>
      </c>
      <c r="E37" s="22">
        <v>1000</v>
      </c>
      <c r="F37" s="23" t="str">
        <f t="shared" si="2"/>
        <v>Indicar %</v>
      </c>
      <c r="G37" s="24" t="e">
        <f t="shared" si="3"/>
        <v>#VALUE!</v>
      </c>
      <c r="H37" s="25"/>
      <c r="I37" s="25"/>
      <c r="J37" s="25"/>
      <c r="K37" s="35"/>
    </row>
    <row r="38" spans="2:11" ht="99.75" x14ac:dyDescent="0.2">
      <c r="B38" s="19">
        <v>1</v>
      </c>
      <c r="C38" s="26" t="s">
        <v>32</v>
      </c>
      <c r="D38" s="21">
        <v>802.88649999999996</v>
      </c>
      <c r="E38" s="22">
        <v>0</v>
      </c>
      <c r="F38" s="23" t="str">
        <f t="shared" si="2"/>
        <v>Indicar %</v>
      </c>
      <c r="G38" s="24" t="e">
        <f t="shared" si="3"/>
        <v>#VALUE!</v>
      </c>
      <c r="H38" s="25"/>
      <c r="I38" s="25"/>
      <c r="J38" s="25"/>
      <c r="K38" s="35"/>
    </row>
    <row r="39" spans="2:11" ht="15" x14ac:dyDescent="0.25">
      <c r="D39" s="32">
        <f>SUM(D31:D38,D29,D28,D26,D25,D24,D23,D22)</f>
        <v>10115.142097395834</v>
      </c>
      <c r="F39" s="30" t="s">
        <v>16</v>
      </c>
      <c r="G39" s="31" t="e">
        <f>SUM(G22:G38)</f>
        <v>#VALUE!</v>
      </c>
    </row>
  </sheetData>
  <sheetProtection algorithmName="SHA-512" hashValue="cNBV0kEKh/V6+z5+zQd9Fex7HCgyz/U2QWoyqmPaxOdkdE0rMirRVEXvQZ5KEci8u1Es3mi4JgRJ/L6eTFzj2w==" saltValue="gK7XvpMlEvlCQ8Tn1Q+96Q==" spinCount="100000" sheet="1" objects="1" scenarios="1"/>
  <mergeCells count="7">
    <mergeCell ref="B30:J30"/>
    <mergeCell ref="B16:J16"/>
    <mergeCell ref="B10:H10"/>
    <mergeCell ref="C12:E12"/>
    <mergeCell ref="C14:E14"/>
    <mergeCell ref="B21:J21"/>
    <mergeCell ref="B27:J27"/>
  </mergeCells>
  <dataValidations count="1">
    <dataValidation type="custom" allowBlank="1" showInputMessage="1" showErrorMessage="1" sqref="E22:E26 E31:E38 E28:E29" xr:uid="{00000000-0002-0000-0000-000000000000}">
      <formula1>((E22-E22*$D$18%)&lt;=D22)</formula1>
    </dataValidation>
  </dataValidations>
  <pageMargins left="0.7" right="0.7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Oferta econòmica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Fetscher Vela, Albert</dc:creator>
  <cp:lastModifiedBy>Sosu, Stefania Andreea</cp:lastModifiedBy>
  <cp:lastPrinted>2022-04-28T09:46:07Z</cp:lastPrinted>
  <dcterms:created xsi:type="dcterms:W3CDTF">2022-02-07T07:07:59Z</dcterms:created>
  <dcterms:modified xsi:type="dcterms:W3CDTF">2024-06-14T10:57:11Z</dcterms:modified>
</cp:coreProperties>
</file>