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ransversals\AJL\00.-LICITACIONS\01.-LICITACIONS FUNDACIÓ\07.- T23-24\ABREUJATS\086-T2324-TEC-SE_TRANSPORT_CONTENIDORS\3. Publicar\ofertes modificades\"/>
    </mc:Choice>
  </mc:AlternateContent>
  <xr:revisionPtr revIDLastSave="0" documentId="13_ncr:1_{293D0C7A-FE8A-4EDB-A6F0-D3E3EE34B524}" xr6:coauthVersionLast="47" xr6:coauthVersionMax="47" xr10:uidLastSave="{00000000-0000-0000-0000-000000000000}"/>
  <bookViews>
    <workbookView xWindow="-108" yWindow="-108" windowWidth="23256" windowHeight="12456" xr2:uid="{EB7DDD39-CB1E-468C-A305-DDCF6F5E3B8D}"/>
  </bookViews>
  <sheets>
    <sheet name="MODEL OFERTA LOT 1" sheetId="4" r:id="rId1"/>
  </sheets>
  <definedNames>
    <definedName name="_xlnm._FilterDatabase" localSheetId="0" hidden="1">'MODEL OFERTA LOT 1'!$B$18:$P$18</definedName>
    <definedName name="_xlnm.Print_Area" localSheetId="0">'MODEL OFERTA LOT 1'!$A$2:$P$96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4" l="1"/>
  <c r="N23" i="4"/>
  <c r="N22" i="4"/>
  <c r="N21" i="4"/>
  <c r="P21" i="4"/>
  <c r="P22" i="4"/>
  <c r="P23" i="4"/>
  <c r="P25" i="4"/>
  <c r="P20" i="4"/>
  <c r="N20" i="4"/>
  <c r="S42" i="4"/>
  <c r="S21" i="4"/>
  <c r="S24" i="4" s="1"/>
  <c r="P28" i="4" l="1"/>
  <c r="N28" i="4"/>
  <c r="N34" i="4" s="1"/>
  <c r="N36" i="4" s="1"/>
  <c r="S32" i="4"/>
  <c r="S40" i="4" l="1"/>
  <c r="S43" i="4" s="1"/>
  <c r="S30" i="4"/>
  <c r="S34" i="4" s="1"/>
  <c r="S36" i="4" s="1"/>
</calcChain>
</file>

<file path=xl/sharedStrings.xml><?xml version="1.0" encoding="utf-8"?>
<sst xmlns="http://schemas.openxmlformats.org/spreadsheetml/2006/main" count="104" uniqueCount="69">
  <si>
    <t>Director Tècnic</t>
  </si>
  <si>
    <t xml:space="preserve">Cap del Servei de Logística </t>
  </si>
  <si>
    <t>Xavier Sagrera</t>
  </si>
  <si>
    <t>Marc Comas</t>
  </si>
  <si>
    <t xml:space="preserve">el </t>
  </si>
  <si>
    <t>Lloc, data i signatura</t>
  </si>
  <si>
    <t>TOTAL PUNTUACIÓ</t>
  </si>
  <si>
    <r>
      <t xml:space="preserve">TOTAL VALORACIÓ OFERTA ECONÒMICA </t>
    </r>
    <r>
      <rPr>
        <b/>
        <sz val="16"/>
        <color rgb="FFFF0000"/>
        <rFont val="Calibri"/>
        <family val="2"/>
        <scheme val="minor"/>
      </rPr>
      <t>Pv</t>
    </r>
  </si>
  <si>
    <r>
      <rPr>
        <b/>
        <sz val="16"/>
        <color rgb="FFFF0000"/>
        <rFont val="Calibri"/>
        <family val="2"/>
        <scheme val="minor"/>
      </rPr>
      <t>VP</t>
    </r>
    <r>
      <rPr>
        <b/>
        <sz val="16"/>
        <rFont val="Calibri"/>
        <family val="2"/>
        <scheme val="minor"/>
      </rPr>
      <t xml:space="preserve">=1 </t>
    </r>
  </si>
  <si>
    <t>Baixa  anormal o desproporcionada? (Si A&gt;?)</t>
  </si>
  <si>
    <r>
      <t xml:space="preserve">Dif. entre % baixa del licitador i mitjana % baixes respecte el </t>
    </r>
    <r>
      <rPr>
        <b/>
        <sz val="16"/>
        <color rgb="FFFF0000"/>
        <rFont val="Calibri"/>
        <family val="2"/>
        <scheme val="minor"/>
      </rPr>
      <t xml:space="preserve">IL </t>
    </r>
    <r>
      <rPr>
        <b/>
        <sz val="16"/>
        <rFont val="Calibri"/>
        <family val="2"/>
        <scheme val="minor"/>
      </rPr>
      <t>(A)</t>
    </r>
  </si>
  <si>
    <t>Baixa del licitador</t>
  </si>
  <si>
    <t>mitjana  baixes  vs IL</t>
  </si>
  <si>
    <r>
      <t>Oferta millor (</t>
    </r>
    <r>
      <rPr>
        <b/>
        <sz val="18"/>
        <color rgb="FFFF0000"/>
        <rFont val="Calibri"/>
        <family val="2"/>
        <scheme val="minor"/>
      </rPr>
      <t>Om)</t>
    </r>
  </si>
  <si>
    <r>
      <t>Oferta a valorar</t>
    </r>
    <r>
      <rPr>
        <b/>
        <sz val="18"/>
        <color rgb="FFFF0000"/>
        <rFont val="Calibri Light"/>
        <family val="2"/>
      </rPr>
      <t xml:space="preserve"> (Ov) </t>
    </r>
  </si>
  <si>
    <t>TOTALS</t>
  </si>
  <si>
    <t>PREU UNITARI LICITADOR</t>
  </si>
  <si>
    <t>HORARI DESCÀRREGA</t>
  </si>
  <si>
    <t>DATA DESCÀRREGA</t>
  </si>
  <si>
    <t>DESTÍ</t>
  </si>
  <si>
    <t>HORARI CÀRREGA</t>
  </si>
  <si>
    <t>DATA
 CÀRREGA</t>
  </si>
  <si>
    <t>ORIGEN</t>
  </si>
  <si>
    <t>Uds Nº (*)</t>
  </si>
  <si>
    <t>mitja Transport</t>
  </si>
  <si>
    <t>Tipus operació</t>
  </si>
  <si>
    <t>PRODUCCIÓ</t>
  </si>
  <si>
    <t xml:space="preserve">OFERTA ECONÒMICA </t>
  </si>
  <si>
    <t>Punts màx</t>
  </si>
  <si>
    <t>P&amp;O Ferrymasters</t>
  </si>
  <si>
    <t>LICITADOR:</t>
  </si>
  <si>
    <t xml:space="preserve">    Nº LICITADORS ADMESOS</t>
  </si>
  <si>
    <t>PUNTUACIÓ LICITADORS</t>
  </si>
  <si>
    <t xml:space="preserve">, numero </t>
  </si>
  <si>
    <t xml:space="preserve">, carrer </t>
  </si>
  <si>
    <t>major d'edat, en nom propi, o en representació de l'empresa</t>
  </si>
  <si>
    <t>, amb DNI/NIF núm.</t>
  </si>
  <si>
    <t>al carrer</t>
  </si>
  <si>
    <t xml:space="preserve">domiciliat/ada a </t>
  </si>
  <si>
    <t>El/la Sr./Sra</t>
  </si>
  <si>
    <t>Data</t>
  </si>
  <si>
    <t>ANNEX 2:  OFERTA SOTMESA A CRITERIS AUTOMÀTICS</t>
  </si>
  <si>
    <t>abans d'IVA</t>
  </si>
  <si>
    <t>amb CIF</t>
  </si>
  <si>
    <t>i  domicili a</t>
  </si>
  <si>
    <t xml:space="preserve">numero </t>
  </si>
  <si>
    <t>PREU DE LICITACIÓ
 UNITARI (màxim)
abans d'IVA</t>
  </si>
  <si>
    <t>IMPORT DE LICITACIÓ 
(Màxim total)
abans d'IVA</t>
  </si>
  <si>
    <t>PREU UNITARI DE L'OFERTA DE LICITACIÓ
abans d'IVA</t>
  </si>
  <si>
    <t>TOTALS OFERTA DE LICITACIÓ
abans d'IVA</t>
  </si>
  <si>
    <r>
      <t xml:space="preserve">Import de licitació abans d'IVA
 </t>
    </r>
    <r>
      <rPr>
        <b/>
        <sz val="18"/>
        <color rgb="FFFF0000"/>
        <rFont val="Calibri"/>
        <family val="2"/>
      </rPr>
      <t>(IL)</t>
    </r>
  </si>
  <si>
    <r>
      <t xml:space="preserve">Total Oferta de Licitació abans d'IVA </t>
    </r>
    <r>
      <rPr>
        <b/>
        <sz val="18"/>
        <color rgb="FFFF0000"/>
        <rFont val="Calibri"/>
        <family val="2"/>
      </rPr>
      <t>(Ov)</t>
    </r>
  </si>
  <si>
    <t>Les condicions dels tranports estan detallades en el plec tècnic de la licitació.</t>
  </si>
  <si>
    <r>
      <t>assabentat/ada de les  condicions exigides per optar a l’adjudicació del contracte relatiu al</t>
    </r>
    <r>
      <rPr>
        <b/>
        <sz val="18"/>
        <rFont val="Calibri"/>
        <family val="2"/>
      </rPr>
      <t xml:space="preserve"> servei de transport de contenidors marítims   </t>
    </r>
  </si>
  <si>
    <t>LICITACIÓ DEL SERVEI DE TRANSPORT DE CONTENIDORS MARÍTIMS DE 40’ PER LA TEMPORADA 2024-2025 - LOT 1 - Tansp. Cont. 40' - Paris - Liceu - Campa</t>
  </si>
  <si>
    <r>
      <rPr>
        <b/>
        <sz val="18"/>
        <rFont val="Calibri"/>
        <family val="2"/>
      </rPr>
      <t xml:space="preserve">de 40' per la temporada 2024-25 - LOT 1 - Tansp. Cont. 40' - Paris - Liceu - Campa, </t>
    </r>
    <r>
      <rPr>
        <sz val="18"/>
        <rFont val="Calibri"/>
        <family val="2"/>
      </rPr>
      <t xml:space="preserve">es compromet a realitzar-lo amb subjecció al plec de condicions particulars 
i al de prescripcions tècniques en les següents condicions: </t>
    </r>
  </si>
  <si>
    <t>diurn</t>
  </si>
  <si>
    <t xml:space="preserve">Liceu (Box Inf) </t>
  </si>
  <si>
    <t>LA FORZA DEL DESTINO</t>
  </si>
  <si>
    <t>Transport CT</t>
  </si>
  <si>
    <t>Ter. de Seine
 Av. de Paris, 60126 Longueil-Sainte-Marie</t>
  </si>
  <si>
    <t>Campa BCN</t>
  </si>
  <si>
    <t>Paris Term. SA
 6 Rte du Bass. Numéro 1, 92230 Gennevilliers</t>
  </si>
  <si>
    <t>Porta CT 40'</t>
  </si>
  <si>
    <t>Validesa de l'oferta: 6 setmanes des de la data limit de presentació de les ofertes la licitació.</t>
  </si>
  <si>
    <t>SI</t>
  </si>
  <si>
    <t>de 2024</t>
  </si>
  <si>
    <r>
      <t xml:space="preserve">El preus ofertats no poden ser superiors als preus de licitació.  </t>
    </r>
    <r>
      <rPr>
        <b/>
        <u/>
        <sz val="18"/>
        <rFont val="Calibri"/>
        <family val="2"/>
      </rPr>
      <t>Quedarà exclosa la proposta en la que algun preu unitari ofertat sigui superior al preu unitari de licitació</t>
    </r>
    <r>
      <rPr>
        <b/>
        <sz val="18"/>
        <rFont val="Calibri"/>
        <family val="2"/>
      </rPr>
      <t xml:space="preserve">, encara que el preu total ofertat sigui inferior al preu total de licitació . </t>
    </r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</si>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</sst>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_-* #,##0.0\ &quot;€&quot;_-;\-* #,##0.0\ &quot;€&quot;_-;_-* &quot;-&quot;?\ &quot;€&quot;_-;_-@_-"/>
    <numFmt numFmtId="167" formatCode="d\-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 Light"/>
      <family val="2"/>
    </font>
    <font>
      <b/>
      <sz val="18"/>
      <name val="Calibri Light"/>
      <family val="2"/>
    </font>
    <font>
      <b/>
      <sz val="18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b/>
      <sz val="18"/>
      <color theme="1"/>
      <name val="Calibri Light"/>
      <family val="2"/>
    </font>
    <font>
      <sz val="18"/>
      <color theme="1"/>
      <name val="Calibri Light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8"/>
      <color theme="0"/>
      <name val="Calibri Light"/>
      <family val="2"/>
    </font>
    <font>
      <sz val="18"/>
      <color theme="0"/>
      <name val="Calibri Light"/>
      <family val="2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</font>
    <font>
      <b/>
      <sz val="18"/>
      <color rgb="FFFF0000"/>
      <name val="Calibri Light"/>
      <family val="2"/>
    </font>
    <font>
      <b/>
      <sz val="18"/>
      <color rgb="FFFF0000"/>
      <name val="Calibri"/>
      <family val="2"/>
    </font>
    <font>
      <b/>
      <sz val="18"/>
      <color theme="1"/>
      <name val="Calibri"/>
      <family val="2"/>
    </font>
    <font>
      <sz val="18"/>
      <color rgb="FF0070C0"/>
      <name val="Calibri Light"/>
      <family val="2"/>
    </font>
    <font>
      <sz val="18"/>
      <color theme="0"/>
      <name val="Calibri"/>
      <family val="2"/>
    </font>
    <font>
      <sz val="18"/>
      <color theme="1"/>
      <name val="Calibri"/>
      <family val="2"/>
    </font>
    <font>
      <sz val="18"/>
      <color rgb="FF000000"/>
      <name val="Calibri"/>
      <family val="2"/>
    </font>
    <font>
      <b/>
      <u/>
      <sz val="1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212">
    <xf numFmtId="0" fontId="0" fillId="0" borderId="0" xfId="0"/>
    <xf numFmtId="0" fontId="3" fillId="2" borderId="0" xfId="1" applyFont="1" applyFill="1"/>
    <xf numFmtId="0" fontId="4" fillId="2" borderId="0" xfId="1" applyFont="1" applyFill="1"/>
    <xf numFmtId="8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6" fillId="2" borderId="0" xfId="1" applyFont="1" applyFill="1"/>
    <xf numFmtId="0" fontId="7" fillId="2" borderId="0" xfId="1" applyFont="1" applyFill="1"/>
    <xf numFmtId="0" fontId="7" fillId="3" borderId="1" xfId="1" applyFont="1" applyFill="1" applyBorder="1" applyAlignment="1" applyProtection="1">
      <alignment vertical="center"/>
      <protection locked="0"/>
    </xf>
    <xf numFmtId="0" fontId="7" fillId="3" borderId="2" xfId="1" applyFont="1" applyFill="1" applyBorder="1" applyAlignment="1" applyProtection="1">
      <alignment vertical="center"/>
      <protection locked="0"/>
    </xf>
    <xf numFmtId="0" fontId="7" fillId="3" borderId="3" xfId="1" applyFont="1" applyFill="1" applyBorder="1" applyAlignment="1" applyProtection="1">
      <alignment vertical="center"/>
      <protection locked="0"/>
    </xf>
    <xf numFmtId="0" fontId="7" fillId="3" borderId="4" xfId="1" applyFont="1" applyFill="1" applyBorder="1" applyAlignment="1" applyProtection="1">
      <alignment vertical="center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7" fillId="3" borderId="5" xfId="1" applyFont="1" applyFill="1" applyBorder="1" applyAlignment="1" applyProtection="1">
      <alignment vertical="center"/>
      <protection locked="0"/>
    </xf>
    <xf numFmtId="0" fontId="7" fillId="3" borderId="6" xfId="1" applyFont="1" applyFill="1" applyBorder="1" applyAlignment="1" applyProtection="1">
      <alignment vertical="center"/>
      <protection locked="0"/>
    </xf>
    <xf numFmtId="0" fontId="7" fillId="3" borderId="7" xfId="1" applyFont="1" applyFill="1" applyBorder="1" applyAlignment="1" applyProtection="1">
      <alignment vertical="center"/>
      <protection locked="0"/>
    </xf>
    <xf numFmtId="0" fontId="7" fillId="3" borderId="8" xfId="1" applyFont="1" applyFill="1" applyBorder="1" applyAlignment="1" applyProtection="1">
      <alignment vertical="center"/>
      <protection locked="0"/>
    </xf>
    <xf numFmtId="0" fontId="6" fillId="3" borderId="2" xfId="1" applyFont="1" applyFill="1" applyBorder="1" applyAlignment="1" applyProtection="1">
      <alignment horizontal="center"/>
      <protection locked="0"/>
    </xf>
    <xf numFmtId="0" fontId="6" fillId="2" borderId="0" xfId="1" applyFont="1" applyFill="1" applyAlignment="1">
      <alignment horizontal="center"/>
    </xf>
    <xf numFmtId="0" fontId="6" fillId="3" borderId="2" xfId="1" applyFont="1" applyFill="1" applyBorder="1" applyAlignment="1" applyProtection="1">
      <alignment horizontal="left"/>
      <protection locked="0"/>
    </xf>
    <xf numFmtId="9" fontId="3" fillId="2" borderId="0" xfId="3" applyFont="1" applyFill="1" applyBorder="1" applyProtection="1"/>
    <xf numFmtId="0" fontId="8" fillId="0" borderId="7" xfId="1" applyFont="1" applyBorder="1" applyAlignment="1" applyProtection="1">
      <alignment vertical="center"/>
      <protection locked="0"/>
    </xf>
    <xf numFmtId="4" fontId="4" fillId="4" borderId="10" xfId="3" applyNumberFormat="1" applyFont="1" applyFill="1" applyBorder="1" applyAlignment="1" applyProtection="1">
      <alignment horizontal="center" vertical="center"/>
    </xf>
    <xf numFmtId="0" fontId="3" fillId="4" borderId="11" xfId="1" applyFont="1" applyFill="1" applyBorder="1"/>
    <xf numFmtId="0" fontId="3" fillId="4" borderId="12" xfId="1" applyFont="1" applyFill="1" applyBorder="1"/>
    <xf numFmtId="44" fontId="3" fillId="2" borderId="0" xfId="5" applyFont="1" applyFill="1" applyBorder="1" applyProtection="1"/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6" fillId="2" borderId="11" xfId="1" applyFont="1" applyFill="1" applyBorder="1"/>
    <xf numFmtId="0" fontId="6" fillId="2" borderId="12" xfId="1" applyFont="1" applyFill="1" applyBorder="1"/>
    <xf numFmtId="0" fontId="6" fillId="0" borderId="0" xfId="1" applyFont="1" applyAlignment="1">
      <alignment vertical="center"/>
    </xf>
    <xf numFmtId="1" fontId="12" fillId="3" borderId="10" xfId="3" applyNumberFormat="1" applyFont="1" applyFill="1" applyBorder="1" applyAlignment="1">
      <alignment horizontal="center" vertical="center"/>
    </xf>
    <xf numFmtId="9" fontId="5" fillId="0" borderId="0" xfId="3" applyFont="1" applyFill="1" applyBorder="1" applyAlignment="1">
      <alignment horizontal="center" vertical="center"/>
    </xf>
    <xf numFmtId="10" fontId="12" fillId="3" borderId="10" xfId="3" applyNumberFormat="1" applyFont="1" applyFill="1" applyBorder="1" applyAlignment="1">
      <alignment vertical="center"/>
    </xf>
    <xf numFmtId="10" fontId="12" fillId="7" borderId="10" xfId="3" applyNumberFormat="1" applyFont="1" applyFill="1" applyBorder="1" applyAlignment="1">
      <alignment horizontal="center" vertical="center"/>
    </xf>
    <xf numFmtId="10" fontId="12" fillId="6" borderId="10" xfId="3" applyNumberFormat="1" applyFont="1" applyFill="1" applyBorder="1" applyAlignment="1">
      <alignment horizontal="center" vertical="center"/>
    </xf>
    <xf numFmtId="0" fontId="3" fillId="6" borderId="12" xfId="1" applyFont="1" applyFill="1" applyBorder="1"/>
    <xf numFmtId="0" fontId="6" fillId="6" borderId="12" xfId="1" applyFont="1" applyFill="1" applyBorder="1"/>
    <xf numFmtId="0" fontId="14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6" fillId="6" borderId="11" xfId="1" applyFont="1" applyFill="1" applyBorder="1"/>
    <xf numFmtId="0" fontId="12" fillId="2" borderId="0" xfId="1" applyFont="1" applyFill="1" applyAlignment="1">
      <alignment horizontal="left"/>
    </xf>
    <xf numFmtId="8" fontId="5" fillId="2" borderId="10" xfId="5" applyNumberFormat="1" applyFont="1" applyFill="1" applyBorder="1" applyAlignment="1">
      <alignment horizontal="center" vertical="center"/>
    </xf>
    <xf numFmtId="8" fontId="5" fillId="2" borderId="0" xfId="5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vertical="center"/>
    </xf>
    <xf numFmtId="10" fontId="3" fillId="2" borderId="0" xfId="1" applyNumberFormat="1" applyFont="1" applyFill="1" applyAlignment="1">
      <alignment vertical="center"/>
    </xf>
    <xf numFmtId="0" fontId="8" fillId="6" borderId="10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wrapText="1"/>
    </xf>
    <xf numFmtId="0" fontId="7" fillId="8" borderId="10" xfId="1" applyFont="1" applyFill="1" applyBorder="1" applyAlignment="1">
      <alignment horizontal="center" wrapTex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6" fontId="4" fillId="2" borderId="10" xfId="5" applyNumberFormat="1" applyFont="1" applyFill="1" applyBorder="1" applyProtection="1"/>
    <xf numFmtId="166" fontId="3" fillId="2" borderId="0" xfId="5" applyNumberFormat="1" applyFont="1" applyFill="1" applyBorder="1" applyProtection="1"/>
    <xf numFmtId="166" fontId="4" fillId="2" borderId="0" xfId="5" applyNumberFormat="1" applyFont="1" applyFill="1" applyBorder="1" applyAlignment="1" applyProtection="1">
      <alignment horizontal="left" vertical="center"/>
    </xf>
    <xf numFmtId="166" fontId="20" fillId="6" borderId="10" xfId="5" applyNumberFormat="1" applyFont="1" applyFill="1" applyBorder="1" applyAlignment="1" applyProtection="1">
      <alignment vertical="center" wrapText="1"/>
    </xf>
    <xf numFmtId="166" fontId="6" fillId="2" borderId="0" xfId="5" applyNumberFormat="1" applyFont="1" applyFill="1" applyBorder="1" applyAlignment="1" applyProtection="1">
      <alignment vertical="center" wrapText="1"/>
    </xf>
    <xf numFmtId="166" fontId="7" fillId="8" borderId="10" xfId="5" applyNumberFormat="1" applyFont="1" applyFill="1" applyBorder="1" applyAlignment="1" applyProtection="1">
      <alignment vertical="center" wrapText="1"/>
    </xf>
    <xf numFmtId="0" fontId="6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166" fontId="17" fillId="2" borderId="0" xfId="5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8" fontId="3" fillId="2" borderId="0" xfId="5" applyNumberFormat="1" applyFont="1" applyFill="1" applyBorder="1" applyAlignment="1" applyProtection="1">
      <alignment vertical="center"/>
    </xf>
    <xf numFmtId="0" fontId="22" fillId="2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14" fillId="11" borderId="9" xfId="1" applyFont="1" applyFill="1" applyBorder="1" applyAlignment="1">
      <alignment horizontal="center" vertical="center"/>
    </xf>
    <xf numFmtId="49" fontId="14" fillId="11" borderId="10" xfId="1" applyNumberFormat="1" applyFont="1" applyFill="1" applyBorder="1" applyAlignment="1">
      <alignment horizontal="center" vertical="center" wrapText="1" shrinkToFit="1"/>
    </xf>
    <xf numFmtId="0" fontId="17" fillId="11" borderId="9" xfId="1" applyFont="1" applyFill="1" applyBorder="1" applyAlignment="1">
      <alignment horizontal="center" vertical="center" wrapText="1"/>
    </xf>
    <xf numFmtId="49" fontId="17" fillId="11" borderId="10" xfId="1" applyNumberFormat="1" applyFont="1" applyFill="1" applyBorder="1" applyAlignment="1">
      <alignment horizontal="center" vertical="center" wrapText="1" shrinkToFit="1"/>
    </xf>
    <xf numFmtId="49" fontId="20" fillId="10" borderId="10" xfId="1" applyNumberFormat="1" applyFont="1" applyFill="1" applyBorder="1" applyAlignment="1">
      <alignment horizontal="center" vertical="center" wrapText="1" shrinkToFit="1"/>
    </xf>
    <xf numFmtId="49" fontId="6" fillId="6" borderId="10" xfId="1" applyNumberFormat="1" applyFont="1" applyFill="1" applyBorder="1" applyAlignment="1">
      <alignment horizontal="center" vertical="center" wrapText="1" shrinkToFit="1"/>
    </xf>
    <xf numFmtId="49" fontId="6" fillId="12" borderId="10" xfId="1" applyNumberFormat="1" applyFont="1" applyFill="1" applyBorder="1" applyAlignment="1">
      <alignment horizontal="center" vertical="center" wrapText="1" shrinkToFit="1"/>
    </xf>
    <xf numFmtId="0" fontId="7" fillId="12" borderId="10" xfId="1" applyFont="1" applyFill="1" applyBorder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17" fillId="11" borderId="10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1" fontId="9" fillId="0" borderId="0" xfId="1" applyNumberFormat="1" applyFont="1"/>
    <xf numFmtId="0" fontId="9" fillId="0" borderId="0" xfId="1" applyFont="1"/>
    <xf numFmtId="0" fontId="8" fillId="0" borderId="0" xfId="1" applyFont="1" applyAlignment="1">
      <alignment horizontal="center"/>
    </xf>
    <xf numFmtId="0" fontId="9" fillId="0" borderId="1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20" fillId="5" borderId="10" xfId="1" applyFont="1" applyFill="1" applyBorder="1" applyAlignment="1">
      <alignment horizontal="center" vertical="center"/>
    </xf>
    <xf numFmtId="0" fontId="23" fillId="0" borderId="12" xfId="1" applyFont="1" applyBorder="1" applyAlignment="1">
      <alignment vertical="center"/>
    </xf>
    <xf numFmtId="0" fontId="23" fillId="0" borderId="12" xfId="1" applyFont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23" fillId="2" borderId="12" xfId="1" applyFont="1" applyFill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20" fillId="2" borderId="9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0" borderId="0" xfId="1" applyFont="1"/>
    <xf numFmtId="0" fontId="20" fillId="0" borderId="0" xfId="1" applyFont="1"/>
    <xf numFmtId="0" fontId="23" fillId="0" borderId="0" xfId="1" applyFont="1" applyAlignment="1">
      <alignment horizontal="center"/>
    </xf>
    <xf numFmtId="1" fontId="8" fillId="0" borderId="10" xfId="1" applyNumberFormat="1" applyFont="1" applyBorder="1" applyAlignment="1">
      <alignment horizontal="center" vertical="center"/>
    </xf>
    <xf numFmtId="0" fontId="6" fillId="2" borderId="7" xfId="1" applyFont="1" applyFill="1" applyBorder="1"/>
    <xf numFmtId="0" fontId="23" fillId="0" borderId="7" xfId="1" applyFont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0" fillId="0" borderId="9" xfId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0" fontId="12" fillId="13" borderId="11" xfId="1" applyFont="1" applyFill="1" applyBorder="1" applyAlignment="1">
      <alignment horizontal="left"/>
    </xf>
    <xf numFmtId="0" fontId="3" fillId="13" borderId="11" xfId="1" applyFont="1" applyFill="1" applyBorder="1"/>
    <xf numFmtId="0" fontId="8" fillId="13" borderId="9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2" fillId="2" borderId="0" xfId="1" applyFont="1" applyFill="1"/>
    <xf numFmtId="0" fontId="7" fillId="3" borderId="2" xfId="1" applyFont="1" applyFill="1" applyBorder="1" applyProtection="1">
      <protection locked="0"/>
    </xf>
    <xf numFmtId="0" fontId="24" fillId="0" borderId="0" xfId="1" applyFont="1" applyAlignment="1">
      <alignment horizontal="center"/>
    </xf>
    <xf numFmtId="0" fontId="7" fillId="3" borderId="2" xfId="1" applyFont="1" applyFill="1" applyBorder="1" applyAlignment="1" applyProtection="1">
      <alignment horizontal="center"/>
      <protection locked="0"/>
    </xf>
    <xf numFmtId="0" fontId="24" fillId="0" borderId="0" xfId="1" applyFont="1" applyAlignment="1">
      <alignment horizontal="right"/>
    </xf>
    <xf numFmtId="0" fontId="24" fillId="0" borderId="0" xfId="1" applyFont="1" applyAlignment="1">
      <alignment horizontal="left"/>
    </xf>
    <xf numFmtId="0" fontId="24" fillId="0" borderId="0" xfId="1" applyFont="1"/>
    <xf numFmtId="0" fontId="7" fillId="0" borderId="0" xfId="1" applyFont="1" applyAlignment="1">
      <alignment horizontal="center" vertical="center"/>
    </xf>
    <xf numFmtId="14" fontId="3" fillId="6" borderId="12" xfId="1" applyNumberFormat="1" applyFont="1" applyFill="1" applyBorder="1"/>
    <xf numFmtId="0" fontId="7" fillId="6" borderId="12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166" fontId="6" fillId="2" borderId="0" xfId="5" applyNumberFormat="1" applyFont="1" applyFill="1" applyBorder="1" applyAlignment="1" applyProtection="1">
      <alignment horizontal="right" vertical="center"/>
    </xf>
    <xf numFmtId="4" fontId="7" fillId="2" borderId="0" xfId="7" applyNumberFormat="1" applyFont="1" applyFill="1" applyAlignment="1">
      <alignment horizontal="center"/>
    </xf>
    <xf numFmtId="4" fontId="5" fillId="0" borderId="0" xfId="7" applyNumberFormat="1" applyFont="1" applyAlignment="1">
      <alignment horizontal="center"/>
    </xf>
    <xf numFmtId="164" fontId="5" fillId="2" borderId="0" xfId="7" applyNumberFormat="1" applyFont="1" applyFill="1" applyAlignment="1">
      <alignment horizontal="center" vertical="center"/>
    </xf>
    <xf numFmtId="0" fontId="12" fillId="2" borderId="0" xfId="7" applyFont="1" applyFill="1"/>
    <xf numFmtId="166" fontId="5" fillId="2" borderId="10" xfId="5" applyNumberFormat="1" applyFont="1" applyFill="1" applyBorder="1" applyAlignment="1">
      <alignment vertical="center"/>
    </xf>
    <xf numFmtId="0" fontId="12" fillId="0" borderId="0" xfId="7" applyFont="1"/>
    <xf numFmtId="0" fontId="12" fillId="0" borderId="0" xfId="7" applyFont="1" applyAlignment="1">
      <alignment vertical="center"/>
    </xf>
    <xf numFmtId="10" fontId="5" fillId="0" borderId="0" xfId="7" applyNumberFormat="1" applyFont="1" applyAlignment="1">
      <alignment horizontal="center" vertical="center" wrapText="1"/>
    </xf>
    <xf numFmtId="0" fontId="5" fillId="6" borderId="10" xfId="7" applyFont="1" applyFill="1" applyBorder="1" applyAlignment="1">
      <alignment vertical="center"/>
    </xf>
    <xf numFmtId="8" fontId="12" fillId="6" borderId="10" xfId="7" applyNumberFormat="1" applyFont="1" applyFill="1" applyBorder="1" applyAlignment="1">
      <alignment vertical="center"/>
    </xf>
    <xf numFmtId="10" fontId="12" fillId="0" borderId="0" xfId="7" applyNumberFormat="1" applyFont="1" applyAlignment="1">
      <alignment horizontal="center" vertical="center" wrapText="1"/>
    </xf>
    <xf numFmtId="0" fontId="12" fillId="2" borderId="0" xfId="7" applyFont="1" applyFill="1" applyAlignment="1">
      <alignment vertical="center"/>
    </xf>
    <xf numFmtId="0" fontId="12" fillId="6" borderId="11" xfId="7" applyFont="1" applyFill="1" applyBorder="1" applyAlignment="1">
      <alignment vertical="center"/>
    </xf>
    <xf numFmtId="4" fontId="10" fillId="0" borderId="0" xfId="7" applyNumberFormat="1" applyFont="1" applyAlignment="1">
      <alignment horizontal="left" vertical="center"/>
    </xf>
    <xf numFmtId="4" fontId="10" fillId="0" borderId="9" xfId="7" applyNumberFormat="1" applyFont="1" applyBorder="1" applyAlignment="1">
      <alignment horizontal="left" vertical="center"/>
    </xf>
    <xf numFmtId="4" fontId="10" fillId="0" borderId="12" xfId="7" applyNumberFormat="1" applyFont="1" applyBorder="1" applyAlignment="1">
      <alignment horizontal="left" vertical="center"/>
    </xf>
    <xf numFmtId="4" fontId="10" fillId="0" borderId="11" xfId="7" applyNumberFormat="1" applyFont="1" applyBorder="1" applyAlignment="1">
      <alignment horizontal="left" vertical="center"/>
    </xf>
    <xf numFmtId="4" fontId="10" fillId="0" borderId="10" xfId="7" applyNumberFormat="1" applyFont="1" applyBorder="1" applyAlignment="1">
      <alignment horizontal="left" vertical="center"/>
    </xf>
    <xf numFmtId="0" fontId="12" fillId="2" borderId="11" xfId="7" applyFont="1" applyFill="1" applyBorder="1" applyAlignment="1">
      <alignment vertical="center"/>
    </xf>
    <xf numFmtId="10" fontId="12" fillId="6" borderId="10" xfId="7" applyNumberFormat="1" applyFont="1" applyFill="1" applyBorder="1" applyAlignment="1">
      <alignment horizontal="center" vertical="center" wrapText="1"/>
    </xf>
    <xf numFmtId="10" fontId="5" fillId="6" borderId="10" xfId="7" applyNumberFormat="1" applyFont="1" applyFill="1" applyBorder="1" applyAlignment="1">
      <alignment horizontal="center" vertical="center" wrapText="1"/>
    </xf>
    <xf numFmtId="0" fontId="5" fillId="0" borderId="0" xfId="7" applyFont="1" applyAlignment="1">
      <alignment vertical="center" wrapText="1"/>
    </xf>
    <xf numFmtId="4" fontId="13" fillId="0" borderId="0" xfId="7" applyNumberFormat="1" applyFont="1" applyAlignment="1">
      <alignment horizontal="left" vertical="center"/>
    </xf>
    <xf numFmtId="4" fontId="5" fillId="0" borderId="0" xfId="7" applyNumberFormat="1" applyFont="1" applyAlignment="1">
      <alignment vertical="center" wrapText="1"/>
    </xf>
    <xf numFmtId="4" fontId="5" fillId="0" borderId="0" xfId="7" applyNumberFormat="1" applyFont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10" fillId="0" borderId="10" xfId="7" applyFont="1" applyBorder="1" applyAlignment="1">
      <alignment horizontal="left" vertical="center"/>
    </xf>
    <xf numFmtId="165" fontId="5" fillId="0" borderId="0" xfId="7" applyNumberFormat="1" applyFont="1" applyAlignment="1">
      <alignment horizontal="center" vertical="center" wrapText="1"/>
    </xf>
    <xf numFmtId="2" fontId="5" fillId="0" borderId="10" xfId="7" applyNumberFormat="1" applyFont="1" applyBorder="1" applyAlignment="1">
      <alignment horizontal="center" vertical="center"/>
    </xf>
    <xf numFmtId="0" fontId="5" fillId="4" borderId="9" xfId="7" applyFont="1" applyFill="1" applyBorder="1" applyAlignment="1">
      <alignment horizontal="left" vertical="center"/>
    </xf>
    <xf numFmtId="0" fontId="1" fillId="0" borderId="9" xfId="9" applyBorder="1" applyAlignment="1">
      <alignment horizontal="center" vertical="center"/>
    </xf>
    <xf numFmtId="0" fontId="3" fillId="1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167" fontId="21" fillId="2" borderId="11" xfId="1" quotePrefix="1" applyNumberFormat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67" fontId="3" fillId="2" borderId="11" xfId="1" quotePrefix="1" applyNumberFormat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167" fontId="3" fillId="2" borderId="6" xfId="1" quotePrefix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8" fontId="3" fillId="4" borderId="10" xfId="10" applyNumberFormat="1" applyFont="1" applyFill="1" applyBorder="1" applyAlignment="1" applyProtection="1">
      <alignment vertical="center"/>
    </xf>
    <xf numFmtId="166" fontId="6" fillId="2" borderId="10" xfId="5" applyNumberFormat="1" applyFont="1" applyFill="1" applyBorder="1" applyAlignment="1">
      <alignment horizontal="center" vertical="center"/>
    </xf>
    <xf numFmtId="8" fontId="3" fillId="4" borderId="10" xfId="1" applyNumberFormat="1" applyFont="1" applyFill="1" applyBorder="1" applyAlignment="1">
      <alignment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10" borderId="1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167" fontId="3" fillId="2" borderId="0" xfId="1" quotePrefix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166" fontId="6" fillId="2" borderId="0" xfId="5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8" fontId="3" fillId="2" borderId="0" xfId="10" applyNumberFormat="1" applyFont="1" applyFill="1" applyBorder="1" applyAlignment="1" applyProtection="1">
      <alignment horizontal="right" vertical="center"/>
    </xf>
    <xf numFmtId="10" fontId="12" fillId="2" borderId="0" xfId="7" applyNumberFormat="1" applyFont="1" applyFill="1" applyAlignment="1">
      <alignment horizontal="center" vertical="center" wrapText="1"/>
    </xf>
    <xf numFmtId="0" fontId="3" fillId="14" borderId="10" xfId="1" applyFont="1" applyFill="1" applyBorder="1" applyAlignment="1">
      <alignment horizontal="center" vertical="center"/>
    </xf>
    <xf numFmtId="8" fontId="3" fillId="9" borderId="13" xfId="10" applyNumberFormat="1" applyFont="1" applyFill="1" applyBorder="1" applyAlignment="1" applyProtection="1">
      <alignment vertical="center"/>
      <protection locked="0"/>
    </xf>
    <xf numFmtId="0" fontId="7" fillId="6" borderId="9" xfId="1" applyFont="1" applyFill="1" applyBorder="1" applyAlignment="1">
      <alignment horizontal="left" vertical="center" wrapText="1"/>
    </xf>
    <xf numFmtId="0" fontId="7" fillId="6" borderId="12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 applyProtection="1">
      <alignment horizontal="center"/>
      <protection locked="0"/>
    </xf>
    <xf numFmtId="0" fontId="7" fillId="3" borderId="12" xfId="1" applyFont="1" applyFill="1" applyBorder="1" applyAlignment="1" applyProtection="1">
      <alignment horizont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20" fillId="3" borderId="12" xfId="1" applyFont="1" applyFill="1" applyBorder="1" applyAlignment="1" applyProtection="1">
      <alignment vertical="center" wrapText="1"/>
      <protection locked="0"/>
    </xf>
    <xf numFmtId="0" fontId="20" fillId="3" borderId="11" xfId="1" applyFont="1" applyFill="1" applyBorder="1" applyAlignment="1" applyProtection="1">
      <alignment vertical="center" wrapText="1"/>
      <protection locked="0"/>
    </xf>
    <xf numFmtId="0" fontId="8" fillId="3" borderId="9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17" fillId="11" borderId="9" xfId="1" applyFont="1" applyFill="1" applyBorder="1" applyAlignment="1">
      <alignment horizontal="center" vertical="center"/>
    </xf>
    <xf numFmtId="0" fontId="17" fillId="11" borderId="11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4" fillId="10" borderId="13" xfId="1" applyFont="1" applyFill="1" applyBorder="1" applyAlignment="1">
      <alignment horizontal="left" vertical="center" wrapText="1"/>
    </xf>
    <xf numFmtId="0" fontId="4" fillId="10" borderId="14" xfId="1" applyFont="1" applyFill="1" applyBorder="1" applyAlignment="1">
      <alignment horizontal="left" vertical="center" wrapText="1"/>
    </xf>
    <xf numFmtId="0" fontId="3" fillId="12" borderId="13" xfId="1" applyFont="1" applyFill="1" applyBorder="1" applyAlignment="1">
      <alignment horizontal="center" vertical="center"/>
    </xf>
    <xf numFmtId="0" fontId="3" fillId="12" borderId="15" xfId="1" applyFont="1" applyFill="1" applyBorder="1" applyAlignment="1">
      <alignment horizontal="center" vertical="center"/>
    </xf>
    <xf numFmtId="0" fontId="3" fillId="14" borderId="13" xfId="1" applyFont="1" applyFill="1" applyBorder="1" applyAlignment="1">
      <alignment horizontal="center" vertical="center"/>
    </xf>
    <xf numFmtId="0" fontId="3" fillId="14" borderId="15" xfId="1" applyFont="1" applyFill="1" applyBorder="1" applyAlignment="1">
      <alignment horizontal="center" vertical="center"/>
    </xf>
    <xf numFmtId="8" fontId="3" fillId="4" borderId="10" xfId="10" applyNumberFormat="1" applyFont="1" applyFill="1" applyBorder="1" applyAlignment="1" applyProtection="1">
      <alignment horizontal="right" vertical="center"/>
    </xf>
    <xf numFmtId="0" fontId="4" fillId="10" borderId="15" xfId="1" applyFont="1" applyFill="1" applyBorder="1" applyAlignment="1">
      <alignment horizontal="left" vertical="center" wrapText="1"/>
    </xf>
    <xf numFmtId="0" fontId="3" fillId="12" borderId="13" xfId="1" applyFont="1" applyFill="1" applyBorder="1" applyAlignment="1">
      <alignment horizontal="center" vertical="center" wrapText="1"/>
    </xf>
    <xf numFmtId="0" fontId="3" fillId="12" borderId="15" xfId="1" applyFont="1" applyFill="1" applyBorder="1" applyAlignment="1">
      <alignment horizontal="center" vertical="center" wrapText="1"/>
    </xf>
    <xf numFmtId="8" fontId="3" fillId="9" borderId="13" xfId="10" applyNumberFormat="1" applyFont="1" applyFill="1" applyBorder="1" applyAlignment="1" applyProtection="1">
      <alignment horizontal="center" vertical="center"/>
      <protection locked="0"/>
    </xf>
    <xf numFmtId="8" fontId="3" fillId="9" borderId="15" xfId="10" applyNumberFormat="1" applyFont="1" applyFill="1" applyBorder="1" applyAlignment="1" applyProtection="1">
      <alignment horizontal="center" vertical="center"/>
      <protection locked="0"/>
    </xf>
    <xf numFmtId="8" fontId="3" fillId="9" borderId="13" xfId="10" applyNumberFormat="1" applyFont="1" applyFill="1" applyBorder="1" applyAlignment="1" applyProtection="1">
      <alignment horizontal="right" vertical="center"/>
      <protection locked="0"/>
    </xf>
    <xf numFmtId="8" fontId="3" fillId="9" borderId="15" xfId="10" applyNumberFormat="1" applyFont="1" applyFill="1" applyBorder="1" applyAlignment="1" applyProtection="1">
      <alignment horizontal="right" vertical="center"/>
      <protection locked="0"/>
    </xf>
    <xf numFmtId="8" fontId="3" fillId="4" borderId="13" xfId="1" applyNumberFormat="1" applyFont="1" applyFill="1" applyBorder="1" applyAlignment="1">
      <alignment horizontal="center" vertical="center"/>
    </xf>
    <xf numFmtId="8" fontId="3" fillId="4" borderId="15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166" fontId="6" fillId="2" borderId="13" xfId="5" applyNumberFormat="1" applyFont="1" applyFill="1" applyBorder="1" applyAlignment="1">
      <alignment horizontal="center" vertical="center"/>
    </xf>
    <xf numFmtId="166" fontId="6" fillId="2" borderId="15" xfId="5" applyNumberFormat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11">
    <cellStyle name="Euro" xfId="10" xr:uid="{DA9D0473-0D00-4D19-AFAD-63D22F025A26}"/>
    <cellStyle name="Moneda 2" xfId="5" xr:uid="{564F4E19-B19F-4E6E-9310-24853B8ABAC8}"/>
    <cellStyle name="Normal" xfId="0" builtinId="0"/>
    <cellStyle name="Normal 2" xfId="1" xr:uid="{28AE145A-E752-4653-8013-4276914FA3C1}"/>
    <cellStyle name="Normal 3 2 3" xfId="2" xr:uid="{1DEA3E7E-DC43-45F6-B64C-70CDB858814A}"/>
    <cellStyle name="Normal 3 2 3 2" xfId="7" xr:uid="{E726E82B-FA85-4315-806C-941137AC15C7}"/>
    <cellStyle name="Normal 3 3" xfId="6" xr:uid="{C3BBD563-9CC6-46F6-B37F-B087BD4815DD}"/>
    <cellStyle name="Normal 3 3 2" xfId="8" xr:uid="{5D230195-95B8-47BF-9E1F-C115E3D68732}"/>
    <cellStyle name="Normal 5" xfId="4" xr:uid="{D18D8F94-8EED-49FD-889B-5888D87AEF01}"/>
    <cellStyle name="Normal 5 2" xfId="9" xr:uid="{A97D357C-2A2F-466E-937A-6CE95B6676E2}"/>
    <cellStyle name="Porcentaje 2" xfId="3" xr:uid="{8E20CEC6-FE2E-49BF-A87C-18079CD8631C}"/>
  </cellStyles>
  <dxfs count="2">
    <dxf>
      <fill>
        <patternFill>
          <bgColor rgb="FFFF000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B946-39B1-4668-903B-7F695829B875}">
  <sheetPr>
    <tabColor rgb="FF7030A0"/>
    <pageSetUpPr fitToPage="1"/>
  </sheetPr>
  <dimension ref="A1:AE95"/>
  <sheetViews>
    <sheetView showGridLines="0" tabSelected="1" topLeftCell="A2" zoomScale="50" zoomScaleNormal="50" zoomScaleSheetLayoutView="40" zoomScalePageLayoutView="55" workbookViewId="0">
      <selection activeCell="B16" sqref="B16"/>
    </sheetView>
  </sheetViews>
  <sheetFormatPr baseColWidth="10" defaultColWidth="25.44140625" defaultRowHeight="16.5" customHeight="1" x14ac:dyDescent="0.45"/>
  <cols>
    <col min="1" max="1" width="2.6640625" style="1" customWidth="1"/>
    <col min="2" max="2" width="17.6640625" style="2" customWidth="1"/>
    <col min="3" max="3" width="8.5546875" style="1" customWidth="1"/>
    <col min="4" max="4" width="16.44140625" style="1" customWidth="1"/>
    <col min="5" max="5" width="13.88671875" style="1" customWidth="1"/>
    <col min="6" max="6" width="10.109375" style="1" customWidth="1"/>
    <col min="7" max="7" width="21.88671875" style="2" customWidth="1"/>
    <col min="8" max="8" width="18.44140625" style="1" customWidth="1"/>
    <col min="9" max="9" width="11.109375" style="1" customWidth="1"/>
    <col min="10" max="10" width="17.44140625" style="2" customWidth="1"/>
    <col min="11" max="11" width="15" style="1" customWidth="1"/>
    <col min="12" max="12" width="18.109375" style="1" customWidth="1"/>
    <col min="13" max="13" width="17.109375" style="1" customWidth="1"/>
    <col min="14" max="14" width="19.33203125" style="1" customWidth="1"/>
    <col min="15" max="15" width="19.5546875" style="1" customWidth="1"/>
    <col min="16" max="16" width="19.44140625" style="1" customWidth="1"/>
    <col min="17" max="17" width="5.6640625" style="1" hidden="1" customWidth="1"/>
    <col min="18" max="18" width="16.33203125" style="1" hidden="1" customWidth="1"/>
    <col min="19" max="19" width="22" style="1" hidden="1" customWidth="1"/>
    <col min="20" max="20" width="2.44140625" style="1" hidden="1" customWidth="1"/>
    <col min="21" max="21" width="2.5546875" style="1" hidden="1" customWidth="1"/>
    <col min="22" max="22" width="13.33203125" style="1" hidden="1" customWidth="1"/>
    <col min="23" max="31" width="25.44140625" style="1" hidden="1" customWidth="1"/>
    <col min="32" max="16384" width="25.44140625" style="1"/>
  </cols>
  <sheetData>
    <row r="1" spans="1:27" ht="20.100000000000001" hidden="1" customHeight="1" x14ac:dyDescent="0.45">
      <c r="B1" s="114" t="s">
        <v>41</v>
      </c>
      <c r="C1" s="114"/>
      <c r="D1" s="114"/>
      <c r="J1" s="1"/>
      <c r="K1" s="114"/>
      <c r="L1" s="114"/>
      <c r="M1" s="114"/>
      <c r="N1" s="114"/>
      <c r="O1" s="114"/>
    </row>
    <row r="2" spans="1:27" ht="50.25" customHeight="1" x14ac:dyDescent="0.45">
      <c r="B2" s="175" t="s">
        <v>54</v>
      </c>
      <c r="C2" s="176"/>
      <c r="D2" s="176"/>
      <c r="E2" s="176"/>
      <c r="F2" s="176"/>
      <c r="G2" s="176"/>
      <c r="H2" s="176"/>
      <c r="I2" s="176"/>
      <c r="J2" s="176"/>
      <c r="K2" s="113"/>
      <c r="L2" s="113"/>
      <c r="M2" s="113"/>
      <c r="N2" s="113"/>
      <c r="O2" s="113"/>
      <c r="P2" s="39"/>
      <c r="Q2" s="38"/>
      <c r="R2" s="112" t="s">
        <v>40</v>
      </c>
      <c r="S2" s="112">
        <v>44831</v>
      </c>
      <c r="T2" s="38"/>
    </row>
    <row r="3" spans="1:27" ht="6.75" customHeight="1" x14ac:dyDescent="0.45">
      <c r="B3" s="97"/>
      <c r="C3" s="91"/>
      <c r="D3" s="91"/>
      <c r="E3" s="7"/>
      <c r="F3" s="91"/>
      <c r="G3" s="96"/>
      <c r="H3" s="95"/>
      <c r="I3" s="91"/>
      <c r="J3" s="91"/>
      <c r="K3" s="7"/>
      <c r="L3" s="7"/>
      <c r="M3" s="7"/>
      <c r="N3" s="93"/>
      <c r="O3" s="80"/>
      <c r="P3" s="79"/>
      <c r="Q3" s="66"/>
      <c r="R3" s="53"/>
      <c r="S3" s="53"/>
    </row>
    <row r="4" spans="1:27" ht="14.25" customHeight="1" x14ac:dyDescent="0.45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7"/>
    </row>
    <row r="5" spans="1:27" s="104" customFormat="1" ht="24.75" customHeight="1" x14ac:dyDescent="0.45">
      <c r="B5" s="110" t="s">
        <v>39</v>
      </c>
      <c r="C5" s="177"/>
      <c r="D5" s="177"/>
      <c r="E5" s="177"/>
      <c r="F5" s="177"/>
      <c r="G5" s="177"/>
      <c r="H5" s="109" t="s">
        <v>38</v>
      </c>
      <c r="I5" s="177"/>
      <c r="J5" s="177"/>
      <c r="K5" s="177"/>
      <c r="L5" s="108" t="s">
        <v>37</v>
      </c>
      <c r="M5" s="177"/>
      <c r="N5" s="177"/>
      <c r="O5" s="177"/>
      <c r="P5" s="106" t="s">
        <v>33</v>
      </c>
    </row>
    <row r="6" spans="1:27" s="104" customFormat="1" ht="24.75" customHeight="1" x14ac:dyDescent="0.45">
      <c r="B6" s="107"/>
      <c r="C6" s="7" t="s">
        <v>36</v>
      </c>
      <c r="D6" s="7"/>
      <c r="E6" s="7"/>
      <c r="F6" s="178"/>
      <c r="G6" s="178"/>
      <c r="H6" s="7" t="s">
        <v>35</v>
      </c>
      <c r="I6" s="7"/>
      <c r="J6" s="7"/>
      <c r="K6" s="7"/>
      <c r="L6" s="108"/>
      <c r="M6" s="177"/>
      <c r="N6" s="177"/>
      <c r="O6" s="177"/>
      <c r="P6" s="177"/>
    </row>
    <row r="7" spans="1:27" s="104" customFormat="1" ht="24.75" customHeight="1" x14ac:dyDescent="0.45">
      <c r="B7" s="104" t="s">
        <v>43</v>
      </c>
      <c r="C7" s="177"/>
      <c r="D7" s="177"/>
      <c r="E7" s="177"/>
      <c r="F7" s="110" t="s">
        <v>44</v>
      </c>
      <c r="G7" s="106"/>
      <c r="H7" s="107"/>
      <c r="I7" s="107"/>
      <c r="J7" s="107"/>
      <c r="K7" s="7" t="s">
        <v>34</v>
      </c>
      <c r="L7" s="107"/>
      <c r="M7" s="107"/>
      <c r="N7" s="107"/>
      <c r="O7" s="107"/>
      <c r="Q7" s="106"/>
      <c r="S7" s="7"/>
      <c r="T7" s="7"/>
    </row>
    <row r="8" spans="1:27" s="104" customFormat="1" ht="24.75" customHeight="1" x14ac:dyDescent="0.45">
      <c r="B8" s="109" t="s">
        <v>45</v>
      </c>
      <c r="C8" s="105"/>
      <c r="D8" s="105"/>
      <c r="E8" s="7" t="s">
        <v>53</v>
      </c>
    </row>
    <row r="9" spans="1:27" s="44" customFormat="1" ht="44.4" customHeight="1" x14ac:dyDescent="0.45">
      <c r="B9" s="185" t="s">
        <v>55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AA9" s="94" t="s">
        <v>65</v>
      </c>
    </row>
    <row r="10" spans="1:27" s="44" customFormat="1" ht="4.8" customHeight="1" x14ac:dyDescent="0.4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R10" s="53"/>
    </row>
    <row r="11" spans="1:27" s="44" customFormat="1" ht="18.75" hidden="1" customHeight="1" x14ac:dyDescent="0.45">
      <c r="B11" s="103" t="s">
        <v>32</v>
      </c>
      <c r="C11" s="63"/>
      <c r="D11" s="63"/>
      <c r="E11" s="63"/>
      <c r="F11" s="63"/>
      <c r="G11" s="63"/>
      <c r="H11" s="63"/>
      <c r="I11" s="63"/>
      <c r="J11" s="63"/>
      <c r="K11" s="63"/>
      <c r="L11" s="102" t="s">
        <v>31</v>
      </c>
      <c r="M11" s="101"/>
      <c r="N11" s="100"/>
      <c r="P11" s="63"/>
      <c r="R11" s="179">
        <v>1</v>
      </c>
      <c r="S11" s="180"/>
    </row>
    <row r="12" spans="1:27" ht="6" customHeight="1" x14ac:dyDescent="0.4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R12" s="53"/>
      <c r="S12" s="99"/>
      <c r="T12" s="99"/>
    </row>
    <row r="13" spans="1:27" s="66" customFormat="1" ht="23.4" hidden="1" x14ac:dyDescent="0.3">
      <c r="B13" s="98" t="s">
        <v>30</v>
      </c>
      <c r="C13" s="181" t="s">
        <v>68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2"/>
      <c r="R13" s="183" t="s">
        <v>29</v>
      </c>
      <c r="S13" s="184"/>
    </row>
    <row r="14" spans="1:27" ht="6.75" customHeight="1" x14ac:dyDescent="0.45">
      <c r="B14" s="97"/>
      <c r="C14" s="91"/>
      <c r="D14" s="91"/>
      <c r="E14" s="7"/>
      <c r="F14" s="91"/>
      <c r="G14" s="93"/>
      <c r="H14" s="7"/>
      <c r="I14" s="91"/>
      <c r="J14" s="91"/>
      <c r="K14" s="7"/>
      <c r="L14" s="7"/>
      <c r="M14" s="7"/>
      <c r="N14" s="7"/>
      <c r="O14" s="7"/>
      <c r="P14" s="53"/>
      <c r="Q14" s="78"/>
      <c r="R14" s="79"/>
      <c r="S14" s="78"/>
      <c r="T14" s="79"/>
      <c r="U14" s="78"/>
      <c r="V14" s="79"/>
      <c r="W14" s="78"/>
      <c r="X14" s="79"/>
      <c r="Y14" s="78"/>
      <c r="Z14" s="79"/>
      <c r="AA14" s="78"/>
    </row>
    <row r="15" spans="1:27" s="53" customFormat="1" ht="23.4" x14ac:dyDescent="0.45">
      <c r="B15" s="7"/>
      <c r="C15" s="91"/>
      <c r="D15" s="91"/>
      <c r="E15" s="92"/>
      <c r="F15" s="91"/>
      <c r="G15" s="91"/>
      <c r="H15" s="63"/>
      <c r="I15" s="63"/>
      <c r="J15" s="63"/>
      <c r="K15" s="63"/>
      <c r="L15" s="63"/>
      <c r="M15" s="63"/>
      <c r="N15" s="90" t="s">
        <v>28</v>
      </c>
      <c r="V15" s="64"/>
    </row>
    <row r="16" spans="1:27" s="77" customFormat="1" ht="21.75" customHeight="1" x14ac:dyDescent="0.45">
      <c r="A16" s="1"/>
      <c r="B16" s="89">
        <v>1</v>
      </c>
      <c r="C16" s="88" t="s">
        <v>27</v>
      </c>
      <c r="D16" s="88"/>
      <c r="E16" s="87"/>
      <c r="F16" s="87"/>
      <c r="G16" s="86"/>
      <c r="H16" s="85"/>
      <c r="I16" s="84"/>
      <c r="J16" s="84"/>
      <c r="K16" s="84"/>
      <c r="L16" s="84"/>
      <c r="M16" s="84"/>
      <c r="N16" s="83">
        <v>100</v>
      </c>
      <c r="O16" s="82"/>
      <c r="P16" s="81"/>
      <c r="Q16" s="66"/>
      <c r="R16" s="80"/>
      <c r="S16" s="79"/>
      <c r="T16" s="78"/>
      <c r="U16" s="66"/>
      <c r="V16" s="66"/>
      <c r="W16" s="66"/>
      <c r="X16" s="66"/>
    </row>
    <row r="17" spans="2:25" ht="6.75" customHeight="1" x14ac:dyDescent="0.45">
      <c r="B17" s="8"/>
      <c r="C17" s="7"/>
      <c r="D17" s="7"/>
      <c r="E17" s="7"/>
      <c r="F17" s="7"/>
      <c r="G17" s="8"/>
      <c r="H17" s="7"/>
      <c r="I17" s="7"/>
      <c r="J17" s="8"/>
      <c r="K17" s="7"/>
      <c r="L17" s="7"/>
      <c r="M17" s="7"/>
      <c r="N17" s="7"/>
    </row>
    <row r="18" spans="2:25" s="52" customFormat="1" ht="164.25" customHeight="1" x14ac:dyDescent="0.3">
      <c r="B18" s="186" t="s">
        <v>26</v>
      </c>
      <c r="C18" s="187"/>
      <c r="D18" s="76" t="s">
        <v>25</v>
      </c>
      <c r="E18" s="76" t="s">
        <v>24</v>
      </c>
      <c r="F18" s="70" t="s">
        <v>23</v>
      </c>
      <c r="G18" s="75" t="s">
        <v>22</v>
      </c>
      <c r="H18" s="72" t="s">
        <v>21</v>
      </c>
      <c r="I18" s="72" t="s">
        <v>20</v>
      </c>
      <c r="J18" s="74" t="s">
        <v>19</v>
      </c>
      <c r="K18" s="73" t="s">
        <v>18</v>
      </c>
      <c r="L18" s="72" t="s">
        <v>17</v>
      </c>
      <c r="M18" s="71" t="s">
        <v>46</v>
      </c>
      <c r="N18" s="71" t="s">
        <v>47</v>
      </c>
      <c r="O18" s="70" t="s">
        <v>48</v>
      </c>
      <c r="P18" s="69" t="s">
        <v>49</v>
      </c>
      <c r="R18" s="68" t="s">
        <v>16</v>
      </c>
      <c r="S18" s="67" t="s">
        <v>15</v>
      </c>
      <c r="T18" s="66"/>
    </row>
    <row r="19" spans="2:25" s="52" customFormat="1" ht="3.75" customHeight="1" x14ac:dyDescent="0.45">
      <c r="B19" s="47"/>
      <c r="C19" s="65"/>
      <c r="D19" s="65"/>
      <c r="E19" s="61"/>
      <c r="F19" s="61"/>
      <c r="G19" s="61"/>
      <c r="H19" s="61"/>
      <c r="I19" s="61"/>
      <c r="J19" s="61"/>
      <c r="K19" s="61"/>
      <c r="L19" s="61"/>
      <c r="M19" s="61" t="s">
        <v>42</v>
      </c>
      <c r="N19" s="61"/>
      <c r="O19" s="61"/>
      <c r="P19" s="61"/>
      <c r="R19" s="40"/>
      <c r="S19" s="40"/>
      <c r="T19" s="26"/>
    </row>
    <row r="20" spans="2:25" s="53" customFormat="1" ht="117" x14ac:dyDescent="0.3">
      <c r="B20" s="163" t="s">
        <v>58</v>
      </c>
      <c r="C20" s="147">
        <v>2</v>
      </c>
      <c r="D20" s="159" t="s">
        <v>59</v>
      </c>
      <c r="E20" s="160" t="s">
        <v>63</v>
      </c>
      <c r="F20" s="173">
        <v>3</v>
      </c>
      <c r="G20" s="149" t="s">
        <v>60</v>
      </c>
      <c r="H20" s="150">
        <v>45551</v>
      </c>
      <c r="I20" s="148" t="s">
        <v>56</v>
      </c>
      <c r="J20" s="161" t="s">
        <v>61</v>
      </c>
      <c r="K20" s="152">
        <v>45554</v>
      </c>
      <c r="L20" s="148" t="s">
        <v>56</v>
      </c>
      <c r="M20" s="156">
        <v>2354</v>
      </c>
      <c r="N20" s="158">
        <f>F20*M20</f>
        <v>7062</v>
      </c>
      <c r="O20" s="174"/>
      <c r="P20" s="157">
        <f>O20*F20</f>
        <v>0</v>
      </c>
      <c r="Q20" s="62"/>
      <c r="R20" s="62"/>
      <c r="S20" s="62"/>
      <c r="T20" s="61"/>
      <c r="U20" s="61"/>
      <c r="V20" s="61"/>
      <c r="W20" s="61"/>
    </row>
    <row r="21" spans="2:25" s="52" customFormat="1" ht="117" x14ac:dyDescent="0.45">
      <c r="B21" s="163" t="s">
        <v>58</v>
      </c>
      <c r="C21" s="147">
        <v>3</v>
      </c>
      <c r="D21" s="159" t="s">
        <v>59</v>
      </c>
      <c r="E21" s="160" t="s">
        <v>63</v>
      </c>
      <c r="F21" s="173">
        <v>3</v>
      </c>
      <c r="G21" s="149" t="s">
        <v>60</v>
      </c>
      <c r="H21" s="150">
        <v>45551</v>
      </c>
      <c r="I21" s="148" t="s">
        <v>56</v>
      </c>
      <c r="J21" s="161" t="s">
        <v>61</v>
      </c>
      <c r="K21" s="152">
        <v>45554</v>
      </c>
      <c r="L21" s="148" t="s">
        <v>56</v>
      </c>
      <c r="M21" s="156">
        <v>2354</v>
      </c>
      <c r="N21" s="158">
        <f>M21*F21</f>
        <v>7062</v>
      </c>
      <c r="O21" s="174"/>
      <c r="P21" s="157">
        <f t="shared" ref="P21:P25" si="0">O21*F21</f>
        <v>0</v>
      </c>
      <c r="Q21" s="56"/>
      <c r="R21" s="55"/>
      <c r="S21" s="54">
        <f>SUM(S20:S20)</f>
        <v>0</v>
      </c>
      <c r="T21" s="1"/>
      <c r="X21" s="53"/>
      <c r="Y21" s="53"/>
    </row>
    <row r="22" spans="2:25" ht="117" x14ac:dyDescent="0.45">
      <c r="B22" s="163" t="s">
        <v>58</v>
      </c>
      <c r="C22" s="147">
        <v>4</v>
      </c>
      <c r="D22" s="159" t="s">
        <v>59</v>
      </c>
      <c r="E22" s="160" t="s">
        <v>63</v>
      </c>
      <c r="F22" s="173">
        <v>2</v>
      </c>
      <c r="G22" s="149" t="s">
        <v>60</v>
      </c>
      <c r="H22" s="150">
        <v>45552</v>
      </c>
      <c r="I22" s="148" t="s">
        <v>56</v>
      </c>
      <c r="J22" s="161" t="s">
        <v>61</v>
      </c>
      <c r="K22" s="152">
        <v>45555</v>
      </c>
      <c r="L22" s="148" t="s">
        <v>56</v>
      </c>
      <c r="M22" s="156">
        <v>2354</v>
      </c>
      <c r="N22" s="158">
        <f>M22*F22</f>
        <v>4708</v>
      </c>
      <c r="O22" s="174"/>
      <c r="P22" s="157">
        <f t="shared" si="0"/>
        <v>0</v>
      </c>
      <c r="S22" s="49" t="s">
        <v>14</v>
      </c>
      <c r="T22" s="48"/>
    </row>
    <row r="23" spans="2:25" ht="117" x14ac:dyDescent="0.45">
      <c r="B23" s="190" t="s">
        <v>58</v>
      </c>
      <c r="C23" s="192">
        <v>5</v>
      </c>
      <c r="D23" s="210" t="s">
        <v>59</v>
      </c>
      <c r="E23" s="210" t="s">
        <v>63</v>
      </c>
      <c r="F23" s="194">
        <v>1</v>
      </c>
      <c r="G23" s="149" t="s">
        <v>60</v>
      </c>
      <c r="H23" s="150">
        <v>45553</v>
      </c>
      <c r="I23" s="148" t="s">
        <v>56</v>
      </c>
      <c r="J23" s="161" t="s">
        <v>57</v>
      </c>
      <c r="K23" s="152">
        <v>45556</v>
      </c>
      <c r="L23" s="148" t="s">
        <v>56</v>
      </c>
      <c r="M23" s="196">
        <v>2480</v>
      </c>
      <c r="N23" s="204">
        <f>M23*F23</f>
        <v>2480</v>
      </c>
      <c r="O23" s="200"/>
      <c r="P23" s="207">
        <f t="shared" si="0"/>
        <v>0</v>
      </c>
      <c r="R23" s="117"/>
      <c r="S23" s="118"/>
      <c r="U23" s="119"/>
    </row>
    <row r="24" spans="2:25" s="44" customFormat="1" ht="46.8" customHeight="1" x14ac:dyDescent="0.45">
      <c r="B24" s="191"/>
      <c r="C24" s="193"/>
      <c r="D24" s="211"/>
      <c r="E24" s="211"/>
      <c r="F24" s="195"/>
      <c r="G24" s="153" t="s">
        <v>57</v>
      </c>
      <c r="H24" s="154">
        <v>45556</v>
      </c>
      <c r="I24" s="155" t="s">
        <v>56</v>
      </c>
      <c r="J24" s="162" t="s">
        <v>61</v>
      </c>
      <c r="K24" s="152">
        <v>45556</v>
      </c>
      <c r="L24" s="148" t="s">
        <v>56</v>
      </c>
      <c r="M24" s="196"/>
      <c r="N24" s="205"/>
      <c r="O24" s="201"/>
      <c r="P24" s="208"/>
      <c r="R24" s="46"/>
      <c r="S24" s="45">
        <f>S21</f>
        <v>0</v>
      </c>
      <c r="U24" s="121"/>
    </row>
    <row r="25" spans="2:25" ht="140.4" x14ac:dyDescent="0.45">
      <c r="B25" s="190" t="s">
        <v>58</v>
      </c>
      <c r="C25" s="198">
        <v>6</v>
      </c>
      <c r="D25" s="210" t="s">
        <v>59</v>
      </c>
      <c r="E25" s="210" t="s">
        <v>63</v>
      </c>
      <c r="F25" s="194">
        <v>2</v>
      </c>
      <c r="G25" s="149" t="s">
        <v>62</v>
      </c>
      <c r="H25" s="150">
        <v>45553</v>
      </c>
      <c r="I25" s="148" t="s">
        <v>56</v>
      </c>
      <c r="J25" s="161" t="s">
        <v>57</v>
      </c>
      <c r="K25" s="152">
        <v>45556</v>
      </c>
      <c r="L25" s="148" t="s">
        <v>56</v>
      </c>
      <c r="M25" s="196">
        <v>2480</v>
      </c>
      <c r="N25" s="204">
        <f>M25*F25</f>
        <v>4960</v>
      </c>
      <c r="O25" s="202"/>
      <c r="P25" s="207">
        <f t="shared" si="0"/>
        <v>0</v>
      </c>
      <c r="R25" s="122"/>
      <c r="S25" s="123"/>
      <c r="U25" s="122"/>
    </row>
    <row r="26" spans="2:25" ht="46.8" customHeight="1" x14ac:dyDescent="0.45">
      <c r="B26" s="197"/>
      <c r="C26" s="199"/>
      <c r="D26" s="211"/>
      <c r="E26" s="211"/>
      <c r="F26" s="195"/>
      <c r="G26" s="151" t="s">
        <v>57</v>
      </c>
      <c r="H26" s="152">
        <v>45556</v>
      </c>
      <c r="I26" s="148" t="s">
        <v>56</v>
      </c>
      <c r="J26" s="149" t="s">
        <v>61</v>
      </c>
      <c r="K26" s="152">
        <v>45556</v>
      </c>
      <c r="L26" s="148" t="s">
        <v>56</v>
      </c>
      <c r="M26" s="196"/>
      <c r="N26" s="209"/>
      <c r="O26" s="203"/>
      <c r="P26" s="208"/>
      <c r="S26" s="126"/>
      <c r="U26" s="127"/>
    </row>
    <row r="27" spans="2:25" ht="21" customHeight="1" x14ac:dyDescent="0.45">
      <c r="B27" s="169"/>
      <c r="C27" s="164"/>
      <c r="D27" s="164"/>
      <c r="E27" s="164"/>
      <c r="F27" s="166"/>
      <c r="G27" s="170"/>
      <c r="H27" s="165"/>
      <c r="I27" s="166"/>
      <c r="J27" s="167"/>
      <c r="K27" s="165"/>
      <c r="L27" s="166"/>
      <c r="M27" s="171"/>
      <c r="N27" s="166"/>
      <c r="O27" s="171"/>
      <c r="P27" s="168"/>
      <c r="S27" s="172"/>
      <c r="U27" s="127"/>
    </row>
    <row r="28" spans="2:25" ht="23.4" customHeight="1" x14ac:dyDescent="0.45">
      <c r="B28" s="206" t="s">
        <v>67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59">
        <f>SUM(N20:N26)</f>
        <v>26272</v>
      </c>
      <c r="O28" s="58"/>
      <c r="P28" s="57">
        <f>SUM(P20:P26)</f>
        <v>0</v>
      </c>
    </row>
    <row r="29" spans="2:25" ht="93.6" x14ac:dyDescent="0.45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51" t="s">
        <v>50</v>
      </c>
      <c r="O29" s="19"/>
      <c r="P29" s="50" t="s">
        <v>51</v>
      </c>
    </row>
    <row r="30" spans="2:25" ht="23.4" x14ac:dyDescent="0.45">
      <c r="B30" s="60" t="s">
        <v>52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58"/>
      <c r="S30" s="37">
        <f>SUM(S32:T32)/$R$11</f>
        <v>0</v>
      </c>
      <c r="U30" s="127"/>
    </row>
    <row r="31" spans="2:25" ht="23.4" x14ac:dyDescent="0.45">
      <c r="B31" s="60" t="s">
        <v>64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15"/>
      <c r="R31" s="122"/>
      <c r="S31" s="123"/>
      <c r="U31" s="123"/>
      <c r="V31" s="123"/>
    </row>
    <row r="32" spans="2:25" ht="23.4" x14ac:dyDescent="0.4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S32" s="36" t="str">
        <f>IF(S24=0,"--",IF(($N$34-S24)&lt;0,"NO ADMÈS",($N$34-S24)/$N$34))</f>
        <v>--</v>
      </c>
      <c r="U32" s="127"/>
    </row>
    <row r="33" spans="2:22" ht="23.4" hidden="1" x14ac:dyDescent="0.45">
      <c r="B33" s="47"/>
      <c r="C33" s="47"/>
      <c r="D33" s="47"/>
      <c r="E33" s="7"/>
      <c r="F33" s="7"/>
      <c r="G33" s="7"/>
      <c r="H33" s="7"/>
      <c r="I33" s="7"/>
      <c r="J33" s="7"/>
      <c r="K33" s="7"/>
      <c r="L33" s="7"/>
      <c r="M33" s="7"/>
      <c r="N33" s="116"/>
      <c r="R33" s="122"/>
      <c r="S33" s="123"/>
      <c r="U33" s="123"/>
      <c r="V33" s="123"/>
    </row>
    <row r="34" spans="2:22" ht="23.4" hidden="1" x14ac:dyDescent="0.45">
      <c r="B34" s="42"/>
      <c r="C34" s="41"/>
      <c r="D34" s="40"/>
      <c r="E34" s="7"/>
      <c r="F34" s="7"/>
      <c r="G34" s="7"/>
      <c r="H34" s="7"/>
      <c r="I34" s="7"/>
      <c r="J34" s="7"/>
      <c r="K34" s="7"/>
      <c r="L34" s="7"/>
      <c r="M34" s="7"/>
      <c r="N34" s="120">
        <f>N28</f>
        <v>26272</v>
      </c>
      <c r="O34" s="44"/>
      <c r="P34" s="44"/>
      <c r="S34" s="135" t="str">
        <f>IF(S32="NO ADMÈS","--",IF(S24=0,"--",(S32-$S$30)))</f>
        <v>--</v>
      </c>
      <c r="U34" s="127"/>
    </row>
    <row r="35" spans="2:22" ht="23.4" hidden="1" x14ac:dyDescent="0.45">
      <c r="B35" s="42"/>
      <c r="C35" s="41"/>
      <c r="D35" s="40"/>
      <c r="E35" s="7"/>
      <c r="F35" s="7"/>
      <c r="G35" s="7"/>
      <c r="H35" s="7"/>
      <c r="I35" s="7"/>
      <c r="J35" s="7"/>
      <c r="K35" s="7"/>
      <c r="L35" s="7"/>
      <c r="M35" s="7"/>
      <c r="N35" s="122"/>
      <c r="R35" s="122"/>
      <c r="S35" s="123"/>
      <c r="U35" s="123"/>
      <c r="V35" s="123"/>
    </row>
    <row r="36" spans="2:22" ht="23.4" hidden="1" x14ac:dyDescent="0.45">
      <c r="B36" s="42"/>
      <c r="C36" s="41"/>
      <c r="D36" s="40"/>
      <c r="E36" s="7"/>
      <c r="F36" s="7"/>
      <c r="I36" s="7"/>
      <c r="J36" s="124" t="s">
        <v>13</v>
      </c>
      <c r="K36" s="39"/>
      <c r="L36" s="39"/>
      <c r="M36" s="43"/>
      <c r="N36" s="125">
        <f>MIN(N24:T24)</f>
        <v>0</v>
      </c>
      <c r="R36" s="34"/>
      <c r="S36" s="136" t="str">
        <f>IF(S24=0,"--",IF(S34="NO ADMÈS","--",(IF((S32-$S30)&gt;$N44,"si","no"))))</f>
        <v>--</v>
      </c>
      <c r="U36" s="127"/>
      <c r="V36" s="137"/>
    </row>
    <row r="37" spans="2:22" ht="23.4" hidden="1" x14ac:dyDescent="0.45">
      <c r="B37" s="42"/>
      <c r="C37" s="41"/>
      <c r="D37" s="40"/>
      <c r="E37" s="7"/>
      <c r="F37" s="7"/>
      <c r="G37" s="7"/>
      <c r="H37" s="7"/>
      <c r="I37" s="7"/>
      <c r="J37" s="7"/>
      <c r="K37" s="7"/>
      <c r="L37" s="7"/>
      <c r="M37" s="7"/>
      <c r="N37" s="122"/>
      <c r="R37" s="140"/>
      <c r="S37" s="123"/>
      <c r="U37" s="122"/>
      <c r="V37" s="141"/>
    </row>
    <row r="38" spans="2:22" ht="23.4" hidden="1" x14ac:dyDescent="0.45">
      <c r="B38" s="42"/>
      <c r="C38" s="41"/>
      <c r="D38" s="40"/>
      <c r="E38" s="7"/>
      <c r="F38" s="7"/>
      <c r="I38" s="7"/>
      <c r="J38" s="124" t="s">
        <v>12</v>
      </c>
      <c r="K38" s="39"/>
      <c r="L38" s="39"/>
      <c r="M38" s="39"/>
      <c r="N38" s="128"/>
      <c r="O38" s="38"/>
      <c r="P38" s="38"/>
      <c r="R38" s="127"/>
      <c r="S38" s="127"/>
      <c r="U38" s="127"/>
      <c r="V38" s="127"/>
    </row>
    <row r="39" spans="2:22" ht="23.4" hidden="1" x14ac:dyDescent="0.45">
      <c r="B39" s="32"/>
      <c r="E39" s="7"/>
      <c r="F39" s="7"/>
      <c r="G39" s="7"/>
      <c r="H39" s="129"/>
      <c r="I39" s="7"/>
      <c r="J39" s="7"/>
      <c r="K39" s="7"/>
      <c r="L39" s="7"/>
      <c r="M39" s="7"/>
      <c r="N39" s="127"/>
      <c r="R39" s="140"/>
      <c r="S39" s="123"/>
      <c r="U39" s="122"/>
      <c r="V39" s="141"/>
    </row>
    <row r="40" spans="2:22" ht="23.4" hidden="1" x14ac:dyDescent="0.45">
      <c r="B40" s="1"/>
      <c r="E40" s="7"/>
      <c r="F40" s="7"/>
      <c r="I40" s="7"/>
      <c r="J40" s="130" t="s">
        <v>11</v>
      </c>
      <c r="K40" s="131"/>
      <c r="L40" s="131"/>
      <c r="M40" s="131"/>
      <c r="N40" s="132"/>
      <c r="R40" s="143"/>
      <c r="S40" s="144">
        <f>IF(S32="NO ADMÈS","--",$N48*(1-((1/$N46)*(((S24-(MIN(S24:T24)))/$N34)))))</f>
        <v>80</v>
      </c>
      <c r="V40" s="141"/>
    </row>
    <row r="41" spans="2:22" ht="23.4" hidden="1" x14ac:dyDescent="0.45">
      <c r="B41" s="32"/>
      <c r="E41" s="7"/>
      <c r="F41" s="7"/>
      <c r="G41" s="7"/>
      <c r="H41" s="129"/>
      <c r="I41" s="7"/>
      <c r="J41" s="7"/>
      <c r="K41" s="7"/>
      <c r="L41" s="7"/>
      <c r="M41" s="7"/>
      <c r="N41" s="127"/>
      <c r="Q41" s="28"/>
      <c r="R41" s="27"/>
      <c r="S41" s="21"/>
      <c r="T41" s="26"/>
      <c r="V41" s="141"/>
    </row>
    <row r="42" spans="2:22" ht="23.4" hidden="1" x14ac:dyDescent="0.45">
      <c r="B42" s="32"/>
      <c r="E42" s="7"/>
      <c r="F42" s="7"/>
      <c r="J42" s="133" t="s">
        <v>10</v>
      </c>
      <c r="K42" s="31"/>
      <c r="L42" s="31"/>
      <c r="M42" s="30"/>
      <c r="N42" s="134"/>
      <c r="S42" s="188" t="str">
        <f>R13</f>
        <v>P&amp;O Ferrymasters</v>
      </c>
      <c r="T42" s="189"/>
    </row>
    <row r="43" spans="2:22" ht="23.4" hidden="1" x14ac:dyDescent="0.45">
      <c r="B43" s="32"/>
      <c r="E43" s="7"/>
      <c r="F43" s="7"/>
      <c r="G43" s="7"/>
      <c r="H43" s="129"/>
      <c r="I43" s="7"/>
      <c r="J43" s="7"/>
      <c r="K43" s="7"/>
      <c r="L43" s="7"/>
      <c r="M43" s="7"/>
      <c r="N43" s="127"/>
      <c r="S43" s="23" t="e">
        <f>S40+#REF!+#REF!+#REF!+#REF!+#REF!+#REF!</f>
        <v>#REF!</v>
      </c>
      <c r="V43" s="141"/>
    </row>
    <row r="44" spans="2:22" ht="23.4" hidden="1" x14ac:dyDescent="0.45">
      <c r="B44" s="32"/>
      <c r="E44" s="7"/>
      <c r="F44" s="7"/>
      <c r="G44" s="7"/>
      <c r="H44" s="133" t="s">
        <v>9</v>
      </c>
      <c r="I44" s="31"/>
      <c r="J44" s="31"/>
      <c r="K44" s="31"/>
      <c r="L44" s="31"/>
      <c r="M44" s="30"/>
      <c r="N44" s="35">
        <v>0.1</v>
      </c>
      <c r="S44" s="21"/>
      <c r="V44" s="141"/>
    </row>
    <row r="45" spans="2:22" ht="23.4" hidden="1" x14ac:dyDescent="0.45">
      <c r="B45" s="32"/>
      <c r="E45" s="7"/>
      <c r="F45" s="7"/>
      <c r="G45" s="7"/>
      <c r="H45" s="138"/>
      <c r="I45" s="7"/>
      <c r="J45" s="7"/>
      <c r="K45" s="7"/>
      <c r="L45" s="7"/>
      <c r="M45" s="7"/>
      <c r="N45" s="139"/>
      <c r="S45" s="21"/>
      <c r="V45" s="141"/>
    </row>
    <row r="46" spans="2:22" ht="23.4" hidden="1" x14ac:dyDescent="0.45">
      <c r="B46" s="32"/>
      <c r="E46" s="7"/>
      <c r="F46" s="7"/>
      <c r="G46" s="7"/>
      <c r="H46" s="130" t="s">
        <v>8</v>
      </c>
      <c r="I46" s="31"/>
      <c r="J46" s="31"/>
      <c r="K46" s="31"/>
      <c r="L46" s="31"/>
      <c r="M46" s="30"/>
      <c r="N46" s="33">
        <v>1</v>
      </c>
      <c r="S46" s="21"/>
      <c r="V46" s="141"/>
    </row>
    <row r="47" spans="2:22" ht="23.4" hidden="1" x14ac:dyDescent="0.45">
      <c r="B47" s="32"/>
      <c r="E47" s="7"/>
      <c r="F47" s="7"/>
      <c r="G47" s="7"/>
      <c r="H47" s="138"/>
      <c r="I47" s="7"/>
      <c r="J47" s="7"/>
      <c r="K47" s="7"/>
      <c r="L47" s="7"/>
      <c r="M47" s="7"/>
      <c r="N47" s="140"/>
      <c r="S47" s="21"/>
      <c r="V47" s="141"/>
    </row>
    <row r="48" spans="2:22" ht="23.4" hidden="1" x14ac:dyDescent="0.45">
      <c r="E48" s="7"/>
      <c r="F48" s="7"/>
      <c r="G48" s="7"/>
      <c r="H48" s="142" t="s">
        <v>7</v>
      </c>
      <c r="I48" s="31"/>
      <c r="J48" s="31"/>
      <c r="K48" s="31"/>
      <c r="L48" s="31"/>
      <c r="M48" s="30"/>
      <c r="N48" s="29">
        <v>80</v>
      </c>
      <c r="S48" s="21"/>
      <c r="V48" s="141"/>
    </row>
    <row r="49" spans="2:22" ht="23.4" hidden="1" x14ac:dyDescent="0.45">
      <c r="E49" s="7"/>
      <c r="F49" s="7"/>
      <c r="G49" s="7"/>
      <c r="H49" s="7"/>
      <c r="I49" s="7"/>
      <c r="J49" s="7"/>
      <c r="K49" s="7"/>
      <c r="L49" s="7"/>
      <c r="M49" s="7"/>
      <c r="S49" s="21"/>
      <c r="V49" s="141"/>
    </row>
    <row r="50" spans="2:22" ht="23.4" hidden="1" x14ac:dyDescent="0.45">
      <c r="E50" s="7"/>
      <c r="F50" s="7"/>
      <c r="G50" s="7"/>
      <c r="H50" s="7"/>
      <c r="I50" s="7"/>
      <c r="J50" s="7"/>
      <c r="K50" s="7"/>
      <c r="L50" s="7"/>
      <c r="M50" s="7"/>
      <c r="S50" s="21"/>
      <c r="V50" s="141"/>
    </row>
    <row r="51" spans="2:22" ht="23.4" hidden="1" x14ac:dyDescent="0.45">
      <c r="B51" s="145" t="s">
        <v>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4"/>
      <c r="O51" s="25"/>
      <c r="P51" s="24"/>
      <c r="S51" s="21"/>
      <c r="V51" s="141"/>
    </row>
    <row r="52" spans="2:22" ht="23.4" hidden="1" x14ac:dyDescent="0.45">
      <c r="B52" s="1"/>
      <c r="D52" s="22"/>
      <c r="E52" s="22"/>
      <c r="F52" s="22"/>
      <c r="G52" s="22"/>
      <c r="H52" s="22"/>
      <c r="I52" s="22"/>
      <c r="J52" s="22"/>
      <c r="K52" s="22"/>
      <c r="L52" s="22"/>
      <c r="M52" s="22"/>
      <c r="S52" s="21"/>
      <c r="V52" s="141"/>
    </row>
    <row r="53" spans="2:22" ht="23.4" hidden="1" x14ac:dyDescent="0.45">
      <c r="B53" s="1"/>
      <c r="G53" s="1"/>
      <c r="J53" s="1"/>
      <c r="S53" s="21"/>
      <c r="V53" s="141"/>
    </row>
    <row r="54" spans="2:22" ht="23.4" hidden="1" x14ac:dyDescent="0.45">
      <c r="B54" s="1"/>
      <c r="E54" s="146">
        <v>1</v>
      </c>
      <c r="G54" s="1"/>
      <c r="J54" s="1"/>
      <c r="V54" s="141"/>
    </row>
    <row r="55" spans="2:22" ht="23.4" hidden="1" x14ac:dyDescent="0.45">
      <c r="B55" s="1"/>
      <c r="G55" s="1"/>
      <c r="J55" s="1"/>
      <c r="V55" s="141"/>
    </row>
    <row r="56" spans="2:22" ht="16.5" hidden="1" customHeight="1" x14ac:dyDescent="0.45">
      <c r="B56" s="1"/>
      <c r="G56" s="1"/>
      <c r="J56" s="1"/>
      <c r="V56" s="141"/>
    </row>
    <row r="57" spans="2:22" ht="16.5" hidden="1" customHeight="1" x14ac:dyDescent="0.45">
      <c r="B57" s="1"/>
      <c r="G57" s="1"/>
      <c r="J57" s="1"/>
      <c r="V57" s="141"/>
    </row>
    <row r="58" spans="2:22" ht="16.5" hidden="1" customHeight="1" x14ac:dyDescent="0.45">
      <c r="B58" s="1"/>
      <c r="G58" s="1"/>
      <c r="J58" s="1"/>
      <c r="V58" s="141"/>
    </row>
    <row r="59" spans="2:22" ht="16.5" hidden="1" customHeight="1" x14ac:dyDescent="0.45">
      <c r="B59" s="1"/>
      <c r="G59" s="1"/>
      <c r="J59" s="1"/>
      <c r="V59" s="141"/>
    </row>
    <row r="60" spans="2:22" ht="16.5" customHeight="1" x14ac:dyDescent="0.45">
      <c r="B60" s="1"/>
      <c r="G60" s="1"/>
      <c r="J60" s="1"/>
      <c r="V60" s="141"/>
    </row>
    <row r="61" spans="2:22" ht="16.5" customHeight="1" x14ac:dyDescent="0.45">
      <c r="B61" s="1"/>
      <c r="G61" s="1"/>
      <c r="J61" s="1"/>
      <c r="V61" s="141"/>
    </row>
    <row r="62" spans="2:22" ht="16.5" customHeight="1" x14ac:dyDescent="0.45">
      <c r="B62" s="7" t="s">
        <v>5</v>
      </c>
      <c r="C62" s="7"/>
      <c r="D62" s="7"/>
      <c r="E62" s="8"/>
      <c r="F62" s="7"/>
      <c r="G62" s="7"/>
      <c r="H62" s="8"/>
      <c r="I62" s="7"/>
      <c r="J62" s="7"/>
      <c r="K62" s="7"/>
      <c r="L62" s="7"/>
      <c r="M62" s="7"/>
      <c r="N62" s="7"/>
      <c r="O62" s="7"/>
      <c r="V62" s="141"/>
    </row>
    <row r="63" spans="2:22" ht="16.5" customHeight="1" x14ac:dyDescent="0.45">
      <c r="B63" s="7"/>
      <c r="C63" s="7"/>
      <c r="D63" s="7"/>
      <c r="E63" s="8"/>
      <c r="F63" s="7"/>
      <c r="G63" s="7"/>
      <c r="H63" s="8"/>
      <c r="I63" s="7"/>
      <c r="J63" s="7"/>
      <c r="K63" s="7"/>
      <c r="L63" s="7"/>
      <c r="M63" s="7"/>
      <c r="N63" s="7"/>
      <c r="O63" s="7"/>
      <c r="V63" s="141"/>
    </row>
    <row r="64" spans="2:22" ht="19.8" customHeight="1" x14ac:dyDescent="0.45">
      <c r="B64" s="20"/>
      <c r="C64" s="20"/>
      <c r="D64" s="20"/>
      <c r="E64" s="19" t="s">
        <v>4</v>
      </c>
      <c r="F64" s="18"/>
      <c r="G64" s="18"/>
      <c r="H64" s="7" t="s">
        <v>66</v>
      </c>
      <c r="I64" s="17"/>
      <c r="J64" s="16"/>
      <c r="K64" s="16"/>
      <c r="L64" s="16"/>
      <c r="M64" s="16"/>
      <c r="N64" s="15"/>
      <c r="O64" s="7"/>
      <c r="V64" s="141"/>
    </row>
    <row r="65" spans="2:22" ht="16.5" customHeight="1" x14ac:dyDescent="0.45">
      <c r="B65" s="7"/>
      <c r="C65" s="7"/>
      <c r="D65" s="7"/>
      <c r="E65" s="7"/>
      <c r="F65" s="7"/>
      <c r="G65" s="7"/>
      <c r="H65" s="7"/>
      <c r="I65" s="14"/>
      <c r="J65" s="13"/>
      <c r="K65" s="13"/>
      <c r="L65" s="13"/>
      <c r="M65" s="13"/>
      <c r="N65" s="12"/>
      <c r="O65" s="7"/>
      <c r="V65" s="141"/>
    </row>
    <row r="66" spans="2:22" ht="16.5" customHeight="1" x14ac:dyDescent="0.45">
      <c r="B66" s="7"/>
      <c r="C66" s="7"/>
      <c r="D66" s="7"/>
      <c r="E66" s="7"/>
      <c r="F66" s="7"/>
      <c r="G66" s="7"/>
      <c r="H66" s="7"/>
      <c r="I66" s="14"/>
      <c r="J66" s="13"/>
      <c r="K66" s="13"/>
      <c r="L66" s="13"/>
      <c r="M66" s="13"/>
      <c r="N66" s="12"/>
      <c r="O66" s="7"/>
      <c r="V66" s="141"/>
    </row>
    <row r="67" spans="2:22" ht="16.5" customHeight="1" x14ac:dyDescent="0.45">
      <c r="B67" s="7"/>
      <c r="C67" s="7"/>
      <c r="D67" s="7"/>
      <c r="E67" s="7"/>
      <c r="F67" s="7"/>
      <c r="G67" s="7"/>
      <c r="H67" s="7"/>
      <c r="I67" s="14"/>
      <c r="J67" s="13"/>
      <c r="K67" s="13"/>
      <c r="L67" s="13"/>
      <c r="M67" s="13"/>
      <c r="N67" s="12"/>
      <c r="O67" s="7"/>
      <c r="V67" s="141"/>
    </row>
    <row r="68" spans="2:22" ht="16.5" customHeight="1" x14ac:dyDescent="0.45">
      <c r="B68" s="8"/>
      <c r="C68" s="7"/>
      <c r="D68" s="7"/>
      <c r="E68" s="7"/>
      <c r="F68" s="7"/>
      <c r="G68" s="8"/>
      <c r="H68" s="7"/>
      <c r="I68" s="11"/>
      <c r="J68" s="10"/>
      <c r="K68" s="10"/>
      <c r="L68" s="10"/>
      <c r="M68" s="10"/>
      <c r="N68" s="9"/>
      <c r="O68" s="7"/>
    </row>
    <row r="69" spans="2:22" ht="16.5" customHeight="1" x14ac:dyDescent="0.45">
      <c r="B69" s="8"/>
      <c r="C69" s="7"/>
      <c r="D69" s="7"/>
      <c r="E69" s="7"/>
      <c r="F69" s="7"/>
      <c r="G69" s="8"/>
      <c r="H69" s="7"/>
      <c r="I69" s="7"/>
      <c r="J69" s="8"/>
      <c r="K69" s="7"/>
      <c r="L69" s="7"/>
      <c r="M69" s="7"/>
      <c r="N69" s="5"/>
    </row>
    <row r="70" spans="2:22" ht="16.5" customHeight="1" x14ac:dyDescent="0.45">
      <c r="B70" s="1"/>
      <c r="G70" s="1"/>
      <c r="N70" s="5"/>
    </row>
    <row r="71" spans="2:22" ht="16.5" customHeight="1" x14ac:dyDescent="0.45">
      <c r="N71" s="5"/>
    </row>
    <row r="72" spans="2:22" ht="16.5" hidden="1" customHeight="1" x14ac:dyDescent="0.45">
      <c r="B72" s="2" t="s">
        <v>3</v>
      </c>
      <c r="F72" s="2" t="s">
        <v>2</v>
      </c>
      <c r="G72" s="1"/>
      <c r="I72" s="2"/>
      <c r="J72" s="1"/>
      <c r="L72" s="2"/>
      <c r="N72" s="5"/>
    </row>
    <row r="73" spans="2:22" ht="16.5" hidden="1" customHeight="1" x14ac:dyDescent="0.45">
      <c r="B73" s="2" t="s">
        <v>1</v>
      </c>
      <c r="F73" s="2" t="s">
        <v>0</v>
      </c>
      <c r="G73" s="1"/>
      <c r="I73" s="2"/>
      <c r="J73" s="1"/>
      <c r="L73" s="2"/>
      <c r="N73" s="5"/>
    </row>
    <row r="74" spans="2:22" ht="16.5" hidden="1" customHeight="1" x14ac:dyDescent="0.45">
      <c r="B74" s="5"/>
      <c r="C74" s="5"/>
      <c r="D74" s="5"/>
      <c r="E74" s="5"/>
      <c r="F74" s="5"/>
      <c r="G74" s="5"/>
      <c r="H74" s="5"/>
      <c r="I74" s="5"/>
      <c r="J74" s="5"/>
      <c r="K74" s="5"/>
      <c r="L74" s="6"/>
      <c r="N74" s="5"/>
    </row>
    <row r="75" spans="2:22" ht="16.5" hidden="1" customHeight="1" x14ac:dyDescent="0.4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22" ht="16.5" hidden="1" customHeight="1" x14ac:dyDescent="0.4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22" ht="16.5" hidden="1" customHeight="1" x14ac:dyDescent="0.4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22" ht="16.5" hidden="1" customHeight="1" x14ac:dyDescent="0.4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22" ht="16.5" hidden="1" customHeight="1" x14ac:dyDescent="0.4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22" ht="16.5" hidden="1" customHeight="1" x14ac:dyDescent="0.4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ht="16.5" hidden="1" customHeight="1" x14ac:dyDescent="0.4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16.5" hidden="1" customHeight="1" x14ac:dyDescent="0.4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ht="16.5" hidden="1" customHeight="1" x14ac:dyDescent="0.4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16.5" hidden="1" customHeight="1" x14ac:dyDescent="0.4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 ht="16.5" hidden="1" customHeight="1" x14ac:dyDescent="0.45">
      <c r="B85" s="6"/>
      <c r="C85" s="5"/>
      <c r="D85" s="5"/>
      <c r="E85" s="5"/>
      <c r="F85" s="5"/>
      <c r="G85" s="6"/>
      <c r="H85" s="5"/>
      <c r="I85" s="5"/>
      <c r="J85" s="6"/>
      <c r="K85" s="5"/>
      <c r="L85" s="5"/>
    </row>
    <row r="86" spans="2:13" ht="16.5" hidden="1" customHeight="1" x14ac:dyDescent="0.45">
      <c r="B86" s="6"/>
      <c r="C86" s="5"/>
      <c r="D86" s="5"/>
      <c r="E86" s="5"/>
      <c r="F86" s="5"/>
      <c r="G86" s="6"/>
      <c r="H86" s="5"/>
      <c r="I86" s="5"/>
      <c r="J86" s="6"/>
      <c r="K86" s="5"/>
      <c r="L86" s="5"/>
    </row>
    <row r="87" spans="2:13" ht="16.5" hidden="1" customHeight="1" x14ac:dyDescent="0.45">
      <c r="B87" s="6"/>
      <c r="C87" s="5"/>
      <c r="D87" s="5"/>
      <c r="E87" s="5"/>
      <c r="F87" s="5"/>
      <c r="G87" s="6"/>
      <c r="H87" s="5"/>
      <c r="I87" s="5"/>
      <c r="J87" s="6"/>
      <c r="K87" s="5"/>
      <c r="L87" s="5"/>
    </row>
    <row r="88" spans="2:13" ht="16.5" hidden="1" customHeight="1" x14ac:dyDescent="0.45">
      <c r="B88" s="6"/>
      <c r="C88" s="5"/>
      <c r="D88" s="5"/>
      <c r="E88" s="5"/>
      <c r="F88" s="5"/>
      <c r="G88" s="6"/>
      <c r="H88" s="5"/>
      <c r="I88" s="5"/>
      <c r="J88" s="6"/>
      <c r="K88" s="5"/>
      <c r="L88" s="5"/>
    </row>
    <row r="89" spans="2:13" ht="16.5" hidden="1" customHeight="1" x14ac:dyDescent="0.45">
      <c r="B89" s="4"/>
      <c r="C89" s="3"/>
      <c r="D89" s="3"/>
    </row>
    <row r="90" spans="2:13" ht="16.5" hidden="1" customHeight="1" x14ac:dyDescent="0.45">
      <c r="B90" s="4"/>
      <c r="C90" s="3"/>
      <c r="D90" s="3"/>
    </row>
    <row r="91" spans="2:13" ht="16.5" hidden="1" customHeight="1" x14ac:dyDescent="0.45">
      <c r="B91" s="4"/>
      <c r="C91" s="3"/>
      <c r="D91" s="3"/>
    </row>
    <row r="92" spans="2:13" ht="16.5" hidden="1" customHeight="1" x14ac:dyDescent="0.45">
      <c r="B92" s="4"/>
      <c r="C92" s="3"/>
      <c r="D92" s="3"/>
    </row>
    <row r="93" spans="2:13" ht="16.5" hidden="1" customHeight="1" x14ac:dyDescent="0.45">
      <c r="B93" s="4"/>
      <c r="C93" s="3"/>
      <c r="D93" s="3"/>
    </row>
    <row r="94" spans="2:13" ht="16.5" hidden="1" customHeight="1" x14ac:dyDescent="0.45">
      <c r="B94" s="4"/>
      <c r="C94" s="3"/>
      <c r="D94" s="3"/>
    </row>
    <row r="95" spans="2:13" ht="16.5" customHeight="1" x14ac:dyDescent="0.45">
      <c r="B95" s="4"/>
      <c r="C95" s="3"/>
      <c r="D95" s="3"/>
    </row>
  </sheetData>
  <mergeCells count="32">
    <mergeCell ref="P25:P26"/>
    <mergeCell ref="E23:E24"/>
    <mergeCell ref="D23:D24"/>
    <mergeCell ref="E25:E26"/>
    <mergeCell ref="D25:D26"/>
    <mergeCell ref="B18:C18"/>
    <mergeCell ref="S42:T42"/>
    <mergeCell ref="B23:B24"/>
    <mergeCell ref="C23:C24"/>
    <mergeCell ref="F23:F24"/>
    <mergeCell ref="M23:M24"/>
    <mergeCell ref="B25:B26"/>
    <mergeCell ref="C25:C26"/>
    <mergeCell ref="F25:F26"/>
    <mergeCell ref="M25:M26"/>
    <mergeCell ref="O23:O24"/>
    <mergeCell ref="O25:O26"/>
    <mergeCell ref="N23:N24"/>
    <mergeCell ref="B28:M29"/>
    <mergeCell ref="P23:P24"/>
    <mergeCell ref="N25:N26"/>
    <mergeCell ref="C7:E7"/>
    <mergeCell ref="R11:S11"/>
    <mergeCell ref="C13:P13"/>
    <mergeCell ref="R13:S13"/>
    <mergeCell ref="B9:P9"/>
    <mergeCell ref="B2:J2"/>
    <mergeCell ref="C5:G5"/>
    <mergeCell ref="I5:K5"/>
    <mergeCell ref="M5:O5"/>
    <mergeCell ref="F6:G6"/>
    <mergeCell ref="M6:P6"/>
  </mergeCells>
  <conditionalFormatting sqref="S32">
    <cfRule type="containsText" dxfId="1" priority="1" operator="containsText" text="NO ADMÈS">
      <formula>NOT(ISERROR(SEARCH("NO ADMÈS",S32)))</formula>
    </cfRule>
    <cfRule type="containsText" dxfId="0" priority="2" operator="containsText" text="NO ADMESA!">
      <formula>NOT(ISERROR(SEARCH("NO ADMESA!",S32)))</formula>
    </cfRule>
  </conditionalFormatting>
  <printOptions horizontalCentered="1"/>
  <pageMargins left="0.62992125984251968" right="0.39370078740157483" top="1.1023622047244095" bottom="0.47244094488188981" header="0.59055118110236227" footer="0"/>
  <pageSetup paperSize="9" scale="37" pageOrder="overThenDown" orientation="portrait" r:id="rId1"/>
  <headerFooter alignWithMargins="0">
    <oddHeader>&amp;L&amp;G
&amp;12 &amp;16TEMPORADA 2024-2025
&amp;C&amp;"Arial,Negrita"&amp;14TRANSPORT DE CONTENIDORS MARÍTIMS DE 40' DE LA TEMPORADA 2024-25&amp;R&amp;"Arial,Negrita"&amp;16Direcció Tècnica - Oficina Tècnica i Logística</oddHeader>
    <oddFooter>&amp;L&amp;F  -  &amp;A  -  &amp;D  &amp;T&amp;R&amp;P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 OFERTA LOT 1</vt:lpstr>
      <vt:lpstr>'MODEL OFERTA LOT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Comas</dc:creator>
  <cp:lastModifiedBy>Elionor Villén</cp:lastModifiedBy>
  <cp:lastPrinted>2024-06-27T15:21:31Z</cp:lastPrinted>
  <dcterms:created xsi:type="dcterms:W3CDTF">2023-04-04T09:54:49Z</dcterms:created>
  <dcterms:modified xsi:type="dcterms:W3CDTF">2024-07-26T08:51:55Z</dcterms:modified>
</cp:coreProperties>
</file>