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626" documentId="8_{D559FCA1-4233-44D9-9CA0-DCA95C489C9E}" xr6:coauthVersionLast="47" xr6:coauthVersionMax="47" xr10:uidLastSave="{24060CB2-3AD2-4972-AABD-14DA252D2A5E}"/>
  <bookViews>
    <workbookView xWindow="-120" yWindow="-120" windowWidth="29040" windowHeight="15840" tabRatio="611" xr2:uid="{00000000-000D-0000-FFFF-FFFF00000000}"/>
  </bookViews>
  <sheets>
    <sheet name="Total mitjans no digitals" sheetId="14" r:id="rId1"/>
    <sheet name="Mitjà exteriors" sheetId="11" r:id="rId2"/>
    <sheet name="Mitjà ràdio" sheetId="12" r:id="rId3"/>
    <sheet name="Mitjà premsa" sheetId="13" r:id="rId4"/>
    <sheet name="Full1" sheetId="6" state="hidden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5" i="6" l="1"/>
  <c r="E54" i="6"/>
  <c r="E50" i="6"/>
  <c r="E49" i="6"/>
  <c r="E47" i="6"/>
  <c r="E46" i="6"/>
  <c r="E38" i="6"/>
  <c r="E37" i="6"/>
  <c r="E22" i="6"/>
</calcChain>
</file>

<file path=xl/sharedStrings.xml><?xml version="1.0" encoding="utf-8"?>
<sst xmlns="http://schemas.openxmlformats.org/spreadsheetml/2006/main" count="157" uniqueCount="75">
  <si>
    <t xml:space="preserve">Oferta econòmica proposada  </t>
  </si>
  <si>
    <t>% comissió proposat</t>
  </si>
  <si>
    <t>Ponderació</t>
  </si>
  <si>
    <t>Descompte mínim sobre preu net en els mitjans exteriors</t>
  </si>
  <si>
    <t>Descompte mínim sobre preu net en els mitjans ràdio</t>
  </si>
  <si>
    <t xml:space="preserve">Descompte mínim sobre preu net en els mitjans premsa i revistes </t>
  </si>
  <si>
    <t xml:space="preserve">Descompte proposat </t>
  </si>
  <si>
    <t>Comissió d'agència per les accions especials als mitjans exteriors</t>
  </si>
  <si>
    <t>Comissió d'agència en els mitjans exteriors</t>
  </si>
  <si>
    <t xml:space="preserve">Comissió d'agència en mitjans premsa i revistes </t>
  </si>
  <si>
    <t>Comissió d'agència en mitjans ràdio</t>
  </si>
  <si>
    <t>PROPOSTA ECONÒMICA OFERTA PER LA GESTIÓ I COMPRA DE MITJANS EXTERIORS</t>
  </si>
  <si>
    <t xml:space="preserve">Descompte mínim sobre preu net pels diferents suports i formats de mitjans exteriors de l'àmbit català, espanyol 	</t>
  </si>
  <si>
    <t>... %</t>
  </si>
  <si>
    <t xml:space="preserve">Comissió d'agència per la gestió i compra dels mitjans exteriors de l'àmbit català, espanyol </t>
  </si>
  <si>
    <t xml:space="preserve">Comissió d'agència per la gestió i compra de les accions especials en els mitjans exteriors  (% sobre la inversió en les accions especials en exteriors) </t>
  </si>
  <si>
    <t>PROPOSTA ECONÒMICA OFERTA PER LA GESTIÓ I COMPRA DE MITJANS RÀDIO</t>
  </si>
  <si>
    <t xml:space="preserve">Descompte mínim sobre preu net pels diferents formats dels mitjans de ràdio de l'àmbit català, espanyol i internacional		</t>
  </si>
  <si>
    <t>Comissió d'agència per la gestió i compra de formats convencionals i accions especials en ràdio</t>
  </si>
  <si>
    <t>PROPOSTA ECONÒMICA OFERTA PER LA GESTIÓ I COMPRA DE MITJANS REVISTES I PREMSA</t>
  </si>
  <si>
    <t xml:space="preserve">Descompte mínim sobre preu net pels diferents formats de premsa i revistes de l'àmbit català, espanyol i internacional		</t>
  </si>
  <si>
    <t>Comissió d'agència per la gestió i compra de formats convencionals, content i accions especials en els mitjans premsa i revistes</t>
  </si>
  <si>
    <t>Suport</t>
  </si>
  <si>
    <t>Tipologia de compra
i Format</t>
  </si>
  <si>
    <t>Tarifa 2022</t>
  </si>
  <si>
    <t>Tarifa 2023*</t>
  </si>
  <si>
    <t>Catalunya Ràdio</t>
  </si>
  <si>
    <t>Preu Net 1 ins. Falca 20" (extrapolable)* Dl-Dv (7h-10h)</t>
  </si>
  <si>
    <t>(omplir)</t>
  </si>
  <si>
    <t>Preu Net 1 ins. Falca 20" (extrapolable)* Dl-Dv (13h-24h)</t>
  </si>
  <si>
    <t>Catalunya Informació</t>
  </si>
  <si>
    <t>Preu Net 1 ins. Falca 20" (extrapolable)* Tota la graella</t>
  </si>
  <si>
    <t>Catalunya Música</t>
  </si>
  <si>
    <t>iCat FM</t>
  </si>
  <si>
    <t>Rac 1</t>
  </si>
  <si>
    <t>Preu Net 1 ins. Falca 20" (extrapolable)* El Mon a Rac 1/La Competència/El Barça juga a Rac1</t>
  </si>
  <si>
    <t>Preu Net 1 ins. Falca 20" (extrapolable)* Vostè Primer/Versió Rac1/Islàndia/Via Lliure/L'Espanyol juga a Rac1</t>
  </si>
  <si>
    <t>Rac 105</t>
  </si>
  <si>
    <t>Preu Net 1 ins. Falca 20" (extrapolable)* Dl-Dv (7h-11h)</t>
  </si>
  <si>
    <t>Preu Net 1 ins. Falca 20" (extrapolable)* Resta programació</t>
  </si>
  <si>
    <t>Flaixbac</t>
  </si>
  <si>
    <t>Preu Net 1 ins. Falca 20" (extrapolable)* Dl-Dv (6h-11h) 
+Va de Barça</t>
  </si>
  <si>
    <t>Flaix FM</t>
  </si>
  <si>
    <t>Preu Net 1 ins. Falca 20" (extrapolable)* Dl-Dv (6h-11h)</t>
  </si>
  <si>
    <t>Ser Regional Cat.</t>
  </si>
  <si>
    <t>Preu Net 1 ins. Falca 20" (extrapolable)* Dl-Dv (6h-10h)</t>
  </si>
  <si>
    <t>Preu Net 1 ins. Falca 20" (extrapolable)* Dl-Dv (16h-20h)</t>
  </si>
  <si>
    <t>Ser Catalunya</t>
  </si>
  <si>
    <t>Preu Net 1 ins. Falca 20" (extrapolable)* Dl-Dv (7h-12h)</t>
  </si>
  <si>
    <t>Los 40 Cat.</t>
  </si>
  <si>
    <t>Preu Net 1 ins. Falca 20" (extrapolable)* Dl-Dv (11h-21h)</t>
  </si>
  <si>
    <t>Dial Cat.</t>
  </si>
  <si>
    <t>Preu Net 1 ins. Falca 20" (extrapolable)* Dl-Dv (11h-23h)</t>
  </si>
  <si>
    <t>Los 40 Classic Cat.</t>
  </si>
  <si>
    <t>Europa FM Cat.</t>
  </si>
  <si>
    <t>Preu Net 1 ins. Falca 20" (extrapolable)* Dl-Dv (14h-17h)</t>
  </si>
  <si>
    <t>Onda Cero Cat.</t>
  </si>
  <si>
    <t>Preu Net 1 ins. Falca 20" (extrapolable)* Dl-Dv (14-15h)</t>
  </si>
  <si>
    <t>Melodia FM Cat.</t>
  </si>
  <si>
    <t>Preu Net 1 ins. Falca 20" (extrapolable)* Dl-Dv (10h-22h)</t>
  </si>
  <si>
    <t>Cadena 100 Cat.</t>
  </si>
  <si>
    <t>Preu Net 1 ins. Falca 20" (extrapolable)* Ds (9h-14h)</t>
  </si>
  <si>
    <t>Cope Cat.</t>
  </si>
  <si>
    <t>Preu Net 1 ins. Falca 20" (extrapolable)* Herrera en la Cope</t>
  </si>
  <si>
    <t>Rock FM Cat.</t>
  </si>
  <si>
    <t>Preu Net 1 ins. Falca 20" (extrapolable)* Dl-Dv (6h-14,30h)</t>
  </si>
  <si>
    <t>Ràdio Tele Taxi</t>
  </si>
  <si>
    <t>Kiss FM Cat.</t>
  </si>
  <si>
    <t>Preu Net 1 ins. Falca 20" (extrapolable)* Dl-Dv (11h-15h)</t>
  </si>
  <si>
    <t>Digital Hits</t>
  </si>
  <si>
    <t>Preu Net 1 ins. Falca 20" (extrapolable)* Dl-Dg (8h-20h)</t>
  </si>
  <si>
    <t>Ràdio Marca Bcn</t>
  </si>
  <si>
    <t>Preu Net 1 ins. Falca 20" (extrapolable)* Marcador (Dl-Dv)</t>
  </si>
  <si>
    <t>Los 40 Urban Bcn</t>
  </si>
  <si>
    <t>Annex 3 - Comissió agència producció i dtes per mitjans no digitals - Expedient Núm 2407OB01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</si>
</sst>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0000F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5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6" fillId="2" borderId="1" xfId="0" applyFont="1" applyFill="1" applyBorder="1" applyAlignment="1">
      <alignment horizontal="center" vertical="center" wrapText="1"/>
    </xf>
    <xf numFmtId="10" fontId="3" fillId="2" borderId="1" xfId="2" applyNumberFormat="1" applyFont="1" applyFill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/>
    </xf>
    <xf numFmtId="164" fontId="2" fillId="2" borderId="1" xfId="1" applyNumberFormat="1" applyFont="1" applyFill="1" applyBorder="1" applyAlignment="1">
      <alignment horizontal="right" vertical="top"/>
    </xf>
    <xf numFmtId="0" fontId="5" fillId="2" borderId="1" xfId="0" applyFont="1" applyFill="1" applyBorder="1" applyAlignment="1">
      <alignment horizontal="left" vertical="top" wrapText="1"/>
    </xf>
    <xf numFmtId="164" fontId="5" fillId="4" borderId="1" xfId="1" quotePrefix="1" applyNumberFormat="1" applyFont="1" applyFill="1" applyBorder="1" applyAlignment="1">
      <alignment horizontal="right" vertical="top"/>
    </xf>
    <xf numFmtId="164" fontId="2" fillId="3" borderId="1" xfId="2" applyNumberFormat="1" applyFont="1" applyFill="1" applyBorder="1" applyAlignment="1">
      <alignment horizontal="right" vertical="top"/>
    </xf>
    <xf numFmtId="9" fontId="0" fillId="0" borderId="2" xfId="0" applyNumberFormat="1" applyBorder="1"/>
    <xf numFmtId="0" fontId="0" fillId="0" borderId="2" xfId="0" applyBorder="1"/>
    <xf numFmtId="10" fontId="0" fillId="0" borderId="2" xfId="0" applyNumberFormat="1" applyBorder="1"/>
    <xf numFmtId="2" fontId="0" fillId="0" borderId="0" xfId="0" applyNumberFormat="1"/>
    <xf numFmtId="0" fontId="0" fillId="6" borderId="23" xfId="0" applyFill="1" applyBorder="1" applyAlignment="1">
      <alignment horizontal="center" vertical="center"/>
    </xf>
    <xf numFmtId="0" fontId="4" fillId="6" borderId="24" xfId="0" applyFont="1" applyFill="1" applyBorder="1" applyAlignment="1">
      <alignment horizontal="center" vertical="center" wrapText="1"/>
    </xf>
    <xf numFmtId="0" fontId="4" fillId="6" borderId="25" xfId="0" applyFont="1" applyFill="1" applyBorder="1" applyAlignment="1">
      <alignment horizontal="center" vertical="center" wrapText="1"/>
    </xf>
    <xf numFmtId="0" fontId="0" fillId="0" borderId="26" xfId="0" applyBorder="1" applyAlignment="1">
      <alignment wrapText="1"/>
    </xf>
    <xf numFmtId="2" fontId="0" fillId="0" borderId="27" xfId="0" applyNumberFormat="1" applyBorder="1"/>
    <xf numFmtId="0" fontId="0" fillId="0" borderId="26" xfId="0" applyBorder="1"/>
    <xf numFmtId="0" fontId="4" fillId="6" borderId="27" xfId="0" applyFont="1" applyFill="1" applyBorder="1" applyAlignment="1">
      <alignment horizontal="center" vertical="center" wrapText="1"/>
    </xf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9" fillId="0" borderId="0" xfId="0" applyFont="1"/>
    <xf numFmtId="0" fontId="4" fillId="6" borderId="12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8" fillId="5" borderId="13" xfId="0" applyFont="1" applyFill="1" applyBorder="1" applyAlignment="1">
      <alignment horizontal="left" wrapText="1"/>
    </xf>
    <xf numFmtId="0" fontId="8" fillId="5" borderId="14" xfId="0" applyFont="1" applyFill="1" applyBorder="1" applyAlignment="1">
      <alignment horizontal="left" wrapText="1"/>
    </xf>
    <xf numFmtId="0" fontId="8" fillId="5" borderId="15" xfId="0" applyFont="1" applyFill="1" applyBorder="1" applyAlignment="1">
      <alignment horizontal="left" wrapText="1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10" fontId="7" fillId="3" borderId="18" xfId="2" applyNumberFormat="1" applyFont="1" applyFill="1" applyBorder="1" applyAlignment="1">
      <alignment horizontal="center" vertical="center"/>
    </xf>
    <xf numFmtId="10" fontId="7" fillId="3" borderId="21" xfId="2" applyNumberFormat="1" applyFont="1" applyFill="1" applyBorder="1" applyAlignment="1">
      <alignment horizontal="center" vertical="center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10" fontId="7" fillId="3" borderId="9" xfId="2" applyNumberFormat="1" applyFont="1" applyFill="1" applyBorder="1" applyAlignment="1">
      <alignment horizontal="center" vertical="center"/>
    </xf>
    <xf numFmtId="10" fontId="7" fillId="3" borderId="10" xfId="2" applyNumberFormat="1" applyFont="1" applyFill="1" applyBorder="1" applyAlignment="1">
      <alignment horizontal="center" vertical="center"/>
    </xf>
    <xf numFmtId="10" fontId="7" fillId="3" borderId="11" xfId="2" applyNumberFormat="1" applyFont="1" applyFill="1" applyBorder="1" applyAlignment="1">
      <alignment horizontal="center" vertical="center"/>
    </xf>
    <xf numFmtId="10" fontId="7" fillId="3" borderId="22" xfId="2" applyNumberFormat="1" applyFont="1" applyFill="1" applyBorder="1" applyAlignment="1">
      <alignment horizontal="center" vertical="center"/>
    </xf>
    <xf numFmtId="0" fontId="8" fillId="5" borderId="3" xfId="0" applyFont="1" applyFill="1" applyBorder="1" applyAlignment="1">
      <alignment horizontal="left" wrapText="1"/>
    </xf>
    <xf numFmtId="0" fontId="8" fillId="5" borderId="4" xfId="0" applyFont="1" applyFill="1" applyBorder="1" applyAlignment="1">
      <alignment horizontal="left" wrapText="1"/>
    </xf>
    <xf numFmtId="0" fontId="8" fillId="5" borderId="5" xfId="0" applyFont="1" applyFill="1" applyBorder="1" applyAlignment="1">
      <alignment horizontal="left" wrapText="1"/>
    </xf>
    <xf numFmtId="0" fontId="0" fillId="0" borderId="8" xfId="0" applyBorder="1" applyAlignment="1">
      <alignment horizontal="left" vertical="center" wrapText="1"/>
    </xf>
    <xf numFmtId="0" fontId="8" fillId="5" borderId="3" xfId="0" applyFont="1" applyFill="1" applyBorder="1" applyAlignment="1">
      <alignment horizontal="left" vertical="center" wrapText="1"/>
    </xf>
    <xf numFmtId="0" fontId="8" fillId="5" borderId="4" xfId="0" applyFont="1" applyFill="1" applyBorder="1" applyAlignment="1">
      <alignment horizontal="left" vertical="center" wrapText="1"/>
    </xf>
    <xf numFmtId="0" fontId="8" fillId="5" borderId="5" xfId="0" applyFont="1" applyFill="1" applyBorder="1" applyAlignment="1">
      <alignment horizontal="left" vertical="center" wrapText="1"/>
    </xf>
    <xf numFmtId="0" fontId="10" fillId="0" borderId="0" xfId="0" applyFont="1"/>
  </cellXfs>
  <cellStyles count="3">
    <cellStyle name="Moneda" xfId="1" builtinId="4"/>
    <cellStyle name="Normal" xfId="0" builtinId="0"/>
    <cellStyle name="Percentatge" xfId="2" builtinId="5"/>
  </cellStyles>
  <dxfs count="0"/>
  <tableStyles count="0" defaultTableStyle="TableStyleMedium2" defaultPivotStyle="PivotStyleLight16"/>
  <colors>
    <mruColors>
      <color rgb="FFCCFF66"/>
      <color rgb="FFFFDA65"/>
      <color rgb="FFCB35C7"/>
      <color rgb="FF0000FF"/>
      <color rgb="FF66FFFF"/>
      <color rgb="FFCC99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1067A-8087-49FF-A2A9-2517897F0439}">
  <dimension ref="B2:D19"/>
  <sheetViews>
    <sheetView tabSelected="1" workbookViewId="0">
      <selection activeCell="F19" sqref="F19"/>
    </sheetView>
  </sheetViews>
  <sheetFormatPr defaultRowHeight="15" x14ac:dyDescent="0.25"/>
  <cols>
    <col min="2" max="2" width="62.42578125" customWidth="1"/>
    <col min="3" max="3" width="12.140625" customWidth="1"/>
    <col min="4" max="4" width="12.5703125" customWidth="1"/>
  </cols>
  <sheetData>
    <row r="2" spans="2:4" ht="18" x14ac:dyDescent="0.25">
      <c r="B2" s="49" t="s">
        <v>74</v>
      </c>
      <c r="C2" s="25"/>
      <c r="D2" s="25"/>
    </row>
    <row r="3" spans="2:4" ht="15.75" thickBot="1" x14ac:dyDescent="0.3"/>
    <row r="4" spans="2:4" ht="25.5" x14ac:dyDescent="0.25">
      <c r="B4" s="14" t="s">
        <v>0</v>
      </c>
      <c r="C4" s="15" t="s">
        <v>6</v>
      </c>
      <c r="D4" s="16" t="s">
        <v>2</v>
      </c>
    </row>
    <row r="5" spans="2:4" x14ac:dyDescent="0.25">
      <c r="B5" s="17" t="s">
        <v>3</v>
      </c>
      <c r="C5" s="10"/>
      <c r="D5" s="18">
        <v>1.25</v>
      </c>
    </row>
    <row r="6" spans="2:4" x14ac:dyDescent="0.25">
      <c r="B6" s="19" t="s">
        <v>4</v>
      </c>
      <c r="C6" s="12"/>
      <c r="D6" s="18">
        <v>0.55000000000000004</v>
      </c>
    </row>
    <row r="7" spans="2:4" x14ac:dyDescent="0.25">
      <c r="B7" s="19" t="s">
        <v>5</v>
      </c>
      <c r="C7" s="11"/>
      <c r="D7" s="18">
        <v>0.55000000000000004</v>
      </c>
    </row>
    <row r="8" spans="2:4" ht="25.5" x14ac:dyDescent="0.25">
      <c r="B8" s="19"/>
      <c r="C8" s="26" t="s">
        <v>1</v>
      </c>
      <c r="D8" s="20" t="s">
        <v>2</v>
      </c>
    </row>
    <row r="9" spans="2:4" x14ac:dyDescent="0.25">
      <c r="B9" s="17" t="s">
        <v>7</v>
      </c>
      <c r="C9" s="11"/>
      <c r="D9" s="18">
        <v>0.3</v>
      </c>
    </row>
    <row r="10" spans="2:4" x14ac:dyDescent="0.25">
      <c r="B10" s="17" t="s">
        <v>8</v>
      </c>
      <c r="C10" s="11"/>
      <c r="D10" s="21">
        <v>1.25</v>
      </c>
    </row>
    <row r="11" spans="2:4" x14ac:dyDescent="0.25">
      <c r="B11" s="19" t="s">
        <v>9</v>
      </c>
      <c r="C11" s="11"/>
      <c r="D11" s="21">
        <v>0.55000000000000004</v>
      </c>
    </row>
    <row r="12" spans="2:4" ht="15.75" thickBot="1" x14ac:dyDescent="0.3">
      <c r="B12" s="22" t="s">
        <v>10</v>
      </c>
      <c r="C12" s="23"/>
      <c r="D12" s="24">
        <v>0.55000000000000004</v>
      </c>
    </row>
    <row r="19" spans="4:4" x14ac:dyDescent="0.25">
      <c r="D19" s="13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ECF28-79A5-4639-9636-EAD005A3B940}">
  <dimension ref="B1:G5"/>
  <sheetViews>
    <sheetView workbookViewId="0">
      <selection activeCell="C16" sqref="C16"/>
    </sheetView>
  </sheetViews>
  <sheetFormatPr defaultRowHeight="15" x14ac:dyDescent="0.25"/>
  <cols>
    <col min="4" max="4" width="46.140625" customWidth="1"/>
    <col min="5" max="5" width="18.140625" customWidth="1"/>
  </cols>
  <sheetData>
    <row r="1" spans="2:7" ht="15.75" thickBot="1" x14ac:dyDescent="0.3"/>
    <row r="2" spans="2:7" ht="37.5" customHeight="1" thickBot="1" x14ac:dyDescent="0.3">
      <c r="B2" s="29" t="s">
        <v>11</v>
      </c>
      <c r="C2" s="30"/>
      <c r="D2" s="30"/>
      <c r="E2" s="30"/>
      <c r="F2" s="30"/>
      <c r="G2" s="31"/>
    </row>
    <row r="3" spans="2:7" ht="51" customHeight="1" thickBot="1" x14ac:dyDescent="0.3">
      <c r="B3" s="32" t="s">
        <v>12</v>
      </c>
      <c r="C3" s="33"/>
      <c r="D3" s="33"/>
      <c r="E3" s="33"/>
      <c r="F3" s="34" t="s">
        <v>13</v>
      </c>
      <c r="G3" s="35"/>
    </row>
    <row r="4" spans="2:7" ht="65.25" customHeight="1" x14ac:dyDescent="0.25">
      <c r="B4" s="27" t="s">
        <v>14</v>
      </c>
      <c r="C4" s="28"/>
      <c r="D4" s="28"/>
      <c r="E4" s="28"/>
      <c r="F4" s="40" t="s">
        <v>13</v>
      </c>
      <c r="G4" s="41"/>
    </row>
    <row r="5" spans="2:7" ht="54" customHeight="1" thickBot="1" x14ac:dyDescent="0.3">
      <c r="B5" s="36" t="s">
        <v>15</v>
      </c>
      <c r="C5" s="37"/>
      <c r="D5" s="37"/>
      <c r="E5" s="37"/>
      <c r="F5" s="38" t="s">
        <v>13</v>
      </c>
      <c r="G5" s="39"/>
    </row>
  </sheetData>
  <mergeCells count="7">
    <mergeCell ref="B4:E4"/>
    <mergeCell ref="B2:G2"/>
    <mergeCell ref="B3:E3"/>
    <mergeCell ref="F3:G3"/>
    <mergeCell ref="B5:E5"/>
    <mergeCell ref="F5:G5"/>
    <mergeCell ref="F4:G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63C84-AC2E-463B-ADBB-76D51F6AF9DB}">
  <dimension ref="B2:H4"/>
  <sheetViews>
    <sheetView workbookViewId="0">
      <selection activeCell="B2" sqref="B2:H2"/>
    </sheetView>
  </sheetViews>
  <sheetFormatPr defaultRowHeight="15" x14ac:dyDescent="0.25"/>
  <cols>
    <col min="2" max="2" width="14.5703125" customWidth="1"/>
    <col min="3" max="3" width="27.5703125" customWidth="1"/>
    <col min="4" max="5" width="8.5703125" customWidth="1"/>
  </cols>
  <sheetData>
    <row r="2" spans="2:8" ht="45" customHeight="1" x14ac:dyDescent="0.25">
      <c r="B2" s="42" t="s">
        <v>16</v>
      </c>
      <c r="C2" s="43"/>
      <c r="D2" s="43"/>
      <c r="E2" s="43"/>
      <c r="F2" s="43"/>
      <c r="G2" s="43"/>
      <c r="H2" s="44"/>
    </row>
    <row r="3" spans="2:8" ht="54.75" customHeight="1" x14ac:dyDescent="0.25">
      <c r="B3" s="36" t="s">
        <v>17</v>
      </c>
      <c r="C3" s="37"/>
      <c r="D3" s="37"/>
      <c r="E3" s="37"/>
      <c r="F3" s="45"/>
      <c r="G3" s="38" t="s">
        <v>13</v>
      </c>
      <c r="H3" s="39"/>
    </row>
    <row r="4" spans="2:8" ht="39.75" customHeight="1" x14ac:dyDescent="0.25">
      <c r="B4" s="36" t="s">
        <v>18</v>
      </c>
      <c r="C4" s="37"/>
      <c r="D4" s="37"/>
      <c r="E4" s="37"/>
      <c r="F4" s="45"/>
      <c r="G4" s="38" t="s">
        <v>13</v>
      </c>
      <c r="H4" s="39"/>
    </row>
  </sheetData>
  <mergeCells count="5">
    <mergeCell ref="B2:H2"/>
    <mergeCell ref="B3:F3"/>
    <mergeCell ref="G3:H3"/>
    <mergeCell ref="B4:F4"/>
    <mergeCell ref="G4:H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0B695B-E309-4B2F-BE0E-7E8231801C43}">
  <dimension ref="B2:H4"/>
  <sheetViews>
    <sheetView workbookViewId="0">
      <selection activeCell="K17" sqref="K17"/>
    </sheetView>
  </sheetViews>
  <sheetFormatPr defaultRowHeight="15" x14ac:dyDescent="0.25"/>
  <cols>
    <col min="2" max="2" width="14.5703125" customWidth="1"/>
    <col min="3" max="3" width="27.5703125" customWidth="1"/>
    <col min="4" max="5" width="8.5703125" customWidth="1"/>
  </cols>
  <sheetData>
    <row r="2" spans="2:8" ht="54" customHeight="1" x14ac:dyDescent="0.25">
      <c r="B2" s="46" t="s">
        <v>19</v>
      </c>
      <c r="C2" s="47"/>
      <c r="D2" s="47"/>
      <c r="E2" s="47"/>
      <c r="F2" s="47"/>
      <c r="G2" s="47"/>
      <c r="H2" s="48"/>
    </row>
    <row r="3" spans="2:8" ht="56.25" customHeight="1" x14ac:dyDescent="0.25">
      <c r="B3" s="36" t="s">
        <v>20</v>
      </c>
      <c r="C3" s="37"/>
      <c r="D3" s="37"/>
      <c r="E3" s="37"/>
      <c r="F3" s="45"/>
      <c r="G3" s="38" t="s">
        <v>13</v>
      </c>
      <c r="H3" s="39"/>
    </row>
    <row r="4" spans="2:8" ht="58.5" customHeight="1" x14ac:dyDescent="0.25">
      <c r="B4" s="36" t="s">
        <v>21</v>
      </c>
      <c r="C4" s="37"/>
      <c r="D4" s="37"/>
      <c r="E4" s="37"/>
      <c r="F4" s="45"/>
      <c r="G4" s="38" t="s">
        <v>13</v>
      </c>
      <c r="H4" s="39"/>
    </row>
  </sheetData>
  <mergeCells count="5">
    <mergeCell ref="B2:H2"/>
    <mergeCell ref="B3:F3"/>
    <mergeCell ref="G3:H3"/>
    <mergeCell ref="B4:F4"/>
    <mergeCell ref="G4:H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C3:F69"/>
  <sheetViews>
    <sheetView topLeftCell="A61" workbookViewId="0">
      <selection activeCell="C3" sqref="C3:F69"/>
    </sheetView>
  </sheetViews>
  <sheetFormatPr defaultRowHeight="15" x14ac:dyDescent="0.25"/>
  <cols>
    <col min="3" max="4" width="23.5703125" customWidth="1"/>
    <col min="5" max="6" width="10.85546875" customWidth="1"/>
  </cols>
  <sheetData>
    <row r="3" spans="3:6" ht="22.5" x14ac:dyDescent="0.25">
      <c r="C3" s="1" t="s">
        <v>22</v>
      </c>
      <c r="D3" s="2" t="s">
        <v>23</v>
      </c>
      <c r="E3" s="3" t="s">
        <v>24</v>
      </c>
      <c r="F3" s="3" t="s">
        <v>25</v>
      </c>
    </row>
    <row r="4" spans="3:6" ht="22.5" x14ac:dyDescent="0.25">
      <c r="C4" s="5" t="s">
        <v>26</v>
      </c>
      <c r="D4" s="4" t="s">
        <v>27</v>
      </c>
      <c r="E4" s="6">
        <v>884</v>
      </c>
      <c r="F4" s="9" t="s">
        <v>28</v>
      </c>
    </row>
    <row r="5" spans="3:6" ht="22.5" x14ac:dyDescent="0.25">
      <c r="C5" s="5" t="s">
        <v>26</v>
      </c>
      <c r="D5" s="4" t="s">
        <v>29</v>
      </c>
      <c r="E5" s="6">
        <v>420</v>
      </c>
      <c r="F5" s="9" t="s">
        <v>28</v>
      </c>
    </row>
    <row r="6" spans="3:6" x14ac:dyDescent="0.25">
      <c r="C6" s="5"/>
      <c r="D6" s="7"/>
      <c r="E6" s="8"/>
      <c r="F6" s="8"/>
    </row>
    <row r="7" spans="3:6" ht="22.5" x14ac:dyDescent="0.25">
      <c r="C7" s="5" t="s">
        <v>30</v>
      </c>
      <c r="D7" s="4" t="s">
        <v>31</v>
      </c>
      <c r="E7" s="6">
        <v>276</v>
      </c>
      <c r="F7" s="9" t="s">
        <v>28</v>
      </c>
    </row>
    <row r="8" spans="3:6" x14ac:dyDescent="0.25">
      <c r="C8" s="5"/>
      <c r="D8" s="7"/>
      <c r="E8" s="8"/>
      <c r="F8" s="8"/>
    </row>
    <row r="9" spans="3:6" ht="22.5" x14ac:dyDescent="0.25">
      <c r="C9" s="5" t="s">
        <v>32</v>
      </c>
      <c r="D9" s="4" t="s">
        <v>31</v>
      </c>
      <c r="E9" s="6">
        <v>104</v>
      </c>
      <c r="F9" s="9" t="s">
        <v>28</v>
      </c>
    </row>
    <row r="10" spans="3:6" x14ac:dyDescent="0.25">
      <c r="C10" s="5"/>
      <c r="D10" s="7"/>
      <c r="E10" s="8"/>
      <c r="F10" s="8"/>
    </row>
    <row r="11" spans="3:6" ht="22.5" x14ac:dyDescent="0.25">
      <c r="C11" s="5" t="s">
        <v>33</v>
      </c>
      <c r="D11" s="4" t="s">
        <v>31</v>
      </c>
      <c r="E11" s="6">
        <v>120</v>
      </c>
      <c r="F11" s="9" t="s">
        <v>28</v>
      </c>
    </row>
    <row r="12" spans="3:6" x14ac:dyDescent="0.25">
      <c r="C12" s="5"/>
      <c r="D12" s="7"/>
      <c r="E12" s="8"/>
      <c r="F12" s="8"/>
    </row>
    <row r="13" spans="3:6" ht="45" x14ac:dyDescent="0.25">
      <c r="C13" s="5" t="s">
        <v>34</v>
      </c>
      <c r="D13" s="4" t="s">
        <v>35</v>
      </c>
      <c r="E13" s="6">
        <v>2200</v>
      </c>
      <c r="F13" s="9" t="s">
        <v>28</v>
      </c>
    </row>
    <row r="14" spans="3:6" ht="45" x14ac:dyDescent="0.25">
      <c r="C14" s="5" t="s">
        <v>34</v>
      </c>
      <c r="D14" s="4" t="s">
        <v>36</v>
      </c>
      <c r="E14" s="6">
        <v>1475</v>
      </c>
      <c r="F14" s="9" t="s">
        <v>28</v>
      </c>
    </row>
    <row r="15" spans="3:6" x14ac:dyDescent="0.25">
      <c r="C15" s="5"/>
      <c r="D15" s="7"/>
      <c r="E15" s="8"/>
      <c r="F15" s="8"/>
    </row>
    <row r="16" spans="3:6" ht="22.5" x14ac:dyDescent="0.25">
      <c r="C16" s="5" t="s">
        <v>37</v>
      </c>
      <c r="D16" s="4" t="s">
        <v>38</v>
      </c>
      <c r="E16" s="6">
        <v>485</v>
      </c>
      <c r="F16" s="9" t="s">
        <v>28</v>
      </c>
    </row>
    <row r="17" spans="3:6" ht="33.75" x14ac:dyDescent="0.25">
      <c r="C17" s="5" t="s">
        <v>37</v>
      </c>
      <c r="D17" s="4" t="s">
        <v>39</v>
      </c>
      <c r="E17" s="6">
        <v>270</v>
      </c>
      <c r="F17" s="9" t="s">
        <v>28</v>
      </c>
    </row>
    <row r="18" spans="3:6" x14ac:dyDescent="0.25">
      <c r="C18" s="5"/>
      <c r="D18" s="7"/>
      <c r="E18" s="8"/>
      <c r="F18" s="8"/>
    </row>
    <row r="19" spans="3:6" ht="33.75" x14ac:dyDescent="0.25">
      <c r="C19" s="5" t="s">
        <v>40</v>
      </c>
      <c r="D19" s="4" t="s">
        <v>41</v>
      </c>
      <c r="E19" s="6">
        <v>570</v>
      </c>
      <c r="F19" s="9" t="s">
        <v>28</v>
      </c>
    </row>
    <row r="20" spans="3:6" ht="33.75" x14ac:dyDescent="0.25">
      <c r="C20" s="5" t="s">
        <v>40</v>
      </c>
      <c r="D20" s="4" t="s">
        <v>39</v>
      </c>
      <c r="E20" s="6">
        <v>325</v>
      </c>
      <c r="F20" s="9" t="s">
        <v>28</v>
      </c>
    </row>
    <row r="21" spans="3:6" x14ac:dyDescent="0.25">
      <c r="C21" s="5"/>
      <c r="D21" s="7"/>
      <c r="E21" s="8"/>
      <c r="F21" s="8"/>
    </row>
    <row r="22" spans="3:6" ht="22.5" x14ac:dyDescent="0.25">
      <c r="C22" s="5" t="s">
        <v>42</v>
      </c>
      <c r="D22" s="4" t="s">
        <v>43</v>
      </c>
      <c r="E22" s="6">
        <f>444</f>
        <v>444</v>
      </c>
      <c r="F22" s="9" t="s">
        <v>28</v>
      </c>
    </row>
    <row r="23" spans="3:6" ht="33.75" x14ac:dyDescent="0.25">
      <c r="C23" s="5" t="s">
        <v>42</v>
      </c>
      <c r="D23" s="4" t="s">
        <v>39</v>
      </c>
      <c r="E23" s="6">
        <v>287</v>
      </c>
      <c r="F23" s="9" t="s">
        <v>28</v>
      </c>
    </row>
    <row r="24" spans="3:6" x14ac:dyDescent="0.25">
      <c r="C24" s="5"/>
      <c r="D24" s="7"/>
      <c r="E24" s="8"/>
      <c r="F24" s="8"/>
    </row>
    <row r="25" spans="3:6" ht="22.5" x14ac:dyDescent="0.25">
      <c r="C25" s="5" t="s">
        <v>44</v>
      </c>
      <c r="D25" s="4" t="s">
        <v>45</v>
      </c>
      <c r="E25" s="6">
        <v>1320</v>
      </c>
      <c r="F25" s="9" t="s">
        <v>28</v>
      </c>
    </row>
    <row r="26" spans="3:6" ht="22.5" x14ac:dyDescent="0.25">
      <c r="C26" s="5" t="s">
        <v>44</v>
      </c>
      <c r="D26" s="4" t="s">
        <v>46</v>
      </c>
      <c r="E26" s="6">
        <v>440</v>
      </c>
      <c r="F26" s="9" t="s">
        <v>28</v>
      </c>
    </row>
    <row r="27" spans="3:6" x14ac:dyDescent="0.25">
      <c r="C27" s="5"/>
      <c r="D27" s="7"/>
      <c r="E27" s="8"/>
      <c r="F27" s="8"/>
    </row>
    <row r="28" spans="3:6" ht="22.5" x14ac:dyDescent="0.25">
      <c r="C28" s="5" t="s">
        <v>47</v>
      </c>
      <c r="D28" s="4" t="s">
        <v>48</v>
      </c>
      <c r="E28" s="6">
        <v>349</v>
      </c>
      <c r="F28" s="9" t="s">
        <v>28</v>
      </c>
    </row>
    <row r="29" spans="3:6" ht="33.75" x14ac:dyDescent="0.25">
      <c r="C29" s="5" t="s">
        <v>47</v>
      </c>
      <c r="D29" s="4" t="s">
        <v>39</v>
      </c>
      <c r="E29" s="6">
        <v>229</v>
      </c>
      <c r="F29" s="9" t="s">
        <v>28</v>
      </c>
    </row>
    <row r="30" spans="3:6" x14ac:dyDescent="0.25">
      <c r="C30" s="5"/>
      <c r="D30" s="7"/>
      <c r="E30" s="8"/>
      <c r="F30" s="8"/>
    </row>
    <row r="31" spans="3:6" ht="22.5" x14ac:dyDescent="0.25">
      <c r="C31" s="5" t="s">
        <v>49</v>
      </c>
      <c r="D31" s="4" t="s">
        <v>43</v>
      </c>
      <c r="E31" s="6">
        <v>743</v>
      </c>
      <c r="F31" s="9" t="s">
        <v>28</v>
      </c>
    </row>
    <row r="32" spans="3:6" ht="22.5" x14ac:dyDescent="0.25">
      <c r="C32" s="5" t="s">
        <v>49</v>
      </c>
      <c r="D32" s="4" t="s">
        <v>50</v>
      </c>
      <c r="E32" s="6">
        <v>572</v>
      </c>
      <c r="F32" s="9" t="s">
        <v>28</v>
      </c>
    </row>
    <row r="33" spans="3:6" x14ac:dyDescent="0.25">
      <c r="C33" s="5"/>
      <c r="D33" s="7"/>
      <c r="E33" s="8"/>
      <c r="F33" s="8"/>
    </row>
    <row r="34" spans="3:6" ht="22.5" x14ac:dyDescent="0.25">
      <c r="C34" s="5" t="s">
        <v>51</v>
      </c>
      <c r="D34" s="4" t="s">
        <v>43</v>
      </c>
      <c r="E34" s="6">
        <v>273</v>
      </c>
      <c r="F34" s="9" t="s">
        <v>28</v>
      </c>
    </row>
    <row r="35" spans="3:6" ht="22.5" x14ac:dyDescent="0.25">
      <c r="C35" s="5" t="s">
        <v>51</v>
      </c>
      <c r="D35" s="4" t="s">
        <v>52</v>
      </c>
      <c r="E35" s="6">
        <v>273</v>
      </c>
      <c r="F35" s="9" t="s">
        <v>28</v>
      </c>
    </row>
    <row r="36" spans="3:6" x14ac:dyDescent="0.25">
      <c r="C36" s="5"/>
      <c r="D36" s="7"/>
      <c r="E36" s="8"/>
      <c r="F36" s="8"/>
    </row>
    <row r="37" spans="3:6" ht="22.5" x14ac:dyDescent="0.25">
      <c r="C37" s="5" t="s">
        <v>53</v>
      </c>
      <c r="D37" s="4" t="s">
        <v>38</v>
      </c>
      <c r="E37" s="6">
        <f>228+33+26+29+40</f>
        <v>356</v>
      </c>
      <c r="F37" s="9" t="s">
        <v>28</v>
      </c>
    </row>
    <row r="38" spans="3:6" ht="22.5" x14ac:dyDescent="0.25">
      <c r="C38" s="5" t="s">
        <v>53</v>
      </c>
      <c r="D38" s="4" t="s">
        <v>50</v>
      </c>
      <c r="E38" s="6">
        <f>163+30+24+23+36</f>
        <v>276</v>
      </c>
      <c r="F38" s="9" t="s">
        <v>28</v>
      </c>
    </row>
    <row r="39" spans="3:6" x14ac:dyDescent="0.25">
      <c r="C39" s="5"/>
      <c r="D39" s="7"/>
      <c r="E39" s="8"/>
      <c r="F39" s="8"/>
    </row>
    <row r="40" spans="3:6" ht="22.5" x14ac:dyDescent="0.25">
      <c r="C40" s="5" t="s">
        <v>54</v>
      </c>
      <c r="D40" s="4" t="s">
        <v>38</v>
      </c>
      <c r="E40" s="6">
        <v>632</v>
      </c>
      <c r="F40" s="9" t="s">
        <v>28</v>
      </c>
    </row>
    <row r="41" spans="3:6" ht="22.5" x14ac:dyDescent="0.25">
      <c r="C41" s="5" t="s">
        <v>54</v>
      </c>
      <c r="D41" s="4" t="s">
        <v>55</v>
      </c>
      <c r="E41" s="6">
        <v>454</v>
      </c>
      <c r="F41" s="9" t="s">
        <v>28</v>
      </c>
    </row>
    <row r="42" spans="3:6" x14ac:dyDescent="0.25">
      <c r="C42" s="5"/>
      <c r="D42" s="7"/>
      <c r="E42" s="8"/>
      <c r="F42" s="8"/>
    </row>
    <row r="43" spans="3:6" ht="22.5" x14ac:dyDescent="0.25">
      <c r="C43" s="5" t="s">
        <v>56</v>
      </c>
      <c r="D43" s="4" t="s">
        <v>38</v>
      </c>
      <c r="E43" s="6">
        <v>1000</v>
      </c>
      <c r="F43" s="9" t="s">
        <v>28</v>
      </c>
    </row>
    <row r="44" spans="3:6" ht="22.5" x14ac:dyDescent="0.25">
      <c r="C44" s="5" t="s">
        <v>56</v>
      </c>
      <c r="D44" s="4" t="s">
        <v>57</v>
      </c>
      <c r="E44" s="6">
        <v>719</v>
      </c>
      <c r="F44" s="9" t="s">
        <v>28</v>
      </c>
    </row>
    <row r="45" spans="3:6" x14ac:dyDescent="0.25">
      <c r="C45" s="5"/>
      <c r="D45" s="7"/>
      <c r="E45" s="8"/>
      <c r="F45" s="8"/>
    </row>
    <row r="46" spans="3:6" ht="22.5" x14ac:dyDescent="0.25">
      <c r="C46" s="5" t="s">
        <v>58</v>
      </c>
      <c r="D46" s="4" t="s">
        <v>27</v>
      </c>
      <c r="E46" s="6">
        <f>70+13+13</f>
        <v>96</v>
      </c>
      <c r="F46" s="9" t="s">
        <v>28</v>
      </c>
    </row>
    <row r="47" spans="3:6" ht="22.5" x14ac:dyDescent="0.25">
      <c r="C47" s="5" t="s">
        <v>58</v>
      </c>
      <c r="D47" s="4" t="s">
        <v>59</v>
      </c>
      <c r="E47" s="6">
        <f>64+12+12</f>
        <v>88</v>
      </c>
      <c r="F47" s="9" t="s">
        <v>28</v>
      </c>
    </row>
    <row r="48" spans="3:6" x14ac:dyDescent="0.25">
      <c r="C48" s="5"/>
      <c r="D48" s="7"/>
      <c r="E48" s="8"/>
      <c r="F48" s="8"/>
    </row>
    <row r="49" spans="3:6" ht="22.5" x14ac:dyDescent="0.25">
      <c r="C49" s="5" t="s">
        <v>60</v>
      </c>
      <c r="D49" s="4" t="s">
        <v>43</v>
      </c>
      <c r="E49" s="6">
        <f>436+70+88+54</f>
        <v>648</v>
      </c>
      <c r="F49" s="9" t="s">
        <v>28</v>
      </c>
    </row>
    <row r="50" spans="3:6" ht="22.5" x14ac:dyDescent="0.25">
      <c r="C50" s="5" t="s">
        <v>60</v>
      </c>
      <c r="D50" s="4" t="s">
        <v>61</v>
      </c>
      <c r="E50" s="6">
        <f>324+42+52+36</f>
        <v>454</v>
      </c>
      <c r="F50" s="9" t="s">
        <v>28</v>
      </c>
    </row>
    <row r="51" spans="3:6" x14ac:dyDescent="0.25">
      <c r="C51" s="5"/>
      <c r="D51" s="7"/>
      <c r="E51" s="8"/>
      <c r="F51" s="8"/>
    </row>
    <row r="52" spans="3:6" ht="33.75" x14ac:dyDescent="0.25">
      <c r="C52" s="5" t="s">
        <v>62</v>
      </c>
      <c r="D52" s="4" t="s">
        <v>63</v>
      </c>
      <c r="E52" s="6">
        <v>2446</v>
      </c>
      <c r="F52" s="9" t="s">
        <v>28</v>
      </c>
    </row>
    <row r="53" spans="3:6" x14ac:dyDescent="0.25">
      <c r="C53" s="5"/>
      <c r="D53" s="7"/>
      <c r="E53" s="8"/>
      <c r="F53" s="8"/>
    </row>
    <row r="54" spans="3:6" ht="22.5" x14ac:dyDescent="0.25">
      <c r="C54" s="5" t="s">
        <v>64</v>
      </c>
      <c r="D54" s="4" t="s">
        <v>65</v>
      </c>
      <c r="E54" s="6">
        <f>200+44+66+32</f>
        <v>342</v>
      </c>
      <c r="F54" s="9" t="s">
        <v>28</v>
      </c>
    </row>
    <row r="55" spans="3:6" ht="33.75" x14ac:dyDescent="0.25">
      <c r="C55" s="5" t="s">
        <v>64</v>
      </c>
      <c r="D55" s="4" t="s">
        <v>39</v>
      </c>
      <c r="E55" s="6">
        <f>148+36+48+26</f>
        <v>258</v>
      </c>
      <c r="F55" s="9" t="s">
        <v>28</v>
      </c>
    </row>
    <row r="56" spans="3:6" x14ac:dyDescent="0.25">
      <c r="C56" s="5"/>
      <c r="D56" s="7"/>
      <c r="E56" s="8"/>
      <c r="F56" s="8"/>
    </row>
    <row r="57" spans="3:6" ht="22.5" x14ac:dyDescent="0.25">
      <c r="C57" s="5" t="s">
        <v>66</v>
      </c>
      <c r="D57" s="4" t="s">
        <v>31</v>
      </c>
      <c r="E57" s="6">
        <v>275</v>
      </c>
      <c r="F57" s="9" t="s">
        <v>28</v>
      </c>
    </row>
    <row r="58" spans="3:6" x14ac:dyDescent="0.25">
      <c r="C58" s="5"/>
      <c r="D58" s="7"/>
      <c r="E58" s="8"/>
      <c r="F58" s="8"/>
    </row>
    <row r="59" spans="3:6" ht="22.5" x14ac:dyDescent="0.25">
      <c r="C59" s="5" t="s">
        <v>67</v>
      </c>
      <c r="D59" s="4" t="s">
        <v>43</v>
      </c>
      <c r="E59" s="6">
        <v>225</v>
      </c>
      <c r="F59" s="9" t="s">
        <v>28</v>
      </c>
    </row>
    <row r="60" spans="3:6" ht="22.5" x14ac:dyDescent="0.25">
      <c r="C60" s="5" t="s">
        <v>67</v>
      </c>
      <c r="D60" s="4" t="s">
        <v>68</v>
      </c>
      <c r="E60" s="6">
        <v>185</v>
      </c>
      <c r="F60" s="9" t="s">
        <v>28</v>
      </c>
    </row>
    <row r="61" spans="3:6" x14ac:dyDescent="0.25">
      <c r="C61" s="5"/>
      <c r="D61" s="7"/>
      <c r="E61" s="8"/>
      <c r="F61" s="8"/>
    </row>
    <row r="62" spans="3:6" ht="22.5" x14ac:dyDescent="0.25">
      <c r="C62" s="5" t="s">
        <v>69</v>
      </c>
      <c r="D62" s="4" t="s">
        <v>70</v>
      </c>
      <c r="E62" s="6">
        <v>95.78</v>
      </c>
      <c r="F62" s="9" t="s">
        <v>28</v>
      </c>
    </row>
    <row r="63" spans="3:6" x14ac:dyDescent="0.25">
      <c r="C63" s="5"/>
      <c r="D63" s="7"/>
      <c r="E63" s="8"/>
      <c r="F63" s="8"/>
    </row>
    <row r="64" spans="3:6" ht="22.5" x14ac:dyDescent="0.25">
      <c r="C64" s="5" t="s">
        <v>71</v>
      </c>
      <c r="D64" s="4" t="s">
        <v>27</v>
      </c>
      <c r="E64" s="6">
        <v>185</v>
      </c>
      <c r="F64" s="9" t="s">
        <v>28</v>
      </c>
    </row>
    <row r="65" spans="3:6" ht="22.5" x14ac:dyDescent="0.25">
      <c r="C65" s="5" t="s">
        <v>71</v>
      </c>
      <c r="D65" s="4" t="s">
        <v>72</v>
      </c>
      <c r="E65" s="6">
        <v>216</v>
      </c>
      <c r="F65" s="9" t="s">
        <v>28</v>
      </c>
    </row>
    <row r="66" spans="3:6" x14ac:dyDescent="0.25">
      <c r="C66" s="5"/>
      <c r="D66" s="7"/>
      <c r="E66" s="8"/>
      <c r="F66" s="8"/>
    </row>
    <row r="67" spans="3:6" x14ac:dyDescent="0.25">
      <c r="C67" s="5"/>
      <c r="D67" s="7"/>
      <c r="E67" s="8"/>
      <c r="F67" s="8"/>
    </row>
    <row r="68" spans="3:6" ht="22.5" x14ac:dyDescent="0.25">
      <c r="C68" s="5" t="s">
        <v>73</v>
      </c>
      <c r="D68" s="4" t="s">
        <v>31</v>
      </c>
      <c r="E68" s="6">
        <v>91</v>
      </c>
      <c r="F68" s="9" t="s">
        <v>28</v>
      </c>
    </row>
    <row r="69" spans="3:6" x14ac:dyDescent="0.25">
      <c r="C69" s="5"/>
      <c r="D69" s="7"/>
      <c r="E69" s="8"/>
      <c r="F69" s="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9fb964d-ed8f-4750-b1d1-054a4cf0a8c2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B892DE431BAD4089A36985B49B7B96" ma:contentTypeVersion="14" ma:contentTypeDescription="Crea un document nou" ma:contentTypeScope="" ma:versionID="355378da039940a7427ced68ba22c0ec">
  <xsd:schema xmlns:xsd="http://www.w3.org/2001/XMLSchema" xmlns:xs="http://www.w3.org/2001/XMLSchema" xmlns:p="http://schemas.microsoft.com/office/2006/metadata/properties" xmlns:ns2="c9fb964d-ed8f-4750-b1d1-054a4cf0a8c2" xmlns:ns3="f78986bb-5d80-435e-bd76-93bffc81a754" targetNamespace="http://schemas.microsoft.com/office/2006/metadata/properties" ma:root="true" ma:fieldsID="36b49b669c870653150652b9db6b343f" ns2:_="" ns3:_="">
    <xsd:import namespace="c9fb964d-ed8f-4750-b1d1-054a4cf0a8c2"/>
    <xsd:import namespace="f78986bb-5d80-435e-bd76-93bffc81a75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b964d-ed8f-4750-b1d1-054a4cf0a8c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Etiquetes de la imatge" ma:readOnly="false" ma:fieldId="{5cf76f15-5ced-4ddc-b409-7134ff3c332f}" ma:taxonomyMulti="true" ma:sspId="fc276172-7777-4c9d-9b38-82273f16674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8986bb-5d80-435e-bd76-93bffc81a754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90027B1-AFCA-4395-96AB-FAD88FEE48B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545396-055B-4A22-810C-6F45E5460C56}">
  <ds:schemaRefs>
    <ds:schemaRef ds:uri="http://purl.org/dc/dcmitype/"/>
    <ds:schemaRef ds:uri="http://schemas.microsoft.com/office/2006/metadata/properties"/>
    <ds:schemaRef ds:uri="f78986bb-5d80-435e-bd76-93bffc81a754"/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www.w3.org/XML/1998/namespace"/>
    <ds:schemaRef ds:uri="c9fb964d-ed8f-4750-b1d1-054a4cf0a8c2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8EF5403C-BE07-41B5-964E-B4740006A9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9fb964d-ed8f-4750-b1d1-054a4cf0a8c2"/>
    <ds:schemaRef ds:uri="f78986bb-5d80-435e-bd76-93bffc81a7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5</vt:i4>
      </vt:variant>
    </vt:vector>
  </HeadingPairs>
  <TitlesOfParts>
    <vt:vector size="5" baseType="lpstr">
      <vt:lpstr>Total mitjans no digitals</vt:lpstr>
      <vt:lpstr>Mitjà exteriors</vt:lpstr>
      <vt:lpstr>Mitjà ràdio</vt:lpstr>
      <vt:lpstr>Mitjà premsa</vt:lpstr>
      <vt:lpstr>Full1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2022-10-06T16:34:23Z</dcterms:created>
  <dcterms:modified xsi:type="dcterms:W3CDTF">2024-07-04T16:21:55Z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0x010100AFB892DE431BAD4089A36985B49B7B96</vt:lpwstr>
  </property>
  <property fmtid="{D5CDD505-2E9C-101B-9397-08002B2CF9AE}" pid="3" name="MediaServiceImageTags">
    <vt:lpwstr/>
  </property>
</Properties>
</file>