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Z:\Informes i estudis\Concursos i licitacions\2024\LEDA\2024 LEDA CPUB OB 01_Obra urbanització parcel·la residència LEDA\Plecs\Per publicar\Annexes PPTP\"/>
    </mc:Choice>
  </mc:AlternateContent>
  <xr:revisionPtr revIDLastSave="0" documentId="8_{0BA1DB4F-C042-4211-A3C9-C2261FEA8F0E}" xr6:coauthVersionLast="47" xr6:coauthVersionMax="47" xr10:uidLastSave="{00000000-0000-0000-0000-000000000000}"/>
  <bookViews>
    <workbookView xWindow="-108" yWindow="-108" windowWidth="23256" windowHeight="12576" xr2:uid="{00000000-000D-0000-FFFF-FFFF00000000}"/>
  </bookViews>
  <sheets>
    <sheet name="T-PRES" sheetId="2" r:id="rId1"/>
    <sheet name="T-APU" sheetId="7" r:id="rId2"/>
    <sheet name="T-SMP" sheetId="8" r:id="rId3"/>
    <sheet name="T-DIM"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4" i="2" l="1"/>
  <c r="H206" i="2"/>
  <c r="H230" i="2"/>
  <c r="H232" i="2"/>
  <c r="H244" i="2"/>
  <c r="H334" i="2"/>
  <c r="H428" i="2"/>
  <c r="J13" i="7"/>
  <c r="K14" i="7" s="1"/>
  <c r="K24" i="7" s="1"/>
  <c r="J16" i="7"/>
  <c r="K17" i="7" s="1"/>
  <c r="J19" i="7"/>
  <c r="J20" i="7"/>
  <c r="K22" i="7" s="1"/>
  <c r="J21" i="7"/>
  <c r="J31" i="7"/>
  <c r="K33" i="7" s="1"/>
  <c r="J38" i="7" s="1"/>
  <c r="J32" i="7"/>
  <c r="J35" i="7"/>
  <c r="K36" i="7" s="1"/>
  <c r="J44" i="7"/>
  <c r="J45" i="7"/>
  <c r="J48" i="7"/>
  <c r="K49" i="7"/>
  <c r="J57" i="7"/>
  <c r="J58" i="7"/>
  <c r="K59" i="7" s="1"/>
  <c r="J70" i="7" s="1"/>
  <c r="J61" i="7"/>
  <c r="K62" i="7" s="1"/>
  <c r="J64" i="7"/>
  <c r="K65" i="7" s="1"/>
  <c r="J67" i="7"/>
  <c r="K68" i="7" s="1"/>
  <c r="J76" i="7"/>
  <c r="J77" i="7"/>
  <c r="K78" i="7"/>
  <c r="J89" i="7" s="1"/>
  <c r="K90" i="7" s="1"/>
  <c r="K91" i="7" s="1"/>
  <c r="K74" i="7" s="1"/>
  <c r="J80" i="7"/>
  <c r="K81" i="7"/>
  <c r="J83" i="7"/>
  <c r="K84" i="7"/>
  <c r="J86" i="7"/>
  <c r="K87" i="7" s="1"/>
  <c r="J95" i="7"/>
  <c r="J96" i="7"/>
  <c r="J99" i="7"/>
  <c r="K100" i="7" s="1"/>
  <c r="J102" i="7"/>
  <c r="K103" i="7" s="1"/>
  <c r="J111" i="7"/>
  <c r="J112" i="7"/>
  <c r="K113" i="7"/>
  <c r="J115" i="7"/>
  <c r="J116" i="7"/>
  <c r="K117" i="7" s="1"/>
  <c r="J119" i="7"/>
  <c r="K120" i="7" s="1"/>
  <c r="K121" i="7" s="1"/>
  <c r="K109" i="7" s="1"/>
  <c r="J125" i="7"/>
  <c r="J126" i="7"/>
  <c r="J129" i="7"/>
  <c r="J130" i="7"/>
  <c r="K131" i="7" s="1"/>
  <c r="J139" i="7"/>
  <c r="J140" i="7"/>
  <c r="K141" i="7"/>
  <c r="J146" i="7" s="1"/>
  <c r="K147" i="7" s="1"/>
  <c r="K148" i="7" s="1"/>
  <c r="K137" i="7" s="1"/>
  <c r="J143" i="7"/>
  <c r="K144" i="7" s="1"/>
  <c r="J165" i="7"/>
  <c r="J166" i="7"/>
  <c r="K168" i="7" s="1"/>
  <c r="J173" i="7" s="1"/>
  <c r="J167" i="7"/>
  <c r="J170" i="7"/>
  <c r="K171" i="7"/>
  <c r="J179" i="7"/>
  <c r="K181" i="7" s="1"/>
  <c r="J186" i="7" s="1"/>
  <c r="J180" i="7"/>
  <c r="J183" i="7"/>
  <c r="K184" i="7" s="1"/>
  <c r="J192" i="7"/>
  <c r="K195" i="7" s="1"/>
  <c r="J201" i="7" s="1"/>
  <c r="J193" i="7"/>
  <c r="J194" i="7"/>
  <c r="K202" i="7" s="1"/>
  <c r="K203" i="7" s="1"/>
  <c r="K190" i="7" s="1"/>
  <c r="J197" i="7"/>
  <c r="J198" i="7"/>
  <c r="K199" i="7"/>
  <c r="J207" i="7"/>
  <c r="K208" i="7"/>
  <c r="K209" i="7"/>
  <c r="K210" i="7"/>
  <c r="K205" i="7" s="1"/>
  <c r="J214" i="7"/>
  <c r="K215" i="7" s="1"/>
  <c r="K216" i="7"/>
  <c r="K217" i="7" s="1"/>
  <c r="K212" i="7" s="1"/>
  <c r="J221" i="7"/>
  <c r="K222" i="7"/>
  <c r="J227" i="7" s="1"/>
  <c r="K228" i="7" s="1"/>
  <c r="K229" i="7" s="1"/>
  <c r="K219" i="7" s="1"/>
  <c r="J224" i="7"/>
  <c r="K225" i="7" s="1"/>
  <c r="J233" i="7"/>
  <c r="K234" i="7"/>
  <c r="J239" i="7" s="1"/>
  <c r="K240" i="7" s="1"/>
  <c r="K241" i="7" s="1"/>
  <c r="K231" i="7" s="1"/>
  <c r="J236" i="7"/>
  <c r="K237" i="7" s="1"/>
  <c r="J245" i="7"/>
  <c r="K246" i="7"/>
  <c r="J251" i="7" s="1"/>
  <c r="K252" i="7" s="1"/>
  <c r="K253" i="7" s="1"/>
  <c r="K243" i="7" s="1"/>
  <c r="J248" i="7"/>
  <c r="K249" i="7" s="1"/>
  <c r="J257" i="7"/>
  <c r="K258" i="7"/>
  <c r="J263" i="7" s="1"/>
  <c r="J260" i="7"/>
  <c r="K261" i="7" s="1"/>
  <c r="J269" i="7"/>
  <c r="K270" i="7"/>
  <c r="J275" i="7" s="1"/>
  <c r="J272" i="7"/>
  <c r="K273" i="7" s="1"/>
  <c r="J281" i="7"/>
  <c r="J282" i="7"/>
  <c r="K284" i="7" s="1"/>
  <c r="K285" i="7" s="1"/>
  <c r="K279" i="7" s="1"/>
  <c r="J289" i="7"/>
  <c r="K290" i="7"/>
  <c r="J292" i="7"/>
  <c r="K293" i="7"/>
  <c r="J295" i="7"/>
  <c r="K296" i="7" s="1"/>
  <c r="K297" i="7" s="1"/>
  <c r="K287" i="7" s="1"/>
  <c r="J301" i="7"/>
  <c r="K302" i="7"/>
  <c r="J304" i="7"/>
  <c r="K309" i="7" s="1"/>
  <c r="K310" i="7" s="1"/>
  <c r="K299" i="7" s="1"/>
  <c r="J305" i="7"/>
  <c r="K306" i="7" s="1"/>
  <c r="J308" i="7"/>
  <c r="J314" i="7"/>
  <c r="K315" i="7"/>
  <c r="J324" i="7" s="1"/>
  <c r="J317" i="7"/>
  <c r="K319" i="7" s="1"/>
  <c r="J318" i="7"/>
  <c r="J321" i="7"/>
  <c r="K322" i="7"/>
  <c r="J330" i="7"/>
  <c r="K331" i="7" s="1"/>
  <c r="J337" i="7"/>
  <c r="K338" i="7"/>
  <c r="K339" i="7"/>
  <c r="K340" i="7" s="1"/>
  <c r="K335" i="7" s="1"/>
  <c r="J344" i="7"/>
  <c r="K346" i="7" s="1"/>
  <c r="J351" i="7" s="1"/>
  <c r="K352" i="7" s="1"/>
  <c r="K353" i="7" s="1"/>
  <c r="K342" i="7" s="1"/>
  <c r="J345" i="7"/>
  <c r="J348" i="7"/>
  <c r="K349" i="7" s="1"/>
  <c r="J358" i="7"/>
  <c r="K361" i="7" s="1"/>
  <c r="J373" i="7" s="1"/>
  <c r="J359" i="7"/>
  <c r="J360" i="7"/>
  <c r="J363" i="7"/>
  <c r="K364" i="7" s="1"/>
  <c r="J366" i="7"/>
  <c r="K371" i="7" s="1"/>
  <c r="J367" i="7"/>
  <c r="J368" i="7"/>
  <c r="J369" i="7"/>
  <c r="J370" i="7"/>
  <c r="J380" i="7"/>
  <c r="K381" i="7" s="1"/>
  <c r="J392" i="7" s="1"/>
  <c r="J383" i="7"/>
  <c r="J384" i="7"/>
  <c r="J385" i="7"/>
  <c r="K386" i="7" s="1"/>
  <c r="J388" i="7"/>
  <c r="J389" i="7"/>
  <c r="K390" i="7"/>
  <c r="J398" i="7"/>
  <c r="K399" i="7" s="1"/>
  <c r="J410" i="7" s="1"/>
  <c r="J401" i="7"/>
  <c r="J402" i="7"/>
  <c r="K404" i="7" s="1"/>
  <c r="J403" i="7"/>
  <c r="J406" i="7"/>
  <c r="J407" i="7"/>
  <c r="K408" i="7" s="1"/>
  <c r="J416" i="7"/>
  <c r="J417" i="7"/>
  <c r="K418" i="7"/>
  <c r="J425" i="7" s="1"/>
  <c r="J420" i="7"/>
  <c r="K423" i="7" s="1"/>
  <c r="J421" i="7"/>
  <c r="J422" i="7"/>
  <c r="J431" i="7"/>
  <c r="K433" i="7" s="1"/>
  <c r="J438" i="7" s="1"/>
  <c r="J432" i="7"/>
  <c r="J435" i="7"/>
  <c r="K436" i="7" s="1"/>
  <c r="J444" i="7"/>
  <c r="J445" i="7"/>
  <c r="K446" i="7"/>
  <c r="J456" i="7" s="1"/>
  <c r="J448" i="7"/>
  <c r="J449" i="7"/>
  <c r="J450" i="7"/>
  <c r="K451" i="7"/>
  <c r="J453" i="7"/>
  <c r="K454" i="7" s="1"/>
  <c r="J462" i="7"/>
  <c r="J463" i="7"/>
  <c r="K464" i="7" s="1"/>
  <c r="J474" i="7" s="1"/>
  <c r="J466" i="7"/>
  <c r="K469" i="7" s="1"/>
  <c r="J467" i="7"/>
  <c r="J468" i="7"/>
  <c r="J471" i="7"/>
  <c r="K472" i="7" s="1"/>
  <c r="J480" i="7"/>
  <c r="K481" i="7" s="1"/>
  <c r="J490" i="7" s="1"/>
  <c r="K491" i="7" s="1"/>
  <c r="K492" i="7" s="1"/>
  <c r="K478" i="7" s="1"/>
  <c r="J483" i="7"/>
  <c r="J484" i="7"/>
  <c r="K485" i="7"/>
  <c r="J487" i="7"/>
  <c r="K488" i="7" s="1"/>
  <c r="J496" i="7"/>
  <c r="K497" i="7"/>
  <c r="J505" i="7" s="1"/>
  <c r="J499" i="7"/>
  <c r="K500" i="7" s="1"/>
  <c r="J502" i="7"/>
  <c r="K503" i="7"/>
  <c r="J512" i="7"/>
  <c r="J513" i="7"/>
  <c r="J516" i="7"/>
  <c r="K517" i="7" s="1"/>
  <c r="J519" i="7"/>
  <c r="J520" i="7"/>
  <c r="K521" i="7"/>
  <c r="J529" i="7"/>
  <c r="J530" i="7"/>
  <c r="K531" i="7" s="1"/>
  <c r="J537" i="7" s="1"/>
  <c r="J533" i="7"/>
  <c r="K535" i="7" s="1"/>
  <c r="J534" i="7"/>
  <c r="J543" i="7"/>
  <c r="J544" i="7"/>
  <c r="J547" i="7"/>
  <c r="K550" i="7" s="1"/>
  <c r="J548" i="7"/>
  <c r="J549" i="7"/>
  <c r="J558" i="7"/>
  <c r="K561" i="7" s="1"/>
  <c r="J576" i="7" s="1"/>
  <c r="J559" i="7"/>
  <c r="J560" i="7"/>
  <c r="J563" i="7"/>
  <c r="J564" i="7"/>
  <c r="J565" i="7"/>
  <c r="K566" i="7" s="1"/>
  <c r="J568" i="7"/>
  <c r="J569" i="7"/>
  <c r="J570" i="7"/>
  <c r="J571" i="7"/>
  <c r="J572" i="7"/>
  <c r="J573" i="7"/>
  <c r="K574" i="7"/>
  <c r="J582" i="7"/>
  <c r="J583" i="7"/>
  <c r="K584" i="7" s="1"/>
  <c r="J590" i="7" s="1"/>
  <c r="J586" i="7"/>
  <c r="K588" i="7" s="1"/>
  <c r="J587" i="7"/>
  <c r="J596" i="7"/>
  <c r="K599" i="7" s="1"/>
  <c r="J610" i="7" s="1"/>
  <c r="J597" i="7"/>
  <c r="K611" i="7" s="1"/>
  <c r="K612" i="7" s="1"/>
  <c r="K594" i="7" s="1"/>
  <c r="J598" i="7"/>
  <c r="J601" i="7"/>
  <c r="J602" i="7"/>
  <c r="K604" i="7" s="1"/>
  <c r="J603" i="7"/>
  <c r="J606" i="7"/>
  <c r="J607" i="7"/>
  <c r="K608" i="7" s="1"/>
  <c r="J616" i="7"/>
  <c r="J617" i="7"/>
  <c r="J618" i="7"/>
  <c r="K619" i="7" s="1"/>
  <c r="J630" i="7" s="1"/>
  <c r="J621" i="7"/>
  <c r="K624" i="7" s="1"/>
  <c r="J622" i="7"/>
  <c r="J623" i="7"/>
  <c r="J626" i="7"/>
  <c r="J627" i="7"/>
  <c r="K628" i="7"/>
  <c r="J636" i="7"/>
  <c r="J637" i="7"/>
  <c r="J638" i="7"/>
  <c r="K639" i="7"/>
  <c r="J641" i="7"/>
  <c r="J642" i="7"/>
  <c r="J643" i="7"/>
  <c r="K644" i="7"/>
  <c r="J646" i="7"/>
  <c r="J647" i="7"/>
  <c r="K648" i="7" s="1"/>
  <c r="J650" i="7"/>
  <c r="K651" i="7" s="1"/>
  <c r="K652" i="7" s="1"/>
  <c r="K634" i="7" s="1"/>
  <c r="J656" i="7"/>
  <c r="K659" i="7" s="1"/>
  <c r="J670" i="7" s="1"/>
  <c r="J657" i="7"/>
  <c r="J658" i="7"/>
  <c r="J661" i="7"/>
  <c r="K664" i="7" s="1"/>
  <c r="J662" i="7"/>
  <c r="J663" i="7"/>
  <c r="J666" i="7"/>
  <c r="K668" i="7" s="1"/>
  <c r="J667" i="7"/>
  <c r="J676" i="7"/>
  <c r="J677" i="7"/>
  <c r="J678" i="7"/>
  <c r="J679" i="7"/>
  <c r="J682" i="7"/>
  <c r="K686" i="7" s="1"/>
  <c r="J683" i="7"/>
  <c r="J684" i="7"/>
  <c r="J685" i="7"/>
  <c r="J694" i="7"/>
  <c r="K695" i="7" s="1"/>
  <c r="J700" i="7" s="1"/>
  <c r="J697" i="7"/>
  <c r="K698" i="7"/>
  <c r="J706" i="7"/>
  <c r="K708" i="7" s="1"/>
  <c r="J718" i="7" s="1"/>
  <c r="J707" i="7"/>
  <c r="J710" i="7"/>
  <c r="K713" i="7" s="1"/>
  <c r="J711" i="7"/>
  <c r="J712" i="7"/>
  <c r="J715" i="7"/>
  <c r="K716" i="7" s="1"/>
  <c r="J724" i="7"/>
  <c r="K740" i="7" s="1"/>
  <c r="K741" i="7" s="1"/>
  <c r="K722" i="7" s="1"/>
  <c r="J725" i="7"/>
  <c r="K726" i="7"/>
  <c r="J739" i="7" s="1"/>
  <c r="J728" i="7"/>
  <c r="J729" i="7"/>
  <c r="J730" i="7"/>
  <c r="K731" i="7"/>
  <c r="J733" i="7"/>
  <c r="K734" i="7"/>
  <c r="J736" i="7"/>
  <c r="K737" i="7"/>
  <c r="J745" i="7"/>
  <c r="J746" i="7"/>
  <c r="K747" i="7" s="1"/>
  <c r="J760" i="7" s="1"/>
  <c r="J749" i="7"/>
  <c r="K752" i="7" s="1"/>
  <c r="J750" i="7"/>
  <c r="J751" i="7"/>
  <c r="J754" i="7"/>
  <c r="K755" i="7" s="1"/>
  <c r="J757" i="7"/>
  <c r="K758" i="7" s="1"/>
  <c r="J766" i="7"/>
  <c r="K768" i="7" s="1"/>
  <c r="K773" i="7" s="1"/>
  <c r="J767" i="7"/>
  <c r="J770" i="7"/>
  <c r="K771" i="7"/>
  <c r="J779" i="7"/>
  <c r="J780" i="7"/>
  <c r="K784" i="7" s="1"/>
  <c r="K785" i="7" s="1"/>
  <c r="K777" i="7" s="1"/>
  <c r="J781" i="7"/>
  <c r="J782" i="7"/>
  <c r="K783" i="7" s="1"/>
  <c r="J789" i="7"/>
  <c r="J790" i="7"/>
  <c r="K794" i="7" s="1"/>
  <c r="K795" i="7" s="1"/>
  <c r="K787" i="7" s="1"/>
  <c r="J791" i="7"/>
  <c r="J792" i="7"/>
  <c r="J799" i="7"/>
  <c r="J800" i="7"/>
  <c r="K804" i="7" s="1"/>
  <c r="K805" i="7" s="1"/>
  <c r="K797" i="7" s="1"/>
  <c r="J801" i="7"/>
  <c r="J802" i="7"/>
  <c r="J809" i="7"/>
  <c r="J810" i="7"/>
  <c r="K813" i="7" s="1"/>
  <c r="K814" i="7" s="1"/>
  <c r="K807" i="7" s="1"/>
  <c r="J811" i="7"/>
  <c r="J812" i="7"/>
  <c r="G16" i="9"/>
  <c r="G15" i="9" s="1"/>
  <c r="G19" i="9"/>
  <c r="G18" i="9" s="1"/>
  <c r="G22" i="9"/>
  <c r="G21" i="9" s="1"/>
  <c r="G23" i="9"/>
  <c r="G26" i="9"/>
  <c r="G25" i="9" s="1"/>
  <c r="G28" i="9"/>
  <c r="G29" i="9"/>
  <c r="G36" i="9"/>
  <c r="G37" i="9"/>
  <c r="G39" i="9"/>
  <c r="G40" i="9"/>
  <c r="G41" i="9"/>
  <c r="G43" i="9"/>
  <c r="G44" i="9"/>
  <c r="G45" i="9"/>
  <c r="G47" i="9"/>
  <c r="G48" i="9"/>
  <c r="G55" i="9"/>
  <c r="G56" i="9"/>
  <c r="G59" i="9"/>
  <c r="G58" i="9" s="1"/>
  <c r="G61" i="9"/>
  <c r="G62" i="9"/>
  <c r="G64" i="9"/>
  <c r="G65" i="9"/>
  <c r="G67" i="9"/>
  <c r="G68" i="9"/>
  <c r="G71" i="9"/>
  <c r="G70" i="9" s="1"/>
  <c r="G78" i="9"/>
  <c r="G79" i="9"/>
  <c r="G82" i="9"/>
  <c r="G83" i="9"/>
  <c r="G81" i="9" s="1"/>
  <c r="G84" i="9"/>
  <c r="G85" i="9"/>
  <c r="G86" i="9"/>
  <c r="G88" i="9"/>
  <c r="G89" i="9"/>
  <c r="G91" i="9"/>
  <c r="G92" i="9"/>
  <c r="G94" i="9"/>
  <c r="G95" i="9"/>
  <c r="G98" i="9"/>
  <c r="G97" i="9" s="1"/>
  <c r="G100" i="9"/>
  <c r="G101" i="9"/>
  <c r="G109" i="9"/>
  <c r="G108" i="9" s="1"/>
  <c r="G116" i="9"/>
  <c r="G117" i="9"/>
  <c r="G120" i="9"/>
  <c r="G119" i="9" s="1"/>
  <c r="G122" i="9"/>
  <c r="G123" i="9"/>
  <c r="G124" i="9"/>
  <c r="G127" i="9"/>
  <c r="G126" i="9" s="1"/>
  <c r="G130" i="9"/>
  <c r="G131" i="9"/>
  <c r="G129" i="9" s="1"/>
  <c r="G138" i="9"/>
  <c r="G139" i="9"/>
  <c r="G142" i="9"/>
  <c r="G141" i="9" s="1"/>
  <c r="G144" i="9"/>
  <c r="G145" i="9"/>
  <c r="G148" i="9"/>
  <c r="G147" i="9" s="1"/>
  <c r="G150" i="9"/>
  <c r="G151" i="9"/>
  <c r="G159" i="9"/>
  <c r="G158" i="9" s="1"/>
  <c r="G160" i="9"/>
  <c r="G167" i="9"/>
  <c r="G168" i="9"/>
  <c r="G170" i="9"/>
  <c r="G171" i="9"/>
  <c r="G174" i="9"/>
  <c r="G173" i="9" s="1"/>
  <c r="G175" i="9"/>
  <c r="G177" i="9"/>
  <c r="G178" i="9"/>
  <c r="G186" i="9"/>
  <c r="G185" i="9" s="1"/>
  <c r="G188" i="9"/>
  <c r="G189" i="9"/>
  <c r="G190" i="9"/>
  <c r="G198" i="9"/>
  <c r="G197" i="9" s="1"/>
  <c r="G199" i="9"/>
  <c r="G202" i="9"/>
  <c r="G201" i="9" s="1"/>
  <c r="G204" i="9"/>
  <c r="G205" i="9"/>
  <c r="G206" i="9"/>
  <c r="G209" i="9"/>
  <c r="G208" i="9" s="1"/>
  <c r="G210" i="9"/>
  <c r="G218" i="9"/>
  <c r="G217" i="9" s="1"/>
  <c r="G220" i="9"/>
  <c r="G221" i="9"/>
  <c r="G224" i="9"/>
  <c r="G223" i="9" s="1"/>
  <c r="G226" i="9"/>
  <c r="G227" i="9"/>
  <c r="G228" i="9"/>
  <c r="G235" i="9"/>
  <c r="G236" i="9"/>
  <c r="G239" i="9"/>
  <c r="G238" i="9" s="1"/>
  <c r="G242" i="9"/>
  <c r="G241" i="9" s="1"/>
  <c r="G243" i="9"/>
  <c r="G246" i="9"/>
  <c r="G245" i="9" s="1"/>
  <c r="G253" i="9"/>
  <c r="G254" i="9"/>
  <c r="G257" i="9"/>
  <c r="G256" i="9" s="1"/>
  <c r="G259" i="9"/>
  <c r="G260" i="9"/>
  <c r="G263" i="9"/>
  <c r="G262" i="9" s="1"/>
  <c r="G265" i="9"/>
  <c r="G266" i="9"/>
  <c r="G269" i="9"/>
  <c r="G268" i="9" s="1"/>
  <c r="G271" i="9"/>
  <c r="G272" i="9"/>
  <c r="G280" i="9"/>
  <c r="G279" i="9" s="1"/>
  <c r="G283" i="9"/>
  <c r="G284" i="9"/>
  <c r="G285" i="9"/>
  <c r="G286" i="9"/>
  <c r="G282" i="9" s="1"/>
  <c r="G288" i="9"/>
  <c r="G289" i="9"/>
  <c r="G291" i="9"/>
  <c r="G292" i="9"/>
  <c r="G295" i="9"/>
  <c r="G294" i="9" s="1"/>
  <c r="G298" i="9"/>
  <c r="G297" i="9" s="1"/>
  <c r="G305" i="9"/>
  <c r="G306" i="9"/>
  <c r="G308" i="9"/>
  <c r="G309" i="9"/>
  <c r="G312" i="9"/>
  <c r="G311" i="9" s="1"/>
  <c r="G313" i="9"/>
  <c r="G315" i="9"/>
  <c r="G316" i="9"/>
  <c r="G319" i="9"/>
  <c r="G318" i="9" s="1"/>
  <c r="G326" i="9"/>
  <c r="G327" i="9"/>
  <c r="G330" i="9"/>
  <c r="G329" i="9" s="1"/>
  <c r="G332" i="9"/>
  <c r="G333" i="9"/>
  <c r="G336" i="9"/>
  <c r="G335" i="9" s="1"/>
  <c r="G338" i="9"/>
  <c r="G339" i="9"/>
  <c r="G342" i="9"/>
  <c r="G341" i="9" s="1"/>
  <c r="G344" i="9"/>
  <c r="G345" i="9"/>
  <c r="G353" i="9"/>
  <c r="G352" i="9" s="1"/>
  <c r="G355" i="9"/>
  <c r="G356" i="9"/>
  <c r="G359" i="9"/>
  <c r="G358" i="9" s="1"/>
  <c r="G360" i="9"/>
  <c r="G361" i="9"/>
  <c r="G364" i="9"/>
  <c r="G363" i="9" s="1"/>
  <c r="G366" i="9"/>
  <c r="G367" i="9"/>
  <c r="G375" i="9"/>
  <c r="G374" i="9" s="1"/>
  <c r="G376" i="9"/>
  <c r="G378" i="9"/>
  <c r="G379" i="9"/>
  <c r="G381" i="9"/>
  <c r="G382" i="9"/>
  <c r="G383" i="9"/>
  <c r="G384" i="9"/>
  <c r="G387" i="9"/>
  <c r="G386" i="9" s="1"/>
  <c r="G394" i="9"/>
  <c r="G395" i="9"/>
  <c r="G397" i="9"/>
  <c r="G398" i="9"/>
  <c r="G400" i="9"/>
  <c r="G401" i="9"/>
  <c r="G404" i="9"/>
  <c r="G403" i="9" s="1"/>
  <c r="G406" i="9"/>
  <c r="G407" i="9"/>
  <c r="G410" i="9"/>
  <c r="G409" i="9" s="1"/>
  <c r="G412" i="9"/>
  <c r="G413" i="9"/>
  <c r="G421" i="9"/>
  <c r="G420" i="9" s="1"/>
  <c r="G424" i="9"/>
  <c r="G425" i="9"/>
  <c r="G423" i="9" s="1"/>
  <c r="G426" i="9"/>
  <c r="G427" i="9"/>
  <c r="G430" i="9"/>
  <c r="G429" i="9" s="1"/>
  <c r="G432" i="9"/>
  <c r="G433" i="9"/>
  <c r="G436" i="9"/>
  <c r="G435" i="9" s="1"/>
  <c r="G442" i="9"/>
  <c r="G443" i="9"/>
  <c r="G450" i="9"/>
  <c r="G449" i="9" s="1"/>
  <c r="G456" i="9"/>
  <c r="G457" i="9"/>
  <c r="G464" i="9"/>
  <c r="G463" i="9" s="1"/>
  <c r="G466" i="9"/>
  <c r="G467" i="9"/>
  <c r="G470" i="9"/>
  <c r="G469" i="9" s="1"/>
  <c r="G471" i="9"/>
  <c r="G473" i="9"/>
  <c r="G474" i="9"/>
  <c r="G477" i="9"/>
  <c r="G476" i="9" s="1"/>
  <c r="G483" i="9"/>
  <c r="G484" i="9"/>
  <c r="G491" i="9"/>
  <c r="G490" i="9" s="1"/>
  <c r="G497" i="9"/>
  <c r="G498" i="9"/>
  <c r="G506" i="9"/>
  <c r="G505" i="9" s="1"/>
  <c r="G507" i="9"/>
  <c r="G510" i="9"/>
  <c r="G509" i="9" s="1"/>
  <c r="G511" i="9"/>
  <c r="G514" i="9"/>
  <c r="G515" i="9"/>
  <c r="G513" i="9" s="1"/>
  <c r="G516" i="9"/>
  <c r="G519" i="9"/>
  <c r="G520" i="9"/>
  <c r="G518" i="9" s="1"/>
  <c r="G522" i="9"/>
  <c r="G523" i="9"/>
  <c r="G524" i="9"/>
  <c r="G532" i="9"/>
  <c r="G531" i="9" s="1"/>
  <c r="G533" i="9"/>
  <c r="G536" i="9"/>
  <c r="G535" i="9" s="1"/>
  <c r="G537" i="9"/>
  <c r="G540" i="9"/>
  <c r="G541" i="9"/>
  <c r="G539" i="9" s="1"/>
  <c r="G542" i="9"/>
  <c r="G545" i="9"/>
  <c r="G546" i="9"/>
  <c r="G544" i="9" s="1"/>
  <c r="G548" i="9"/>
  <c r="G549" i="9"/>
  <c r="G552" i="9"/>
  <c r="G551" i="9" s="1"/>
  <c r="G558" i="9"/>
  <c r="G559" i="9"/>
  <c r="G566" i="9"/>
  <c r="G565" i="9" s="1"/>
  <c r="H468" i="2"/>
  <c r="H467" i="2"/>
  <c r="H460" i="2"/>
  <c r="H461" i="2" s="1"/>
  <c r="H454" i="2"/>
  <c r="H453" i="2"/>
  <c r="H446" i="2"/>
  <c r="H445" i="2"/>
  <c r="H444" i="2"/>
  <c r="H443" i="2"/>
  <c r="H447" i="2" s="1"/>
  <c r="H436" i="2"/>
  <c r="H437" i="2" s="1"/>
  <c r="H429" i="2"/>
  <c r="H427" i="2"/>
  <c r="H430" i="2" s="1"/>
  <c r="H421" i="2"/>
  <c r="H420" i="2"/>
  <c r="H419" i="2"/>
  <c r="H418" i="2"/>
  <c r="H412" i="2"/>
  <c r="H411" i="2"/>
  <c r="H404" i="2"/>
  <c r="H405" i="2" s="1"/>
  <c r="H398" i="2"/>
  <c r="H397" i="2"/>
  <c r="H390" i="2"/>
  <c r="H389" i="2"/>
  <c r="H388" i="2"/>
  <c r="H387" i="2"/>
  <c r="H386" i="2"/>
  <c r="H391" i="2" s="1"/>
  <c r="H379" i="2"/>
  <c r="H378" i="2"/>
  <c r="H377" i="2"/>
  <c r="H376" i="2"/>
  <c r="H375" i="2"/>
  <c r="H374" i="2"/>
  <c r="H373" i="2"/>
  <c r="H372" i="2"/>
  <c r="H365" i="2"/>
  <c r="H364" i="2"/>
  <c r="H363" i="2"/>
  <c r="H362" i="2"/>
  <c r="H361" i="2"/>
  <c r="H360" i="2"/>
  <c r="H359" i="2"/>
  <c r="H351" i="2"/>
  <c r="H350" i="2"/>
  <c r="H349" i="2"/>
  <c r="H348" i="2"/>
  <c r="H347" i="2"/>
  <c r="H346" i="2"/>
  <c r="H352" i="2" s="1"/>
  <c r="H345" i="2"/>
  <c r="H337" i="2"/>
  <c r="H336" i="2"/>
  <c r="H335" i="2"/>
  <c r="H333" i="2"/>
  <c r="H332" i="2"/>
  <c r="H338" i="2" s="1"/>
  <c r="H324" i="2"/>
  <c r="H323" i="2"/>
  <c r="H322" i="2"/>
  <c r="H321" i="2"/>
  <c r="H320" i="2"/>
  <c r="H325" i="2" s="1"/>
  <c r="H312" i="2"/>
  <c r="H313" i="2" s="1"/>
  <c r="H306" i="2"/>
  <c r="H305" i="2"/>
  <c r="H298" i="2"/>
  <c r="H299" i="2" s="1"/>
  <c r="H292" i="2"/>
  <c r="H291" i="2"/>
  <c r="H290" i="2"/>
  <c r="H289" i="2"/>
  <c r="H288" i="2"/>
  <c r="H287" i="2"/>
  <c r="H280" i="2"/>
  <c r="H281" i="2" s="1"/>
  <c r="H274" i="2"/>
  <c r="H273" i="2"/>
  <c r="H266" i="2"/>
  <c r="H267" i="2" s="1"/>
  <c r="H259" i="2"/>
  <c r="H258" i="2"/>
  <c r="H257" i="2"/>
  <c r="H256" i="2"/>
  <c r="H260" i="2" s="1"/>
  <c r="H255" i="2"/>
  <c r="H247" i="2"/>
  <c r="H246" i="2"/>
  <c r="H245" i="2"/>
  <c r="H243" i="2"/>
  <c r="H242" i="2"/>
  <c r="H241" i="2"/>
  <c r="H248" i="2" s="1"/>
  <c r="H233" i="2"/>
  <c r="H231" i="2"/>
  <c r="H234" i="2" s="1"/>
  <c r="H222" i="2"/>
  <c r="H221" i="2"/>
  <c r="H220" i="2"/>
  <c r="H219" i="2"/>
  <c r="H223" i="2" s="1"/>
  <c r="H218" i="2"/>
  <c r="H210" i="2"/>
  <c r="H209" i="2"/>
  <c r="H208" i="2"/>
  <c r="H207" i="2"/>
  <c r="H205" i="2"/>
  <c r="H204" i="2"/>
  <c r="H211" i="2" s="1"/>
  <c r="H197" i="2"/>
  <c r="H196" i="2"/>
  <c r="H195" i="2"/>
  <c r="H194" i="2"/>
  <c r="H193" i="2"/>
  <c r="H192" i="2"/>
  <c r="H184" i="2"/>
  <c r="H183" i="2"/>
  <c r="H182" i="2"/>
  <c r="H181" i="2"/>
  <c r="H180" i="2"/>
  <c r="H179" i="2"/>
  <c r="H185" i="2" s="1"/>
  <c r="H171" i="2"/>
  <c r="H170" i="2"/>
  <c r="H169" i="2"/>
  <c r="H168" i="2"/>
  <c r="H167" i="2"/>
  <c r="H166" i="2"/>
  <c r="H165" i="2"/>
  <c r="H172" i="2" s="1"/>
  <c r="H157" i="2"/>
  <c r="H156" i="2"/>
  <c r="H155" i="2"/>
  <c r="H154" i="2"/>
  <c r="H158" i="2" s="1"/>
  <c r="H146" i="2"/>
  <c r="H145" i="2"/>
  <c r="H144" i="2"/>
  <c r="H143" i="2"/>
  <c r="H147" i="2" s="1"/>
  <c r="H135" i="2"/>
  <c r="H134" i="2"/>
  <c r="H133" i="2"/>
  <c r="H132" i="2"/>
  <c r="H136" i="2" s="1"/>
  <c r="H125" i="2"/>
  <c r="H123" i="2"/>
  <c r="H115" i="2"/>
  <c r="H114" i="2"/>
  <c r="H113" i="2"/>
  <c r="H112" i="2"/>
  <c r="H116" i="2" s="1"/>
  <c r="H104" i="2"/>
  <c r="H105" i="2" s="1"/>
  <c r="H96" i="2"/>
  <c r="H95" i="2"/>
  <c r="H94" i="2"/>
  <c r="H93" i="2"/>
  <c r="H97" i="2" s="1"/>
  <c r="H92" i="2"/>
  <c r="H84" i="2"/>
  <c r="H83" i="2"/>
  <c r="H82" i="2"/>
  <c r="H81" i="2"/>
  <c r="H80" i="2"/>
  <c r="H85" i="2" s="1"/>
  <c r="H72" i="2"/>
  <c r="H73" i="2" s="1"/>
  <c r="H64" i="2"/>
  <c r="H63" i="2"/>
  <c r="H62" i="2"/>
  <c r="H61" i="2"/>
  <c r="H60" i="2"/>
  <c r="H59" i="2"/>
  <c r="H58" i="2"/>
  <c r="H65" i="2" s="1"/>
  <c r="H50" i="2"/>
  <c r="H49" i="2"/>
  <c r="H48" i="2"/>
  <c r="H47" i="2"/>
  <c r="H46" i="2"/>
  <c r="H45" i="2"/>
  <c r="H44" i="2"/>
  <c r="H51" i="2" s="1"/>
  <c r="H36" i="2"/>
  <c r="H35" i="2"/>
  <c r="H34" i="2"/>
  <c r="H37" i="2" s="1"/>
  <c r="H33" i="2"/>
  <c r="H25" i="2"/>
  <c r="H24" i="2"/>
  <c r="H23" i="2"/>
  <c r="H22" i="2"/>
  <c r="H21" i="2"/>
  <c r="H26" i="2" s="1"/>
  <c r="H14" i="2"/>
  <c r="H13" i="2"/>
  <c r="K577" i="7" l="1"/>
  <c r="K578" i="7" s="1"/>
  <c r="K556" i="7" s="1"/>
  <c r="K631" i="7"/>
  <c r="K632" i="7" s="1"/>
  <c r="K614" i="7" s="1"/>
  <c r="H470" i="2"/>
  <c r="K106" i="7"/>
  <c r="K107" i="7" s="1"/>
  <c r="K93" i="7" s="1"/>
  <c r="K803" i="7"/>
  <c r="K793" i="7"/>
  <c r="K772" i="7"/>
  <c r="K774" i="7" s="1"/>
  <c r="K764" i="7" s="1"/>
  <c r="K761" i="7"/>
  <c r="K762" i="7" s="1"/>
  <c r="K743" i="7" s="1"/>
  <c r="K545" i="7"/>
  <c r="J552" i="7" s="1"/>
  <c r="K553" i="7" s="1"/>
  <c r="K554" i="7" s="1"/>
  <c r="K541" i="7" s="1"/>
  <c r="K475" i="7"/>
  <c r="K476" i="7" s="1"/>
  <c r="K460" i="7" s="1"/>
  <c r="K374" i="7"/>
  <c r="K375" i="7" s="1"/>
  <c r="K356" i="7" s="1"/>
  <c r="K283" i="7"/>
  <c r="K97" i="7"/>
  <c r="J105" i="7" s="1"/>
  <c r="K39" i="7"/>
  <c r="K40" i="7" s="1"/>
  <c r="K29" i="7" s="1"/>
  <c r="K680" i="7"/>
  <c r="J688" i="7" s="1"/>
  <c r="K689" i="7" s="1"/>
  <c r="K690" i="7" s="1"/>
  <c r="K674" i="7" s="1"/>
  <c r="K439" i="7"/>
  <c r="K440" i="7" s="1"/>
  <c r="K429" i="7" s="1"/>
  <c r="K187" i="7"/>
  <c r="K188" i="7" s="1"/>
  <c r="K177" i="7" s="1"/>
  <c r="K71" i="7"/>
  <c r="K72" i="7" s="1"/>
  <c r="K55" i="7" s="1"/>
  <c r="K23" i="7"/>
  <c r="K25" i="7" s="1"/>
  <c r="K11" i="7" s="1"/>
  <c r="K701" i="7"/>
  <c r="K702" i="7" s="1"/>
  <c r="K692" i="7" s="1"/>
  <c r="K506" i="7"/>
  <c r="K507" i="7" s="1"/>
  <c r="K494" i="7" s="1"/>
  <c r="K426" i="7"/>
  <c r="K427" i="7" s="1"/>
  <c r="K414" i="7" s="1"/>
  <c r="K393" i="7"/>
  <c r="K394" i="7" s="1"/>
  <c r="K378" i="7" s="1"/>
  <c r="K325" i="7"/>
  <c r="K326" i="7" s="1"/>
  <c r="K312" i="7" s="1"/>
  <c r="K174" i="7"/>
  <c r="K175" i="7" s="1"/>
  <c r="K163" i="7" s="1"/>
  <c r="K127" i="7"/>
  <c r="J133" i="7" s="1"/>
  <c r="K134" i="7" s="1"/>
  <c r="K135" i="7" s="1"/>
  <c r="K123" i="7" s="1"/>
  <c r="K46" i="7"/>
  <c r="J51" i="7" s="1"/>
  <c r="K52" i="7" s="1"/>
  <c r="K53" i="7" s="1"/>
  <c r="K42" i="7" s="1"/>
  <c r="K671" i="7"/>
  <c r="K672" i="7" s="1"/>
  <c r="K654" i="7" s="1"/>
  <c r="K591" i="7"/>
  <c r="K592" i="7" s="1"/>
  <c r="K580" i="7" s="1"/>
  <c r="K538" i="7"/>
  <c r="K539" i="7" s="1"/>
  <c r="K527" i="7" s="1"/>
  <c r="K457" i="7"/>
  <c r="K458" i="7" s="1"/>
  <c r="K442" i="7" s="1"/>
  <c r="K276" i="7"/>
  <c r="K277" i="7" s="1"/>
  <c r="K267" i="7" s="1"/>
  <c r="K264" i="7"/>
  <c r="K265" i="7" s="1"/>
  <c r="K255" i="7" s="1"/>
  <c r="K719" i="7"/>
  <c r="K720" i="7" s="1"/>
  <c r="K704" i="7" s="1"/>
  <c r="K514" i="7"/>
  <c r="J523" i="7" s="1"/>
  <c r="K524" i="7" s="1"/>
  <c r="K525" i="7" s="1"/>
  <c r="K510" i="7" s="1"/>
  <c r="K411" i="7"/>
  <c r="K412" i="7" s="1"/>
  <c r="K396" i="7" s="1"/>
  <c r="K332" i="7"/>
  <c r="K333" i="7" s="1"/>
  <c r="K328" i="7" s="1"/>
</calcChain>
</file>

<file path=xl/sharedStrings.xml><?xml version="1.0" encoding="utf-8"?>
<sst xmlns="http://schemas.openxmlformats.org/spreadsheetml/2006/main" count="5119" uniqueCount="817">
  <si>
    <t>PRESSUPOST URBANITZACIÓ ESCOLA VOL</t>
  </si>
  <si>
    <t>PRESSUPOST</t>
  </si>
  <si>
    <t>Preu</t>
  </si>
  <si>
    <t>Amidament</t>
  </si>
  <si>
    <t>Import</t>
  </si>
  <si>
    <t>Obra</t>
  </si>
  <si>
    <t>01</t>
  </si>
  <si>
    <t>PressupostURBANITZACIÓ ESCOLA VOL FASE 1</t>
  </si>
  <si>
    <t>Capítol</t>
  </si>
  <si>
    <t>TREBALLS PREVIS</t>
  </si>
  <si>
    <t>01.01</t>
  </si>
  <si>
    <t>CPRCOT1</t>
  </si>
  <si>
    <t>P.A.</t>
  </si>
  <si>
    <t>Comprovació de cotes i pendents per pavimentació</t>
  </si>
  <si>
    <t>TOTAL</t>
  </si>
  <si>
    <t>02</t>
  </si>
  <si>
    <t>ZONA 1</t>
  </si>
  <si>
    <t>Titol 3</t>
  </si>
  <si>
    <t>APARCAMENT</t>
  </si>
  <si>
    <t>Titol 4</t>
  </si>
  <si>
    <t>MOVIMENT DE TERRES CALÇADA</t>
  </si>
  <si>
    <t>01.02.01.01</t>
  </si>
  <si>
    <t>P2217-55T3</t>
  </si>
  <si>
    <t>m3</t>
  </si>
  <si>
    <t>Excavació per a rebaix en capa de terra vegetal, realitzada amb pala excavadora i càrrega directa sobre camió</t>
  </si>
  <si>
    <t>P2217-55SU</t>
  </si>
  <si>
    <t>Excavació per a rebaix en terreny compacte (SPT 20-50), realitzada amb pala excavadora i càrrega directa sobre camió</t>
  </si>
  <si>
    <t>P241-FIPP</t>
  </si>
  <si>
    <t>Transport de terres no contaminades per a reutilitzar dins de l'obra, amb camió de 12 t i temps d'espera per a la càrrega amb mitjans mecànics, amb un recorregut de fins a 2 km</t>
  </si>
  <si>
    <t>P2241-52SN</t>
  </si>
  <si>
    <t>m2</t>
  </si>
  <si>
    <t>Repàs i piconatge de caixa de paviment, amb compactació del 95% PM</t>
  </si>
  <si>
    <t>P2242-53CC</t>
  </si>
  <si>
    <t>Acabat i allisada de talussos, amb mitjans mecànics</t>
  </si>
  <si>
    <t>MOVIMENT DE TERRES SERVEIS</t>
  </si>
  <si>
    <t>01.02.01.02</t>
  </si>
  <si>
    <t>P221C-DZ01</t>
  </si>
  <si>
    <t>Excavació de rasa de més de 2 m d'amplària i fins a 4 m de fondària, en terreny compacte, amb pala excavadora i càrrega mecànica del material excavat</t>
  </si>
  <si>
    <t>P221C-DZ1E</t>
  </si>
  <si>
    <t>Excavació de rasa de fins a 1 m d'amplària i fins a 2 m de fondària, en terreny compacte, amb retroexcavadora i càrrega mecànica del material excavat</t>
  </si>
  <si>
    <t>P2255-DPHR</t>
  </si>
  <si>
    <t>Rebliment i piconatge de rasa d'amplària més de 0,6 i fins a 1,5 m, amb material adequat de la pròpia excavació, en tongades de gruix de fins a 25 cm, utilitzant picó vibrant de combustible, amb compactació del 95% PM</t>
  </si>
  <si>
    <t>03</t>
  </si>
  <si>
    <t>PAVIMENTACIÓ</t>
  </si>
  <si>
    <t>01.02.01.03</t>
  </si>
  <si>
    <t>P92A-DXWP</t>
  </si>
  <si>
    <t>Subbase de tot-u artificial, amb estesa i piconatge del material al 95% del PM</t>
  </si>
  <si>
    <t>P92A-DX8K</t>
  </si>
  <si>
    <t>Subbase de tot-u artificial procedent de granulats reciclats de formigó, col·locada amb estenedora i piconatge del material al 98% del PM</t>
  </si>
  <si>
    <t>P9L1-E97Z</t>
  </si>
  <si>
    <t>Reg d'imprimació amb emulsió bituminosa catiònica tipus C50BF4 IMP, amb dotació 1 kg/m2</t>
  </si>
  <si>
    <t>P9H5-E8A6</t>
  </si>
  <si>
    <t>t</t>
  </si>
  <si>
    <t>Paviment de mescla bituminosa contínua en calent tipus AC 22 bin B 35/50 S, amb betum asfàltic de penetració, de granulometria semidensa per a capa intermèdia i granulat calcari, estesa i compactada</t>
  </si>
  <si>
    <t>P9L1-E97Y</t>
  </si>
  <si>
    <t>Reg d'adherència amb emulsió bituminosa catiònica tipus C60B3/B2 ADH, amb dotació 1 kg/m2</t>
  </si>
  <si>
    <t>P9H5-E86D</t>
  </si>
  <si>
    <t>Paviment de mescla bituminosa contínua en calent tipus AC 11 surf B 35/50 D, amb betum asfàltic de penetració, de granulometria densa per a capa de trànsit i granulat calcari, estesa i compactada</t>
  </si>
  <si>
    <t>PD5F-IAB9</t>
  </si>
  <si>
    <t>m</t>
  </si>
  <si>
    <t>Formació de cuneta profunda secció triangular de 150 cm d'amplària i 33 cm de fondària, amb un revestiment mínim de 10 cm de formigó d'ús no estructural HNE-20/B/20 de resistència a compressió 20 N/mm2, consistència tova i grandària màxima del granulat 20 mm, inclosa la excavació en terreny no classificat, refinat i càrrega dels materials resultants</t>
  </si>
  <si>
    <t>04</t>
  </si>
  <si>
    <t>INSTAL·LACIONS SANEJAMENT</t>
  </si>
  <si>
    <t>01.02.01.04</t>
  </si>
  <si>
    <t>PD731-IQRL</t>
  </si>
  <si>
    <t>Claveguera amb tub de paret estructurada per a sanejament soterrat sense pressió, de polietilè, diàmetre nominal DN 315, classe de rigidesa anular SN 8 (rigidesa anular 8 kN/m2), de superfícies interna llisa i externa perfilada de tipus B, codi d'àrea d'aplicació U, fabricació segons norma UNE-EN 13476-3, unió mitjançant maniguet extruït i junt elastomèric d'estanquitat, col·locat al fons de la rasa sobre llit de sorra de 15 cm de gruix, inclòs el reblert del recolzament del tub</t>
  </si>
  <si>
    <t>PD77-79FX</t>
  </si>
  <si>
    <t>Clavegueró amb tub de polipropilè de paret tricapa per a sanejament sense pressió, de DN 200 mm i de SN 8 (8 kN/m2) de rigidesa anular, sobre llit de sorra de 15 cm de gruix</t>
  </si>
  <si>
    <t>PD5I-H98A</t>
  </si>
  <si>
    <t>Tub drenant de 0,40 m de diàmetre format per làmina geotèxtil de 150 gr/m2 i graves</t>
  </si>
  <si>
    <t>PD06-VO3R</t>
  </si>
  <si>
    <t>u</t>
  </si>
  <si>
    <t>Pou de registre de formigó prefabricat circular de diàmetre 100 cm i 1,6 m de fondària, amb solera de formigó d'ús no estructural HNE-20/B/20 de resistència a compressió 20 N/mm2, consistència tova i grandària màxima del granulat 20 mm de 15 cm de gruix amb mitja canya, i part proporcional de peces especials, bastiment quadrat de fosa dúctil per a pou de registre i tapa abatible, pas lliure de 810 mm de diàmetre i classe D400 segons norma UNE-EN 124 col·locat amb morter i graons de polipropilè armat</t>
  </si>
  <si>
    <t>PD06-VO3U</t>
  </si>
  <si>
    <t>Pou de registre de formigó prefabricat circular de diàmetre 80 cm i 2,5 m de fondària, amb solera de formigó d'ús no estructural HNE-20/B/20 de resistència a compressió 20 N/mm2, consistència tova i grandària màxima del granulat 20 mm de 15 cm de gruix amb mitja canya, i part proporcional de peces especials, bastiment quadrat aparent de fosa dúctil per a pou de registre i tapa abatible, pas lliure de 700 mm de diàmetre i classe D400 segons norma UNE-EN 124 col·locat amb morter i graons de polipropilè armat</t>
  </si>
  <si>
    <t>PD55-E3NL</t>
  </si>
  <si>
    <t>Caixa per a embornal de 70x30x85 cm, amb parets de 10 cm de gruix sobre solera de 10 cm de formigó en massa HM - 20 / B / 20 / X0 amb una quantitat de ciment de 200 kg/m3 i relació aigua ciment =&lt; 0.6</t>
  </si>
  <si>
    <t>PD50-481O</t>
  </si>
  <si>
    <t>Bastiment i reixa de fosa dúctil, abatible i amb tanca, per a embornal, de 655x355x55 mm classe C250 segons norma UNE-EN 124 i 10 dm2 de superfície d'absorció col·locat amb morter</t>
  </si>
  <si>
    <t>05</t>
  </si>
  <si>
    <t>PINTURA</t>
  </si>
  <si>
    <t>01.02.01.05</t>
  </si>
  <si>
    <t>PBA3-DXJF</t>
  </si>
  <si>
    <t>Pintat sobre paviment de marca vial longitudinal contínua per a ús permanent i retrorreflectant en sec, amb humitat i amb pluja, tipus P-RR, de 10 cm d'amplària, amb termoplàstic d'aplicació en calent de color blanc i microesferes de vidre, aplicada mecànicament mitjançant polvorització</t>
  </si>
  <si>
    <t>GENERAL</t>
  </si>
  <si>
    <t>MOVIMENT DE TERRES</t>
  </si>
  <si>
    <t>01.02.02.01</t>
  </si>
  <si>
    <t>P221C-DYZT</t>
  </si>
  <si>
    <t>Excavació de rasa de fins a 2 m d'amplària i fins a 2 m de fondària, en terreny compacte, amb pala excavadora i càrrega mecànica del material excavat</t>
  </si>
  <si>
    <t>P2255-DPIW</t>
  </si>
  <si>
    <t>Rebliment i piconatge de rasa d'amplària més de 0,6 i fins a 1,5 m, amb sorres de material reciclat mixt, en tongades de gruix de fins a 25 cm, utilitzant picó vibrant de combustible</t>
  </si>
  <si>
    <t>PREVISIÓ DE SERVEIS</t>
  </si>
  <si>
    <t>01.02.02.02</t>
  </si>
  <si>
    <t>PG2P-6SZP</t>
  </si>
  <si>
    <t>Tub rígid de PVC, de 160 mm de diàmetre nominal, aïllant i no propagador de la flama, amb una resistència a l'impacte de 15 J, resistència a compressió de 250 N, de 2,2 mm de gruix, amb unió encolada i com a canalització soterrada</t>
  </si>
  <si>
    <t>PFB3-W722</t>
  </si>
  <si>
    <t>Tub de polietilè de designació PE 100, diàmetre nominal DN 125, pressió nominal PN 16 (SDR 11), subministrat en barres de 6 m, fabricació segons norma UNE-EN 12201-2, unió mitjançant soldadura a topall, col·locat al fons de la rasa, en entorn urbà, en obres amb dificultat de mobilitat, afectació per presència de serveis en la rasa, amb presència d'estrebada</t>
  </si>
  <si>
    <t>PFB3-W724</t>
  </si>
  <si>
    <t>Tub de polietilè de designació PE 100, diàmetre nominal DN 160, pressió nominal PN 16 (SDR 11), subministrat en barres de 6 m, fabricació segons norma UNE-EN 12201-2, unió mitjançant soldadura a topall, col·locat al fons de la rasa, en entorn urbà, en obres amb dificultat de mobilitat, afectació per presència de serveis en la rasa, amb presència d'estrebada</t>
  </si>
  <si>
    <t>PFB3-DVVJ</t>
  </si>
  <si>
    <t>Tub de polietilè de designació PE 100, diàmetre nominal DN 50, pressió nominal PN 16 (SDR 11), subministrat en rotlle, fabricació segons norma UNE-EN 12201-2, inclosa la part proporcional d'accessoris d'unió per compressió mecànica, de material plàstic, col·locat al fons de la rasa, sense afectació per presència de serveis en la rasa, sense presència d'estrebada, amb grau de dificultat mitjà</t>
  </si>
  <si>
    <t>PDG5-HA2I</t>
  </si>
  <si>
    <t>Banda contínua de plàstic de color de 30 cm d'amplària, col·locada al llarg de la rasa a 20 cm per sobre de la canalització</t>
  </si>
  <si>
    <t>01.02.02.03</t>
  </si>
  <si>
    <t>PD731-IQRI</t>
  </si>
  <si>
    <t>Claveguera amb tub de paret estructurada per a sanejament soterrat sense pressió, de polietilè, diàmetre nominal DN 630, classe de rigidesa anular SN 8 (rigidesa anular 8 kN/m2), de superfícies interna llisa i externa perfilada de tipus B, codi d'àrea d'aplicació U, fabricació segons norma UNE-EN 13476-3, unió mitjançant maniguet extruït i junt elastomèric d'estanquitat, col·locat al fons de la rasa sobre llit de sorra de 20 cm de gruix, inclòs el reblert del recolzament del tub</t>
  </si>
  <si>
    <t>ZONA VERDA</t>
  </si>
  <si>
    <t>MOVIMENT TERRES</t>
  </si>
  <si>
    <t>01.02.03.01</t>
  </si>
  <si>
    <t>ALTRES</t>
  </si>
  <si>
    <t>01.02.03.02</t>
  </si>
  <si>
    <t>P967-EA60</t>
  </si>
  <si>
    <t>Peça recta de formigó per a vorades, monocapa, amb secció normalitzada per a vianants A2 20x10 cm, segons UNE 127340, de classe climàtica B, classe resistent a l'abrasió H i classe resistent a flexió T (R-5 MPa) segons UNE-EN 1340, col·locada sobre base de formigó no estructural HNE-15/P/40 de 25 a 30 cm d'alçària, i rejuntat amb morter per a ram de paleta</t>
  </si>
  <si>
    <t>P975-LOYW</t>
  </si>
  <si>
    <t>Rigola sense desnivell de formigó en massa HM - 30 / F / 10 / X0 amb una quantitat de ciment de 300 kg/m3 i relació aigua ciment =&lt; 0.6, de 30 cm d'amplària i de 25 a 30 cm d'alçària, acabat remolinat</t>
  </si>
  <si>
    <t>ESCOLA DE VOL</t>
  </si>
  <si>
    <t>01.02.04.01</t>
  </si>
  <si>
    <t>VIAL PEATONAL EDIFICIS</t>
  </si>
  <si>
    <t>MOVIMENT DE TERRES VIAL</t>
  </si>
  <si>
    <t>01.02.05.01</t>
  </si>
  <si>
    <t>01.02.05.02</t>
  </si>
  <si>
    <t>01.02.05.03</t>
  </si>
  <si>
    <t>01.02.05.04</t>
  </si>
  <si>
    <t>06</t>
  </si>
  <si>
    <t>ZONA CÀRREGA I DESCÀRREGA</t>
  </si>
  <si>
    <t>01.02.06.01</t>
  </si>
  <si>
    <t>01.02.06.02</t>
  </si>
  <si>
    <t>07</t>
  </si>
  <si>
    <t>VIAL PARAL·LEL CANAL (PART 1)</t>
  </si>
  <si>
    <t>MOVIMENT TERRES VIAL</t>
  </si>
  <si>
    <t>01.02.07.01</t>
  </si>
  <si>
    <t>MOVIMENT TERRES SERVEIS</t>
  </si>
  <si>
    <t>01.02.07.02</t>
  </si>
  <si>
    <t>P221C-DZ05</t>
  </si>
  <si>
    <t>Excavació de rasa de fins a 2 m d'amplària i fins a 4 m de fondària, en terreny compacte, amb pala excavadora i càrrega mecànica del material excavat</t>
  </si>
  <si>
    <t>01.02.07.03</t>
  </si>
  <si>
    <t>01.02.07.04</t>
  </si>
  <si>
    <t>PD731-IQS1</t>
  </si>
  <si>
    <t>Claveguera amb tub de paret estructurada per a sanejament soterrat sense pressió, de polietilè, diàmetre nominal DN 500, classe de rigidesa anular SN 8 (rigidesa anular 8 kN/m2), de superfícies interna llisa i externa perfilada de tipus B, codi d'àrea d'aplicació U, fabricació segons norma UNE-EN 13476-3, unió mitjançant maniguet extruït i junt elastomèric d'estanquitat, col·locat al fons de la rasa sobre llit de sorra de 15 cm de gruix, inclòs el reblert del recolzament del tub</t>
  </si>
  <si>
    <t>PD06-VO3V</t>
  </si>
  <si>
    <t>08</t>
  </si>
  <si>
    <t>SEGURETAT I SALUT</t>
  </si>
  <si>
    <t>01.02.08</t>
  </si>
  <si>
    <t>07001</t>
  </si>
  <si>
    <t>Partida de cobrament integre per la seguretat i la salut a l'obra</t>
  </si>
  <si>
    <t>09</t>
  </si>
  <si>
    <t>CONTROL DE QUALITAT</t>
  </si>
  <si>
    <t>01.02.09</t>
  </si>
  <si>
    <t>080001</t>
  </si>
  <si>
    <t>Partida alçada a justificar de control de Qualitat de l'execució de les obres, a coordinar amb la DO</t>
  </si>
  <si>
    <t>10</t>
  </si>
  <si>
    <t>VARIS</t>
  </si>
  <si>
    <t>01.02.10</t>
  </si>
  <si>
    <t>09001</t>
  </si>
  <si>
    <t>Partida alçada d'imprevistos a justificar</t>
  </si>
  <si>
    <t>ZONA 2 (LLOSA 30X80)</t>
  </si>
  <si>
    <t>01.03.01</t>
  </si>
  <si>
    <t>01.03.02</t>
  </si>
  <si>
    <t>07002</t>
  </si>
  <si>
    <t>01.03.03</t>
  </si>
  <si>
    <t>080002</t>
  </si>
  <si>
    <t>01.03.04</t>
  </si>
  <si>
    <t>09002</t>
  </si>
  <si>
    <t>ZONA 3</t>
  </si>
  <si>
    <t>01.04.01.01</t>
  </si>
  <si>
    <t>01.04.01.02</t>
  </si>
  <si>
    <t>P221C-DYZS</t>
  </si>
  <si>
    <t>Excavació de rasa de més de 2 m d'amplària i fins a 2 m de fondària, en terreny compacte, amb pala excavadora i càrrega mecànica del material excavat</t>
  </si>
  <si>
    <t>VIAL LATERAL EDIFICIS</t>
  </si>
  <si>
    <t>01.04.02.01</t>
  </si>
  <si>
    <t>01.04.02.02</t>
  </si>
  <si>
    <t>PD731-IQRK</t>
  </si>
  <si>
    <t>Claveguera amb tub de paret estructurada per a sanejament soterrat sense pressió, de polietilè, diàmetre nominal DN 400, classe de rigidesa anular SN 8 (rigidesa anular 8 kN/m2), de superfícies interna llisa i externa perfilada de tipus B, codi d'àrea d'aplicació U, fabricació segons norma UNE-EN 13476-3, unió mitjançant maniguet extruït i junt elastomèric d'estanquitat, col·locat al fons de la rasa sobre llit de sorra de 15 cm de gruix, inclòs el reblert del recolzament del tub, amb picó vibrant de combustible</t>
  </si>
  <si>
    <t>VIAL PARAL·LEL CANAL (PART 2)</t>
  </si>
  <si>
    <t>01.04.03.01</t>
  </si>
  <si>
    <t>01.04.03.02</t>
  </si>
  <si>
    <t>PD06-VO3S</t>
  </si>
  <si>
    <t>01.04.04</t>
  </si>
  <si>
    <t>07003</t>
  </si>
  <si>
    <t>01.04.05</t>
  </si>
  <si>
    <t>080003</t>
  </si>
  <si>
    <t>01.04.06</t>
  </si>
  <si>
    <t>09003</t>
  </si>
  <si>
    <t>TANCA</t>
  </si>
  <si>
    <t>Enderrocs i desmuntatges</t>
  </si>
  <si>
    <t>01.05.01</t>
  </si>
  <si>
    <t>P214P-E7JM</t>
  </si>
  <si>
    <t>Enderroc de fonament corregut de formigó armat, a mà i amb compressor i càrrega manual de runa sobre camió o contenidor</t>
  </si>
  <si>
    <t>P2145-4RS0</t>
  </si>
  <si>
    <t>Arrencada de reixa metàl·lica amb mitjans manuals i càrrega manual sobre camió o contenidor</t>
  </si>
  <si>
    <t>P214A-4RRU</t>
  </si>
  <si>
    <t>Desmuntatge de fulla, bastiment i accessoris de porta de grans dimensions, de 20 m2 com a màxim, amb recuperació de ferramentes, amb mitjans manuals, aplec de material per a la seva reutilització o restauració i carrega de runa sobre camió o contenidor</t>
  </si>
  <si>
    <t>Excavació i moviment de terres</t>
  </si>
  <si>
    <t>01.05.02</t>
  </si>
  <si>
    <t>P2RA-EU6C</t>
  </si>
  <si>
    <t>Disposició controlada en dipòsit autoritzat inclòs el cànon sobre la deposició controlada dels residus de la construcció, segons la LLEI 8/2008, de residus barrejats inerts amb una densitat 1 t/m3, procedents de construcció o demolició, amb codi 17 01 07 segons la Llista Europea de Residus</t>
  </si>
  <si>
    <t>Fonaments</t>
  </si>
  <si>
    <t>01.05.03</t>
  </si>
  <si>
    <t>P312-IBVD</t>
  </si>
  <si>
    <t>Formigonament de rases i pous, amb formigó en massa amb additiu hidròfug HM - 20 / B / 20 / X0 amb una quantitat de ciment de 200 kg/m3 i relació aigua ciment =&lt; 0.6, abocat des de camió</t>
  </si>
  <si>
    <t>Parets i tancaments</t>
  </si>
  <si>
    <t>01.05.04</t>
  </si>
  <si>
    <t>P604-01WP</t>
  </si>
  <si>
    <t>ml</t>
  </si>
  <si>
    <t>Tancament provisional tipus New Jersey de formigó amb tanca rígida tipus Rivisa.</t>
  </si>
  <si>
    <t>P6A5-4WP1</t>
  </si>
  <si>
    <t>Reixat d'acer d'alçària 2.5 m amb tela metàl·lica de torsió simple amb acabat galvanitzat, de 50 mm de pas de malla i diàmetre 2.7 i 2,7 mm, cosit al mur de formigó armat i columnes metàl·liques de 100x4 cm col·locades cada 3 m ancorades a l'obra i reforçades amb bigues metàl·liques del mateix diàmetre.</t>
  </si>
  <si>
    <t>PA07-02WP</t>
  </si>
  <si>
    <t>Instal·lació de porta corredissa existent, subministre i instal.lacio de  riel.</t>
  </si>
  <si>
    <t>P6A6-50WP</t>
  </si>
  <si>
    <t>Baioneta de 40 cm de llargada inclinada 45º cap a l'exterior amb 4 files de filferro espinós de 1,7mm de diàmetre</t>
  </si>
  <si>
    <t>01.05.05</t>
  </si>
  <si>
    <t>07004</t>
  </si>
  <si>
    <t>01.05.06</t>
  </si>
  <si>
    <t>080004</t>
  </si>
  <si>
    <t>01.05.07</t>
  </si>
  <si>
    <t>09004</t>
  </si>
  <si>
    <t xml:space="preserve">IMPORT TOTAL DEL PRESSUPOST : </t>
  </si>
  <si>
    <t>Justificació d'elements</t>
  </si>
  <si>
    <t>Nº</t>
  </si>
  <si>
    <t>Codi</t>
  </si>
  <si>
    <t>U.A.</t>
  </si>
  <si>
    <t>Descripció</t>
  </si>
  <si>
    <t>Descripció curta</t>
  </si>
  <si>
    <t>Element compost</t>
  </si>
  <si>
    <t>B07F-0LT4</t>
  </si>
  <si>
    <t>Morter de ciment pòrtland amb filler calcari CEM II/B-L i sorra, amb 250 kg/m3 de ciment, amb una proporció en volum 1:6 i 5 N/mm2 de resistència a compressió, elaborat a l'obra</t>
  </si>
  <si>
    <t>Rend.:</t>
  </si>
  <si>
    <t>Morter ciment pòrtland+fill.calc. CEM II/B-L,sorra,250kg/m3 ciment,1:6,5N/mm2,elab.a obra</t>
  </si>
  <si>
    <t>Mà d'obra</t>
  </si>
  <si>
    <t>A0E-000A</t>
  </si>
  <si>
    <t>h</t>
  </si>
  <si>
    <t>Manobre especialista</t>
  </si>
  <si>
    <t>/R</t>
  </si>
  <si>
    <t>x</t>
  </si>
  <si>
    <t>=</t>
  </si>
  <si>
    <t>Subtotal mà d'obra</t>
  </si>
  <si>
    <t>Maquinària</t>
  </si>
  <si>
    <t>C176-00FX</t>
  </si>
  <si>
    <t>Formigonera de 165 l</t>
  </si>
  <si>
    <t>Subtotal maquinària</t>
  </si>
  <si>
    <t>Material</t>
  </si>
  <si>
    <t>B011-05ME</t>
  </si>
  <si>
    <t>Aigua</t>
  </si>
  <si>
    <t>B03L-05N7</t>
  </si>
  <si>
    <t>Sorra de pedrera per a morters</t>
  </si>
  <si>
    <t>B055-067M</t>
  </si>
  <si>
    <t>Ciment pòrtland amb filler calcari CEM II/B-L 32,5 R segons UNE-EN 197-1, en sacs</t>
  </si>
  <si>
    <t>Subtotal material</t>
  </si>
  <si>
    <t>Cost directe</t>
  </si>
  <si>
    <t>Despeses auxiliars</t>
  </si>
  <si>
    <t>%</t>
  </si>
  <si>
    <t>Total</t>
  </si>
  <si>
    <t>Partida d'obra</t>
  </si>
  <si>
    <t>026555</t>
  </si>
  <si>
    <t>U</t>
  </si>
  <si>
    <t>Embornal</t>
  </si>
  <si>
    <t>PDB3-IDXP</t>
  </si>
  <si>
    <t>Solera amb mitja canya de formigó d'ús no estructural HNE-20/B/20 de resistència a compressió 20 N/mm2, consistència tova i grandària màxima del granulat 20 mm, de 15 cm de gruix mínim i de planta 1.2x1,2 m per a tub 40 cm</t>
  </si>
  <si>
    <t>Solera mitja canya d/form.no estructural HNE-20/B/20,g&lt;15cm,1.2x1,2m,p/tub D=40cm</t>
  </si>
  <si>
    <t>A0D-0007</t>
  </si>
  <si>
    <t>Manobre</t>
  </si>
  <si>
    <t>A0F-000S</t>
  </si>
  <si>
    <t>Oficial 1a d'obra pública</t>
  </si>
  <si>
    <t>B069-I4L6</t>
  </si>
  <si>
    <t>Formigó d'ús no estructural HNE-20/B/20 de resistència a compressió 20 N/mm2, consistència tova i grandària màxima del granulat 20 mm</t>
  </si>
  <si>
    <t>PDB3-ORMI</t>
  </si>
  <si>
    <t>Solera amb mitja canya de formigó d'ús no estructural HNE-20/B/20 de resistència a compressió 20 N/mm2, consistència tova i grandària màxima del granulat 20 mm, de 15 cm de gruix mínim i de planta 1.2x1,2 m per a tub 50 cm</t>
  </si>
  <si>
    <t>Solera mitja canya d/form.no estructural HNE-20/B/20,g&lt;15cm,1.2x1,2m,p/tub D=50cm</t>
  </si>
  <si>
    <t>PDB6-5CAA</t>
  </si>
  <si>
    <t>Paret per a pou circular de diàmetre 100 cm de peces de formigó amb execució prefabricada, col·locades amb morter ciment 1:6</t>
  </si>
  <si>
    <t>Paret pou circ.D=100cm,peces form.pref.,col.1:6</t>
  </si>
  <si>
    <t>C13C-00LP</t>
  </si>
  <si>
    <t>Retroexcavadora sobre pneumàtics de 8 a 10 t</t>
  </si>
  <si>
    <t>BDD5-0M3Q</t>
  </si>
  <si>
    <t>Peça cilíndrica de formigó per a formació de pou circular de diàmetre 100 cm, prefabricada</t>
  </si>
  <si>
    <t>Subtotal element compost</t>
  </si>
  <si>
    <t>PDB6-5CAE</t>
  </si>
  <si>
    <t>Paret per a pou circular de diàmetre 80 cm de peces de formigó amb execució prefabricada, col·locades amb morter ciment 1:6</t>
  </si>
  <si>
    <t>Paret pou circ.D=80cm,peces form.pref.,col.1:6</t>
  </si>
  <si>
    <t>BDD5-0M3U</t>
  </si>
  <si>
    <t>Peça cilíndrica de formigó per a formació de pou circular de diàmetre 80 cm, prefabricada</t>
  </si>
  <si>
    <t>PDBD-H86M</t>
  </si>
  <si>
    <t>Graó per a pou de registre de polipropilè armat, de 250x350x250 mm i 3 kg de pes, col·locat amb morter de ciment 1:6, elaborat a l'obra</t>
  </si>
  <si>
    <t>Graó p/pou registre polipropilè armat,250x350x250mm,col.morter 1:6</t>
  </si>
  <si>
    <t>BDD4-H4XN</t>
  </si>
  <si>
    <t>Graó per a pou de registre de polipropilè de 250x350x250 mm i 3 kg de pes</t>
  </si>
  <si>
    <t>PDBF-DFWP</t>
  </si>
  <si>
    <t>Bastiment quadrat de fosa dúctil per a pou de registre i tapa abatible, pas lliure de 810 mm de diàmetre i classe D400 segons norma UNE-EN 124 col·locat amb morter</t>
  </si>
  <si>
    <t>Bastiment quadr.,fos.dúctil,p/pou reg.+tapa abat.pas D=810mm,D400,col.mort.</t>
  </si>
  <si>
    <t>B07L-1PYA</t>
  </si>
  <si>
    <t>Morter per a ram de paleta, classe M 5 (5 N/mm2), a granel, de designació (G) segons norma UNE-EN 998-2</t>
  </si>
  <si>
    <t>BDK5-1KI3</t>
  </si>
  <si>
    <t>Bastiment quadrat i tapa circular de fosa dúctil per a pou de registre, abatible, pas lliure de 810 mm i classe D400 segons norma UNE-EN 124</t>
  </si>
  <si>
    <t>PDBF-DFX1</t>
  </si>
  <si>
    <t>Bastiment quadrat aparent de fosa dúctil per a pou de registre i tapa abatible, pas lliure de 700 mm de diàmetre i classe D400 segons norma UNE-EN 124 col·locat amb morter</t>
  </si>
  <si>
    <t>Bastiment quadr.apar.,fos.dúctil,p/pou reg.+tapa abat.pas D=700mm,D400,col.mort.</t>
  </si>
  <si>
    <t>BDK5-1KIB</t>
  </si>
  <si>
    <t>Bastiment quadrat aparent i tapa circular de fosa dúctil per a pou de registre, abatible, pas lliure de 700 mm i classe D400 segons norma UNE-EN 124</t>
  </si>
  <si>
    <t>PG2N-EUFR</t>
  </si>
  <si>
    <t>Tub corbable corrugat de PVC, de 160 mm de diàmetre nominal, aïllant i no propagador de la flama, resistència a l'impacte de 15 J, resistència a compressió de 250 N, muntat com a canalització soterrada</t>
  </si>
  <si>
    <t>Tub corbable corrugat PVC,DN=160mm,15J,250N,canal.sot.</t>
  </si>
  <si>
    <t>A0F-000E</t>
  </si>
  <si>
    <t>Oficial 1a electricista</t>
  </si>
  <si>
    <t>A01-FEPD</t>
  </si>
  <si>
    <t>Ajudant electricista</t>
  </si>
  <si>
    <t>BG2Q-1KTG</t>
  </si>
  <si>
    <t>Tub corbable corrugat de PVC, de 160 mm de diàmetre nominal, aïllant i no propagador de la flama, resistència a l'impacte de 15 J, resistència a compressió de 250 N, per a canalitzacions soterrades</t>
  </si>
  <si>
    <t>P-1</t>
  </si>
  <si>
    <t>P-2</t>
  </si>
  <si>
    <t>P-3</t>
  </si>
  <si>
    <t>P-4</t>
  </si>
  <si>
    <t>P-5</t>
  </si>
  <si>
    <t>Partida alçada a justificar de control de Qualitat de l'execució de les obres a coordinar amb la DO</t>
  </si>
  <si>
    <t>P-6</t>
  </si>
  <si>
    <t>P-7</t>
  </si>
  <si>
    <t>P-8</t>
  </si>
  <si>
    <t>P-9</t>
  </si>
  <si>
    <t>P-10</t>
  </si>
  <si>
    <t>P-11</t>
  </si>
  <si>
    <t>P-12</t>
  </si>
  <si>
    <t>P-13</t>
  </si>
  <si>
    <t>P-14</t>
  </si>
  <si>
    <t>Arrencada reixa metàl.,m.man.,càrr.man.</t>
  </si>
  <si>
    <t>A0F-000Y</t>
  </si>
  <si>
    <t>Oficial 1a soldador</t>
  </si>
  <si>
    <t>A01-FEP1</t>
  </si>
  <si>
    <t>Ajudant soldador</t>
  </si>
  <si>
    <t>C207-00E1</t>
  </si>
  <si>
    <t>Equip i elements auxiliars per a tall oxiacetilènic</t>
  </si>
  <si>
    <t>P-15</t>
  </si>
  <si>
    <t xml:space="preserve">Desmuntatge fulla,bastim.,access.,porta grans dimensions,sup.20m2,m.man.,aplec p/reutilitz.+càrrega </t>
  </si>
  <si>
    <t>A0F-000K</t>
  </si>
  <si>
    <t>Oficial 1a fuster</t>
  </si>
  <si>
    <t>C152-003B</t>
  </si>
  <si>
    <t>Camió grua</t>
  </si>
  <si>
    <t>P-16</t>
  </si>
  <si>
    <t>Enderroc fonament correg. form.arm.,mà+compress.,càrrega man.</t>
  </si>
  <si>
    <t>C111-0056</t>
  </si>
  <si>
    <t>Compressor amb dos martells pneumàtics</t>
  </si>
  <si>
    <t>P-17</t>
  </si>
  <si>
    <t>Excavació p/rebaix,terreny compact.(SPT 20-50),pala excav.,+càrr.directa s/camió</t>
  </si>
  <si>
    <t>C139-00LK</t>
  </si>
  <si>
    <t>Pala excavadora giratòria sobre pneumàtics de 15 a 20 t</t>
  </si>
  <si>
    <t>P-18</t>
  </si>
  <si>
    <t>Excavació p/rebaix,capa terra veg.,pala excav.,+càrr.directa s/camió</t>
  </si>
  <si>
    <t>P-19</t>
  </si>
  <si>
    <t>Excav.rasa,amp:més de 2m,fond.=fins a 2m,terreny compact.,pala excav.+càrrega mec.</t>
  </si>
  <si>
    <t>C139-00LJ</t>
  </si>
  <si>
    <t>Pala excavadora giratòria sobre cadenes de 31 a 40 t</t>
  </si>
  <si>
    <t>P-20</t>
  </si>
  <si>
    <t>Excav.rasa,amp:fins a 2m,fond.=fins a 2m,terreny compact.,pala excav.+càrrega mec.</t>
  </si>
  <si>
    <t>P-21</t>
  </si>
  <si>
    <t>Excav.rasa,amp:més de 2m,fond.=fins a 4m,terreny compact.,pala excav.+càrrega mec.</t>
  </si>
  <si>
    <t>P-22</t>
  </si>
  <si>
    <t>Excav.rasa,amp:fins a 2m,fond.=fins a 4m,terreny compact.,pala excav.+càrrega mec.</t>
  </si>
  <si>
    <t>P-23</t>
  </si>
  <si>
    <t>Excav.rasa,amp:fins a 1m,fond.=fins a 2m,terreny compact.,retro.+càrrega mec.</t>
  </si>
  <si>
    <t>P-24</t>
  </si>
  <si>
    <t>Repàs+picon.caixa paviment,95%PM</t>
  </si>
  <si>
    <t>C131-005G</t>
  </si>
  <si>
    <t>Corró vibratori autopropulsat, de 12 a 14 t</t>
  </si>
  <si>
    <t>C136-00F4</t>
  </si>
  <si>
    <t>Motoanivelladora petita</t>
  </si>
  <si>
    <t>P-25</t>
  </si>
  <si>
    <t>Acabat+allisada talús,m.mec.</t>
  </si>
  <si>
    <t>C139-00LI</t>
  </si>
  <si>
    <t>Pala excavadora giratòria sobre cadenes de 21 a 30 t</t>
  </si>
  <si>
    <t>P-26</t>
  </si>
  <si>
    <t>Rebliment+picon.rasa,ampl.més de 0,6 i fins a 1,5m,mat.adeq.excav.,gfins a 25cm,picó vibrant de comb</t>
  </si>
  <si>
    <t>C13A-00FR</t>
  </si>
  <si>
    <t>Compactador combustible duplex manual de 700 kg</t>
  </si>
  <si>
    <t>P-27</t>
  </si>
  <si>
    <t>Rebliment+picon.rasa,ampl.més de 0,6 i fins a 1,5m,sorres reciclat mixt,gfins a 25cm,picó vibrant de</t>
  </si>
  <si>
    <t>B03D-21MC</t>
  </si>
  <si>
    <t>Sorra de material reciclat mixt de formigó-ceràmica de 0 a 5 mm</t>
  </si>
  <si>
    <t>P-28</t>
  </si>
  <si>
    <t>Transp.terres no contaminades,reutilitz.obra,camió 12t,carreg.mec.,rec.fins a 2km</t>
  </si>
  <si>
    <t>C154-003M</t>
  </si>
  <si>
    <t>Camió per a transport de 12 t</t>
  </si>
  <si>
    <t>P-29</t>
  </si>
  <si>
    <t xml:space="preserve">Disposició controlada dipòsit autoritzat inclòs el cànon sobre la deposició controlada dels residus </t>
  </si>
  <si>
    <t>B2RA-28US</t>
  </si>
  <si>
    <t>P-30</t>
  </si>
  <si>
    <t>Form.rases/pous fonam.,formigó en massa +addit. hidròfug HM - 20 / B / 20 / X0 quant.ciment 200kg/m3</t>
  </si>
  <si>
    <t>A0F-000T</t>
  </si>
  <si>
    <t>Oficial 1a paleta</t>
  </si>
  <si>
    <t>B06F1-I4QZ</t>
  </si>
  <si>
    <t>Formigó en massa amb additiu hidròfug HM - 20 / B / 20 / X0 amb una quantitat de ciment de 200 kg/m3 i relació aigua ciment =&lt; 0.6</t>
  </si>
  <si>
    <t>P-31</t>
  </si>
  <si>
    <t>P-32</t>
  </si>
  <si>
    <t>Reixat acer h=2.5m,tela met.torsió simp.,galv.,pas=50mm,D=2.7/2,7mm+pals,D=50mm/3m,col.ancor.obra</t>
  </si>
  <si>
    <t>A01-FEPH</t>
  </si>
  <si>
    <t>Ajudant muntador</t>
  </si>
  <si>
    <t>A0F-000R</t>
  </si>
  <si>
    <t>Oficial 1a muntador</t>
  </si>
  <si>
    <t>A0F-000B</t>
  </si>
  <si>
    <t>Oficial 1a</t>
  </si>
  <si>
    <t>C20B-00HC</t>
  </si>
  <si>
    <t>Màquina taladradora amb broca de diamant refrigerada amb aigua per a forats de 5 a 20 cm com a màxim</t>
  </si>
  <si>
    <t>B079-06TC</t>
  </si>
  <si>
    <t>kg</t>
  </si>
  <si>
    <t>Morter polimèric de ciment amb resines sintètiques i fibres</t>
  </si>
  <si>
    <t>B0AI-07BD</t>
  </si>
  <si>
    <t>Tela metàl·lica de simple torsió de filferro galvanitzat, de diàmetre 2,7 mm i de 50x50 mm de pas de malla</t>
  </si>
  <si>
    <t>B6A0-0KNN</t>
  </si>
  <si>
    <t>Pal per a extrems, tensors o punts singulars de tub d'acer galvanitzat, de diàmetre 80 mm i d'alçària 3,4 m</t>
  </si>
  <si>
    <t>B0AI-04WP</t>
  </si>
  <si>
    <t>Filferro espinós</t>
  </si>
  <si>
    <t>B6A0-0KNK</t>
  </si>
  <si>
    <t>Pal intermedi de tub d'acer galvanitzat, de diàmetre 50 mm i d'alçària 3,4 m</t>
  </si>
  <si>
    <t>P-33</t>
  </si>
  <si>
    <t>Baioneta de 40 cm de llargada inclinada 45º cap a l'exterior amb 4 files de filferro espinós de 1,7m</t>
  </si>
  <si>
    <t>P-34</t>
  </si>
  <si>
    <t>Subbase tot-u art.procedent granulats reciclats form.,col.estened.+picon.mat.98%PM</t>
  </si>
  <si>
    <t>C151-002Z</t>
  </si>
  <si>
    <t>Camió cisterna de 8 m3</t>
  </si>
  <si>
    <t>C131-005H</t>
  </si>
  <si>
    <t>Corró vibratori autopropulsat, de 14 a 16 t</t>
  </si>
  <si>
    <t>C175-00G3</t>
  </si>
  <si>
    <t>Estenedora de granulat</t>
  </si>
  <si>
    <t>B03F-05NY</t>
  </si>
  <si>
    <t>Tot-u artificial procedent de granulats reciclats de formigó</t>
  </si>
  <si>
    <t>P-35</t>
  </si>
  <si>
    <t>Subbase tot-u art.,estesa+picon.95%PM</t>
  </si>
  <si>
    <t>B03F-05NW</t>
  </si>
  <si>
    <t>Tot-u artificial</t>
  </si>
  <si>
    <t>P-36</t>
  </si>
  <si>
    <t>Peça form.vora., MC,A2 (20x10cm),B,H,T(R-5MPa),form.no est. HNE-15/P/40 h=25 a 30cm,rejunt. mort.ram</t>
  </si>
  <si>
    <t>B069-2A9P</t>
  </si>
  <si>
    <t>Formigó d'ús no estructural HNE-15/P/40 de resistència a compressió 15 N/mm2, consistència plàstica i grandària màxima del granulat 40 mm</t>
  </si>
  <si>
    <t>B962-0GRE</t>
  </si>
  <si>
    <t>Peça recta de formigó per a vorades, monocapa, amb secció normalitzada per a vianants A2 20x10 cm, segons UNE 127340, de classe climàtica B, classe resistent a l'abrasió H i classe resistent a flexió T (R-5 MPa) segons UNE-EN 1340</t>
  </si>
  <si>
    <t>P-37</t>
  </si>
  <si>
    <t>Rigola s/desniv. formigó en massa HM - 30 / F / 10 / X0 quant.ciment 300kg/m3, aigua/ciment =&lt; 0.6,a</t>
  </si>
  <si>
    <t>B06F1-KB8I</t>
  </si>
  <si>
    <t>Formigó en massa HM - 30 / F / 10 / X0 amb una quantitat de ciment de 300 kg/m3 i relació aigua ciment =&lt; 0.6</t>
  </si>
  <si>
    <t>P-38</t>
  </si>
  <si>
    <t>Paviment mesc.bit.AC 11 surf B 35/50D,granul.calcari est-compact.</t>
  </si>
  <si>
    <t>C173-005K</t>
  </si>
  <si>
    <t>Corró vibratori per a formigons i betums autopropulsat pneumàtic</t>
  </si>
  <si>
    <t>C175-00G4</t>
  </si>
  <si>
    <t>Estenedora per a paviments de mescla bituminosa</t>
  </si>
  <si>
    <t>B9H1-0HS0</t>
  </si>
  <si>
    <t>Mescla bituminosa contínua en calent tipus AC 11 surf B 35/50 D, amb betum asfàltic de penetració, de granulometria densa per a capa de trànsit i granulat calcari</t>
  </si>
  <si>
    <t>P-39</t>
  </si>
  <si>
    <t>Paviment mesc.bit.AC 22 bin B 35/50S,granul.calcari est-compact.</t>
  </si>
  <si>
    <t>B9H1-0HSQ</t>
  </si>
  <si>
    <t>Mescla bituminosa contínua en calent tipus AC 22 bin B 35/50 S, amb betum asfàltic de penetració, de granulometria semidensa per a capa intermèdia i granulat calcari</t>
  </si>
  <si>
    <t>P-40</t>
  </si>
  <si>
    <t>Reg adher.,emul.bitum.catiònica C60B3/B2 ADH, 1kg/m2</t>
  </si>
  <si>
    <t>C174-00GD</t>
  </si>
  <si>
    <t>Escombradora autopropulsada</t>
  </si>
  <si>
    <t>C170-0036</t>
  </si>
  <si>
    <t>Camió cisterna per a reg asfàltic</t>
  </si>
  <si>
    <t>B057-06IQ</t>
  </si>
  <si>
    <t>Emulsió bituminosa catiònica amb un 60% de betum asfàltic, per a reg d'adherència tipus C60B3/B2 ADH, segons UNE-EN 13808</t>
  </si>
  <si>
    <t>P-41</t>
  </si>
  <si>
    <t>Reg imprim.,emul.bitum.catiònica C50BF4 IMP, 1kg/m2</t>
  </si>
  <si>
    <t>B057-06IH</t>
  </si>
  <si>
    <t>Emulsió bituminosa catiònica amb un 50% de betum asfàltic, per a reg d'imprimació tipus C50BF4 IMP amb un contingut de fluidificant &gt;3%, segons UNE-EN 13808</t>
  </si>
  <si>
    <t>P-42</t>
  </si>
  <si>
    <t>Instal. porta corredera existent, subministre i col.locacio de riels</t>
  </si>
  <si>
    <t>P-43</t>
  </si>
  <si>
    <t>Marca vial long.contínua P-RR, 10cm, termoplàstic, polvorització</t>
  </si>
  <si>
    <t>C1B0-006C</t>
  </si>
  <si>
    <t>Màquina per a pintar bandes de vial, autopropulsada</t>
  </si>
  <si>
    <t>BBA0-0SD5</t>
  </si>
  <si>
    <t>Microesferes de vidre per a senyalització per a marques vials retrorreflectants en sec, amb humitat i amb pluja</t>
  </si>
  <si>
    <t>BBA1-2XWS</t>
  </si>
  <si>
    <t>Termoplàstic en calent aplicable per polvorització de color blanc, per a marques vials</t>
  </si>
  <si>
    <t>P-48</t>
  </si>
  <si>
    <t>Bast.+reixa,fos.dúc.abatib+tanca,p/embor.,655x355x55mm,C250,sup.absor.=10dm2 col.morter</t>
  </si>
  <si>
    <t>BD50-1KM7</t>
  </si>
  <si>
    <t>Bastiment i reixa de fosa dúctil, abatible i amb tanca, per a embornal, de 655x355x55 mm classe C250 segons norma UNE-EN 124 i 10 dm2 de superfície d'absorció</t>
  </si>
  <si>
    <t>P-49</t>
  </si>
  <si>
    <t xml:space="preserve">Caixa p/embor.70x30x85cm,paret 10cm,solera 10cm formigó en massa HM - 20 / B / 20 / X0 quant.ciment </t>
  </si>
  <si>
    <t>B0DZ1-0ZLZ</t>
  </si>
  <si>
    <t>l</t>
  </si>
  <si>
    <t>Desencofrant</t>
  </si>
  <si>
    <t>B0DF8-0FFB</t>
  </si>
  <si>
    <t>Motlle metàl·lic per a encofrat de caixa d'embornal de 70x30x85 cm, per a 150 usos</t>
  </si>
  <si>
    <t>B06F1-I0IL</t>
  </si>
  <si>
    <t>Formigó en massa HM - 20 / B / 20 / X0 amb una quantitat de ciment de 200 kg/m3 i relació aigua ciment =&lt; 0.6</t>
  </si>
  <si>
    <t>P-50</t>
  </si>
  <si>
    <t>Form. cuneta secció triangular,150x33cm,revest.10cm, form.no estructural HNE-20/B/20, inclos. la exc</t>
  </si>
  <si>
    <t>C115-00EE</t>
  </si>
  <si>
    <t>Retroexcavadora amb martell trencador</t>
  </si>
  <si>
    <t>B0AK-07AS</t>
  </si>
  <si>
    <t>Clau acer</t>
  </si>
  <si>
    <t>B0AM-078F</t>
  </si>
  <si>
    <t>Filferro recuit de diàmetre 1,3 mm</t>
  </si>
  <si>
    <t>B0D31-07P4</t>
  </si>
  <si>
    <t>Llata de fusta de pi</t>
  </si>
  <si>
    <t>B0D21-07OY</t>
  </si>
  <si>
    <t>Tauló de fusta de pi per a 10 usos</t>
  </si>
  <si>
    <t>P-51</t>
  </si>
  <si>
    <t>Tub drenant 0,40m tela geotèxtil</t>
  </si>
  <si>
    <t>B03J-0K8V</t>
  </si>
  <si>
    <t>Grava de pedrera, per a drens</t>
  </si>
  <si>
    <t>B7B1-0KPF</t>
  </si>
  <si>
    <t>Geotèxtil format per feltre de polipropilè no teixit, lligat mecànicament de 140 a 190 g/m2</t>
  </si>
  <si>
    <t>P-52</t>
  </si>
  <si>
    <t>Claveguera a/tub paret estructurada p/sanej.soterrat s/press.,PE,DN 630,SN 8,superf.int.llisa/ext.pe</t>
  </si>
  <si>
    <t>C13A-00FP</t>
  </si>
  <si>
    <t>Picó vibrant amb placa de 30x30 cm</t>
  </si>
  <si>
    <t>BD76-2AAD</t>
  </si>
  <si>
    <t>Tub de paret estructurada per a sanejament soterrat sense pressió, de polietilè, diàmetre nominal DN 630, classe de rigidesa anular SN 8 (rigidesa anular 8 kN/m2), de superfícies interna llisa i externa perfilada de tipus B, codi d'àrea d'aplicació U, fabricació segons norma UNE-EN 13476-3, unió mitjançant maniguet extruït i junt elastomèric d'estanquitat</t>
  </si>
  <si>
    <t>B03L-05N5</t>
  </si>
  <si>
    <t>Sorra de pedrera de 0 a 3,5 mm</t>
  </si>
  <si>
    <t>P-53</t>
  </si>
  <si>
    <t>Claveguera a/tub paret estructurada p/sanej.soterrat s/press.,PE,DN 400,SN 8,superf.int.llisa/ext.pe</t>
  </si>
  <si>
    <t>BD76-2AA9</t>
  </si>
  <si>
    <t>Tub de paret estructurada per a sanejament soterrat sense pressió, de polietilè, diàmetre nominal DN 400, classe de rigidesa anular SN 8 (rigidesa anular 8 kN/m2), de superfícies interna llisa i externa perfilada de tipus B, codi d'àrea d'aplicació U, fabricació segons norma UNE-EN 13476-3, unió mitjançant maniguet extruït i junt elastomèric d'estanquitat</t>
  </si>
  <si>
    <t>P-54</t>
  </si>
  <si>
    <t>Claveguera a/tub paret estructurada p/sanej.soterrat s/press.,PE,DN 315,SN 8,superf.int.llisa/ext.pe</t>
  </si>
  <si>
    <t>BD76-2AAF</t>
  </si>
  <si>
    <t>Tub de paret estructurada per a sanejament soterrat sense pressió, de polietilè, diàmetre nominal DN 315, classe de rigidesa anular SN 8 (rigidesa anular 8 kN/m2), de superfícies interna llisa i externa perfilada de tipus B, codi d'àrea d'aplicació U, fabricació segons norma UNE-EN 13476-3, unió mitjançant maniguet extruït i junt elastomèric d'estanquitat</t>
  </si>
  <si>
    <t>P-55</t>
  </si>
  <si>
    <t>Claveguera a/tub paret estructurada p/sanej.soterrat s/press.,PE,DN 500,SN 8,superf.int.llisa/ext.pe</t>
  </si>
  <si>
    <t>BD76-2AA8</t>
  </si>
  <si>
    <t>Tub de paret estructurada per a sanejament soterrat sense pressió, de polietilè, diàmetre nominal DN 500, classe de rigidesa anular SN 8 (rigidesa anular 8 kN/m2), de superfícies interna llisa i externa perfilada de tipus B, codi d'àrea d'aplicació U, fabricació segons norma UNE-EN 13476-3, unió mitjançant maniguet extruït i junt elastomèric d'estanquitat</t>
  </si>
  <si>
    <t>P-56</t>
  </si>
  <si>
    <t>Clavegueró polipropilè tricapa,sanejament s/pressió,DN=200mm,SN8,s/llit sorra 15cm</t>
  </si>
  <si>
    <t>A01-FEP3</t>
  </si>
  <si>
    <t>Ajudant col·locador</t>
  </si>
  <si>
    <t>A0F-000D</t>
  </si>
  <si>
    <t>Oficial 1a col·locador</t>
  </si>
  <si>
    <t>BDW2-1KC0</t>
  </si>
  <si>
    <t>Accessori genèric per a tub de polipropilè, D=200 mm</t>
  </si>
  <si>
    <t>BDY2-1KCF</t>
  </si>
  <si>
    <t>Element de muntatge per a tub de polipropilè, D=200 mm</t>
  </si>
  <si>
    <t>BD7B-1ZRC</t>
  </si>
  <si>
    <t>Tub de polipropilè de paret tricapa per a sanejament sense pressió, de DN 200 mm i de SN 8 (8 kN/m2) de rigidesa anular, per a unió elàstica amb anella elastomèrica</t>
  </si>
  <si>
    <t>P-57</t>
  </si>
  <si>
    <t>Banda cont.plàstic d/color,ampl.=30cm,col.a 20cm s/canalitz.</t>
  </si>
  <si>
    <t>BDG0-1C2A</t>
  </si>
  <si>
    <t>Banda continua de senyalització per a canalitzacions soterrades de 30 cm d'amplària, de polipropilè</t>
  </si>
  <si>
    <t>P-58</t>
  </si>
  <si>
    <t>Tub PE 100,DN 50,PN 16 (SDR 11),en rotlle,UNE-EN 12201-2,+p.p.accessoris connect.pressió,fons rasa,s</t>
  </si>
  <si>
    <t>BFB3-W624</t>
  </si>
  <si>
    <t>Tub de polietilè de designació PE 100, diàmetre nominal DN 50, pressió nominal PN 16 (SDR 11), subministrat en rotlle, fabricació segons norma UNE-EN 12201-2</t>
  </si>
  <si>
    <t>BFYH-0A5S</t>
  </si>
  <si>
    <t>Part proporcional d'elements de muntatge per a tubs de polietilè de densitat alta, de 50 mm de diàmetre nominal exterior, per a connectar a pressió</t>
  </si>
  <si>
    <t>BFWF-09V8</t>
  </si>
  <si>
    <t>Accessori per a tubs de polietilè de densitat alta, de 50 mm de diàmetre nominal exterior, de plàstic, per a connectar a pressió</t>
  </si>
  <si>
    <t>Altres</t>
  </si>
  <si>
    <t>-Z134</t>
  </si>
  <si>
    <t>, sense afectació per presència de serveis en la rasa, sense presència d'estrebada, amb grau de dificultat mitjà</t>
  </si>
  <si>
    <t>Subtotal altres</t>
  </si>
  <si>
    <t>P-59</t>
  </si>
  <si>
    <t>Tub PE 100,DN 125,PN 16 (SDR 11),barres 6m,UNE-EN 12201-2,sold.topall,fons rasa,entorn urba dif.mob.</t>
  </si>
  <si>
    <t>CZ15-00E4</t>
  </si>
  <si>
    <t>Grup electrògen de 20 a 30 kVA</t>
  </si>
  <si>
    <t>C20P-WLSE</t>
  </si>
  <si>
    <t>Equip i elements auxiliars per a soldadura a topall de canonades de polietilè, diàmetre nominal DN 90 a 315, de funcionament hidràulic i control de la soldadura automàtic, alimentació elèctrica monofàsica a 230 V, potència 6 kW, grau de protecció IP54</t>
  </si>
  <si>
    <t>BFB3-095U</t>
  </si>
  <si>
    <t>Tub de polietilè de designació PE 100, diàmetre nominal DN 125, pressió nominal PN 16 (SDR 11), subministrat en barres de 6 m, fabricació segons norma UNE-EN 12201-2</t>
  </si>
  <si>
    <t>-Z0ZA</t>
  </si>
  <si>
    <t>, en entorn urbà, en obres amb dificultat de mobilitat, afectació per presència de serveis en la rasa, amb presència d'estrebada</t>
  </si>
  <si>
    <t>P-60</t>
  </si>
  <si>
    <t>Tub PE 100,DN 160,PN 16 (SDR 11),barres 6m,UNE-EN 12201-2,sold.topall,fons rasa,entorn urba dif.mob.</t>
  </si>
  <si>
    <t>BFB3-0964</t>
  </si>
  <si>
    <t>Tub de polietilè de designació PE 100, diàmetre nominal DN 160, pressió nominal PN 16 (SDR 11), subministrat en barres de 6 m, fabricació segons norma UNE-EN 12201-2</t>
  </si>
  <si>
    <t>P-61</t>
  </si>
  <si>
    <t>Tub rígid PVC,DN=160mm,impacte=15J,resist.compress.=250N,g=2,2mm,unió encolada+canal.sot.</t>
  </si>
  <si>
    <t>BG2P-1KUL</t>
  </si>
  <si>
    <t>Tub rígid de PVC, de 160 mm de diàmetre nominal, aïllant i no propagador de la flama, amb una resistència a l'impacte de 15 J, resistència a compressió de 250 N, de 2,2 mm de gruix</t>
  </si>
  <si>
    <t>P-44</t>
  </si>
  <si>
    <t>Pou reg.form.pref.,d=100cm+h=1,6m,+solerad/form.no estructural HNE-20/B/20,g=15cm,+bastiment quadr.,</t>
  </si>
  <si>
    <t>Subtotal partida d'obra</t>
  </si>
  <si>
    <t>P-45</t>
  </si>
  <si>
    <t>P-46</t>
  </si>
  <si>
    <t>Pou reg.form.pref.,d=80cm+h=2,5m,+solerad/form.no estructural HNE-20/B/20,g=15cm,+bastiment quadr.ap</t>
  </si>
  <si>
    <t>P-47</t>
  </si>
  <si>
    <t>CO2eq (kg)</t>
  </si>
  <si>
    <t>MJ</t>
  </si>
  <si>
    <t>Compressor+dos martells pneumàtics</t>
  </si>
  <si>
    <t>Corró vibratori autopropulsat,12 a 14t</t>
  </si>
  <si>
    <t>Corró vibratori autopropulsat,14 a 16t</t>
  </si>
  <si>
    <t>Pala excavadora giratòria s/caden. 21 a 30t</t>
  </si>
  <si>
    <t>Pala excavadora giratòria s/caden. 31 a 40t</t>
  </si>
  <si>
    <t>Pala excavadora giratòria s/pneumàtics 15 a 20t</t>
  </si>
  <si>
    <t>Picó vibrant,plac.30x30cm</t>
  </si>
  <si>
    <t>Compactador combustible duplex manual,700 kg</t>
  </si>
  <si>
    <t>Retroexcavadora s/pneumàtics 8 a 10t</t>
  </si>
  <si>
    <t>Camió cisterna 8m3</t>
  </si>
  <si>
    <t>Camió transp.12 t</t>
  </si>
  <si>
    <t>Camió cisterna p/reg asf.</t>
  </si>
  <si>
    <t>Corró vibratori autopropulsat pneumàtic</t>
  </si>
  <si>
    <t>Estenedora granulat</t>
  </si>
  <si>
    <t>Estenedora p/paviment mescla bitum.</t>
  </si>
  <si>
    <t>Formigonera 165l</t>
  </si>
  <si>
    <t>Màquina p/pintar banda vial,autopropulsada</t>
  </si>
  <si>
    <t>Equip tall oxiacetilènic</t>
  </si>
  <si>
    <t>Màquina taladr.diamant refrig.aigua forats 5-20cm</t>
  </si>
  <si>
    <t>Equip p/sold.topall canonades PE DN 90 a 315,func.hidràulic,control sold.automàt.,230V,6kW,IP54</t>
  </si>
  <si>
    <t>Grup electrògen de 20 a 30kVA</t>
  </si>
  <si>
    <t>Sorra de reciclat mixt form./ceràm. 0 a 5mm</t>
  </si>
  <si>
    <t>Tot-u art.</t>
  </si>
  <si>
    <t>Tot-u art.procedent granulats reciclats form.</t>
  </si>
  <si>
    <t>Grava p/drens</t>
  </si>
  <si>
    <t>Sorra 0 a 3,5 mm</t>
  </si>
  <si>
    <t>Sorra p/morters</t>
  </si>
  <si>
    <t>Ciment pòrtland+fill.calc. CEM II/B-L 32,5R, &amp; sacs</t>
  </si>
  <si>
    <t>Emul.bitum.catiònica p/reg imp.C50BF4 IMP,fluid.&gt;3%</t>
  </si>
  <si>
    <t>Emul.bitum.catiònica p/reg adh.C60B3/B2 ADH</t>
  </si>
  <si>
    <t>Form.no estructural HNE-15/P/40</t>
  </si>
  <si>
    <t>Form.no estructural HNE-20/B/20</t>
  </si>
  <si>
    <t>Formigó en massa HM - 20 / B / 20 / X0 quant.ciment 200kg/m3, aigua/ciment =&lt; 0.6</t>
  </si>
  <si>
    <t>Formigó en massa +addit. hidròfug HM - 20 / B / 20 / X0 quant.ciment 200kg/m3, aigua/ciment =&lt; 0.6</t>
  </si>
  <si>
    <t>Formigó en massa HM - 30 / F / 10 / X0 quant.ciment 300kg/m3, aigua/ciment =&lt; 0.6</t>
  </si>
  <si>
    <t>Morter polimèric ciment+res.sint.fibr.</t>
  </si>
  <si>
    <t>Mort.ram paleta M5,granel,(G) UNE-EN 998-2</t>
  </si>
  <si>
    <t>Tela met.simp. tors.filf.galv.,D:2,7mm,50x50mm</t>
  </si>
  <si>
    <t>Filferro recuit,D=1,3mm</t>
  </si>
  <si>
    <t>Tauló fusta pi p/10 usos</t>
  </si>
  <si>
    <t>Llata fusta pi</t>
  </si>
  <si>
    <t>Motlle metàl·lic p/encof.caix.emborn. 70x30x85cm,150 usos</t>
  </si>
  <si>
    <t>Pal intermedi acer galv.D=50mm h=3,4m</t>
  </si>
  <si>
    <t>Pal punt sing. acer galv.D=80mm h=3,4m</t>
  </si>
  <si>
    <t>Geotèxtil feltre PP no teix.lligat mecàn.,140 a 190g/m2</t>
  </si>
  <si>
    <t>Peça form.vora., MC,A2 (20x10cm),B,H,T(R-5MPa)</t>
  </si>
  <si>
    <t>Mesc.bit.AC 11 surf B 35/50D,granul.calcari</t>
  </si>
  <si>
    <t>Mesc.bit.AC 22 bin B 35/50S,granul.calcari</t>
  </si>
  <si>
    <t>Microesferes vidre p/retrorref.sec+humit.+pluja</t>
  </si>
  <si>
    <t>Termoplàst.calent polvoritz. color blanc, p/marques vials</t>
  </si>
  <si>
    <t>Bast.+reixa,fos.dúc.abatib+tanca,p/embor.,655x355x55mm,C250,sup.absor.=10dm2</t>
  </si>
  <si>
    <t xml:space="preserve">Tub paret estructurada p/sanej.soterrat s/press.,PE,DN 500,SN 8,superf.int.llisa/ext.perfil.,UNE-EN </t>
  </si>
  <si>
    <t xml:space="preserve">Tub paret estructurada p/sanej.soterrat s/press.,PE,DN 400,SN 8,superf.int.llisa/ext.perfil.,UNE-EN </t>
  </si>
  <si>
    <t xml:space="preserve">Tub paret estructurada p/sanej.soterrat s/press.,PE,DN 630,SN 8,superf.int.llisa/ext.perfil.,UNE-EN </t>
  </si>
  <si>
    <t xml:space="preserve">Tub paret estructurada p/sanej.soterrat s/press.,PE,DN 315,SN 8,superf.int.llisa/ext.perfil.,UNE-EN </t>
  </si>
  <si>
    <t>Tub polipropilè tricapa,sanejament s/pressió,DN=200mm,SN8,p/unió anella elastom.</t>
  </si>
  <si>
    <t>Graó p/pou registre polipropilè 250x350x250mm</t>
  </si>
  <si>
    <t>Peça cilíndrica form.pou circ. DE=100cm,pref.</t>
  </si>
  <si>
    <t>Peça cilíndrica form.pou circ. DE=80cm,pref.</t>
  </si>
  <si>
    <t>Banda cont.seny. a=30cm, PP</t>
  </si>
  <si>
    <t>Bastiment quadr.,+tapa,fos.dúctil p/pou reg.,abat.,pas D=810mm,D400</t>
  </si>
  <si>
    <t>Bastiment quadr.apar.,+tapa,fos.dúctil p/pou reg.,abat.,pas D=700mm,D400</t>
  </si>
  <si>
    <t>Accessori genèric p/tub PPD=200mm</t>
  </si>
  <si>
    <t>Element de munt.p/tub PPD=200mm</t>
  </si>
  <si>
    <t>Tub PE 100,DN 125,PN 16 (SDR 11),barres 6m,UNE-EN 12201-2</t>
  </si>
  <si>
    <t>Tub PE 100,DN 160,PN 16 (SDR 11),barres 6m,UNE-EN 12201-2</t>
  </si>
  <si>
    <t>Tub PE 100,DN 50,PN 16 (SDR 11),en rotlle,UNE-EN 12201-2</t>
  </si>
  <si>
    <t>Accessori p/tubs PEAD DN=50mm, plàst.,p/connec.pressió</t>
  </si>
  <si>
    <t>Pp.elem.munt.p/tubs PEAD DN=50mm,p/connec.pressió</t>
  </si>
  <si>
    <t>Tub rígid PVC,DN=160mm,impacte=15J,resist.compress.=250N,g=2,2mm</t>
  </si>
  <si>
    <t>Tub corbable corrugat PVC,DN=160mm,15J,250N,p/canal.soterrada</t>
  </si>
  <si>
    <t>,entorn urba dif.mob.,afect.p/serveis rasa,a/pres.estrebada</t>
  </si>
  <si>
    <t>,s/afect.p/serveis rasa,s/pres.estrebada,grau dific. mitjà</t>
  </si>
  <si>
    <t>AMIDAMENTS</t>
  </si>
  <si>
    <t>N</t>
  </si>
  <si>
    <t>01.02.01.01.001</t>
  </si>
  <si>
    <t>L</t>
  </si>
  <si>
    <t>01.02.01.01.002</t>
  </si>
  <si>
    <t>01.02.01.01.003</t>
  </si>
  <si>
    <t>ESPONJAMENT</t>
  </si>
  <si>
    <t>01.02.01.01.004</t>
  </si>
  <si>
    <t>01.02.01.01.005</t>
  </si>
  <si>
    <t>01.02.01.02.001</t>
  </si>
  <si>
    <t>TRAM CLAVEGUERA</t>
  </si>
  <si>
    <t>01.02.01.02.002</t>
  </si>
  <si>
    <t>CLAVEGUERÓ 1, 2, 3, 4 i 5</t>
  </si>
  <si>
    <t>DRENATGE</t>
  </si>
  <si>
    <t>01.02.01.02.003</t>
  </si>
  <si>
    <t>01.02.01.02.004</t>
  </si>
  <si>
    <t>01.02.01.03.001</t>
  </si>
  <si>
    <t>01.02.01.03.002</t>
  </si>
  <si>
    <t>01.02.01.03.003</t>
  </si>
  <si>
    <t>01.02.01.03.004</t>
  </si>
  <si>
    <t>01.02.01.03.005</t>
  </si>
  <si>
    <t>01.02.01.03.006</t>
  </si>
  <si>
    <t>01.02.01.04.001</t>
  </si>
  <si>
    <t>PLUVIAL</t>
  </si>
  <si>
    <t>01.02.01.04.002</t>
  </si>
  <si>
    <t>CLAVEGUERÓ PLUVIAL 1</t>
  </si>
  <si>
    <t>CLAVEGUERÓ PLUVIAL 2</t>
  </si>
  <si>
    <t>CLAVEGUERÓ PLUVIAL 3</t>
  </si>
  <si>
    <t>CLAVEGUERÓ DRENATGE 1</t>
  </si>
  <si>
    <t>CLAVEGUERÓ DRENATGE 2</t>
  </si>
  <si>
    <t>01.02.01.04.003</t>
  </si>
  <si>
    <t>01.02.01.04.004</t>
  </si>
  <si>
    <t>POU 1</t>
  </si>
  <si>
    <t>01.02.01.04.005</t>
  </si>
  <si>
    <t>POU 2</t>
  </si>
  <si>
    <t>01.02.01.04.006</t>
  </si>
  <si>
    <t>01.02.01.04.007</t>
  </si>
  <si>
    <t>01.02.01.05.001</t>
  </si>
  <si>
    <t>01.02.02.01.001</t>
  </si>
  <si>
    <t>RASA PREVISIO SERVEIS</t>
  </si>
  <si>
    <t>01.02.02.01.002</t>
  </si>
  <si>
    <t>CLAVEGUERA DIAM. 630</t>
  </si>
  <si>
    <t>01.02.02.01.003</t>
  </si>
  <si>
    <t>01.02.02.01.004</t>
  </si>
  <si>
    <t>TUBS SERVEIS</t>
  </si>
  <si>
    <t>01.02.02.01.005</t>
  </si>
  <si>
    <t>CLAVEGUERA 630</t>
  </si>
  <si>
    <t>01.02.02.02.001</t>
  </si>
  <si>
    <t>ELECTRICITAT</t>
  </si>
  <si>
    <t>01.02.02.02.002</t>
  </si>
  <si>
    <t>TUBS AIGUA POTABLE</t>
  </si>
  <si>
    <t>01.02.02.02.003</t>
  </si>
  <si>
    <t>TUBS AIGUA CONTRA-INCENDIS</t>
  </si>
  <si>
    <t>01.02.02.02.004</t>
  </si>
  <si>
    <t>TUBS AIGUA REG</t>
  </si>
  <si>
    <t>01.02.02.02.005</t>
  </si>
  <si>
    <t>01.02.02.03.001</t>
  </si>
  <si>
    <t>TRAM 1 PLUVIAL</t>
  </si>
  <si>
    <t>TRAM 2 PLUVIAL</t>
  </si>
  <si>
    <t>01.02.03.01.001</t>
  </si>
  <si>
    <t>01.02.03.01.002</t>
  </si>
  <si>
    <t>01.02.03.01.003</t>
  </si>
  <si>
    <t>01.02.03.01.004</t>
  </si>
  <si>
    <t>01.02.03.02.001</t>
  </si>
  <si>
    <t>01.02.03.02.002</t>
  </si>
  <si>
    <t>01.02.04.01.001</t>
  </si>
  <si>
    <t>ESCOLA DE VOL PART 1</t>
  </si>
  <si>
    <t>ESCOLA DE VOL PART 2</t>
  </si>
  <si>
    <t>01.02.04.01.002</t>
  </si>
  <si>
    <t>ESCOLA VOL</t>
  </si>
  <si>
    <t>01.02.04.01.003</t>
  </si>
  <si>
    <t>01.02.04.01.004</t>
  </si>
  <si>
    <t>ESCOLA VOL PART 1</t>
  </si>
  <si>
    <t>ESCOLA VOL PART 2</t>
  </si>
  <si>
    <t>01.02.05.01.001</t>
  </si>
  <si>
    <t>01.02.05.01.002</t>
  </si>
  <si>
    <t>01.02.05.01.003</t>
  </si>
  <si>
    <t>01.02.05.01.004</t>
  </si>
  <si>
    <t>01.02.05.02.001</t>
  </si>
  <si>
    <t>01.02.05.02.002</t>
  </si>
  <si>
    <t>CLAVEGUERÓ 1, 2, 3 i 4</t>
  </si>
  <si>
    <t>01.02.05.02.003</t>
  </si>
  <si>
    <t>01.02.05.02.004</t>
  </si>
  <si>
    <t>01.02.05.03.001</t>
  </si>
  <si>
    <t>01.02.05.03.002</t>
  </si>
  <si>
    <t>01.02.05.03.003</t>
  </si>
  <si>
    <t>01.02.05.03.004</t>
  </si>
  <si>
    <t>01.02.05.03.005</t>
  </si>
  <si>
    <t>01.02.05.03.006</t>
  </si>
  <si>
    <t>01.02.05.03.007</t>
  </si>
  <si>
    <t>01.02.05.04.001</t>
  </si>
  <si>
    <t>01.02.05.04.002</t>
  </si>
  <si>
    <t>CLAVEGUERÓ PLUVIAL 4</t>
  </si>
  <si>
    <t>01.02.05.04.003</t>
  </si>
  <si>
    <t>01.02.05.04.004</t>
  </si>
  <si>
    <t>POU 2 i 3</t>
  </si>
  <si>
    <t>01.02.05.04.005</t>
  </si>
  <si>
    <t>01.02.05.04.006</t>
  </si>
  <si>
    <t>01.02.06.01.001</t>
  </si>
  <si>
    <t>01.02.06.01.002</t>
  </si>
  <si>
    <t>01.02.06.01.003</t>
  </si>
  <si>
    <t>01.02.06.01.004</t>
  </si>
  <si>
    <t>01.02.06.01.005</t>
  </si>
  <si>
    <t>01.02.06.02.001</t>
  </si>
  <si>
    <t>01.02.06.02.002</t>
  </si>
  <si>
    <t>01.02.06.02.003</t>
  </si>
  <si>
    <t>01.02.06.02.004</t>
  </si>
  <si>
    <t>01.02.06.02.005</t>
  </si>
  <si>
    <t>01.02.06.02.006</t>
  </si>
  <si>
    <t>01.02.06.02.007</t>
  </si>
  <si>
    <t>01.02.07.01.001</t>
  </si>
  <si>
    <t>01.02.07.01.002</t>
  </si>
  <si>
    <t>PART 1</t>
  </si>
  <si>
    <t>01.02.07.01.003</t>
  </si>
  <si>
    <t>01.02.07.01.004</t>
  </si>
  <si>
    <t>01.02.07.01.005</t>
  </si>
  <si>
    <t>01.02.07.02.001</t>
  </si>
  <si>
    <t>PART TRAM 2 CLAVEGUERA</t>
  </si>
  <si>
    <t>TRAM 3 CLAVEGUERA</t>
  </si>
  <si>
    <t>01.02.07.02.002</t>
  </si>
  <si>
    <t>CLAVEGUERÓ 6, 7, 8, 9</t>
  </si>
  <si>
    <t>01.02.07.02.003</t>
  </si>
  <si>
    <t>01.02.07.02.004</t>
  </si>
  <si>
    <t>01.02.07.03.001</t>
  </si>
  <si>
    <t>01.02.07.03.002</t>
  </si>
  <si>
    <t>01.02.07.03.003</t>
  </si>
  <si>
    <t>01.02.07.03.004</t>
  </si>
  <si>
    <t>01.02.07.03.005</t>
  </si>
  <si>
    <t>01.02.07.03.006</t>
  </si>
  <si>
    <t>01.02.07.03.007</t>
  </si>
  <si>
    <t>01.02.07.04.001</t>
  </si>
  <si>
    <t>PLUVIAL PART 1</t>
  </si>
  <si>
    <t>01.02.07.04.002</t>
  </si>
  <si>
    <t>CLAVEGUERÓ PLUVIAL 6</t>
  </si>
  <si>
    <t>CLAVEGUERÓ PLUVIAL 7</t>
  </si>
  <si>
    <t>CLAVEGUERÓ PLUVIAL 8</t>
  </si>
  <si>
    <t>CLAVEGUERÓ PLUVIAL 9</t>
  </si>
  <si>
    <t>01.02.07.04.003</t>
  </si>
  <si>
    <t>POUS 5-8</t>
  </si>
  <si>
    <t>01.02.07.04.004</t>
  </si>
  <si>
    <t>01.02.07.04.005</t>
  </si>
  <si>
    <t>01.02.08.001</t>
  </si>
  <si>
    <t>01.02.09.001</t>
  </si>
  <si>
    <t>01.02.10.001</t>
  </si>
  <si>
    <t>01.03.01.001</t>
  </si>
  <si>
    <t>01.03.01.002</t>
  </si>
  <si>
    <t>01.03.01.003</t>
  </si>
  <si>
    <t>01.03.01.004</t>
  </si>
  <si>
    <t>01.03.01.005</t>
  </si>
  <si>
    <t>01.03.02.001</t>
  </si>
  <si>
    <t>ZONA 2</t>
  </si>
  <si>
    <t>01.03.03.001</t>
  </si>
  <si>
    <t>01.03.04.001</t>
  </si>
  <si>
    <t>01.04.01.01.001</t>
  </si>
  <si>
    <t>01.04.01.01.002</t>
  </si>
  <si>
    <t>01.04.01.01.003</t>
  </si>
  <si>
    <t>Percentatge "A origen"</t>
  </si>
  <si>
    <t>01.04.01.01.004</t>
  </si>
  <si>
    <t>01.04.01.01.005</t>
  </si>
  <si>
    <t>01.04.01.02.001</t>
  </si>
  <si>
    <t>01.04.01.02.002</t>
  </si>
  <si>
    <t>01.04.01.02.003</t>
  </si>
  <si>
    <t>01.04.01.02.004</t>
  </si>
  <si>
    <t>01.04.01.02.005</t>
  </si>
  <si>
    <t>01.04.01.02.006</t>
  </si>
  <si>
    <t>01.04.04.001</t>
  </si>
  <si>
    <t>01.04.05.001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</si>
</sst>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
  </numFmts>
  <fonts count="12"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0"/>
      <color rgb="FF000000"/>
      <name val="Calibri"/>
      <family val="2"/>
    </font>
    <font>
      <b/>
      <sz val="10"/>
      <color rgb="FF000000"/>
      <name val="Calibri"/>
      <family val="2"/>
    </font>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s>
  <fills count="5">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s>
  <borders count="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Border="0" applyAlignment="0"/>
  </cellStyleXfs>
  <cellXfs count="46">
    <xf numFmtId="0" fontId="0" fillId="0" borderId="0" xfId="0" applyFill="1" applyProtection="1"/>
    <xf numFmtId="0" fontId="11" fillId="0" borderId="0" xfId="0" applyFont="1" applyFill="1" applyAlignment="1" applyProtection="1">
      <alignment horizontal="justify" vertical="top" wrapText="1"/>
    </xf>
    <xf numFmtId="0" fontId="9" fillId="2" borderId="0" xfId="0" applyFont="1" applyFill="1" applyAlignment="1" applyProtection="1">
      <alignment horizontal="center"/>
    </xf>
    <xf numFmtId="0" fontId="8" fillId="0" borderId="0" xfId="0" applyFont="1" applyFill="1" applyProtection="1"/>
    <xf numFmtId="0" fontId="0" fillId="4" borderId="0" xfId="0" applyFill="1" applyAlignment="1" applyProtection="1">
      <alignment vertical="top"/>
      <protection locked="0"/>
    </xf>
    <xf numFmtId="165" fontId="4" fillId="4" borderId="0" xfId="0" applyNumberFormat="1" applyFont="1" applyFill="1" applyAlignment="1" applyProtection="1">
      <alignment horizontal="left" vertical="top"/>
      <protection locked="0"/>
    </xf>
    <xf numFmtId="0" fontId="0" fillId="0" borderId="0" xfId="0" applyFill="1" applyAlignment="1" applyProtection="1">
      <alignment vertical="top"/>
    </xf>
    <xf numFmtId="0" fontId="0" fillId="0" borderId="0" xfId="0" applyFill="1" applyAlignment="1" applyProtection="1">
      <alignment horizontal="justify" vertical="top" wrapText="1"/>
    </xf>
    <xf numFmtId="0" fontId="2" fillId="2" borderId="0" xfId="0" applyFont="1" applyFill="1" applyAlignment="1" applyProtection="1">
      <alignment horizontal="center"/>
    </xf>
    <xf numFmtId="0" fontId="5" fillId="0" borderId="0" xfId="0" applyFont="1" applyFill="1" applyProtection="1"/>
    <xf numFmtId="0" fontId="1" fillId="0" borderId="0" xfId="0" applyFont="1" applyFill="1" applyProtection="1"/>
    <xf numFmtId="0" fontId="1" fillId="0" borderId="0" xfId="0" applyFont="1" applyFill="1" applyProtection="1"/>
    <xf numFmtId="0" fontId="0" fillId="2" borderId="0" xfId="0" applyFill="1" applyProtection="1"/>
    <xf numFmtId="0" fontId="2" fillId="2" borderId="0" xfId="0" applyFont="1" applyFill="1" applyAlignment="1" applyProtection="1">
      <alignment horizontal="center"/>
    </xf>
    <xf numFmtId="0" fontId="3" fillId="3" borderId="0" xfId="0" applyFont="1" applyFill="1" applyAlignment="1" applyProtection="1">
      <alignment horizontal="right"/>
    </xf>
    <xf numFmtId="0" fontId="3" fillId="0" borderId="0" xfId="0" applyFont="1" applyFill="1" applyProtection="1"/>
    <xf numFmtId="49" fontId="3" fillId="0" borderId="0" xfId="0" applyNumberFormat="1" applyFont="1" applyFill="1" applyProtection="1"/>
    <xf numFmtId="49" fontId="1" fillId="0" borderId="0" xfId="0" applyNumberFormat="1" applyFont="1" applyFill="1" applyProtection="1"/>
    <xf numFmtId="0" fontId="1" fillId="0" borderId="0" xfId="0" applyFont="1" applyFill="1" applyProtection="1"/>
    <xf numFmtId="164" fontId="1" fillId="4" borderId="0" xfId="0" applyNumberFormat="1" applyFont="1" applyFill="1" applyProtection="1">
      <protection locked="0"/>
    </xf>
    <xf numFmtId="165" fontId="1" fillId="0" borderId="0" xfId="0" applyNumberFormat="1" applyFont="1" applyFill="1" applyProtection="1"/>
    <xf numFmtId="164" fontId="1" fillId="0" borderId="0" xfId="0" applyNumberFormat="1" applyFont="1" applyFill="1" applyProtection="1"/>
    <xf numFmtId="164" fontId="3" fillId="0" borderId="0" xfId="0" applyNumberFormat="1" applyFont="1" applyFill="1" applyProtection="1"/>
    <xf numFmtId="0" fontId="4" fillId="0" borderId="0" xfId="0" applyFont="1" applyFill="1" applyProtection="1"/>
    <xf numFmtId="164" fontId="4" fillId="0" borderId="0" xfId="0" applyNumberFormat="1" applyFont="1" applyFill="1" applyProtection="1"/>
    <xf numFmtId="0" fontId="6" fillId="2" borderId="0" xfId="0" applyFont="1" applyFill="1" applyProtection="1"/>
    <xf numFmtId="0" fontId="3" fillId="3" borderId="0" xfId="0" applyFont="1" applyFill="1" applyAlignment="1" applyProtection="1">
      <alignment horizontal="center"/>
    </xf>
    <xf numFmtId="0" fontId="4" fillId="0" borderId="0" xfId="0" applyFont="1" applyFill="1" applyAlignment="1" applyProtection="1">
      <alignment vertical="top"/>
    </xf>
    <xf numFmtId="0" fontId="0" fillId="0" borderId="0" xfId="0" applyFill="1" applyAlignment="1" applyProtection="1">
      <alignment vertical="top"/>
    </xf>
    <xf numFmtId="0" fontId="0" fillId="0" borderId="0" xfId="0" applyFill="1" applyAlignment="1" applyProtection="1">
      <alignment horizontal="justify" vertical="top" wrapText="1"/>
    </xf>
    <xf numFmtId="165" fontId="4" fillId="0" borderId="0" xfId="0" applyNumberFormat="1" applyFont="1" applyFill="1" applyAlignment="1" applyProtection="1">
      <alignment horizontal="center" vertical="top"/>
    </xf>
    <xf numFmtId="164" fontId="4" fillId="4" borderId="0" xfId="0" applyNumberFormat="1" applyFont="1" applyFill="1" applyAlignment="1" applyProtection="1">
      <alignment vertical="top"/>
      <protection locked="0"/>
    </xf>
    <xf numFmtId="165" fontId="0" fillId="4" borderId="0" xfId="0" applyNumberFormat="1" applyFill="1" applyProtection="1">
      <protection locked="0"/>
    </xf>
    <xf numFmtId="166" fontId="0" fillId="4" borderId="0" xfId="0" applyNumberFormat="1" applyFill="1" applyProtection="1">
      <protection locked="0"/>
    </xf>
    <xf numFmtId="166" fontId="0" fillId="0" borderId="0" xfId="0" applyNumberFormat="1" applyFill="1" applyProtection="1"/>
    <xf numFmtId="0" fontId="0" fillId="4" borderId="0" xfId="0" applyFill="1" applyProtection="1">
      <protection locked="0"/>
    </xf>
    <xf numFmtId="0" fontId="0" fillId="0" borderId="0" xfId="0" applyFill="1" applyAlignment="1" applyProtection="1">
      <alignment horizontal="right"/>
    </xf>
    <xf numFmtId="166" fontId="0" fillId="4" borderId="1" xfId="0" applyNumberFormat="1" applyFill="1" applyBorder="1" applyProtection="1">
      <protection locked="0"/>
    </xf>
    <xf numFmtId="165" fontId="0" fillId="0" borderId="0" xfId="0" applyNumberFormat="1" applyFill="1" applyProtection="1"/>
    <xf numFmtId="0" fontId="10" fillId="0" borderId="0" xfId="0" applyFont="1" applyFill="1" applyProtection="1"/>
    <xf numFmtId="49" fontId="10" fillId="0" borderId="0" xfId="0" applyNumberFormat="1" applyFont="1" applyFill="1" applyProtection="1"/>
    <xf numFmtId="0" fontId="11" fillId="0" borderId="0" xfId="0" applyFont="1" applyFill="1" applyAlignment="1" applyProtection="1">
      <alignment vertical="top"/>
    </xf>
    <xf numFmtId="49" fontId="11" fillId="0" borderId="0" xfId="0" applyNumberFormat="1" applyFont="1" applyFill="1" applyAlignment="1" applyProtection="1">
      <alignment vertical="top"/>
    </xf>
    <xf numFmtId="165" fontId="11" fillId="0" borderId="0" xfId="0" applyNumberFormat="1" applyFont="1" applyFill="1" applyAlignment="1" applyProtection="1">
      <alignment vertical="top"/>
    </xf>
    <xf numFmtId="165" fontId="7" fillId="0" borderId="0" xfId="0" applyNumberFormat="1" applyFont="1" applyFill="1" applyProtection="1"/>
    <xf numFmtId="165" fontId="7" fillId="0" borderId="2"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0"/>
  <sheetViews>
    <sheetView tabSelected="1" workbookViewId="0">
      <pane ySplit="8" topLeftCell="A9" activePane="bottomLeft" state="frozenSplit"/>
      <selection pane="bottomLeft"/>
    </sheetView>
  </sheetViews>
  <sheetFormatPr defaultRowHeight="14.4" x14ac:dyDescent="0.3"/>
  <cols>
    <col min="1" max="1" width="18.6640625" customWidth="1"/>
    <col min="2" max="2" width="3.44140625" customWidth="1"/>
    <col min="3" max="3" width="13.6640625" customWidth="1"/>
    <col min="4" max="4" width="4.44140625" customWidth="1"/>
    <col min="5" max="5" width="48.6640625" customWidth="1"/>
    <col min="6" max="7" width="12.6640625" customWidth="1"/>
    <col min="8" max="8" width="13.6640625" customWidth="1"/>
  </cols>
  <sheetData>
    <row r="1" spans="1:8" x14ac:dyDescent="0.3">
      <c r="E1" s="10" t="s">
        <v>0</v>
      </c>
      <c r="F1" s="10" t="s">
        <v>0</v>
      </c>
      <c r="G1" s="10" t="s">
        <v>0</v>
      </c>
      <c r="H1" s="10" t="s">
        <v>0</v>
      </c>
    </row>
    <row r="2" spans="1:8" x14ac:dyDescent="0.3">
      <c r="E2" s="10"/>
      <c r="F2" s="10"/>
      <c r="G2" s="10"/>
      <c r="H2" s="10"/>
    </row>
    <row r="3" spans="1:8" x14ac:dyDescent="0.3">
      <c r="E3" s="10"/>
      <c r="F3" s="10"/>
      <c r="G3" s="10"/>
      <c r="H3" s="10"/>
    </row>
    <row r="4" spans="1:8" x14ac:dyDescent="0.3">
      <c r="E4" s="10"/>
      <c r="F4" s="10"/>
      <c r="G4" s="10"/>
      <c r="H4" s="10"/>
    </row>
    <row r="6" spans="1:8" ht="18" x14ac:dyDescent="0.35">
      <c r="C6" s="12"/>
      <c r="D6" s="12"/>
      <c r="E6" s="13" t="s">
        <v>1</v>
      </c>
      <c r="F6" s="12"/>
      <c r="G6" s="12"/>
      <c r="H6" s="12"/>
    </row>
    <row r="8" spans="1:8" x14ac:dyDescent="0.3">
      <c r="F8" s="14" t="s">
        <v>2</v>
      </c>
      <c r="G8" s="14" t="s">
        <v>3</v>
      </c>
      <c r="H8" s="14" t="s">
        <v>4</v>
      </c>
    </row>
    <row r="10" spans="1:8" x14ac:dyDescent="0.3">
      <c r="C10" s="15" t="s">
        <v>5</v>
      </c>
      <c r="D10" s="16" t="s">
        <v>6</v>
      </c>
      <c r="E10" s="15" t="s">
        <v>7</v>
      </c>
    </row>
    <row r="11" spans="1:8" x14ac:dyDescent="0.3">
      <c r="C11" s="15" t="s">
        <v>8</v>
      </c>
      <c r="D11" s="16" t="s">
        <v>6</v>
      </c>
      <c r="E11" s="15" t="s">
        <v>9</v>
      </c>
    </row>
    <row r="13" spans="1:8" x14ac:dyDescent="0.3">
      <c r="A13" s="11" t="s">
        <v>10</v>
      </c>
      <c r="B13" s="11">
        <v>1</v>
      </c>
      <c r="C13" s="11" t="s">
        <v>11</v>
      </c>
      <c r="D13" s="17" t="s">
        <v>12</v>
      </c>
      <c r="E13" s="18" t="s">
        <v>13</v>
      </c>
      <c r="F13" s="19">
        <v>850</v>
      </c>
      <c r="G13" s="20">
        <v>1</v>
      </c>
      <c r="H13" s="21">
        <f>ROUND(ROUND(F13,2)*ROUND(G13,3),2)</f>
        <v>850</v>
      </c>
    </row>
    <row r="14" spans="1:8" x14ac:dyDescent="0.3">
      <c r="E14" s="15" t="s">
        <v>14</v>
      </c>
      <c r="F14" s="15"/>
      <c r="G14" s="15"/>
      <c r="H14" s="22">
        <f>SUM(H13:H13)</f>
        <v>850</v>
      </c>
    </row>
    <row r="16" spans="1:8" x14ac:dyDescent="0.3">
      <c r="C16" s="15" t="s">
        <v>5</v>
      </c>
      <c r="D16" s="16" t="s">
        <v>6</v>
      </c>
      <c r="E16" s="15" t="s">
        <v>7</v>
      </c>
    </row>
    <row r="17" spans="1:8" x14ac:dyDescent="0.3">
      <c r="C17" s="15" t="s">
        <v>8</v>
      </c>
      <c r="D17" s="16" t="s">
        <v>15</v>
      </c>
      <c r="E17" s="15" t="s">
        <v>16</v>
      </c>
    </row>
    <row r="18" spans="1:8" x14ac:dyDescent="0.3">
      <c r="C18" s="15" t="s">
        <v>17</v>
      </c>
      <c r="D18" s="16" t="s">
        <v>6</v>
      </c>
      <c r="E18" s="15" t="s">
        <v>18</v>
      </c>
    </row>
    <row r="19" spans="1:8" x14ac:dyDescent="0.3">
      <c r="C19" s="15" t="s">
        <v>19</v>
      </c>
      <c r="D19" s="16" t="s">
        <v>6</v>
      </c>
      <c r="E19" s="15" t="s">
        <v>20</v>
      </c>
    </row>
    <row r="21" spans="1:8" x14ac:dyDescent="0.3">
      <c r="A21" s="11" t="s">
        <v>21</v>
      </c>
      <c r="B21" s="11">
        <v>1</v>
      </c>
      <c r="C21" s="11" t="s">
        <v>22</v>
      </c>
      <c r="D21" s="17" t="s">
        <v>23</v>
      </c>
      <c r="E21" s="18" t="s">
        <v>24</v>
      </c>
      <c r="F21" s="19">
        <v>3.46</v>
      </c>
      <c r="G21" s="20">
        <v>103.24299999999999</v>
      </c>
      <c r="H21" s="21">
        <f>ROUND(ROUND(F21,2)*ROUND(G21,3),2)</f>
        <v>357.22</v>
      </c>
    </row>
    <row r="22" spans="1:8" x14ac:dyDescent="0.3">
      <c r="A22" s="11" t="s">
        <v>21</v>
      </c>
      <c r="B22" s="11">
        <v>2</v>
      </c>
      <c r="C22" s="11" t="s">
        <v>25</v>
      </c>
      <c r="D22" s="17" t="s">
        <v>23</v>
      </c>
      <c r="E22" s="18" t="s">
        <v>26</v>
      </c>
      <c r="F22" s="19">
        <v>3</v>
      </c>
      <c r="G22" s="20">
        <v>713.47</v>
      </c>
      <c r="H22" s="21">
        <f>ROUND(ROUND(F22,2)*ROUND(G22,3),2)</f>
        <v>2140.41</v>
      </c>
    </row>
    <row r="23" spans="1:8" x14ac:dyDescent="0.3">
      <c r="A23" s="11" t="s">
        <v>21</v>
      </c>
      <c r="B23" s="11">
        <v>3</v>
      </c>
      <c r="C23" s="11" t="s">
        <v>27</v>
      </c>
      <c r="D23" s="17" t="s">
        <v>23</v>
      </c>
      <c r="E23" s="18" t="s">
        <v>28</v>
      </c>
      <c r="F23" s="19">
        <v>1.86</v>
      </c>
      <c r="G23" s="20">
        <v>980.05200000000002</v>
      </c>
      <c r="H23" s="21">
        <f>ROUND(ROUND(F23,2)*ROUND(G23,3),2)</f>
        <v>1822.9</v>
      </c>
    </row>
    <row r="24" spans="1:8" x14ac:dyDescent="0.3">
      <c r="A24" s="11" t="s">
        <v>21</v>
      </c>
      <c r="B24" s="11">
        <v>4</v>
      </c>
      <c r="C24" s="11" t="s">
        <v>29</v>
      </c>
      <c r="D24" s="17" t="s">
        <v>30</v>
      </c>
      <c r="E24" s="18" t="s">
        <v>31</v>
      </c>
      <c r="F24" s="19">
        <v>1.56</v>
      </c>
      <c r="G24" s="20">
        <v>1032.434</v>
      </c>
      <c r="H24" s="21">
        <f>ROUND(ROUND(F24,2)*ROUND(G24,3),2)</f>
        <v>1610.6</v>
      </c>
    </row>
    <row r="25" spans="1:8" x14ac:dyDescent="0.3">
      <c r="A25" s="11" t="s">
        <v>21</v>
      </c>
      <c r="B25" s="11">
        <v>5</v>
      </c>
      <c r="C25" s="11" t="s">
        <v>32</v>
      </c>
      <c r="D25" s="17" t="s">
        <v>30</v>
      </c>
      <c r="E25" s="18" t="s">
        <v>33</v>
      </c>
      <c r="F25" s="19">
        <v>1.97</v>
      </c>
      <c r="G25" s="20">
        <v>38.21</v>
      </c>
      <c r="H25" s="21">
        <f>ROUND(ROUND(F25,2)*ROUND(G25,3),2)</f>
        <v>75.27</v>
      </c>
    </row>
    <row r="26" spans="1:8" x14ac:dyDescent="0.3">
      <c r="E26" s="15" t="s">
        <v>14</v>
      </c>
      <c r="F26" s="15"/>
      <c r="G26" s="15"/>
      <c r="H26" s="22">
        <f>SUM(H21:H25)</f>
        <v>6006.4000000000015</v>
      </c>
    </row>
    <row r="28" spans="1:8" x14ac:dyDescent="0.3">
      <c r="C28" s="15" t="s">
        <v>5</v>
      </c>
      <c r="D28" s="16" t="s">
        <v>6</v>
      </c>
      <c r="E28" s="15" t="s">
        <v>7</v>
      </c>
    </row>
    <row r="29" spans="1:8" x14ac:dyDescent="0.3">
      <c r="C29" s="15" t="s">
        <v>8</v>
      </c>
      <c r="D29" s="16" t="s">
        <v>15</v>
      </c>
      <c r="E29" s="15" t="s">
        <v>16</v>
      </c>
    </row>
    <row r="30" spans="1:8" x14ac:dyDescent="0.3">
      <c r="C30" s="15" t="s">
        <v>17</v>
      </c>
      <c r="D30" s="16" t="s">
        <v>6</v>
      </c>
      <c r="E30" s="15" t="s">
        <v>18</v>
      </c>
    </row>
    <row r="31" spans="1:8" x14ac:dyDescent="0.3">
      <c r="C31" s="15" t="s">
        <v>19</v>
      </c>
      <c r="D31" s="16" t="s">
        <v>15</v>
      </c>
      <c r="E31" s="15" t="s">
        <v>34</v>
      </c>
    </row>
    <row r="33" spans="1:8" x14ac:dyDescent="0.3">
      <c r="A33" s="11" t="s">
        <v>35</v>
      </c>
      <c r="B33" s="11">
        <v>1</v>
      </c>
      <c r="C33" s="11" t="s">
        <v>36</v>
      </c>
      <c r="D33" s="17" t="s">
        <v>23</v>
      </c>
      <c r="E33" s="18" t="s">
        <v>37</v>
      </c>
      <c r="F33" s="19">
        <v>10.07</v>
      </c>
      <c r="G33" s="20">
        <v>75.900000000000006</v>
      </c>
      <c r="H33" s="21">
        <f>ROUND(ROUND(F33,2)*ROUND(G33,3),2)</f>
        <v>764.31</v>
      </c>
    </row>
    <row r="34" spans="1:8" x14ac:dyDescent="0.3">
      <c r="A34" s="11" t="s">
        <v>35</v>
      </c>
      <c r="B34" s="11">
        <v>2</v>
      </c>
      <c r="C34" s="11" t="s">
        <v>38</v>
      </c>
      <c r="D34" s="17" t="s">
        <v>23</v>
      </c>
      <c r="E34" s="18" t="s">
        <v>39</v>
      </c>
      <c r="F34" s="19">
        <v>8.83</v>
      </c>
      <c r="G34" s="20">
        <v>33.200000000000003</v>
      </c>
      <c r="H34" s="21">
        <f>ROUND(ROUND(F34,2)*ROUND(G34,3),2)</f>
        <v>293.16000000000003</v>
      </c>
    </row>
    <row r="35" spans="1:8" x14ac:dyDescent="0.3">
      <c r="A35" s="11" t="s">
        <v>35</v>
      </c>
      <c r="B35" s="11">
        <v>3</v>
      </c>
      <c r="C35" s="11" t="s">
        <v>27</v>
      </c>
      <c r="D35" s="17" t="s">
        <v>23</v>
      </c>
      <c r="E35" s="18" t="s">
        <v>28</v>
      </c>
      <c r="F35" s="19">
        <v>1.86</v>
      </c>
      <c r="G35" s="20">
        <v>130.91999999999999</v>
      </c>
      <c r="H35" s="21">
        <f>ROUND(ROUND(F35,2)*ROUND(G35,3),2)</f>
        <v>243.51</v>
      </c>
    </row>
    <row r="36" spans="1:8" x14ac:dyDescent="0.3">
      <c r="A36" s="11" t="s">
        <v>35</v>
      </c>
      <c r="B36" s="11">
        <v>4</v>
      </c>
      <c r="C36" s="11" t="s">
        <v>40</v>
      </c>
      <c r="D36" s="17" t="s">
        <v>23</v>
      </c>
      <c r="E36" s="18" t="s">
        <v>41</v>
      </c>
      <c r="F36" s="19">
        <v>12.74</v>
      </c>
      <c r="G36" s="20">
        <v>67.7</v>
      </c>
      <c r="H36" s="21">
        <f>ROUND(ROUND(F36,2)*ROUND(G36,3),2)</f>
        <v>862.5</v>
      </c>
    </row>
    <row r="37" spans="1:8" x14ac:dyDescent="0.3">
      <c r="E37" s="15" t="s">
        <v>14</v>
      </c>
      <c r="F37" s="15"/>
      <c r="G37" s="15"/>
      <c r="H37" s="22">
        <f>SUM(H33:H36)</f>
        <v>2163.48</v>
      </c>
    </row>
    <row r="39" spans="1:8" x14ac:dyDescent="0.3">
      <c r="C39" s="15" t="s">
        <v>5</v>
      </c>
      <c r="D39" s="16" t="s">
        <v>6</v>
      </c>
      <c r="E39" s="15" t="s">
        <v>7</v>
      </c>
    </row>
    <row r="40" spans="1:8" x14ac:dyDescent="0.3">
      <c r="C40" s="15" t="s">
        <v>8</v>
      </c>
      <c r="D40" s="16" t="s">
        <v>15</v>
      </c>
      <c r="E40" s="15" t="s">
        <v>16</v>
      </c>
    </row>
    <row r="41" spans="1:8" x14ac:dyDescent="0.3">
      <c r="C41" s="15" t="s">
        <v>17</v>
      </c>
      <c r="D41" s="16" t="s">
        <v>6</v>
      </c>
      <c r="E41" s="15" t="s">
        <v>18</v>
      </c>
    </row>
    <row r="42" spans="1:8" x14ac:dyDescent="0.3">
      <c r="C42" s="15" t="s">
        <v>19</v>
      </c>
      <c r="D42" s="16" t="s">
        <v>42</v>
      </c>
      <c r="E42" s="15" t="s">
        <v>43</v>
      </c>
    </row>
    <row r="44" spans="1:8" x14ac:dyDescent="0.3">
      <c r="A44" s="11" t="s">
        <v>44</v>
      </c>
      <c r="B44" s="11">
        <v>1</v>
      </c>
      <c r="C44" s="11" t="s">
        <v>45</v>
      </c>
      <c r="D44" s="17" t="s">
        <v>23</v>
      </c>
      <c r="E44" s="18" t="s">
        <v>46</v>
      </c>
      <c r="F44" s="19">
        <v>29.01</v>
      </c>
      <c r="G44" s="20">
        <v>207.36</v>
      </c>
      <c r="H44" s="21">
        <f t="shared" ref="H44:H50" si="0">ROUND(ROUND(F44,2)*ROUND(G44,3),2)</f>
        <v>6015.51</v>
      </c>
    </row>
    <row r="45" spans="1:8" x14ac:dyDescent="0.3">
      <c r="A45" s="11" t="s">
        <v>44</v>
      </c>
      <c r="B45" s="11">
        <v>2</v>
      </c>
      <c r="C45" s="11" t="s">
        <v>47</v>
      </c>
      <c r="D45" s="17" t="s">
        <v>23</v>
      </c>
      <c r="E45" s="18" t="s">
        <v>48</v>
      </c>
      <c r="F45" s="19">
        <v>27.17</v>
      </c>
      <c r="G45" s="20">
        <v>207.36</v>
      </c>
      <c r="H45" s="21">
        <f t="shared" si="0"/>
        <v>5633.97</v>
      </c>
    </row>
    <row r="46" spans="1:8" x14ac:dyDescent="0.3">
      <c r="A46" s="11" t="s">
        <v>44</v>
      </c>
      <c r="B46" s="11">
        <v>3</v>
      </c>
      <c r="C46" s="11" t="s">
        <v>49</v>
      </c>
      <c r="D46" s="17" t="s">
        <v>30</v>
      </c>
      <c r="E46" s="18" t="s">
        <v>50</v>
      </c>
      <c r="F46" s="19">
        <v>0.46</v>
      </c>
      <c r="G46" s="20">
        <v>1036.8</v>
      </c>
      <c r="H46" s="21">
        <f t="shared" si="0"/>
        <v>476.93</v>
      </c>
    </row>
    <row r="47" spans="1:8" x14ac:dyDescent="0.3">
      <c r="A47" s="11" t="s">
        <v>44</v>
      </c>
      <c r="B47" s="11">
        <v>4</v>
      </c>
      <c r="C47" s="11" t="s">
        <v>51</v>
      </c>
      <c r="D47" s="17" t="s">
        <v>52</v>
      </c>
      <c r="E47" s="18" t="s">
        <v>53</v>
      </c>
      <c r="F47" s="19">
        <v>77.900000000000006</v>
      </c>
      <c r="G47" s="20">
        <v>247.79499999999999</v>
      </c>
      <c r="H47" s="21">
        <f t="shared" si="0"/>
        <v>19303.23</v>
      </c>
    </row>
    <row r="48" spans="1:8" x14ac:dyDescent="0.3">
      <c r="A48" s="11" t="s">
        <v>44</v>
      </c>
      <c r="B48" s="11">
        <v>5</v>
      </c>
      <c r="C48" s="11" t="s">
        <v>54</v>
      </c>
      <c r="D48" s="17" t="s">
        <v>30</v>
      </c>
      <c r="E48" s="18" t="s">
        <v>55</v>
      </c>
      <c r="F48" s="19">
        <v>0.46</v>
      </c>
      <c r="G48" s="20">
        <v>1036.8</v>
      </c>
      <c r="H48" s="21">
        <f t="shared" si="0"/>
        <v>476.93</v>
      </c>
    </row>
    <row r="49" spans="1:8" x14ac:dyDescent="0.3">
      <c r="A49" s="11" t="s">
        <v>44</v>
      </c>
      <c r="B49" s="11">
        <v>6</v>
      </c>
      <c r="C49" s="11" t="s">
        <v>56</v>
      </c>
      <c r="D49" s="17" t="s">
        <v>52</v>
      </c>
      <c r="E49" s="18" t="s">
        <v>57</v>
      </c>
      <c r="F49" s="19">
        <v>81.03</v>
      </c>
      <c r="G49" s="20">
        <v>123.379</v>
      </c>
      <c r="H49" s="21">
        <f t="shared" si="0"/>
        <v>9997.4</v>
      </c>
    </row>
    <row r="50" spans="1:8" x14ac:dyDescent="0.3">
      <c r="A50" s="11" t="s">
        <v>44</v>
      </c>
      <c r="B50" s="11">
        <v>7</v>
      </c>
      <c r="C50" s="11" t="s">
        <v>58</v>
      </c>
      <c r="D50" s="17" t="s">
        <v>59</v>
      </c>
      <c r="E50" s="18" t="s">
        <v>60</v>
      </c>
      <c r="F50" s="19">
        <v>23.82</v>
      </c>
      <c r="G50" s="20">
        <v>38.4</v>
      </c>
      <c r="H50" s="21">
        <f t="shared" si="0"/>
        <v>914.69</v>
      </c>
    </row>
    <row r="51" spans="1:8" x14ac:dyDescent="0.3">
      <c r="E51" s="15" t="s">
        <v>14</v>
      </c>
      <c r="F51" s="15"/>
      <c r="G51" s="15"/>
      <c r="H51" s="22">
        <f>SUM(H44:H50)</f>
        <v>42818.66</v>
      </c>
    </row>
    <row r="53" spans="1:8" x14ac:dyDescent="0.3">
      <c r="C53" s="15" t="s">
        <v>5</v>
      </c>
      <c r="D53" s="16" t="s">
        <v>6</v>
      </c>
      <c r="E53" s="15" t="s">
        <v>7</v>
      </c>
    </row>
    <row r="54" spans="1:8" x14ac:dyDescent="0.3">
      <c r="C54" s="15" t="s">
        <v>8</v>
      </c>
      <c r="D54" s="16" t="s">
        <v>15</v>
      </c>
      <c r="E54" s="15" t="s">
        <v>16</v>
      </c>
    </row>
    <row r="55" spans="1:8" x14ac:dyDescent="0.3">
      <c r="C55" s="15" t="s">
        <v>17</v>
      </c>
      <c r="D55" s="16" t="s">
        <v>6</v>
      </c>
      <c r="E55" s="15" t="s">
        <v>18</v>
      </c>
    </row>
    <row r="56" spans="1:8" x14ac:dyDescent="0.3">
      <c r="C56" s="15" t="s">
        <v>19</v>
      </c>
      <c r="D56" s="16" t="s">
        <v>61</v>
      </c>
      <c r="E56" s="15" t="s">
        <v>62</v>
      </c>
    </row>
    <row r="58" spans="1:8" x14ac:dyDescent="0.3">
      <c r="A58" s="11" t="s">
        <v>63</v>
      </c>
      <c r="B58" s="11">
        <v>1</v>
      </c>
      <c r="C58" s="11" t="s">
        <v>64</v>
      </c>
      <c r="D58" s="17" t="s">
        <v>59</v>
      </c>
      <c r="E58" s="18" t="s">
        <v>65</v>
      </c>
      <c r="F58" s="19">
        <v>36.9</v>
      </c>
      <c r="G58" s="20">
        <v>40</v>
      </c>
      <c r="H58" s="21">
        <f t="shared" ref="H58:H64" si="1">ROUND(ROUND(F58,2)*ROUND(G58,3),2)</f>
        <v>1476</v>
      </c>
    </row>
    <row r="59" spans="1:8" x14ac:dyDescent="0.3">
      <c r="A59" s="11" t="s">
        <v>63</v>
      </c>
      <c r="B59" s="11">
        <v>2</v>
      </c>
      <c r="C59" s="11" t="s">
        <v>66</v>
      </c>
      <c r="D59" s="17" t="s">
        <v>59</v>
      </c>
      <c r="E59" s="18" t="s">
        <v>67</v>
      </c>
      <c r="F59" s="19">
        <v>71.2</v>
      </c>
      <c r="G59" s="20">
        <v>43</v>
      </c>
      <c r="H59" s="21">
        <f t="shared" si="1"/>
        <v>3061.6</v>
      </c>
    </row>
    <row r="60" spans="1:8" x14ac:dyDescent="0.3">
      <c r="A60" s="11" t="s">
        <v>63</v>
      </c>
      <c r="B60" s="11">
        <v>3</v>
      </c>
      <c r="C60" s="11" t="s">
        <v>68</v>
      </c>
      <c r="D60" s="17" t="s">
        <v>59</v>
      </c>
      <c r="E60" s="18" t="s">
        <v>69</v>
      </c>
      <c r="F60" s="19">
        <v>34.950000000000003</v>
      </c>
      <c r="G60" s="20">
        <v>40</v>
      </c>
      <c r="H60" s="21">
        <f t="shared" si="1"/>
        <v>1398</v>
      </c>
    </row>
    <row r="61" spans="1:8" x14ac:dyDescent="0.3">
      <c r="A61" s="11" t="s">
        <v>63</v>
      </c>
      <c r="B61" s="11">
        <v>4</v>
      </c>
      <c r="C61" s="11" t="s">
        <v>70</v>
      </c>
      <c r="D61" s="17" t="s">
        <v>71</v>
      </c>
      <c r="E61" s="18" t="s">
        <v>72</v>
      </c>
      <c r="F61" s="19">
        <v>636.82000000000005</v>
      </c>
      <c r="G61" s="20">
        <v>1</v>
      </c>
      <c r="H61" s="21">
        <f t="shared" si="1"/>
        <v>636.82000000000005</v>
      </c>
    </row>
    <row r="62" spans="1:8" x14ac:dyDescent="0.3">
      <c r="A62" s="11" t="s">
        <v>63</v>
      </c>
      <c r="B62" s="11">
        <v>5</v>
      </c>
      <c r="C62" s="11" t="s">
        <v>73</v>
      </c>
      <c r="D62" s="17" t="s">
        <v>71</v>
      </c>
      <c r="E62" s="18" t="s">
        <v>74</v>
      </c>
      <c r="F62" s="19">
        <v>643.94000000000005</v>
      </c>
      <c r="G62" s="20">
        <v>1</v>
      </c>
      <c r="H62" s="21">
        <f t="shared" si="1"/>
        <v>643.94000000000005</v>
      </c>
    </row>
    <row r="63" spans="1:8" x14ac:dyDescent="0.3">
      <c r="A63" s="11" t="s">
        <v>63</v>
      </c>
      <c r="B63" s="11">
        <v>6</v>
      </c>
      <c r="C63" s="11" t="s">
        <v>75</v>
      </c>
      <c r="D63" s="17" t="s">
        <v>71</v>
      </c>
      <c r="E63" s="18" t="s">
        <v>76</v>
      </c>
      <c r="F63" s="19">
        <v>79.73</v>
      </c>
      <c r="G63" s="20">
        <v>2</v>
      </c>
      <c r="H63" s="21">
        <f t="shared" si="1"/>
        <v>159.46</v>
      </c>
    </row>
    <row r="64" spans="1:8" x14ac:dyDescent="0.3">
      <c r="A64" s="11" t="s">
        <v>63</v>
      </c>
      <c r="B64" s="11">
        <v>7</v>
      </c>
      <c r="C64" s="11" t="s">
        <v>77</v>
      </c>
      <c r="D64" s="17" t="s">
        <v>71</v>
      </c>
      <c r="E64" s="18" t="s">
        <v>78</v>
      </c>
      <c r="F64" s="19">
        <v>66.28</v>
      </c>
      <c r="G64" s="20">
        <v>2</v>
      </c>
      <c r="H64" s="21">
        <f t="shared" si="1"/>
        <v>132.56</v>
      </c>
    </row>
    <row r="65" spans="1:8" x14ac:dyDescent="0.3">
      <c r="E65" s="15" t="s">
        <v>14</v>
      </c>
      <c r="F65" s="15"/>
      <c r="G65" s="15"/>
      <c r="H65" s="22">
        <f>SUM(H58:H64)</f>
        <v>7508.380000000001</v>
      </c>
    </row>
    <row r="67" spans="1:8" x14ac:dyDescent="0.3">
      <c r="C67" s="15" t="s">
        <v>5</v>
      </c>
      <c r="D67" s="16" t="s">
        <v>6</v>
      </c>
      <c r="E67" s="15" t="s">
        <v>7</v>
      </c>
    </row>
    <row r="68" spans="1:8" x14ac:dyDescent="0.3">
      <c r="C68" s="15" t="s">
        <v>8</v>
      </c>
      <c r="D68" s="16" t="s">
        <v>15</v>
      </c>
      <c r="E68" s="15" t="s">
        <v>16</v>
      </c>
    </row>
    <row r="69" spans="1:8" x14ac:dyDescent="0.3">
      <c r="C69" s="15" t="s">
        <v>17</v>
      </c>
      <c r="D69" s="16" t="s">
        <v>6</v>
      </c>
      <c r="E69" s="15" t="s">
        <v>18</v>
      </c>
    </row>
    <row r="70" spans="1:8" x14ac:dyDescent="0.3">
      <c r="C70" s="15" t="s">
        <v>19</v>
      </c>
      <c r="D70" s="16" t="s">
        <v>79</v>
      </c>
      <c r="E70" s="15" t="s">
        <v>80</v>
      </c>
    </row>
    <row r="72" spans="1:8" x14ac:dyDescent="0.3">
      <c r="A72" s="11" t="s">
        <v>81</v>
      </c>
      <c r="B72" s="11">
        <v>1</v>
      </c>
      <c r="C72" s="11" t="s">
        <v>82</v>
      </c>
      <c r="D72" s="17" t="s">
        <v>59</v>
      </c>
      <c r="E72" s="18" t="s">
        <v>83</v>
      </c>
      <c r="F72" s="19">
        <v>1.1100000000000001</v>
      </c>
      <c r="G72" s="20">
        <v>179.2</v>
      </c>
      <c r="H72" s="21">
        <f>ROUND(ROUND(F72,2)*ROUND(G72,3),2)</f>
        <v>198.91</v>
      </c>
    </row>
    <row r="73" spans="1:8" x14ac:dyDescent="0.3">
      <c r="E73" s="15" t="s">
        <v>14</v>
      </c>
      <c r="F73" s="15"/>
      <c r="G73" s="15"/>
      <c r="H73" s="22">
        <f>SUM(H72:H72)</f>
        <v>198.91</v>
      </c>
    </row>
    <row r="75" spans="1:8" x14ac:dyDescent="0.3">
      <c r="C75" s="15" t="s">
        <v>5</v>
      </c>
      <c r="D75" s="16" t="s">
        <v>6</v>
      </c>
      <c r="E75" s="15" t="s">
        <v>7</v>
      </c>
    </row>
    <row r="76" spans="1:8" x14ac:dyDescent="0.3">
      <c r="C76" s="15" t="s">
        <v>8</v>
      </c>
      <c r="D76" s="16" t="s">
        <v>15</v>
      </c>
      <c r="E76" s="15" t="s">
        <v>16</v>
      </c>
    </row>
    <row r="77" spans="1:8" x14ac:dyDescent="0.3">
      <c r="C77" s="15" t="s">
        <v>17</v>
      </c>
      <c r="D77" s="16" t="s">
        <v>15</v>
      </c>
      <c r="E77" s="15" t="s">
        <v>84</v>
      </c>
    </row>
    <row r="78" spans="1:8" x14ac:dyDescent="0.3">
      <c r="C78" s="15" t="s">
        <v>19</v>
      </c>
      <c r="D78" s="16" t="s">
        <v>6</v>
      </c>
      <c r="E78" s="15" t="s">
        <v>85</v>
      </c>
    </row>
    <row r="80" spans="1:8" x14ac:dyDescent="0.3">
      <c r="A80" s="11" t="s">
        <v>86</v>
      </c>
      <c r="B80" s="11">
        <v>1</v>
      </c>
      <c r="C80" s="11" t="s">
        <v>87</v>
      </c>
      <c r="D80" s="17" t="s">
        <v>23</v>
      </c>
      <c r="E80" s="18" t="s">
        <v>88</v>
      </c>
      <c r="F80" s="19">
        <v>8.5399999999999991</v>
      </c>
      <c r="G80" s="20">
        <v>148.19999999999999</v>
      </c>
      <c r="H80" s="21">
        <f>ROUND(ROUND(F80,2)*ROUND(G80,3),2)</f>
        <v>1265.6300000000001</v>
      </c>
    </row>
    <row r="81" spans="1:8" x14ac:dyDescent="0.3">
      <c r="A81" s="11" t="s">
        <v>86</v>
      </c>
      <c r="B81" s="11">
        <v>2</v>
      </c>
      <c r="C81" s="11" t="s">
        <v>36</v>
      </c>
      <c r="D81" s="17" t="s">
        <v>23</v>
      </c>
      <c r="E81" s="18" t="s">
        <v>37</v>
      </c>
      <c r="F81" s="19">
        <v>10.07</v>
      </c>
      <c r="G81" s="20">
        <v>1203.72</v>
      </c>
      <c r="H81" s="21">
        <f>ROUND(ROUND(F81,2)*ROUND(G81,3),2)</f>
        <v>12121.46</v>
      </c>
    </row>
    <row r="82" spans="1:8" x14ac:dyDescent="0.3">
      <c r="A82" s="11" t="s">
        <v>86</v>
      </c>
      <c r="B82" s="11">
        <v>3</v>
      </c>
      <c r="C82" s="11" t="s">
        <v>27</v>
      </c>
      <c r="D82" s="17" t="s">
        <v>23</v>
      </c>
      <c r="E82" s="18" t="s">
        <v>28</v>
      </c>
      <c r="F82" s="19">
        <v>1.86</v>
      </c>
      <c r="G82" s="20">
        <v>1797.84</v>
      </c>
      <c r="H82" s="21">
        <f>ROUND(ROUND(F82,2)*ROUND(G82,3),2)</f>
        <v>3343.98</v>
      </c>
    </row>
    <row r="83" spans="1:8" x14ac:dyDescent="0.3">
      <c r="A83" s="11" t="s">
        <v>86</v>
      </c>
      <c r="B83" s="11">
        <v>4</v>
      </c>
      <c r="C83" s="11" t="s">
        <v>89</v>
      </c>
      <c r="D83" s="17" t="s">
        <v>23</v>
      </c>
      <c r="E83" s="18" t="s">
        <v>90</v>
      </c>
      <c r="F83" s="19">
        <v>27.5</v>
      </c>
      <c r="G83" s="20">
        <v>86.45</v>
      </c>
      <c r="H83" s="21">
        <f>ROUND(ROUND(F83,2)*ROUND(G83,3),2)</f>
        <v>2377.38</v>
      </c>
    </row>
    <row r="84" spans="1:8" x14ac:dyDescent="0.3">
      <c r="A84" s="11" t="s">
        <v>86</v>
      </c>
      <c r="B84" s="11">
        <v>5</v>
      </c>
      <c r="C84" s="11" t="s">
        <v>40</v>
      </c>
      <c r="D84" s="17" t="s">
        <v>23</v>
      </c>
      <c r="E84" s="18" t="s">
        <v>41</v>
      </c>
      <c r="F84" s="19">
        <v>12.74</v>
      </c>
      <c r="G84" s="20">
        <v>930.25</v>
      </c>
      <c r="H84" s="21">
        <f>ROUND(ROUND(F84,2)*ROUND(G84,3),2)</f>
        <v>11851.39</v>
      </c>
    </row>
    <row r="85" spans="1:8" x14ac:dyDescent="0.3">
      <c r="E85" s="15" t="s">
        <v>14</v>
      </c>
      <c r="F85" s="15"/>
      <c r="G85" s="15"/>
      <c r="H85" s="22">
        <f>SUM(H80:H84)</f>
        <v>30959.84</v>
      </c>
    </row>
    <row r="87" spans="1:8" x14ac:dyDescent="0.3">
      <c r="C87" s="15" t="s">
        <v>5</v>
      </c>
      <c r="D87" s="16" t="s">
        <v>6</v>
      </c>
      <c r="E87" s="15" t="s">
        <v>7</v>
      </c>
    </row>
    <row r="88" spans="1:8" x14ac:dyDescent="0.3">
      <c r="C88" s="15" t="s">
        <v>8</v>
      </c>
      <c r="D88" s="16" t="s">
        <v>15</v>
      </c>
      <c r="E88" s="15" t="s">
        <v>16</v>
      </c>
    </row>
    <row r="89" spans="1:8" x14ac:dyDescent="0.3">
      <c r="C89" s="15" t="s">
        <v>17</v>
      </c>
      <c r="D89" s="16" t="s">
        <v>15</v>
      </c>
      <c r="E89" s="15" t="s">
        <v>84</v>
      </c>
    </row>
    <row r="90" spans="1:8" x14ac:dyDescent="0.3">
      <c r="C90" s="15" t="s">
        <v>19</v>
      </c>
      <c r="D90" s="16" t="s">
        <v>15</v>
      </c>
      <c r="E90" s="15" t="s">
        <v>91</v>
      </c>
    </row>
    <row r="92" spans="1:8" x14ac:dyDescent="0.3">
      <c r="A92" s="11" t="s">
        <v>92</v>
      </c>
      <c r="B92" s="11">
        <v>1</v>
      </c>
      <c r="C92" s="11" t="s">
        <v>93</v>
      </c>
      <c r="D92" s="17" t="s">
        <v>59</v>
      </c>
      <c r="E92" s="18" t="s">
        <v>94</v>
      </c>
      <c r="F92" s="19">
        <v>12.58</v>
      </c>
      <c r="G92" s="20">
        <v>570</v>
      </c>
      <c r="H92" s="21">
        <f>ROUND(ROUND(F92,2)*ROUND(G92,3),2)</f>
        <v>7170.6</v>
      </c>
    </row>
    <row r="93" spans="1:8" x14ac:dyDescent="0.3">
      <c r="A93" s="11" t="s">
        <v>92</v>
      </c>
      <c r="B93" s="11">
        <v>2</v>
      </c>
      <c r="C93" s="11" t="s">
        <v>95</v>
      </c>
      <c r="D93" s="17" t="s">
        <v>59</v>
      </c>
      <c r="E93" s="18" t="s">
        <v>96</v>
      </c>
      <c r="F93" s="19">
        <v>65.41</v>
      </c>
      <c r="G93" s="20">
        <v>190</v>
      </c>
      <c r="H93" s="21">
        <f>ROUND(ROUND(F93,2)*ROUND(G93,3),2)</f>
        <v>12427.9</v>
      </c>
    </row>
    <row r="94" spans="1:8" x14ac:dyDescent="0.3">
      <c r="A94" s="11" t="s">
        <v>92</v>
      </c>
      <c r="B94" s="11">
        <v>3</v>
      </c>
      <c r="C94" s="11" t="s">
        <v>97</v>
      </c>
      <c r="D94" s="17" t="s">
        <v>59</v>
      </c>
      <c r="E94" s="18" t="s">
        <v>98</v>
      </c>
      <c r="F94" s="19">
        <v>81.63</v>
      </c>
      <c r="G94" s="20">
        <v>190</v>
      </c>
      <c r="H94" s="21">
        <f>ROUND(ROUND(F94,2)*ROUND(G94,3),2)</f>
        <v>15509.7</v>
      </c>
    </row>
    <row r="95" spans="1:8" x14ac:dyDescent="0.3">
      <c r="A95" s="11" t="s">
        <v>92</v>
      </c>
      <c r="B95" s="11">
        <v>4</v>
      </c>
      <c r="C95" s="11" t="s">
        <v>99</v>
      </c>
      <c r="D95" s="17" t="s">
        <v>59</v>
      </c>
      <c r="E95" s="18" t="s">
        <v>100</v>
      </c>
      <c r="F95" s="19">
        <v>5.18</v>
      </c>
      <c r="G95" s="20">
        <v>190</v>
      </c>
      <c r="H95" s="21">
        <f>ROUND(ROUND(F95,2)*ROUND(G95,3),2)</f>
        <v>984.2</v>
      </c>
    </row>
    <row r="96" spans="1:8" x14ac:dyDescent="0.3">
      <c r="A96" s="11" t="s">
        <v>92</v>
      </c>
      <c r="B96" s="11">
        <v>5</v>
      </c>
      <c r="C96" s="11" t="s">
        <v>101</v>
      </c>
      <c r="D96" s="17" t="s">
        <v>59</v>
      </c>
      <c r="E96" s="18" t="s">
        <v>102</v>
      </c>
      <c r="F96" s="19">
        <v>0.53</v>
      </c>
      <c r="G96" s="20">
        <v>190</v>
      </c>
      <c r="H96" s="21">
        <f>ROUND(ROUND(F96,2)*ROUND(G96,3),2)</f>
        <v>100.7</v>
      </c>
    </row>
    <row r="97" spans="1:8" x14ac:dyDescent="0.3">
      <c r="E97" s="15" t="s">
        <v>14</v>
      </c>
      <c r="F97" s="15"/>
      <c r="G97" s="15"/>
      <c r="H97" s="22">
        <f>SUM(H92:H96)</f>
        <v>36193.099999999991</v>
      </c>
    </row>
    <row r="99" spans="1:8" x14ac:dyDescent="0.3">
      <c r="C99" s="15" t="s">
        <v>5</v>
      </c>
      <c r="D99" s="16" t="s">
        <v>6</v>
      </c>
      <c r="E99" s="15" t="s">
        <v>7</v>
      </c>
    </row>
    <row r="100" spans="1:8" x14ac:dyDescent="0.3">
      <c r="C100" s="15" t="s">
        <v>8</v>
      </c>
      <c r="D100" s="16" t="s">
        <v>15</v>
      </c>
      <c r="E100" s="15" t="s">
        <v>16</v>
      </c>
    </row>
    <row r="101" spans="1:8" x14ac:dyDescent="0.3">
      <c r="C101" s="15" t="s">
        <v>17</v>
      </c>
      <c r="D101" s="16" t="s">
        <v>15</v>
      </c>
      <c r="E101" s="15" t="s">
        <v>84</v>
      </c>
    </row>
    <row r="102" spans="1:8" x14ac:dyDescent="0.3">
      <c r="C102" s="15" t="s">
        <v>19</v>
      </c>
      <c r="D102" s="16" t="s">
        <v>42</v>
      </c>
      <c r="E102" s="15" t="s">
        <v>62</v>
      </c>
    </row>
    <row r="104" spans="1:8" x14ac:dyDescent="0.3">
      <c r="A104" s="11" t="s">
        <v>103</v>
      </c>
      <c r="B104" s="11">
        <v>1</v>
      </c>
      <c r="C104" s="11" t="s">
        <v>104</v>
      </c>
      <c r="D104" s="17" t="s">
        <v>59</v>
      </c>
      <c r="E104" s="18" t="s">
        <v>105</v>
      </c>
      <c r="F104" s="19">
        <v>85.09</v>
      </c>
      <c r="G104" s="20">
        <v>52.6</v>
      </c>
      <c r="H104" s="21">
        <f>ROUND(ROUND(F104,2)*ROUND(G104,3),2)</f>
        <v>4475.7299999999996</v>
      </c>
    </row>
    <row r="105" spans="1:8" x14ac:dyDescent="0.3">
      <c r="E105" s="15" t="s">
        <v>14</v>
      </c>
      <c r="F105" s="15"/>
      <c r="G105" s="15"/>
      <c r="H105" s="22">
        <f>SUM(H104:H104)</f>
        <v>4475.7299999999996</v>
      </c>
    </row>
    <row r="107" spans="1:8" x14ac:dyDescent="0.3">
      <c r="C107" s="15" t="s">
        <v>5</v>
      </c>
      <c r="D107" s="16" t="s">
        <v>6</v>
      </c>
      <c r="E107" s="15" t="s">
        <v>7</v>
      </c>
    </row>
    <row r="108" spans="1:8" x14ac:dyDescent="0.3">
      <c r="C108" s="15" t="s">
        <v>8</v>
      </c>
      <c r="D108" s="16" t="s">
        <v>15</v>
      </c>
      <c r="E108" s="15" t="s">
        <v>16</v>
      </c>
    </row>
    <row r="109" spans="1:8" x14ac:dyDescent="0.3">
      <c r="C109" s="15" t="s">
        <v>17</v>
      </c>
      <c r="D109" s="16" t="s">
        <v>42</v>
      </c>
      <c r="E109" s="15" t="s">
        <v>106</v>
      </c>
    </row>
    <row r="110" spans="1:8" x14ac:dyDescent="0.3">
      <c r="C110" s="15" t="s">
        <v>19</v>
      </c>
      <c r="D110" s="16" t="s">
        <v>6</v>
      </c>
      <c r="E110" s="15" t="s">
        <v>107</v>
      </c>
    </row>
    <row r="112" spans="1:8" x14ac:dyDescent="0.3">
      <c r="A112" s="11" t="s">
        <v>108</v>
      </c>
      <c r="B112" s="11">
        <v>1</v>
      </c>
      <c r="C112" s="11" t="s">
        <v>22</v>
      </c>
      <c r="D112" s="17" t="s">
        <v>23</v>
      </c>
      <c r="E112" s="18" t="s">
        <v>24</v>
      </c>
      <c r="F112" s="19">
        <v>3.46</v>
      </c>
      <c r="G112" s="20">
        <v>35.765999999999998</v>
      </c>
      <c r="H112" s="21">
        <f>ROUND(ROUND(F112,2)*ROUND(G112,3),2)</f>
        <v>123.75</v>
      </c>
    </row>
    <row r="113" spans="1:8" x14ac:dyDescent="0.3">
      <c r="A113" s="11" t="s">
        <v>108</v>
      </c>
      <c r="B113" s="11">
        <v>2</v>
      </c>
      <c r="C113" s="11" t="s">
        <v>25</v>
      </c>
      <c r="D113" s="17" t="s">
        <v>23</v>
      </c>
      <c r="E113" s="18" t="s">
        <v>26</v>
      </c>
      <c r="F113" s="19">
        <v>3</v>
      </c>
      <c r="G113" s="20">
        <v>677.64</v>
      </c>
      <c r="H113" s="21">
        <f>ROUND(ROUND(F113,2)*ROUND(G113,3),2)</f>
        <v>2032.92</v>
      </c>
    </row>
    <row r="114" spans="1:8" x14ac:dyDescent="0.3">
      <c r="A114" s="11" t="s">
        <v>108</v>
      </c>
      <c r="B114" s="11">
        <v>3</v>
      </c>
      <c r="C114" s="11" t="s">
        <v>27</v>
      </c>
      <c r="D114" s="17" t="s">
        <v>23</v>
      </c>
      <c r="E114" s="18" t="s">
        <v>28</v>
      </c>
      <c r="F114" s="19">
        <v>1.86</v>
      </c>
      <c r="G114" s="20">
        <v>856.08</v>
      </c>
      <c r="H114" s="21">
        <f>ROUND(ROUND(F114,2)*ROUND(G114,3),2)</f>
        <v>1592.31</v>
      </c>
    </row>
    <row r="115" spans="1:8" x14ac:dyDescent="0.3">
      <c r="A115" s="11" t="s">
        <v>108</v>
      </c>
      <c r="B115" s="11">
        <v>4</v>
      </c>
      <c r="C115" s="11" t="s">
        <v>29</v>
      </c>
      <c r="D115" s="17" t="s">
        <v>30</v>
      </c>
      <c r="E115" s="18" t="s">
        <v>31</v>
      </c>
      <c r="F115" s="19">
        <v>1.56</v>
      </c>
      <c r="G115" s="20">
        <v>357.66399999999999</v>
      </c>
      <c r="H115" s="21">
        <f>ROUND(ROUND(F115,2)*ROUND(G115,3),2)</f>
        <v>557.96</v>
      </c>
    </row>
    <row r="116" spans="1:8" x14ac:dyDescent="0.3">
      <c r="E116" s="15" t="s">
        <v>14</v>
      </c>
      <c r="F116" s="15"/>
      <c r="G116" s="15"/>
      <c r="H116" s="22">
        <f>SUM(H112:H115)</f>
        <v>4306.9400000000005</v>
      </c>
    </row>
    <row r="118" spans="1:8" x14ac:dyDescent="0.3">
      <c r="C118" s="15" t="s">
        <v>5</v>
      </c>
      <c r="D118" s="16" t="s">
        <v>6</v>
      </c>
      <c r="E118" s="15" t="s">
        <v>7</v>
      </c>
    </row>
    <row r="119" spans="1:8" x14ac:dyDescent="0.3">
      <c r="C119" s="15" t="s">
        <v>8</v>
      </c>
      <c r="D119" s="16" t="s">
        <v>15</v>
      </c>
      <c r="E119" s="15" t="s">
        <v>16</v>
      </c>
    </row>
    <row r="120" spans="1:8" x14ac:dyDescent="0.3">
      <c r="C120" s="15" t="s">
        <v>17</v>
      </c>
      <c r="D120" s="16" t="s">
        <v>42</v>
      </c>
      <c r="E120" s="15" t="s">
        <v>106</v>
      </c>
    </row>
    <row r="121" spans="1:8" x14ac:dyDescent="0.3">
      <c r="C121" s="15" t="s">
        <v>19</v>
      </c>
      <c r="D121" s="16" t="s">
        <v>15</v>
      </c>
      <c r="E121" s="15" t="s">
        <v>109</v>
      </c>
    </row>
    <row r="123" spans="1:8" x14ac:dyDescent="0.3">
      <c r="A123" s="11" t="s">
        <v>110</v>
      </c>
      <c r="B123" s="11">
        <v>1</v>
      </c>
      <c r="C123" s="11" t="s">
        <v>111</v>
      </c>
      <c r="D123" s="17" t="s">
        <v>59</v>
      </c>
      <c r="E123" s="18" t="s">
        <v>112</v>
      </c>
      <c r="F123" s="19">
        <v>28.14</v>
      </c>
      <c r="G123" s="20">
        <v>87.5</v>
      </c>
      <c r="H123" s="21">
        <f>ROUND(ROUND(F123,2)*ROUND(G123,3),2)</f>
        <v>2462.25</v>
      </c>
    </row>
    <row r="124" spans="1:8" x14ac:dyDescent="0.3">
      <c r="A124" s="11" t="s">
        <v>110</v>
      </c>
      <c r="B124" s="11">
        <v>2</v>
      </c>
      <c r="C124" s="11" t="s">
        <v>113</v>
      </c>
      <c r="D124" s="17" t="s">
        <v>59</v>
      </c>
      <c r="E124" s="18" t="s">
        <v>114</v>
      </c>
      <c r="F124" s="19">
        <v>11.31</v>
      </c>
      <c r="G124" s="20">
        <v>43.9</v>
      </c>
      <c r="H124" s="21">
        <f>ROUND(ROUND(F124,2)*ROUND(G124,3),2)</f>
        <v>496.51</v>
      </c>
    </row>
    <row r="125" spans="1:8" x14ac:dyDescent="0.3">
      <c r="E125" s="15" t="s">
        <v>14</v>
      </c>
      <c r="F125" s="15"/>
      <c r="G125" s="15"/>
      <c r="H125" s="22">
        <f>SUM(H123:H124)</f>
        <v>2958.76</v>
      </c>
    </row>
    <row r="127" spans="1:8" x14ac:dyDescent="0.3">
      <c r="C127" s="15" t="s">
        <v>5</v>
      </c>
      <c r="D127" s="16" t="s">
        <v>6</v>
      </c>
      <c r="E127" s="15" t="s">
        <v>7</v>
      </c>
    </row>
    <row r="128" spans="1:8" x14ac:dyDescent="0.3">
      <c r="C128" s="15" t="s">
        <v>8</v>
      </c>
      <c r="D128" s="16" t="s">
        <v>15</v>
      </c>
      <c r="E128" s="15" t="s">
        <v>16</v>
      </c>
    </row>
    <row r="129" spans="1:8" x14ac:dyDescent="0.3">
      <c r="C129" s="15" t="s">
        <v>17</v>
      </c>
      <c r="D129" s="16" t="s">
        <v>61</v>
      </c>
      <c r="E129" s="15" t="s">
        <v>115</v>
      </c>
    </row>
    <row r="130" spans="1:8" x14ac:dyDescent="0.3">
      <c r="C130" s="15" t="s">
        <v>19</v>
      </c>
      <c r="D130" s="16" t="s">
        <v>6</v>
      </c>
      <c r="E130" s="15" t="s">
        <v>85</v>
      </c>
    </row>
    <row r="132" spans="1:8" x14ac:dyDescent="0.3">
      <c r="A132" s="11" t="s">
        <v>116</v>
      </c>
      <c r="B132" s="11">
        <v>1</v>
      </c>
      <c r="C132" s="11" t="s">
        <v>22</v>
      </c>
      <c r="D132" s="17" t="s">
        <v>23</v>
      </c>
      <c r="E132" s="18" t="s">
        <v>24</v>
      </c>
      <c r="F132" s="19">
        <v>3.46</v>
      </c>
      <c r="G132" s="20">
        <v>114.979</v>
      </c>
      <c r="H132" s="21">
        <f>ROUND(ROUND(F132,2)*ROUND(G132,3),2)</f>
        <v>397.83</v>
      </c>
    </row>
    <row r="133" spans="1:8" x14ac:dyDescent="0.3">
      <c r="A133" s="11" t="s">
        <v>116</v>
      </c>
      <c r="B133" s="11">
        <v>2</v>
      </c>
      <c r="C133" s="11" t="s">
        <v>25</v>
      </c>
      <c r="D133" s="17" t="s">
        <v>23</v>
      </c>
      <c r="E133" s="18" t="s">
        <v>26</v>
      </c>
      <c r="F133" s="19">
        <v>3</v>
      </c>
      <c r="G133" s="20">
        <v>659.83</v>
      </c>
      <c r="H133" s="21">
        <f>ROUND(ROUND(F133,2)*ROUND(G133,3),2)</f>
        <v>1979.49</v>
      </c>
    </row>
    <row r="134" spans="1:8" x14ac:dyDescent="0.3">
      <c r="A134" s="11" t="s">
        <v>116</v>
      </c>
      <c r="B134" s="11">
        <v>3</v>
      </c>
      <c r="C134" s="11" t="s">
        <v>27</v>
      </c>
      <c r="D134" s="17" t="s">
        <v>23</v>
      </c>
      <c r="E134" s="18" t="s">
        <v>28</v>
      </c>
      <c r="F134" s="19">
        <v>1.86</v>
      </c>
      <c r="G134" s="20">
        <v>929.77200000000005</v>
      </c>
      <c r="H134" s="21">
        <f>ROUND(ROUND(F134,2)*ROUND(G134,3),2)</f>
        <v>1729.38</v>
      </c>
    </row>
    <row r="135" spans="1:8" x14ac:dyDescent="0.3">
      <c r="A135" s="11" t="s">
        <v>116</v>
      </c>
      <c r="B135" s="11">
        <v>4</v>
      </c>
      <c r="C135" s="11" t="s">
        <v>29</v>
      </c>
      <c r="D135" s="17" t="s">
        <v>30</v>
      </c>
      <c r="E135" s="18" t="s">
        <v>31</v>
      </c>
      <c r="F135" s="19">
        <v>1.56</v>
      </c>
      <c r="G135" s="20">
        <v>1149.79</v>
      </c>
      <c r="H135" s="21">
        <f>ROUND(ROUND(F135,2)*ROUND(G135,3),2)</f>
        <v>1793.67</v>
      </c>
    </row>
    <row r="136" spans="1:8" x14ac:dyDescent="0.3">
      <c r="E136" s="15" t="s">
        <v>14</v>
      </c>
      <c r="F136" s="15"/>
      <c r="G136" s="15"/>
      <c r="H136" s="22">
        <f>SUM(H132:H135)</f>
        <v>5900.3700000000008</v>
      </c>
    </row>
    <row r="138" spans="1:8" x14ac:dyDescent="0.3">
      <c r="C138" s="15" t="s">
        <v>5</v>
      </c>
      <c r="D138" s="16" t="s">
        <v>6</v>
      </c>
      <c r="E138" s="15" t="s">
        <v>7</v>
      </c>
    </row>
    <row r="139" spans="1:8" x14ac:dyDescent="0.3">
      <c r="C139" s="15" t="s">
        <v>8</v>
      </c>
      <c r="D139" s="16" t="s">
        <v>15</v>
      </c>
      <c r="E139" s="15" t="s">
        <v>16</v>
      </c>
    </row>
    <row r="140" spans="1:8" x14ac:dyDescent="0.3">
      <c r="C140" s="15" t="s">
        <v>17</v>
      </c>
      <c r="D140" s="16" t="s">
        <v>79</v>
      </c>
      <c r="E140" s="15" t="s">
        <v>117</v>
      </c>
    </row>
    <row r="141" spans="1:8" x14ac:dyDescent="0.3">
      <c r="C141" s="15" t="s">
        <v>19</v>
      </c>
      <c r="D141" s="16" t="s">
        <v>6</v>
      </c>
      <c r="E141" s="15" t="s">
        <v>118</v>
      </c>
    </row>
    <row r="143" spans="1:8" x14ac:dyDescent="0.3">
      <c r="A143" s="11" t="s">
        <v>119</v>
      </c>
      <c r="B143" s="11">
        <v>1</v>
      </c>
      <c r="C143" s="11" t="s">
        <v>22</v>
      </c>
      <c r="D143" s="17" t="s">
        <v>23</v>
      </c>
      <c r="E143" s="18" t="s">
        <v>24</v>
      </c>
      <c r="F143" s="19">
        <v>3.46</v>
      </c>
      <c r="G143" s="20">
        <v>26.542000000000002</v>
      </c>
      <c r="H143" s="21">
        <f>ROUND(ROUND(F143,2)*ROUND(G143,3),2)</f>
        <v>91.84</v>
      </c>
    </row>
    <row r="144" spans="1:8" x14ac:dyDescent="0.3">
      <c r="A144" s="11" t="s">
        <v>119</v>
      </c>
      <c r="B144" s="11">
        <v>2</v>
      </c>
      <c r="C144" s="11" t="s">
        <v>25</v>
      </c>
      <c r="D144" s="17" t="s">
        <v>23</v>
      </c>
      <c r="E144" s="18" t="s">
        <v>26</v>
      </c>
      <c r="F144" s="19">
        <v>3</v>
      </c>
      <c r="G144" s="20">
        <v>130.47999999999999</v>
      </c>
      <c r="H144" s="21">
        <f>ROUND(ROUND(F144,2)*ROUND(G144,3),2)</f>
        <v>391.44</v>
      </c>
    </row>
    <row r="145" spans="1:8" x14ac:dyDescent="0.3">
      <c r="A145" s="11" t="s">
        <v>119</v>
      </c>
      <c r="B145" s="11">
        <v>3</v>
      </c>
      <c r="C145" s="11" t="s">
        <v>29</v>
      </c>
      <c r="D145" s="17" t="s">
        <v>30</v>
      </c>
      <c r="E145" s="18" t="s">
        <v>31</v>
      </c>
      <c r="F145" s="19">
        <v>1.56</v>
      </c>
      <c r="G145" s="20">
        <v>265.41699999999997</v>
      </c>
      <c r="H145" s="21">
        <f>ROUND(ROUND(F145,2)*ROUND(G145,3),2)</f>
        <v>414.05</v>
      </c>
    </row>
    <row r="146" spans="1:8" x14ac:dyDescent="0.3">
      <c r="A146" s="11" t="s">
        <v>119</v>
      </c>
      <c r="B146" s="11">
        <v>4</v>
      </c>
      <c r="C146" s="11" t="s">
        <v>27</v>
      </c>
      <c r="D146" s="17" t="s">
        <v>23</v>
      </c>
      <c r="E146" s="18" t="s">
        <v>28</v>
      </c>
      <c r="F146" s="19">
        <v>1.86</v>
      </c>
      <c r="G146" s="20">
        <v>188.42400000000001</v>
      </c>
      <c r="H146" s="21">
        <f>ROUND(ROUND(F146,2)*ROUND(G146,3),2)</f>
        <v>350.47</v>
      </c>
    </row>
    <row r="147" spans="1:8" x14ac:dyDescent="0.3">
      <c r="E147" s="15" t="s">
        <v>14</v>
      </c>
      <c r="F147" s="15"/>
      <c r="G147" s="15"/>
      <c r="H147" s="22">
        <f>SUM(H143:H146)</f>
        <v>1247.8</v>
      </c>
    </row>
    <row r="149" spans="1:8" x14ac:dyDescent="0.3">
      <c r="C149" s="15" t="s">
        <v>5</v>
      </c>
      <c r="D149" s="16" t="s">
        <v>6</v>
      </c>
      <c r="E149" s="15" t="s">
        <v>7</v>
      </c>
    </row>
    <row r="150" spans="1:8" x14ac:dyDescent="0.3">
      <c r="C150" s="15" t="s">
        <v>8</v>
      </c>
      <c r="D150" s="16" t="s">
        <v>15</v>
      </c>
      <c r="E150" s="15" t="s">
        <v>16</v>
      </c>
    </row>
    <row r="151" spans="1:8" x14ac:dyDescent="0.3">
      <c r="C151" s="15" t="s">
        <v>17</v>
      </c>
      <c r="D151" s="16" t="s">
        <v>79</v>
      </c>
      <c r="E151" s="15" t="s">
        <v>117</v>
      </c>
    </row>
    <row r="152" spans="1:8" x14ac:dyDescent="0.3">
      <c r="C152" s="15" t="s">
        <v>19</v>
      </c>
      <c r="D152" s="16" t="s">
        <v>15</v>
      </c>
      <c r="E152" s="15" t="s">
        <v>34</v>
      </c>
    </row>
    <row r="154" spans="1:8" x14ac:dyDescent="0.3">
      <c r="A154" s="11" t="s">
        <v>120</v>
      </c>
      <c r="B154" s="11">
        <v>1</v>
      </c>
      <c r="C154" s="11" t="s">
        <v>36</v>
      </c>
      <c r="D154" s="17" t="s">
        <v>23</v>
      </c>
      <c r="E154" s="18" t="s">
        <v>37</v>
      </c>
      <c r="F154" s="19">
        <v>10.07</v>
      </c>
      <c r="G154" s="20">
        <v>188.6</v>
      </c>
      <c r="H154" s="21">
        <f>ROUND(ROUND(F154,2)*ROUND(G154,3),2)</f>
        <v>1899.2</v>
      </c>
    </row>
    <row r="155" spans="1:8" x14ac:dyDescent="0.3">
      <c r="A155" s="11" t="s">
        <v>120</v>
      </c>
      <c r="B155" s="11">
        <v>2</v>
      </c>
      <c r="C155" s="11" t="s">
        <v>38</v>
      </c>
      <c r="D155" s="17" t="s">
        <v>23</v>
      </c>
      <c r="E155" s="18" t="s">
        <v>39</v>
      </c>
      <c r="F155" s="19">
        <v>8.83</v>
      </c>
      <c r="G155" s="20">
        <v>13.38</v>
      </c>
      <c r="H155" s="21">
        <f>ROUND(ROUND(F155,2)*ROUND(G155,3),2)</f>
        <v>118.15</v>
      </c>
    </row>
    <row r="156" spans="1:8" x14ac:dyDescent="0.3">
      <c r="A156" s="11" t="s">
        <v>120</v>
      </c>
      <c r="B156" s="11">
        <v>3</v>
      </c>
      <c r="C156" s="11" t="s">
        <v>27</v>
      </c>
      <c r="D156" s="17" t="s">
        <v>23</v>
      </c>
      <c r="E156" s="18" t="s">
        <v>28</v>
      </c>
      <c r="F156" s="19">
        <v>1.86</v>
      </c>
      <c r="G156" s="20">
        <v>242.376</v>
      </c>
      <c r="H156" s="21">
        <f>ROUND(ROUND(F156,2)*ROUND(G156,3),2)</f>
        <v>450.82</v>
      </c>
    </row>
    <row r="157" spans="1:8" x14ac:dyDescent="0.3">
      <c r="A157" s="11" t="s">
        <v>120</v>
      </c>
      <c r="B157" s="11">
        <v>4</v>
      </c>
      <c r="C157" s="11" t="s">
        <v>40</v>
      </c>
      <c r="D157" s="17" t="s">
        <v>23</v>
      </c>
      <c r="E157" s="18" t="s">
        <v>41</v>
      </c>
      <c r="F157" s="19">
        <v>12.74</v>
      </c>
      <c r="G157" s="20">
        <v>108.37</v>
      </c>
      <c r="H157" s="21">
        <f>ROUND(ROUND(F157,2)*ROUND(G157,3),2)</f>
        <v>1380.63</v>
      </c>
    </row>
    <row r="158" spans="1:8" x14ac:dyDescent="0.3">
      <c r="E158" s="15" t="s">
        <v>14</v>
      </c>
      <c r="F158" s="15"/>
      <c r="G158" s="15"/>
      <c r="H158" s="22">
        <f>SUM(H154:H157)</f>
        <v>3848.8</v>
      </c>
    </row>
    <row r="160" spans="1:8" x14ac:dyDescent="0.3">
      <c r="C160" s="15" t="s">
        <v>5</v>
      </c>
      <c r="D160" s="16" t="s">
        <v>6</v>
      </c>
      <c r="E160" s="15" t="s">
        <v>7</v>
      </c>
    </row>
    <row r="161" spans="1:8" x14ac:dyDescent="0.3">
      <c r="C161" s="15" t="s">
        <v>8</v>
      </c>
      <c r="D161" s="16" t="s">
        <v>15</v>
      </c>
      <c r="E161" s="15" t="s">
        <v>16</v>
      </c>
    </row>
    <row r="162" spans="1:8" x14ac:dyDescent="0.3">
      <c r="C162" s="15" t="s">
        <v>17</v>
      </c>
      <c r="D162" s="16" t="s">
        <v>79</v>
      </c>
      <c r="E162" s="15" t="s">
        <v>117</v>
      </c>
    </row>
    <row r="163" spans="1:8" x14ac:dyDescent="0.3">
      <c r="C163" s="15" t="s">
        <v>19</v>
      </c>
      <c r="D163" s="16" t="s">
        <v>42</v>
      </c>
      <c r="E163" s="15" t="s">
        <v>43</v>
      </c>
    </row>
    <row r="165" spans="1:8" x14ac:dyDescent="0.3">
      <c r="A165" s="11" t="s">
        <v>121</v>
      </c>
      <c r="B165" s="11">
        <v>1</v>
      </c>
      <c r="C165" s="11" t="s">
        <v>45</v>
      </c>
      <c r="D165" s="17" t="s">
        <v>23</v>
      </c>
      <c r="E165" s="18" t="s">
        <v>46</v>
      </c>
      <c r="F165" s="19">
        <v>29.01</v>
      </c>
      <c r="G165" s="20">
        <v>53.143999999999998</v>
      </c>
      <c r="H165" s="21">
        <f t="shared" ref="H165:H171" si="2">ROUND(ROUND(F165,2)*ROUND(G165,3),2)</f>
        <v>1541.71</v>
      </c>
    </row>
    <row r="166" spans="1:8" x14ac:dyDescent="0.3">
      <c r="A166" s="11" t="s">
        <v>121</v>
      </c>
      <c r="B166" s="11">
        <v>2</v>
      </c>
      <c r="C166" s="11" t="s">
        <v>47</v>
      </c>
      <c r="D166" s="17" t="s">
        <v>23</v>
      </c>
      <c r="E166" s="18" t="s">
        <v>48</v>
      </c>
      <c r="F166" s="19">
        <v>27.17</v>
      </c>
      <c r="G166" s="20">
        <v>53.143999999999998</v>
      </c>
      <c r="H166" s="21">
        <f t="shared" si="2"/>
        <v>1443.92</v>
      </c>
    </row>
    <row r="167" spans="1:8" x14ac:dyDescent="0.3">
      <c r="A167" s="11" t="s">
        <v>121</v>
      </c>
      <c r="B167" s="11">
        <v>3</v>
      </c>
      <c r="C167" s="11" t="s">
        <v>49</v>
      </c>
      <c r="D167" s="17" t="s">
        <v>30</v>
      </c>
      <c r="E167" s="18" t="s">
        <v>50</v>
      </c>
      <c r="F167" s="19">
        <v>0.46</v>
      </c>
      <c r="G167" s="20">
        <v>265.72000000000003</v>
      </c>
      <c r="H167" s="21">
        <f t="shared" si="2"/>
        <v>122.23</v>
      </c>
    </row>
    <row r="168" spans="1:8" x14ac:dyDescent="0.3">
      <c r="A168" s="11" t="s">
        <v>121</v>
      </c>
      <c r="B168" s="11">
        <v>4</v>
      </c>
      <c r="C168" s="11" t="s">
        <v>54</v>
      </c>
      <c r="D168" s="17" t="s">
        <v>30</v>
      </c>
      <c r="E168" s="18" t="s">
        <v>55</v>
      </c>
      <c r="F168" s="19">
        <v>0.46</v>
      </c>
      <c r="G168" s="20">
        <v>265.72000000000003</v>
      </c>
      <c r="H168" s="21">
        <f t="shared" si="2"/>
        <v>122.23</v>
      </c>
    </row>
    <row r="169" spans="1:8" x14ac:dyDescent="0.3">
      <c r="A169" s="11" t="s">
        <v>121</v>
      </c>
      <c r="B169" s="11">
        <v>5</v>
      </c>
      <c r="C169" s="11" t="s">
        <v>51</v>
      </c>
      <c r="D169" s="17" t="s">
        <v>52</v>
      </c>
      <c r="E169" s="18" t="s">
        <v>53</v>
      </c>
      <c r="F169" s="19">
        <v>77.900000000000006</v>
      </c>
      <c r="G169" s="20">
        <v>63.506999999999998</v>
      </c>
      <c r="H169" s="21">
        <f t="shared" si="2"/>
        <v>4947.2</v>
      </c>
    </row>
    <row r="170" spans="1:8" x14ac:dyDescent="0.3">
      <c r="A170" s="11" t="s">
        <v>121</v>
      </c>
      <c r="B170" s="11">
        <v>6</v>
      </c>
      <c r="C170" s="11" t="s">
        <v>56</v>
      </c>
      <c r="D170" s="17" t="s">
        <v>52</v>
      </c>
      <c r="E170" s="18" t="s">
        <v>57</v>
      </c>
      <c r="F170" s="19">
        <v>81.03</v>
      </c>
      <c r="G170" s="20">
        <v>31.620999999999999</v>
      </c>
      <c r="H170" s="21">
        <f t="shared" si="2"/>
        <v>2562.25</v>
      </c>
    </row>
    <row r="171" spans="1:8" x14ac:dyDescent="0.3">
      <c r="A171" s="11" t="s">
        <v>121</v>
      </c>
      <c r="B171" s="11">
        <v>7</v>
      </c>
      <c r="C171" s="11" t="s">
        <v>113</v>
      </c>
      <c r="D171" s="17" t="s">
        <v>59</v>
      </c>
      <c r="E171" s="18" t="s">
        <v>114</v>
      </c>
      <c r="F171" s="19">
        <v>11.31</v>
      </c>
      <c r="G171" s="20">
        <v>51.2</v>
      </c>
      <c r="H171" s="21">
        <f t="shared" si="2"/>
        <v>579.07000000000005</v>
      </c>
    </row>
    <row r="172" spans="1:8" x14ac:dyDescent="0.3">
      <c r="E172" s="15" t="s">
        <v>14</v>
      </c>
      <c r="F172" s="15"/>
      <c r="G172" s="15"/>
      <c r="H172" s="22">
        <f>SUM(H165:H171)</f>
        <v>11318.61</v>
      </c>
    </row>
    <row r="174" spans="1:8" x14ac:dyDescent="0.3">
      <c r="C174" s="15" t="s">
        <v>5</v>
      </c>
      <c r="D174" s="16" t="s">
        <v>6</v>
      </c>
      <c r="E174" s="15" t="s">
        <v>7</v>
      </c>
    </row>
    <row r="175" spans="1:8" x14ac:dyDescent="0.3">
      <c r="C175" s="15" t="s">
        <v>8</v>
      </c>
      <c r="D175" s="16" t="s">
        <v>15</v>
      </c>
      <c r="E175" s="15" t="s">
        <v>16</v>
      </c>
    </row>
    <row r="176" spans="1:8" x14ac:dyDescent="0.3">
      <c r="C176" s="15" t="s">
        <v>17</v>
      </c>
      <c r="D176" s="16" t="s">
        <v>79</v>
      </c>
      <c r="E176" s="15" t="s">
        <v>117</v>
      </c>
    </row>
    <row r="177" spans="1:8" x14ac:dyDescent="0.3">
      <c r="C177" s="15" t="s">
        <v>19</v>
      </c>
      <c r="D177" s="16" t="s">
        <v>61</v>
      </c>
      <c r="E177" s="15" t="s">
        <v>62</v>
      </c>
    </row>
    <row r="179" spans="1:8" x14ac:dyDescent="0.3">
      <c r="A179" s="11" t="s">
        <v>122</v>
      </c>
      <c r="B179" s="11">
        <v>1</v>
      </c>
      <c r="C179" s="11" t="s">
        <v>64</v>
      </c>
      <c r="D179" s="17" t="s">
        <v>59</v>
      </c>
      <c r="E179" s="18" t="s">
        <v>65</v>
      </c>
      <c r="F179" s="19">
        <v>36.9</v>
      </c>
      <c r="G179" s="20">
        <v>75</v>
      </c>
      <c r="H179" s="21">
        <f t="shared" ref="H179:H184" si="3">ROUND(ROUND(F179,2)*ROUND(G179,3),2)</f>
        <v>2767.5</v>
      </c>
    </row>
    <row r="180" spans="1:8" x14ac:dyDescent="0.3">
      <c r="A180" s="11" t="s">
        <v>122</v>
      </c>
      <c r="B180" s="11">
        <v>2</v>
      </c>
      <c r="C180" s="11" t="s">
        <v>66</v>
      </c>
      <c r="D180" s="17" t="s">
        <v>59</v>
      </c>
      <c r="E180" s="18" t="s">
        <v>67</v>
      </c>
      <c r="F180" s="19">
        <v>71.2</v>
      </c>
      <c r="G180" s="20">
        <v>14</v>
      </c>
      <c r="H180" s="21">
        <f t="shared" si="3"/>
        <v>996.8</v>
      </c>
    </row>
    <row r="181" spans="1:8" x14ac:dyDescent="0.3">
      <c r="A181" s="11" t="s">
        <v>122</v>
      </c>
      <c r="B181" s="11">
        <v>3</v>
      </c>
      <c r="C181" s="11" t="s">
        <v>70</v>
      </c>
      <c r="D181" s="17" t="s">
        <v>71</v>
      </c>
      <c r="E181" s="18" t="s">
        <v>72</v>
      </c>
      <c r="F181" s="19">
        <v>636.82000000000005</v>
      </c>
      <c r="G181" s="20">
        <v>1</v>
      </c>
      <c r="H181" s="21">
        <f t="shared" si="3"/>
        <v>636.82000000000005</v>
      </c>
    </row>
    <row r="182" spans="1:8" x14ac:dyDescent="0.3">
      <c r="A182" s="11" t="s">
        <v>122</v>
      </c>
      <c r="B182" s="11">
        <v>4</v>
      </c>
      <c r="C182" s="11" t="s">
        <v>73</v>
      </c>
      <c r="D182" s="17" t="s">
        <v>71</v>
      </c>
      <c r="E182" s="18" t="s">
        <v>74</v>
      </c>
      <c r="F182" s="19">
        <v>643.94000000000005</v>
      </c>
      <c r="G182" s="20">
        <v>2</v>
      </c>
      <c r="H182" s="21">
        <f t="shared" si="3"/>
        <v>1287.8800000000001</v>
      </c>
    </row>
    <row r="183" spans="1:8" x14ac:dyDescent="0.3">
      <c r="A183" s="11" t="s">
        <v>122</v>
      </c>
      <c r="B183" s="11">
        <v>5</v>
      </c>
      <c r="C183" s="11" t="s">
        <v>75</v>
      </c>
      <c r="D183" s="17" t="s">
        <v>71</v>
      </c>
      <c r="E183" s="18" t="s">
        <v>76</v>
      </c>
      <c r="F183" s="19">
        <v>79.73</v>
      </c>
      <c r="G183" s="20">
        <v>4</v>
      </c>
      <c r="H183" s="21">
        <f t="shared" si="3"/>
        <v>318.92</v>
      </c>
    </row>
    <row r="184" spans="1:8" x14ac:dyDescent="0.3">
      <c r="A184" s="11" t="s">
        <v>122</v>
      </c>
      <c r="B184" s="11">
        <v>6</v>
      </c>
      <c r="C184" s="11" t="s">
        <v>77</v>
      </c>
      <c r="D184" s="17" t="s">
        <v>71</v>
      </c>
      <c r="E184" s="18" t="s">
        <v>78</v>
      </c>
      <c r="F184" s="19">
        <v>66.28</v>
      </c>
      <c r="G184" s="20">
        <v>4</v>
      </c>
      <c r="H184" s="21">
        <f t="shared" si="3"/>
        <v>265.12</v>
      </c>
    </row>
    <row r="185" spans="1:8" x14ac:dyDescent="0.3">
      <c r="E185" s="15" t="s">
        <v>14</v>
      </c>
      <c r="F185" s="15"/>
      <c r="G185" s="15"/>
      <c r="H185" s="22">
        <f>SUM(H179:H184)</f>
        <v>6273.04</v>
      </c>
    </row>
    <row r="187" spans="1:8" x14ac:dyDescent="0.3">
      <c r="C187" s="15" t="s">
        <v>5</v>
      </c>
      <c r="D187" s="16" t="s">
        <v>6</v>
      </c>
      <c r="E187" s="15" t="s">
        <v>7</v>
      </c>
    </row>
    <row r="188" spans="1:8" x14ac:dyDescent="0.3">
      <c r="C188" s="15" t="s">
        <v>8</v>
      </c>
      <c r="D188" s="16" t="s">
        <v>15</v>
      </c>
      <c r="E188" s="15" t="s">
        <v>16</v>
      </c>
    </row>
    <row r="189" spans="1:8" x14ac:dyDescent="0.3">
      <c r="C189" s="15" t="s">
        <v>17</v>
      </c>
      <c r="D189" s="16" t="s">
        <v>123</v>
      </c>
      <c r="E189" s="15" t="s">
        <v>124</v>
      </c>
    </row>
    <row r="190" spans="1:8" x14ac:dyDescent="0.3">
      <c r="C190" s="15" t="s">
        <v>19</v>
      </c>
      <c r="D190" s="16" t="s">
        <v>6</v>
      </c>
      <c r="E190" s="15" t="s">
        <v>85</v>
      </c>
    </row>
    <row r="192" spans="1:8" x14ac:dyDescent="0.3">
      <c r="A192" s="11" t="s">
        <v>125</v>
      </c>
      <c r="B192" s="11">
        <v>1</v>
      </c>
      <c r="C192" s="11" t="s">
        <v>22</v>
      </c>
      <c r="D192" s="17" t="s">
        <v>23</v>
      </c>
      <c r="E192" s="18" t="s">
        <v>24</v>
      </c>
      <c r="F192" s="19">
        <v>3.46</v>
      </c>
      <c r="G192" s="20">
        <v>17.100999999999999</v>
      </c>
      <c r="H192" s="21">
        <f>ROUND(ROUND(F192,2)*ROUND(G192,3),2)</f>
        <v>59.17</v>
      </c>
    </row>
    <row r="193" spans="1:8" x14ac:dyDescent="0.3">
      <c r="A193" s="11" t="s">
        <v>125</v>
      </c>
      <c r="B193" s="11">
        <v>2</v>
      </c>
      <c r="C193" s="11" t="s">
        <v>25</v>
      </c>
      <c r="D193" s="17" t="s">
        <v>23</v>
      </c>
      <c r="E193" s="18" t="s">
        <v>26</v>
      </c>
      <c r="F193" s="19">
        <v>3</v>
      </c>
      <c r="G193" s="20">
        <v>418.96</v>
      </c>
      <c r="H193" s="21">
        <f>ROUND(ROUND(F193,2)*ROUND(G193,3),2)</f>
        <v>1256.8800000000001</v>
      </c>
    </row>
    <row r="194" spans="1:8" x14ac:dyDescent="0.3">
      <c r="A194" s="11" t="s">
        <v>125</v>
      </c>
      <c r="B194" s="11">
        <v>3</v>
      </c>
      <c r="C194" s="11" t="s">
        <v>27</v>
      </c>
      <c r="D194" s="17" t="s">
        <v>23</v>
      </c>
      <c r="E194" s="18" t="s">
        <v>28</v>
      </c>
      <c r="F194" s="19">
        <v>1.86</v>
      </c>
      <c r="G194" s="20">
        <v>523.27200000000005</v>
      </c>
      <c r="H194" s="21">
        <f>ROUND(ROUND(F194,2)*ROUND(G194,3),2)</f>
        <v>973.29</v>
      </c>
    </row>
    <row r="195" spans="1:8" x14ac:dyDescent="0.3">
      <c r="A195" s="11" t="s">
        <v>125</v>
      </c>
      <c r="B195" s="11">
        <v>4</v>
      </c>
      <c r="C195" s="11" t="s">
        <v>29</v>
      </c>
      <c r="D195" s="17" t="s">
        <v>30</v>
      </c>
      <c r="E195" s="18" t="s">
        <v>31</v>
      </c>
      <c r="F195" s="19">
        <v>1.56</v>
      </c>
      <c r="G195" s="20">
        <v>171.005</v>
      </c>
      <c r="H195" s="21">
        <f>ROUND(ROUND(F195,2)*ROUND(G195,3),2)</f>
        <v>266.77</v>
      </c>
    </row>
    <row r="196" spans="1:8" x14ac:dyDescent="0.3">
      <c r="A196" s="11" t="s">
        <v>125</v>
      </c>
      <c r="B196" s="11">
        <v>5</v>
      </c>
      <c r="C196" s="11" t="s">
        <v>32</v>
      </c>
      <c r="D196" s="17" t="s">
        <v>30</v>
      </c>
      <c r="E196" s="18" t="s">
        <v>33</v>
      </c>
      <c r="F196" s="19">
        <v>1.97</v>
      </c>
      <c r="G196" s="20">
        <v>66.2</v>
      </c>
      <c r="H196" s="21">
        <f>ROUND(ROUND(F196,2)*ROUND(G196,3),2)</f>
        <v>130.41</v>
      </c>
    </row>
    <row r="197" spans="1:8" x14ac:dyDescent="0.3">
      <c r="E197" s="15" t="s">
        <v>14</v>
      </c>
      <c r="F197" s="15"/>
      <c r="G197" s="15"/>
      <c r="H197" s="22">
        <f>SUM(H192:H196)</f>
        <v>2686.52</v>
      </c>
    </row>
    <row r="199" spans="1:8" x14ac:dyDescent="0.3">
      <c r="C199" s="15" t="s">
        <v>5</v>
      </c>
      <c r="D199" s="16" t="s">
        <v>6</v>
      </c>
      <c r="E199" s="15" t="s">
        <v>7</v>
      </c>
    </row>
    <row r="200" spans="1:8" x14ac:dyDescent="0.3">
      <c r="C200" s="15" t="s">
        <v>8</v>
      </c>
      <c r="D200" s="16" t="s">
        <v>15</v>
      </c>
      <c r="E200" s="15" t="s">
        <v>16</v>
      </c>
    </row>
    <row r="201" spans="1:8" x14ac:dyDescent="0.3">
      <c r="C201" s="15" t="s">
        <v>17</v>
      </c>
      <c r="D201" s="16" t="s">
        <v>123</v>
      </c>
      <c r="E201" s="15" t="s">
        <v>124</v>
      </c>
    </row>
    <row r="202" spans="1:8" x14ac:dyDescent="0.3">
      <c r="C202" s="15" t="s">
        <v>19</v>
      </c>
      <c r="D202" s="16" t="s">
        <v>15</v>
      </c>
      <c r="E202" s="15" t="s">
        <v>43</v>
      </c>
    </row>
    <row r="204" spans="1:8" x14ac:dyDescent="0.3">
      <c r="A204" s="11" t="s">
        <v>126</v>
      </c>
      <c r="B204" s="11">
        <v>1</v>
      </c>
      <c r="C204" s="11" t="s">
        <v>45</v>
      </c>
      <c r="D204" s="17" t="s">
        <v>23</v>
      </c>
      <c r="E204" s="18" t="s">
        <v>46</v>
      </c>
      <c r="F204" s="19">
        <v>29.01</v>
      </c>
      <c r="G204" s="20">
        <v>34.270000000000003</v>
      </c>
      <c r="H204" s="21">
        <f t="shared" ref="H204:H210" si="4">ROUND(ROUND(F204,2)*ROUND(G204,3),2)</f>
        <v>994.17</v>
      </c>
    </row>
    <row r="205" spans="1:8" x14ac:dyDescent="0.3">
      <c r="A205" s="11" t="s">
        <v>126</v>
      </c>
      <c r="B205" s="11">
        <v>2</v>
      </c>
      <c r="C205" s="11" t="s">
        <v>47</v>
      </c>
      <c r="D205" s="17" t="s">
        <v>23</v>
      </c>
      <c r="E205" s="18" t="s">
        <v>48</v>
      </c>
      <c r="F205" s="19">
        <v>27.17</v>
      </c>
      <c r="G205" s="20">
        <v>34.270000000000003</v>
      </c>
      <c r="H205" s="21">
        <f t="shared" si="4"/>
        <v>931.12</v>
      </c>
    </row>
    <row r="206" spans="1:8" x14ac:dyDescent="0.3">
      <c r="A206" s="11" t="s">
        <v>126</v>
      </c>
      <c r="B206" s="11">
        <v>3</v>
      </c>
      <c r="C206" s="11" t="s">
        <v>49</v>
      </c>
      <c r="D206" s="17" t="s">
        <v>30</v>
      </c>
      <c r="E206" s="18" t="s">
        <v>50</v>
      </c>
      <c r="F206" s="19">
        <v>0.46</v>
      </c>
      <c r="G206" s="20">
        <v>171.35</v>
      </c>
      <c r="H206" s="21">
        <f t="shared" si="4"/>
        <v>78.819999999999993</v>
      </c>
    </row>
    <row r="207" spans="1:8" x14ac:dyDescent="0.3">
      <c r="A207" s="11" t="s">
        <v>126</v>
      </c>
      <c r="B207" s="11">
        <v>4</v>
      </c>
      <c r="C207" s="11" t="s">
        <v>54</v>
      </c>
      <c r="D207" s="17" t="s">
        <v>30</v>
      </c>
      <c r="E207" s="18" t="s">
        <v>55</v>
      </c>
      <c r="F207" s="19">
        <v>0.46</v>
      </c>
      <c r="G207" s="20">
        <v>171.35</v>
      </c>
      <c r="H207" s="21">
        <f t="shared" si="4"/>
        <v>78.819999999999993</v>
      </c>
    </row>
    <row r="208" spans="1:8" x14ac:dyDescent="0.3">
      <c r="A208" s="11" t="s">
        <v>126</v>
      </c>
      <c r="B208" s="11">
        <v>5</v>
      </c>
      <c r="C208" s="11" t="s">
        <v>51</v>
      </c>
      <c r="D208" s="17" t="s">
        <v>52</v>
      </c>
      <c r="E208" s="18" t="s">
        <v>53</v>
      </c>
      <c r="F208" s="19">
        <v>77.900000000000006</v>
      </c>
      <c r="G208" s="20">
        <v>40.953000000000003</v>
      </c>
      <c r="H208" s="21">
        <f t="shared" si="4"/>
        <v>3190.24</v>
      </c>
    </row>
    <row r="209" spans="1:8" x14ac:dyDescent="0.3">
      <c r="A209" s="11" t="s">
        <v>126</v>
      </c>
      <c r="B209" s="11">
        <v>6</v>
      </c>
      <c r="C209" s="11" t="s">
        <v>56</v>
      </c>
      <c r="D209" s="17" t="s">
        <v>52</v>
      </c>
      <c r="E209" s="18" t="s">
        <v>57</v>
      </c>
      <c r="F209" s="19">
        <v>81.03</v>
      </c>
      <c r="G209" s="20">
        <v>20.390999999999998</v>
      </c>
      <c r="H209" s="21">
        <f t="shared" si="4"/>
        <v>1652.28</v>
      </c>
    </row>
    <row r="210" spans="1:8" x14ac:dyDescent="0.3">
      <c r="A210" s="11" t="s">
        <v>126</v>
      </c>
      <c r="B210" s="11">
        <v>7</v>
      </c>
      <c r="C210" s="11" t="s">
        <v>113</v>
      </c>
      <c r="D210" s="17" t="s">
        <v>59</v>
      </c>
      <c r="E210" s="18" t="s">
        <v>114</v>
      </c>
      <c r="F210" s="19">
        <v>11.31</v>
      </c>
      <c r="G210" s="20">
        <v>11.6</v>
      </c>
      <c r="H210" s="21">
        <f t="shared" si="4"/>
        <v>131.19999999999999</v>
      </c>
    </row>
    <row r="211" spans="1:8" x14ac:dyDescent="0.3">
      <c r="E211" s="15" t="s">
        <v>14</v>
      </c>
      <c r="F211" s="15"/>
      <c r="G211" s="15"/>
      <c r="H211" s="22">
        <f>SUM(H204:H210)</f>
        <v>7056.65</v>
      </c>
    </row>
    <row r="213" spans="1:8" x14ac:dyDescent="0.3">
      <c r="C213" s="15" t="s">
        <v>5</v>
      </c>
      <c r="D213" s="16" t="s">
        <v>6</v>
      </c>
      <c r="E213" s="15" t="s">
        <v>7</v>
      </c>
    </row>
    <row r="214" spans="1:8" x14ac:dyDescent="0.3">
      <c r="C214" s="15" t="s">
        <v>8</v>
      </c>
      <c r="D214" s="16" t="s">
        <v>15</v>
      </c>
      <c r="E214" s="15" t="s">
        <v>16</v>
      </c>
    </row>
    <row r="215" spans="1:8" x14ac:dyDescent="0.3">
      <c r="C215" s="15" t="s">
        <v>17</v>
      </c>
      <c r="D215" s="16" t="s">
        <v>127</v>
      </c>
      <c r="E215" s="15" t="s">
        <v>128</v>
      </c>
    </row>
    <row r="216" spans="1:8" x14ac:dyDescent="0.3">
      <c r="C216" s="15" t="s">
        <v>19</v>
      </c>
      <c r="D216" s="16" t="s">
        <v>6</v>
      </c>
      <c r="E216" s="15" t="s">
        <v>129</v>
      </c>
    </row>
    <row r="218" spans="1:8" x14ac:dyDescent="0.3">
      <c r="A218" s="11" t="s">
        <v>130</v>
      </c>
      <c r="B218" s="11">
        <v>1</v>
      </c>
      <c r="C218" s="11" t="s">
        <v>22</v>
      </c>
      <c r="D218" s="17" t="s">
        <v>23</v>
      </c>
      <c r="E218" s="18" t="s">
        <v>24</v>
      </c>
      <c r="F218" s="19">
        <v>3.46</v>
      </c>
      <c r="G218" s="20">
        <v>120.285</v>
      </c>
      <c r="H218" s="21">
        <f>ROUND(ROUND(F218,2)*ROUND(G218,3),2)</f>
        <v>416.19</v>
      </c>
    </row>
    <row r="219" spans="1:8" x14ac:dyDescent="0.3">
      <c r="A219" s="11" t="s">
        <v>130</v>
      </c>
      <c r="B219" s="11">
        <v>2</v>
      </c>
      <c r="C219" s="11" t="s">
        <v>25</v>
      </c>
      <c r="D219" s="17" t="s">
        <v>23</v>
      </c>
      <c r="E219" s="18" t="s">
        <v>26</v>
      </c>
      <c r="F219" s="19">
        <v>3</v>
      </c>
      <c r="G219" s="20">
        <v>1682.54</v>
      </c>
      <c r="H219" s="21">
        <f>ROUND(ROUND(F219,2)*ROUND(G219,3),2)</f>
        <v>5047.62</v>
      </c>
    </row>
    <row r="220" spans="1:8" x14ac:dyDescent="0.3">
      <c r="A220" s="11" t="s">
        <v>130</v>
      </c>
      <c r="B220" s="11">
        <v>3</v>
      </c>
      <c r="C220" s="11" t="s">
        <v>27</v>
      </c>
      <c r="D220" s="17" t="s">
        <v>23</v>
      </c>
      <c r="E220" s="18" t="s">
        <v>28</v>
      </c>
      <c r="F220" s="19">
        <v>1.86</v>
      </c>
      <c r="G220" s="20">
        <v>2163.39</v>
      </c>
      <c r="H220" s="21">
        <f>ROUND(ROUND(F220,2)*ROUND(G220,3),2)</f>
        <v>4023.91</v>
      </c>
    </row>
    <row r="221" spans="1:8" x14ac:dyDescent="0.3">
      <c r="A221" s="11" t="s">
        <v>130</v>
      </c>
      <c r="B221" s="11">
        <v>4</v>
      </c>
      <c r="C221" s="11" t="s">
        <v>29</v>
      </c>
      <c r="D221" s="17" t="s">
        <v>30</v>
      </c>
      <c r="E221" s="18" t="s">
        <v>31</v>
      </c>
      <c r="F221" s="19">
        <v>1.56</v>
      </c>
      <c r="G221" s="20">
        <v>1202.8499999999999</v>
      </c>
      <c r="H221" s="21">
        <f>ROUND(ROUND(F221,2)*ROUND(G221,3),2)</f>
        <v>1876.45</v>
      </c>
    </row>
    <row r="222" spans="1:8" x14ac:dyDescent="0.3">
      <c r="A222" s="11" t="s">
        <v>130</v>
      </c>
      <c r="B222" s="11">
        <v>5</v>
      </c>
      <c r="C222" s="11" t="s">
        <v>32</v>
      </c>
      <c r="D222" s="17" t="s">
        <v>30</v>
      </c>
      <c r="E222" s="18" t="s">
        <v>33</v>
      </c>
      <c r="F222" s="19">
        <v>1.97</v>
      </c>
      <c r="G222" s="20">
        <v>67.5</v>
      </c>
      <c r="H222" s="21">
        <f>ROUND(ROUND(F222,2)*ROUND(G222,3),2)</f>
        <v>132.97999999999999</v>
      </c>
    </row>
    <row r="223" spans="1:8" x14ac:dyDescent="0.3">
      <c r="E223" s="15" t="s">
        <v>14</v>
      </c>
      <c r="F223" s="15"/>
      <c r="G223" s="15"/>
      <c r="H223" s="22">
        <f>SUM(H218:H222)</f>
        <v>11497.15</v>
      </c>
    </row>
    <row r="225" spans="1:8" x14ac:dyDescent="0.3">
      <c r="C225" s="15" t="s">
        <v>5</v>
      </c>
      <c r="D225" s="16" t="s">
        <v>6</v>
      </c>
      <c r="E225" s="15" t="s">
        <v>7</v>
      </c>
    </row>
    <row r="226" spans="1:8" x14ac:dyDescent="0.3">
      <c r="C226" s="15" t="s">
        <v>8</v>
      </c>
      <c r="D226" s="16" t="s">
        <v>15</v>
      </c>
      <c r="E226" s="15" t="s">
        <v>16</v>
      </c>
    </row>
    <row r="227" spans="1:8" x14ac:dyDescent="0.3">
      <c r="C227" s="15" t="s">
        <v>17</v>
      </c>
      <c r="D227" s="16" t="s">
        <v>127</v>
      </c>
      <c r="E227" s="15" t="s">
        <v>128</v>
      </c>
    </row>
    <row r="228" spans="1:8" x14ac:dyDescent="0.3">
      <c r="C228" s="15" t="s">
        <v>19</v>
      </c>
      <c r="D228" s="16" t="s">
        <v>15</v>
      </c>
      <c r="E228" s="15" t="s">
        <v>131</v>
      </c>
    </row>
    <row r="230" spans="1:8" x14ac:dyDescent="0.3">
      <c r="A230" s="11" t="s">
        <v>132</v>
      </c>
      <c r="B230" s="11">
        <v>1</v>
      </c>
      <c r="C230" s="11" t="s">
        <v>36</v>
      </c>
      <c r="D230" s="17" t="s">
        <v>23</v>
      </c>
      <c r="E230" s="18" t="s">
        <v>37</v>
      </c>
      <c r="F230" s="19">
        <v>10.07</v>
      </c>
      <c r="G230" s="20">
        <v>452.9</v>
      </c>
      <c r="H230" s="21">
        <f>ROUND(ROUND(F230,2)*ROUND(G230,3),2)</f>
        <v>4560.7</v>
      </c>
    </row>
    <row r="231" spans="1:8" x14ac:dyDescent="0.3">
      <c r="A231" s="11" t="s">
        <v>132</v>
      </c>
      <c r="B231" s="11">
        <v>2</v>
      </c>
      <c r="C231" s="11" t="s">
        <v>133</v>
      </c>
      <c r="D231" s="17" t="s">
        <v>23</v>
      </c>
      <c r="E231" s="18" t="s">
        <v>134</v>
      </c>
      <c r="F231" s="19">
        <v>9.64</v>
      </c>
      <c r="G231" s="20">
        <v>25.32</v>
      </c>
      <c r="H231" s="21">
        <f>ROUND(ROUND(F231,2)*ROUND(G231,3),2)</f>
        <v>244.08</v>
      </c>
    </row>
    <row r="232" spans="1:8" x14ac:dyDescent="0.3">
      <c r="A232" s="11" t="s">
        <v>132</v>
      </c>
      <c r="B232" s="11">
        <v>3</v>
      </c>
      <c r="C232" s="11" t="s">
        <v>27</v>
      </c>
      <c r="D232" s="17" t="s">
        <v>23</v>
      </c>
      <c r="E232" s="18" t="s">
        <v>28</v>
      </c>
      <c r="F232" s="19">
        <v>1.86</v>
      </c>
      <c r="G232" s="20">
        <v>573.86400000000003</v>
      </c>
      <c r="H232" s="21">
        <f>ROUND(ROUND(F232,2)*ROUND(G232,3),2)</f>
        <v>1067.3900000000001</v>
      </c>
    </row>
    <row r="233" spans="1:8" x14ac:dyDescent="0.3">
      <c r="A233" s="11" t="s">
        <v>132</v>
      </c>
      <c r="B233" s="11">
        <v>4</v>
      </c>
      <c r="C233" s="11" t="s">
        <v>40</v>
      </c>
      <c r="D233" s="17" t="s">
        <v>23</v>
      </c>
      <c r="E233" s="18" t="s">
        <v>41</v>
      </c>
      <c r="F233" s="19">
        <v>12.74</v>
      </c>
      <c r="G233" s="20">
        <v>169</v>
      </c>
      <c r="H233" s="21">
        <f>ROUND(ROUND(F233,2)*ROUND(G233,3),2)</f>
        <v>2153.06</v>
      </c>
    </row>
    <row r="234" spans="1:8" x14ac:dyDescent="0.3">
      <c r="E234" s="15" t="s">
        <v>14</v>
      </c>
      <c r="F234" s="15"/>
      <c r="G234" s="15"/>
      <c r="H234" s="22">
        <f>SUM(H230:H233)</f>
        <v>8025.23</v>
      </c>
    </row>
    <row r="236" spans="1:8" x14ac:dyDescent="0.3">
      <c r="C236" s="15" t="s">
        <v>5</v>
      </c>
      <c r="D236" s="16" t="s">
        <v>6</v>
      </c>
      <c r="E236" s="15" t="s">
        <v>7</v>
      </c>
    </row>
    <row r="237" spans="1:8" x14ac:dyDescent="0.3">
      <c r="C237" s="15" t="s">
        <v>8</v>
      </c>
      <c r="D237" s="16" t="s">
        <v>15</v>
      </c>
      <c r="E237" s="15" t="s">
        <v>16</v>
      </c>
    </row>
    <row r="238" spans="1:8" x14ac:dyDescent="0.3">
      <c r="C238" s="15" t="s">
        <v>17</v>
      </c>
      <c r="D238" s="16" t="s">
        <v>127</v>
      </c>
      <c r="E238" s="15" t="s">
        <v>128</v>
      </c>
    </row>
    <row r="239" spans="1:8" x14ac:dyDescent="0.3">
      <c r="C239" s="15" t="s">
        <v>19</v>
      </c>
      <c r="D239" s="16" t="s">
        <v>42</v>
      </c>
      <c r="E239" s="15" t="s">
        <v>43</v>
      </c>
    </row>
    <row r="241" spans="1:8" x14ac:dyDescent="0.3">
      <c r="A241" s="11" t="s">
        <v>135</v>
      </c>
      <c r="B241" s="11">
        <v>1</v>
      </c>
      <c r="C241" s="11" t="s">
        <v>45</v>
      </c>
      <c r="D241" s="17" t="s">
        <v>23</v>
      </c>
      <c r="E241" s="18" t="s">
        <v>46</v>
      </c>
      <c r="F241" s="19">
        <v>29.01</v>
      </c>
      <c r="G241" s="20">
        <v>240.3</v>
      </c>
      <c r="H241" s="21">
        <f t="shared" ref="H241:H247" si="5">ROUND(ROUND(F241,2)*ROUND(G241,3),2)</f>
        <v>6971.1</v>
      </c>
    </row>
    <row r="242" spans="1:8" x14ac:dyDescent="0.3">
      <c r="A242" s="11" t="s">
        <v>135</v>
      </c>
      <c r="B242" s="11">
        <v>2</v>
      </c>
      <c r="C242" s="11" t="s">
        <v>47</v>
      </c>
      <c r="D242" s="17" t="s">
        <v>23</v>
      </c>
      <c r="E242" s="18" t="s">
        <v>48</v>
      </c>
      <c r="F242" s="19">
        <v>27.17</v>
      </c>
      <c r="G242" s="20">
        <v>240.3</v>
      </c>
      <c r="H242" s="21">
        <f t="shared" si="5"/>
        <v>6528.95</v>
      </c>
    </row>
    <row r="243" spans="1:8" x14ac:dyDescent="0.3">
      <c r="A243" s="11" t="s">
        <v>135</v>
      </c>
      <c r="B243" s="11">
        <v>3</v>
      </c>
      <c r="C243" s="11" t="s">
        <v>49</v>
      </c>
      <c r="D243" s="17" t="s">
        <v>30</v>
      </c>
      <c r="E243" s="18" t="s">
        <v>50</v>
      </c>
      <c r="F243" s="19">
        <v>0.46</v>
      </c>
      <c r="G243" s="20">
        <v>1201.5</v>
      </c>
      <c r="H243" s="21">
        <f t="shared" si="5"/>
        <v>552.69000000000005</v>
      </c>
    </row>
    <row r="244" spans="1:8" x14ac:dyDescent="0.3">
      <c r="A244" s="11" t="s">
        <v>135</v>
      </c>
      <c r="B244" s="11">
        <v>4</v>
      </c>
      <c r="C244" s="11" t="s">
        <v>54</v>
      </c>
      <c r="D244" s="17" t="s">
        <v>30</v>
      </c>
      <c r="E244" s="18" t="s">
        <v>55</v>
      </c>
      <c r="F244" s="19">
        <v>0.46</v>
      </c>
      <c r="G244" s="20">
        <v>1201.5</v>
      </c>
      <c r="H244" s="21">
        <f t="shared" si="5"/>
        <v>552.69000000000005</v>
      </c>
    </row>
    <row r="245" spans="1:8" x14ac:dyDescent="0.3">
      <c r="A245" s="11" t="s">
        <v>135</v>
      </c>
      <c r="B245" s="11">
        <v>5</v>
      </c>
      <c r="C245" s="11" t="s">
        <v>51</v>
      </c>
      <c r="D245" s="17" t="s">
        <v>52</v>
      </c>
      <c r="E245" s="18" t="s">
        <v>53</v>
      </c>
      <c r="F245" s="19">
        <v>77.900000000000006</v>
      </c>
      <c r="G245" s="20">
        <v>287.15899999999999</v>
      </c>
      <c r="H245" s="21">
        <f t="shared" si="5"/>
        <v>22369.69</v>
      </c>
    </row>
    <row r="246" spans="1:8" x14ac:dyDescent="0.3">
      <c r="A246" s="11" t="s">
        <v>135</v>
      </c>
      <c r="B246" s="11">
        <v>6</v>
      </c>
      <c r="C246" s="11" t="s">
        <v>56</v>
      </c>
      <c r="D246" s="17" t="s">
        <v>52</v>
      </c>
      <c r="E246" s="18" t="s">
        <v>57</v>
      </c>
      <c r="F246" s="19">
        <v>81.03</v>
      </c>
      <c r="G246" s="20">
        <v>142.97900000000001</v>
      </c>
      <c r="H246" s="21">
        <f t="shared" si="5"/>
        <v>11585.59</v>
      </c>
    </row>
    <row r="247" spans="1:8" x14ac:dyDescent="0.3">
      <c r="A247" s="11" t="s">
        <v>135</v>
      </c>
      <c r="B247" s="11">
        <v>7</v>
      </c>
      <c r="C247" s="11" t="s">
        <v>113</v>
      </c>
      <c r="D247" s="17" t="s">
        <v>59</v>
      </c>
      <c r="E247" s="18" t="s">
        <v>114</v>
      </c>
      <c r="F247" s="19">
        <v>11.31</v>
      </c>
      <c r="G247" s="20">
        <v>67.5</v>
      </c>
      <c r="H247" s="21">
        <f t="shared" si="5"/>
        <v>763.43</v>
      </c>
    </row>
    <row r="248" spans="1:8" x14ac:dyDescent="0.3">
      <c r="E248" s="15" t="s">
        <v>14</v>
      </c>
      <c r="F248" s="15"/>
      <c r="G248" s="15"/>
      <c r="H248" s="22">
        <f>SUM(H241:H247)</f>
        <v>49324.139999999992</v>
      </c>
    </row>
    <row r="250" spans="1:8" x14ac:dyDescent="0.3">
      <c r="C250" s="15" t="s">
        <v>5</v>
      </c>
      <c r="D250" s="16" t="s">
        <v>6</v>
      </c>
      <c r="E250" s="15" t="s">
        <v>7</v>
      </c>
    </row>
    <row r="251" spans="1:8" x14ac:dyDescent="0.3">
      <c r="C251" s="15" t="s">
        <v>8</v>
      </c>
      <c r="D251" s="16" t="s">
        <v>15</v>
      </c>
      <c r="E251" s="15" t="s">
        <v>16</v>
      </c>
    </row>
    <row r="252" spans="1:8" x14ac:dyDescent="0.3">
      <c r="C252" s="15" t="s">
        <v>17</v>
      </c>
      <c r="D252" s="16" t="s">
        <v>127</v>
      </c>
      <c r="E252" s="15" t="s">
        <v>128</v>
      </c>
    </row>
    <row r="253" spans="1:8" x14ac:dyDescent="0.3">
      <c r="C253" s="15" t="s">
        <v>19</v>
      </c>
      <c r="D253" s="16" t="s">
        <v>61</v>
      </c>
      <c r="E253" s="15" t="s">
        <v>62</v>
      </c>
    </row>
    <row r="255" spans="1:8" x14ac:dyDescent="0.3">
      <c r="A255" s="11" t="s">
        <v>136</v>
      </c>
      <c r="B255" s="11">
        <v>1</v>
      </c>
      <c r="C255" s="11" t="s">
        <v>137</v>
      </c>
      <c r="D255" s="17" t="s">
        <v>59</v>
      </c>
      <c r="E255" s="18" t="s">
        <v>138</v>
      </c>
      <c r="F255" s="19">
        <v>61.69</v>
      </c>
      <c r="G255" s="20">
        <v>67.5</v>
      </c>
      <c r="H255" s="21">
        <f>ROUND(ROUND(F255,2)*ROUND(G255,3),2)</f>
        <v>4164.08</v>
      </c>
    </row>
    <row r="256" spans="1:8" x14ac:dyDescent="0.3">
      <c r="A256" s="11" t="s">
        <v>136</v>
      </c>
      <c r="B256" s="11">
        <v>2</v>
      </c>
      <c r="C256" s="11" t="s">
        <v>66</v>
      </c>
      <c r="D256" s="17" t="s">
        <v>59</v>
      </c>
      <c r="E256" s="18" t="s">
        <v>67</v>
      </c>
      <c r="F256" s="19">
        <v>71.2</v>
      </c>
      <c r="G256" s="20">
        <v>36</v>
      </c>
      <c r="H256" s="21">
        <f>ROUND(ROUND(F256,2)*ROUND(G256,3),2)</f>
        <v>2563.1999999999998</v>
      </c>
    </row>
    <row r="257" spans="1:8" x14ac:dyDescent="0.3">
      <c r="A257" s="11" t="s">
        <v>136</v>
      </c>
      <c r="B257" s="11">
        <v>3</v>
      </c>
      <c r="C257" s="11" t="s">
        <v>139</v>
      </c>
      <c r="D257" s="17" t="s">
        <v>71</v>
      </c>
      <c r="E257" s="18" t="s">
        <v>74</v>
      </c>
      <c r="F257" s="19">
        <v>646.61</v>
      </c>
      <c r="G257" s="20">
        <v>4</v>
      </c>
      <c r="H257" s="21">
        <f>ROUND(ROUND(F257,2)*ROUND(G257,3),2)</f>
        <v>2586.44</v>
      </c>
    </row>
    <row r="258" spans="1:8" x14ac:dyDescent="0.3">
      <c r="A258" s="11" t="s">
        <v>136</v>
      </c>
      <c r="B258" s="11">
        <v>4</v>
      </c>
      <c r="C258" s="11" t="s">
        <v>75</v>
      </c>
      <c r="D258" s="17" t="s">
        <v>71</v>
      </c>
      <c r="E258" s="18" t="s">
        <v>76</v>
      </c>
      <c r="F258" s="19">
        <v>79.73</v>
      </c>
      <c r="G258" s="20">
        <v>5</v>
      </c>
      <c r="H258" s="21">
        <f>ROUND(ROUND(F258,2)*ROUND(G258,3),2)</f>
        <v>398.65</v>
      </c>
    </row>
    <row r="259" spans="1:8" x14ac:dyDescent="0.3">
      <c r="A259" s="11" t="s">
        <v>136</v>
      </c>
      <c r="B259" s="11">
        <v>5</v>
      </c>
      <c r="C259" s="11" t="s">
        <v>77</v>
      </c>
      <c r="D259" s="17" t="s">
        <v>71</v>
      </c>
      <c r="E259" s="18" t="s">
        <v>78</v>
      </c>
      <c r="F259" s="19">
        <v>66.28</v>
      </c>
      <c r="G259" s="20">
        <v>5</v>
      </c>
      <c r="H259" s="21">
        <f>ROUND(ROUND(F259,2)*ROUND(G259,3),2)</f>
        <v>331.4</v>
      </c>
    </row>
    <row r="260" spans="1:8" x14ac:dyDescent="0.3">
      <c r="E260" s="15" t="s">
        <v>14</v>
      </c>
      <c r="F260" s="15"/>
      <c r="G260" s="15"/>
      <c r="H260" s="22">
        <f>SUM(H255:H259)</f>
        <v>10043.769999999999</v>
      </c>
    </row>
    <row r="262" spans="1:8" x14ac:dyDescent="0.3">
      <c r="C262" s="15" t="s">
        <v>5</v>
      </c>
      <c r="D262" s="16" t="s">
        <v>6</v>
      </c>
      <c r="E262" s="15" t="s">
        <v>7</v>
      </c>
    </row>
    <row r="263" spans="1:8" x14ac:dyDescent="0.3">
      <c r="C263" s="15" t="s">
        <v>8</v>
      </c>
      <c r="D263" s="16" t="s">
        <v>15</v>
      </c>
      <c r="E263" s="15" t="s">
        <v>16</v>
      </c>
    </row>
    <row r="264" spans="1:8" x14ac:dyDescent="0.3">
      <c r="C264" s="15" t="s">
        <v>17</v>
      </c>
      <c r="D264" s="16" t="s">
        <v>140</v>
      </c>
      <c r="E264" s="15" t="s">
        <v>141</v>
      </c>
    </row>
    <row r="266" spans="1:8" x14ac:dyDescent="0.3">
      <c r="A266" s="11" t="s">
        <v>142</v>
      </c>
      <c r="B266" s="11">
        <v>1</v>
      </c>
      <c r="C266" s="11" t="s">
        <v>143</v>
      </c>
      <c r="D266" s="17" t="s">
        <v>71</v>
      </c>
      <c r="E266" s="18" t="s">
        <v>144</v>
      </c>
      <c r="F266" s="19">
        <v>3818.05</v>
      </c>
      <c r="G266" s="20">
        <v>1</v>
      </c>
      <c r="H266" s="21">
        <f>ROUND(ROUND(F266,2)*ROUND(G266,3),2)</f>
        <v>3818.05</v>
      </c>
    </row>
    <row r="267" spans="1:8" x14ac:dyDescent="0.3">
      <c r="E267" s="15" t="s">
        <v>14</v>
      </c>
      <c r="F267" s="15"/>
      <c r="G267" s="15"/>
      <c r="H267" s="22">
        <f>SUM(H266:H266)</f>
        <v>3818.05</v>
      </c>
    </row>
    <row r="269" spans="1:8" x14ac:dyDescent="0.3">
      <c r="C269" s="15" t="s">
        <v>5</v>
      </c>
      <c r="D269" s="16" t="s">
        <v>6</v>
      </c>
      <c r="E269" s="15" t="s">
        <v>7</v>
      </c>
    </row>
    <row r="270" spans="1:8" x14ac:dyDescent="0.3">
      <c r="C270" s="15" t="s">
        <v>8</v>
      </c>
      <c r="D270" s="16" t="s">
        <v>15</v>
      </c>
      <c r="E270" s="15" t="s">
        <v>16</v>
      </c>
    </row>
    <row r="271" spans="1:8" x14ac:dyDescent="0.3">
      <c r="C271" s="15" t="s">
        <v>17</v>
      </c>
      <c r="D271" s="16" t="s">
        <v>145</v>
      </c>
      <c r="E271" s="15" t="s">
        <v>146</v>
      </c>
    </row>
    <row r="273" spans="1:8" x14ac:dyDescent="0.3">
      <c r="A273" s="11" t="s">
        <v>147</v>
      </c>
      <c r="B273" s="11">
        <v>1</v>
      </c>
      <c r="C273" s="11" t="s">
        <v>148</v>
      </c>
      <c r="D273" s="17" t="s">
        <v>71</v>
      </c>
      <c r="E273" s="18" t="s">
        <v>149</v>
      </c>
      <c r="F273" s="19">
        <v>1272.69</v>
      </c>
      <c r="G273" s="20">
        <v>1</v>
      </c>
      <c r="H273" s="21">
        <f>ROUND(ROUND(F273,2)*ROUND(G273,3),2)</f>
        <v>1272.69</v>
      </c>
    </row>
    <row r="274" spans="1:8" x14ac:dyDescent="0.3">
      <c r="E274" s="15" t="s">
        <v>14</v>
      </c>
      <c r="F274" s="15"/>
      <c r="G274" s="15"/>
      <c r="H274" s="22">
        <f>SUM(H273:H273)</f>
        <v>1272.69</v>
      </c>
    </row>
    <row r="276" spans="1:8" x14ac:dyDescent="0.3">
      <c r="C276" s="15" t="s">
        <v>5</v>
      </c>
      <c r="D276" s="16" t="s">
        <v>6</v>
      </c>
      <c r="E276" s="15" t="s">
        <v>7</v>
      </c>
    </row>
    <row r="277" spans="1:8" x14ac:dyDescent="0.3">
      <c r="C277" s="15" t="s">
        <v>8</v>
      </c>
      <c r="D277" s="16" t="s">
        <v>15</v>
      </c>
      <c r="E277" s="15" t="s">
        <v>16</v>
      </c>
    </row>
    <row r="278" spans="1:8" x14ac:dyDescent="0.3">
      <c r="C278" s="15" t="s">
        <v>17</v>
      </c>
      <c r="D278" s="16" t="s">
        <v>150</v>
      </c>
      <c r="E278" s="15" t="s">
        <v>151</v>
      </c>
    </row>
    <row r="280" spans="1:8" x14ac:dyDescent="0.3">
      <c r="A280" s="11" t="s">
        <v>152</v>
      </c>
      <c r="B280" s="11">
        <v>1</v>
      </c>
      <c r="C280" s="11" t="s">
        <v>153</v>
      </c>
      <c r="D280" s="17" t="s">
        <v>71</v>
      </c>
      <c r="E280" s="18" t="s">
        <v>154</v>
      </c>
      <c r="F280" s="19">
        <v>5847.58</v>
      </c>
      <c r="G280" s="20">
        <v>1</v>
      </c>
      <c r="H280" s="21">
        <f>ROUND(ROUND(F280,2)*ROUND(G280,3),2)</f>
        <v>5847.58</v>
      </c>
    </row>
    <row r="281" spans="1:8" x14ac:dyDescent="0.3">
      <c r="E281" s="15" t="s">
        <v>14</v>
      </c>
      <c r="F281" s="15"/>
      <c r="G281" s="15"/>
      <c r="H281" s="22">
        <f>SUM(H280:H280)</f>
        <v>5847.58</v>
      </c>
    </row>
    <row r="283" spans="1:8" x14ac:dyDescent="0.3">
      <c r="C283" s="15" t="s">
        <v>5</v>
      </c>
      <c r="D283" s="16" t="s">
        <v>6</v>
      </c>
      <c r="E283" s="15" t="s">
        <v>7</v>
      </c>
    </row>
    <row r="284" spans="1:8" x14ac:dyDescent="0.3">
      <c r="C284" s="15" t="s">
        <v>8</v>
      </c>
      <c r="D284" s="16" t="s">
        <v>42</v>
      </c>
      <c r="E284" s="15" t="s">
        <v>155</v>
      </c>
    </row>
    <row r="285" spans="1:8" x14ac:dyDescent="0.3">
      <c r="C285" s="15" t="s">
        <v>17</v>
      </c>
      <c r="D285" s="16" t="s">
        <v>6</v>
      </c>
      <c r="E285" s="15" t="s">
        <v>85</v>
      </c>
    </row>
    <row r="287" spans="1:8" x14ac:dyDescent="0.3">
      <c r="A287" s="11" t="s">
        <v>156</v>
      </c>
      <c r="B287" s="11">
        <v>1</v>
      </c>
      <c r="C287" s="11" t="s">
        <v>22</v>
      </c>
      <c r="D287" s="17" t="s">
        <v>23</v>
      </c>
      <c r="E287" s="18" t="s">
        <v>24</v>
      </c>
      <c r="F287" s="19">
        <v>3.46</v>
      </c>
      <c r="G287" s="20">
        <v>219.92</v>
      </c>
      <c r="H287" s="21">
        <f>ROUND(ROUND(F287,2)*ROUND(G287,3),2)</f>
        <v>760.92</v>
      </c>
    </row>
    <row r="288" spans="1:8" x14ac:dyDescent="0.3">
      <c r="A288" s="11" t="s">
        <v>156</v>
      </c>
      <c r="B288" s="11">
        <v>2</v>
      </c>
      <c r="C288" s="11" t="s">
        <v>25</v>
      </c>
      <c r="D288" s="17" t="s">
        <v>23</v>
      </c>
      <c r="E288" s="18" t="s">
        <v>26</v>
      </c>
      <c r="F288" s="19">
        <v>3</v>
      </c>
      <c r="G288" s="20">
        <v>3716.56</v>
      </c>
      <c r="H288" s="21">
        <f>ROUND(ROUND(F288,2)*ROUND(G288,3),2)</f>
        <v>11149.68</v>
      </c>
    </row>
    <row r="289" spans="1:8" x14ac:dyDescent="0.3">
      <c r="A289" s="11" t="s">
        <v>156</v>
      </c>
      <c r="B289" s="11">
        <v>3</v>
      </c>
      <c r="C289" s="11" t="s">
        <v>27</v>
      </c>
      <c r="D289" s="17" t="s">
        <v>23</v>
      </c>
      <c r="E289" s="18" t="s">
        <v>28</v>
      </c>
      <c r="F289" s="19">
        <v>1.86</v>
      </c>
      <c r="G289" s="20">
        <v>4723.7759999999998</v>
      </c>
      <c r="H289" s="21">
        <f>ROUND(ROUND(F289,2)*ROUND(G289,3),2)</f>
        <v>8786.2199999999993</v>
      </c>
    </row>
    <row r="290" spans="1:8" x14ac:dyDescent="0.3">
      <c r="A290" s="11" t="s">
        <v>156</v>
      </c>
      <c r="B290" s="11">
        <v>4</v>
      </c>
      <c r="C290" s="11" t="s">
        <v>29</v>
      </c>
      <c r="D290" s="17" t="s">
        <v>30</v>
      </c>
      <c r="E290" s="18" t="s">
        <v>31</v>
      </c>
      <c r="F290" s="19">
        <v>1.56</v>
      </c>
      <c r="G290" s="20">
        <v>2197.6</v>
      </c>
      <c r="H290" s="21">
        <f>ROUND(ROUND(F290,2)*ROUND(G290,3),2)</f>
        <v>3428.26</v>
      </c>
    </row>
    <row r="291" spans="1:8" x14ac:dyDescent="0.3">
      <c r="A291" s="11" t="s">
        <v>156</v>
      </c>
      <c r="B291" s="11">
        <v>5</v>
      </c>
      <c r="C291" s="11" t="s">
        <v>32</v>
      </c>
      <c r="D291" s="17" t="s">
        <v>30</v>
      </c>
      <c r="E291" s="18" t="s">
        <v>33</v>
      </c>
      <c r="F291" s="19">
        <v>1.97</v>
      </c>
      <c r="G291" s="20">
        <v>27.47</v>
      </c>
      <c r="H291" s="21">
        <f>ROUND(ROUND(F291,2)*ROUND(G291,3),2)</f>
        <v>54.12</v>
      </c>
    </row>
    <row r="292" spans="1:8" x14ac:dyDescent="0.3">
      <c r="E292" s="15" t="s">
        <v>14</v>
      </c>
      <c r="F292" s="15"/>
      <c r="G292" s="15"/>
      <c r="H292" s="22">
        <f>SUM(H287:H291)</f>
        <v>24179.200000000001</v>
      </c>
    </row>
    <row r="294" spans="1:8" x14ac:dyDescent="0.3">
      <c r="C294" s="15" t="s">
        <v>5</v>
      </c>
      <c r="D294" s="16" t="s">
        <v>6</v>
      </c>
      <c r="E294" s="15" t="s">
        <v>7</v>
      </c>
    </row>
    <row r="295" spans="1:8" x14ac:dyDescent="0.3">
      <c r="C295" s="15" t="s">
        <v>8</v>
      </c>
      <c r="D295" s="16" t="s">
        <v>42</v>
      </c>
      <c r="E295" s="15" t="s">
        <v>155</v>
      </c>
    </row>
    <row r="296" spans="1:8" x14ac:dyDescent="0.3">
      <c r="C296" s="15" t="s">
        <v>17</v>
      </c>
      <c r="D296" s="16" t="s">
        <v>15</v>
      </c>
      <c r="E296" s="15" t="s">
        <v>141</v>
      </c>
    </row>
    <row r="298" spans="1:8" x14ac:dyDescent="0.3">
      <c r="A298" s="11" t="s">
        <v>157</v>
      </c>
      <c r="B298" s="11">
        <v>1</v>
      </c>
      <c r="C298" s="11" t="s">
        <v>158</v>
      </c>
      <c r="D298" s="17" t="s">
        <v>71</v>
      </c>
      <c r="E298" s="18" t="s">
        <v>144</v>
      </c>
      <c r="F298" s="19">
        <v>362.3</v>
      </c>
      <c r="G298" s="20">
        <v>1</v>
      </c>
      <c r="H298" s="21">
        <f>ROUND(ROUND(F298,2)*ROUND(G298,3),2)</f>
        <v>362.3</v>
      </c>
    </row>
    <row r="299" spans="1:8" x14ac:dyDescent="0.3">
      <c r="E299" s="15" t="s">
        <v>14</v>
      </c>
      <c r="F299" s="15"/>
      <c r="G299" s="15"/>
      <c r="H299" s="22">
        <f>SUM(H298:H298)</f>
        <v>362.3</v>
      </c>
    </row>
    <row r="301" spans="1:8" x14ac:dyDescent="0.3">
      <c r="C301" s="15" t="s">
        <v>5</v>
      </c>
      <c r="D301" s="16" t="s">
        <v>6</v>
      </c>
      <c r="E301" s="15" t="s">
        <v>7</v>
      </c>
    </row>
    <row r="302" spans="1:8" x14ac:dyDescent="0.3">
      <c r="C302" s="15" t="s">
        <v>8</v>
      </c>
      <c r="D302" s="16" t="s">
        <v>42</v>
      </c>
      <c r="E302" s="15" t="s">
        <v>155</v>
      </c>
    </row>
    <row r="303" spans="1:8" x14ac:dyDescent="0.3">
      <c r="C303" s="15" t="s">
        <v>17</v>
      </c>
      <c r="D303" s="16" t="s">
        <v>42</v>
      </c>
      <c r="E303" s="15" t="s">
        <v>146</v>
      </c>
    </row>
    <row r="305" spans="1:8" x14ac:dyDescent="0.3">
      <c r="A305" s="11" t="s">
        <v>159</v>
      </c>
      <c r="B305" s="11">
        <v>1</v>
      </c>
      <c r="C305" s="11" t="s">
        <v>160</v>
      </c>
      <c r="D305" s="17" t="s">
        <v>71</v>
      </c>
      <c r="E305" s="18" t="s">
        <v>149</v>
      </c>
      <c r="F305" s="19">
        <v>120.77</v>
      </c>
      <c r="G305" s="20">
        <v>1</v>
      </c>
      <c r="H305" s="21">
        <f>ROUND(ROUND(F305,2)*ROUND(G305,3),2)</f>
        <v>120.77</v>
      </c>
    </row>
    <row r="306" spans="1:8" x14ac:dyDescent="0.3">
      <c r="E306" s="15" t="s">
        <v>14</v>
      </c>
      <c r="F306" s="15"/>
      <c r="G306" s="15"/>
      <c r="H306" s="22">
        <f>SUM(H305:H305)</f>
        <v>120.77</v>
      </c>
    </row>
    <row r="308" spans="1:8" x14ac:dyDescent="0.3">
      <c r="C308" s="15" t="s">
        <v>5</v>
      </c>
      <c r="D308" s="16" t="s">
        <v>6</v>
      </c>
      <c r="E308" s="15" t="s">
        <v>7</v>
      </c>
    </row>
    <row r="309" spans="1:8" x14ac:dyDescent="0.3">
      <c r="C309" s="15" t="s">
        <v>8</v>
      </c>
      <c r="D309" s="16" t="s">
        <v>42</v>
      </c>
      <c r="E309" s="15" t="s">
        <v>155</v>
      </c>
    </row>
    <row r="310" spans="1:8" x14ac:dyDescent="0.3">
      <c r="C310" s="15" t="s">
        <v>17</v>
      </c>
      <c r="D310" s="16" t="s">
        <v>61</v>
      </c>
      <c r="E310" s="15" t="s">
        <v>151</v>
      </c>
    </row>
    <row r="312" spans="1:8" x14ac:dyDescent="0.3">
      <c r="A312" s="11" t="s">
        <v>161</v>
      </c>
      <c r="B312" s="11">
        <v>1</v>
      </c>
      <c r="C312" s="11" t="s">
        <v>162</v>
      </c>
      <c r="D312" s="17" t="s">
        <v>71</v>
      </c>
      <c r="E312" s="18" t="s">
        <v>154</v>
      </c>
      <c r="F312" s="19">
        <v>554.88</v>
      </c>
      <c r="G312" s="20">
        <v>1</v>
      </c>
      <c r="H312" s="21">
        <f>ROUND(ROUND(F312,2)*ROUND(G312,3),2)</f>
        <v>554.88</v>
      </c>
    </row>
    <row r="313" spans="1:8" x14ac:dyDescent="0.3">
      <c r="E313" s="15" t="s">
        <v>14</v>
      </c>
      <c r="F313" s="15"/>
      <c r="G313" s="15"/>
      <c r="H313" s="22">
        <f>SUM(H312:H312)</f>
        <v>554.88</v>
      </c>
    </row>
    <row r="315" spans="1:8" x14ac:dyDescent="0.3">
      <c r="C315" s="15" t="s">
        <v>5</v>
      </c>
      <c r="D315" s="16" t="s">
        <v>6</v>
      </c>
      <c r="E315" s="15" t="s">
        <v>7</v>
      </c>
    </row>
    <row r="316" spans="1:8" x14ac:dyDescent="0.3">
      <c r="C316" s="15" t="s">
        <v>8</v>
      </c>
      <c r="D316" s="16" t="s">
        <v>61</v>
      </c>
      <c r="E316" s="15" t="s">
        <v>163</v>
      </c>
    </row>
    <row r="317" spans="1:8" x14ac:dyDescent="0.3">
      <c r="C317" s="15" t="s">
        <v>17</v>
      </c>
      <c r="D317" s="16" t="s">
        <v>6</v>
      </c>
      <c r="E317" s="15" t="s">
        <v>85</v>
      </c>
    </row>
    <row r="318" spans="1:8" x14ac:dyDescent="0.3">
      <c r="C318" s="15" t="s">
        <v>19</v>
      </c>
      <c r="D318" s="16" t="s">
        <v>6</v>
      </c>
      <c r="E318" s="15" t="s">
        <v>129</v>
      </c>
    </row>
    <row r="320" spans="1:8" x14ac:dyDescent="0.3">
      <c r="A320" s="11" t="s">
        <v>164</v>
      </c>
      <c r="B320" s="11">
        <v>1</v>
      </c>
      <c r="C320" s="11" t="s">
        <v>22</v>
      </c>
      <c r="D320" s="17" t="s">
        <v>23</v>
      </c>
      <c r="E320" s="18" t="s">
        <v>24</v>
      </c>
      <c r="F320" s="19">
        <v>3.46</v>
      </c>
      <c r="G320" s="20">
        <v>236.39099999999999</v>
      </c>
      <c r="H320" s="21">
        <f>ROUND(ROUND(F320,2)*ROUND(G320,3),2)</f>
        <v>817.91</v>
      </c>
    </row>
    <row r="321" spans="1:8" x14ac:dyDescent="0.3">
      <c r="A321" s="11" t="s">
        <v>164</v>
      </c>
      <c r="B321" s="11">
        <v>2</v>
      </c>
      <c r="C321" s="11" t="s">
        <v>25</v>
      </c>
      <c r="D321" s="17" t="s">
        <v>23</v>
      </c>
      <c r="E321" s="18" t="s">
        <v>26</v>
      </c>
      <c r="F321" s="19">
        <v>3</v>
      </c>
      <c r="G321" s="20">
        <v>2439.9</v>
      </c>
      <c r="H321" s="21">
        <f>ROUND(ROUND(F321,2)*ROUND(G321,3),2)</f>
        <v>7319.7</v>
      </c>
    </row>
    <row r="322" spans="1:8" x14ac:dyDescent="0.3">
      <c r="A322" s="11" t="s">
        <v>164</v>
      </c>
      <c r="B322" s="11">
        <v>3</v>
      </c>
      <c r="C322" s="11" t="s">
        <v>27</v>
      </c>
      <c r="D322" s="17" t="s">
        <v>23</v>
      </c>
      <c r="E322" s="18" t="s">
        <v>28</v>
      </c>
      <c r="F322" s="19">
        <v>1.86</v>
      </c>
      <c r="G322" s="20">
        <v>3211.5479999999998</v>
      </c>
      <c r="H322" s="21">
        <f>ROUND(ROUND(F322,2)*ROUND(G322,3),2)</f>
        <v>5973.48</v>
      </c>
    </row>
    <row r="323" spans="1:8" x14ac:dyDescent="0.3">
      <c r="A323" s="11" t="s">
        <v>164</v>
      </c>
      <c r="B323" s="11">
        <v>4</v>
      </c>
      <c r="C323" s="11" t="s">
        <v>29</v>
      </c>
      <c r="D323" s="17" t="s">
        <v>30</v>
      </c>
      <c r="E323" s="18" t="s">
        <v>31</v>
      </c>
      <c r="F323" s="19">
        <v>1.56</v>
      </c>
      <c r="G323" s="20">
        <v>2363.9059999999999</v>
      </c>
      <c r="H323" s="21">
        <f>ROUND(ROUND(F323,2)*ROUND(G323,3),2)</f>
        <v>3687.69</v>
      </c>
    </row>
    <row r="324" spans="1:8" x14ac:dyDescent="0.3">
      <c r="A324" s="11" t="s">
        <v>164</v>
      </c>
      <c r="B324" s="11">
        <v>5</v>
      </c>
      <c r="C324" s="11" t="s">
        <v>32</v>
      </c>
      <c r="D324" s="17" t="s">
        <v>30</v>
      </c>
      <c r="E324" s="18" t="s">
        <v>33</v>
      </c>
      <c r="F324" s="19">
        <v>1.97</v>
      </c>
      <c r="G324" s="20">
        <v>157.69999999999999</v>
      </c>
      <c r="H324" s="21">
        <f>ROUND(ROUND(F324,2)*ROUND(G324,3),2)</f>
        <v>310.67</v>
      </c>
    </row>
    <row r="325" spans="1:8" x14ac:dyDescent="0.3">
      <c r="E325" s="15" t="s">
        <v>14</v>
      </c>
      <c r="F325" s="15"/>
      <c r="G325" s="15"/>
      <c r="H325" s="22">
        <f>SUM(H320:H324)</f>
        <v>18109.449999999997</v>
      </c>
    </row>
    <row r="327" spans="1:8" x14ac:dyDescent="0.3">
      <c r="C327" s="15" t="s">
        <v>5</v>
      </c>
      <c r="D327" s="16" t="s">
        <v>6</v>
      </c>
      <c r="E327" s="15" t="s">
        <v>7</v>
      </c>
    </row>
    <row r="328" spans="1:8" x14ac:dyDescent="0.3">
      <c r="C328" s="15" t="s">
        <v>8</v>
      </c>
      <c r="D328" s="16" t="s">
        <v>61</v>
      </c>
      <c r="E328" s="15" t="s">
        <v>163</v>
      </c>
    </row>
    <row r="329" spans="1:8" x14ac:dyDescent="0.3">
      <c r="C329" s="15" t="s">
        <v>17</v>
      </c>
      <c r="D329" s="16" t="s">
        <v>6</v>
      </c>
      <c r="E329" s="15" t="s">
        <v>85</v>
      </c>
    </row>
    <row r="330" spans="1:8" x14ac:dyDescent="0.3">
      <c r="C330" s="15" t="s">
        <v>19</v>
      </c>
      <c r="D330" s="16" t="s">
        <v>15</v>
      </c>
      <c r="E330" s="15" t="s">
        <v>131</v>
      </c>
    </row>
    <row r="332" spans="1:8" x14ac:dyDescent="0.3">
      <c r="A332" s="11" t="s">
        <v>165</v>
      </c>
      <c r="B332" s="11">
        <v>1</v>
      </c>
      <c r="C332" s="11" t="s">
        <v>36</v>
      </c>
      <c r="D332" s="17" t="s">
        <v>23</v>
      </c>
      <c r="E332" s="18" t="s">
        <v>37</v>
      </c>
      <c r="F332" s="19">
        <v>10.07</v>
      </c>
      <c r="G332" s="20">
        <v>375.52</v>
      </c>
      <c r="H332" s="21">
        <f t="shared" ref="H332:H337" si="6">ROUND(ROUND(F332,2)*ROUND(G332,3),2)</f>
        <v>3781.49</v>
      </c>
    </row>
    <row r="333" spans="1:8" x14ac:dyDescent="0.3">
      <c r="A333" s="11" t="s">
        <v>165</v>
      </c>
      <c r="B333" s="11">
        <v>2</v>
      </c>
      <c r="C333" s="11" t="s">
        <v>38</v>
      </c>
      <c r="D333" s="17" t="s">
        <v>23</v>
      </c>
      <c r="E333" s="18" t="s">
        <v>39</v>
      </c>
      <c r="F333" s="19">
        <v>8.83</v>
      </c>
      <c r="G333" s="20">
        <v>26.76</v>
      </c>
      <c r="H333" s="21">
        <f t="shared" si="6"/>
        <v>236.29</v>
      </c>
    </row>
    <row r="334" spans="1:8" x14ac:dyDescent="0.3">
      <c r="A334" s="11" t="s">
        <v>165</v>
      </c>
      <c r="B334" s="11">
        <v>3</v>
      </c>
      <c r="C334" s="11" t="s">
        <v>27</v>
      </c>
      <c r="D334" s="17" t="s">
        <v>23</v>
      </c>
      <c r="E334" s="18" t="s">
        <v>28</v>
      </c>
      <c r="F334" s="19">
        <v>1.86</v>
      </c>
      <c r="G334" s="20">
        <v>632.88</v>
      </c>
      <c r="H334" s="21">
        <f t="shared" si="6"/>
        <v>1177.1600000000001</v>
      </c>
    </row>
    <row r="335" spans="1:8" x14ac:dyDescent="0.3">
      <c r="A335" s="11" t="s">
        <v>165</v>
      </c>
      <c r="B335" s="11">
        <v>4</v>
      </c>
      <c r="C335" s="11" t="s">
        <v>40</v>
      </c>
      <c r="D335" s="17" t="s">
        <v>23</v>
      </c>
      <c r="E335" s="18" t="s">
        <v>41</v>
      </c>
      <c r="F335" s="19">
        <v>12.74</v>
      </c>
      <c r="G335" s="20">
        <v>232.72</v>
      </c>
      <c r="H335" s="21">
        <f t="shared" si="6"/>
        <v>2964.85</v>
      </c>
    </row>
    <row r="336" spans="1:8" x14ac:dyDescent="0.3">
      <c r="A336" s="11" t="s">
        <v>165</v>
      </c>
      <c r="B336" s="11">
        <v>5</v>
      </c>
      <c r="C336" s="11" t="s">
        <v>166</v>
      </c>
      <c r="D336" s="17" t="s">
        <v>23</v>
      </c>
      <c r="E336" s="18" t="s">
        <v>167</v>
      </c>
      <c r="F336" s="19">
        <v>8.11</v>
      </c>
      <c r="G336" s="20">
        <v>119.6</v>
      </c>
      <c r="H336" s="21">
        <f t="shared" si="6"/>
        <v>969.96</v>
      </c>
    </row>
    <row r="337" spans="1:8" x14ac:dyDescent="0.3">
      <c r="A337" s="11" t="s">
        <v>165</v>
      </c>
      <c r="B337" s="11">
        <v>6</v>
      </c>
      <c r="C337" s="11" t="s">
        <v>133</v>
      </c>
      <c r="D337" s="17" t="s">
        <v>23</v>
      </c>
      <c r="E337" s="18" t="s">
        <v>134</v>
      </c>
      <c r="F337" s="19">
        <v>9.64</v>
      </c>
      <c r="G337" s="20">
        <v>5.52</v>
      </c>
      <c r="H337" s="21">
        <f t="shared" si="6"/>
        <v>53.21</v>
      </c>
    </row>
    <row r="338" spans="1:8" x14ac:dyDescent="0.3">
      <c r="E338" s="15" t="s">
        <v>14</v>
      </c>
      <c r="F338" s="15"/>
      <c r="G338" s="15"/>
      <c r="H338" s="22">
        <f>SUM(H332:H337)</f>
        <v>9182.9599999999991</v>
      </c>
    </row>
    <row r="340" spans="1:8" x14ac:dyDescent="0.3">
      <c r="C340" s="15" t="s">
        <v>5</v>
      </c>
      <c r="D340" s="16" t="s">
        <v>6</v>
      </c>
      <c r="E340" s="15" t="s">
        <v>7</v>
      </c>
    </row>
    <row r="341" spans="1:8" x14ac:dyDescent="0.3">
      <c r="C341" s="15" t="s">
        <v>8</v>
      </c>
      <c r="D341" s="16" t="s">
        <v>61</v>
      </c>
      <c r="E341" s="15" t="s">
        <v>163</v>
      </c>
    </row>
    <row r="342" spans="1:8" x14ac:dyDescent="0.3">
      <c r="C342" s="15" t="s">
        <v>17</v>
      </c>
      <c r="D342" s="16" t="s">
        <v>15</v>
      </c>
      <c r="E342" s="15" t="s">
        <v>168</v>
      </c>
    </row>
    <row r="343" spans="1:8" x14ac:dyDescent="0.3">
      <c r="C343" s="15" t="s">
        <v>19</v>
      </c>
      <c r="D343" s="16" t="s">
        <v>6</v>
      </c>
      <c r="E343" s="15" t="s">
        <v>43</v>
      </c>
    </row>
    <row r="345" spans="1:8" x14ac:dyDescent="0.3">
      <c r="A345" s="11" t="s">
        <v>169</v>
      </c>
      <c r="B345" s="11">
        <v>1</v>
      </c>
      <c r="C345" s="11" t="s">
        <v>45</v>
      </c>
      <c r="D345" s="17" t="s">
        <v>23</v>
      </c>
      <c r="E345" s="18" t="s">
        <v>46</v>
      </c>
      <c r="F345" s="19">
        <v>29.01</v>
      </c>
      <c r="G345" s="20">
        <v>0</v>
      </c>
      <c r="H345" s="21">
        <f t="shared" ref="H345:H351" si="7">ROUND(ROUND(F345,2)*ROUND(G345,3),2)</f>
        <v>0</v>
      </c>
    </row>
    <row r="346" spans="1:8" x14ac:dyDescent="0.3">
      <c r="A346" s="11" t="s">
        <v>169</v>
      </c>
      <c r="B346" s="11">
        <v>2</v>
      </c>
      <c r="C346" s="11" t="s">
        <v>47</v>
      </c>
      <c r="D346" s="17" t="s">
        <v>23</v>
      </c>
      <c r="E346" s="18" t="s">
        <v>48</v>
      </c>
      <c r="F346" s="19">
        <v>27.17</v>
      </c>
      <c r="G346" s="20">
        <v>0</v>
      </c>
      <c r="H346" s="21">
        <f t="shared" si="7"/>
        <v>0</v>
      </c>
    </row>
    <row r="347" spans="1:8" x14ac:dyDescent="0.3">
      <c r="A347" s="11" t="s">
        <v>169</v>
      </c>
      <c r="B347" s="11">
        <v>3</v>
      </c>
      <c r="C347" s="11" t="s">
        <v>49</v>
      </c>
      <c r="D347" s="17" t="s">
        <v>30</v>
      </c>
      <c r="E347" s="18" t="s">
        <v>50</v>
      </c>
      <c r="F347" s="19">
        <v>0.46</v>
      </c>
      <c r="G347" s="20">
        <v>0</v>
      </c>
      <c r="H347" s="21">
        <f t="shared" si="7"/>
        <v>0</v>
      </c>
    </row>
    <row r="348" spans="1:8" x14ac:dyDescent="0.3">
      <c r="A348" s="11" t="s">
        <v>169</v>
      </c>
      <c r="B348" s="11">
        <v>4</v>
      </c>
      <c r="C348" s="11" t="s">
        <v>54</v>
      </c>
      <c r="D348" s="17" t="s">
        <v>30</v>
      </c>
      <c r="E348" s="18" t="s">
        <v>55</v>
      </c>
      <c r="F348" s="19">
        <v>0.46</v>
      </c>
      <c r="G348" s="20">
        <v>0</v>
      </c>
      <c r="H348" s="21">
        <f t="shared" si="7"/>
        <v>0</v>
      </c>
    </row>
    <row r="349" spans="1:8" x14ac:dyDescent="0.3">
      <c r="A349" s="11" t="s">
        <v>169</v>
      </c>
      <c r="B349" s="11">
        <v>5</v>
      </c>
      <c r="C349" s="11" t="s">
        <v>51</v>
      </c>
      <c r="D349" s="17" t="s">
        <v>52</v>
      </c>
      <c r="E349" s="18" t="s">
        <v>53</v>
      </c>
      <c r="F349" s="19">
        <v>77.900000000000006</v>
      </c>
      <c r="G349" s="20">
        <v>0</v>
      </c>
      <c r="H349" s="21">
        <f t="shared" si="7"/>
        <v>0</v>
      </c>
    </row>
    <row r="350" spans="1:8" x14ac:dyDescent="0.3">
      <c r="A350" s="11" t="s">
        <v>169</v>
      </c>
      <c r="B350" s="11">
        <v>6</v>
      </c>
      <c r="C350" s="11" t="s">
        <v>56</v>
      </c>
      <c r="D350" s="17" t="s">
        <v>52</v>
      </c>
      <c r="E350" s="18" t="s">
        <v>57</v>
      </c>
      <c r="F350" s="19">
        <v>81.03</v>
      </c>
      <c r="G350" s="20">
        <v>0</v>
      </c>
      <c r="H350" s="21">
        <f t="shared" si="7"/>
        <v>0</v>
      </c>
    </row>
    <row r="351" spans="1:8" x14ac:dyDescent="0.3">
      <c r="A351" s="11" t="s">
        <v>169</v>
      </c>
      <c r="B351" s="11">
        <v>7</v>
      </c>
      <c r="C351" s="11" t="s">
        <v>113</v>
      </c>
      <c r="D351" s="17" t="s">
        <v>59</v>
      </c>
      <c r="E351" s="18" t="s">
        <v>114</v>
      </c>
      <c r="F351" s="19">
        <v>11.31</v>
      </c>
      <c r="G351" s="20">
        <v>0</v>
      </c>
      <c r="H351" s="21">
        <f t="shared" si="7"/>
        <v>0</v>
      </c>
    </row>
    <row r="352" spans="1:8" x14ac:dyDescent="0.3">
      <c r="E352" s="15" t="s">
        <v>14</v>
      </c>
      <c r="F352" s="15"/>
      <c r="G352" s="15"/>
      <c r="H352" s="22">
        <f>SUM(H345:H351)</f>
        <v>0</v>
      </c>
    </row>
    <row r="354" spans="1:8" x14ac:dyDescent="0.3">
      <c r="C354" s="15" t="s">
        <v>5</v>
      </c>
      <c r="D354" s="16" t="s">
        <v>6</v>
      </c>
      <c r="E354" s="15" t="s">
        <v>7</v>
      </c>
    </row>
    <row r="355" spans="1:8" x14ac:dyDescent="0.3">
      <c r="C355" s="15" t="s">
        <v>8</v>
      </c>
      <c r="D355" s="16" t="s">
        <v>61</v>
      </c>
      <c r="E355" s="15" t="s">
        <v>163</v>
      </c>
    </row>
    <row r="356" spans="1:8" x14ac:dyDescent="0.3">
      <c r="C356" s="15" t="s">
        <v>17</v>
      </c>
      <c r="D356" s="16" t="s">
        <v>15</v>
      </c>
      <c r="E356" s="15" t="s">
        <v>168</v>
      </c>
    </row>
    <row r="357" spans="1:8" x14ac:dyDescent="0.3">
      <c r="C357" s="15" t="s">
        <v>19</v>
      </c>
      <c r="D357" s="16" t="s">
        <v>15</v>
      </c>
      <c r="E357" s="15" t="s">
        <v>62</v>
      </c>
    </row>
    <row r="359" spans="1:8" x14ac:dyDescent="0.3">
      <c r="A359" s="11" t="s">
        <v>170</v>
      </c>
      <c r="B359" s="11">
        <v>1</v>
      </c>
      <c r="C359" s="11" t="s">
        <v>171</v>
      </c>
      <c r="D359" s="17" t="s">
        <v>59</v>
      </c>
      <c r="E359" s="18" t="s">
        <v>172</v>
      </c>
      <c r="F359" s="19">
        <v>49.06</v>
      </c>
      <c r="G359" s="20">
        <v>0</v>
      </c>
      <c r="H359" s="21">
        <f t="shared" ref="H359:H364" si="8">ROUND(ROUND(F359,2)*ROUND(G359,3),2)</f>
        <v>0</v>
      </c>
    </row>
    <row r="360" spans="1:8" x14ac:dyDescent="0.3">
      <c r="A360" s="11" t="s">
        <v>170</v>
      </c>
      <c r="B360" s="11">
        <v>2</v>
      </c>
      <c r="C360" s="11" t="s">
        <v>66</v>
      </c>
      <c r="D360" s="17" t="s">
        <v>59</v>
      </c>
      <c r="E360" s="18" t="s">
        <v>67</v>
      </c>
      <c r="F360" s="19">
        <v>71.2</v>
      </c>
      <c r="G360" s="20">
        <v>0</v>
      </c>
      <c r="H360" s="21">
        <f t="shared" si="8"/>
        <v>0</v>
      </c>
    </row>
    <row r="361" spans="1:8" x14ac:dyDescent="0.3">
      <c r="A361" s="11" t="s">
        <v>170</v>
      </c>
      <c r="B361" s="11">
        <v>3</v>
      </c>
      <c r="C361" s="11" t="s">
        <v>70</v>
      </c>
      <c r="D361" s="17" t="s">
        <v>71</v>
      </c>
      <c r="E361" s="18" t="s">
        <v>72</v>
      </c>
      <c r="F361" s="19">
        <v>636.82000000000005</v>
      </c>
      <c r="G361" s="20">
        <v>0</v>
      </c>
      <c r="H361" s="21">
        <f t="shared" si="8"/>
        <v>0</v>
      </c>
    </row>
    <row r="362" spans="1:8" x14ac:dyDescent="0.3">
      <c r="A362" s="11" t="s">
        <v>170</v>
      </c>
      <c r="B362" s="11">
        <v>4</v>
      </c>
      <c r="C362" s="11" t="s">
        <v>73</v>
      </c>
      <c r="D362" s="17" t="s">
        <v>71</v>
      </c>
      <c r="E362" s="18" t="s">
        <v>74</v>
      </c>
      <c r="F362" s="19">
        <v>643.94000000000005</v>
      </c>
      <c r="G362" s="20">
        <v>0</v>
      </c>
      <c r="H362" s="21">
        <f t="shared" si="8"/>
        <v>0</v>
      </c>
    </row>
    <row r="363" spans="1:8" x14ac:dyDescent="0.3">
      <c r="A363" s="11" t="s">
        <v>170</v>
      </c>
      <c r="B363" s="11">
        <v>5</v>
      </c>
      <c r="C363" s="11" t="s">
        <v>75</v>
      </c>
      <c r="D363" s="17" t="s">
        <v>71</v>
      </c>
      <c r="E363" s="18" t="s">
        <v>76</v>
      </c>
      <c r="F363" s="19">
        <v>79.73</v>
      </c>
      <c r="G363" s="20">
        <v>0</v>
      </c>
      <c r="H363" s="21">
        <f t="shared" si="8"/>
        <v>0</v>
      </c>
    </row>
    <row r="364" spans="1:8" x14ac:dyDescent="0.3">
      <c r="A364" s="11" t="s">
        <v>170</v>
      </c>
      <c r="B364" s="11">
        <v>6</v>
      </c>
      <c r="C364" s="11" t="s">
        <v>77</v>
      </c>
      <c r="D364" s="17" t="s">
        <v>71</v>
      </c>
      <c r="E364" s="18" t="s">
        <v>78</v>
      </c>
      <c r="F364" s="19">
        <v>66.28</v>
      </c>
      <c r="G364" s="20">
        <v>0</v>
      </c>
      <c r="H364" s="21">
        <f t="shared" si="8"/>
        <v>0</v>
      </c>
    </row>
    <row r="365" spans="1:8" x14ac:dyDescent="0.3">
      <c r="E365" s="15" t="s">
        <v>14</v>
      </c>
      <c r="F365" s="15"/>
      <c r="G365" s="15"/>
      <c r="H365" s="22">
        <f>SUM(H359:H364)</f>
        <v>0</v>
      </c>
    </row>
    <row r="367" spans="1:8" x14ac:dyDescent="0.3">
      <c r="C367" s="15" t="s">
        <v>5</v>
      </c>
      <c r="D367" s="16" t="s">
        <v>6</v>
      </c>
      <c r="E367" s="15" t="s">
        <v>7</v>
      </c>
    </row>
    <row r="368" spans="1:8" x14ac:dyDescent="0.3">
      <c r="C368" s="15" t="s">
        <v>8</v>
      </c>
      <c r="D368" s="16" t="s">
        <v>61</v>
      </c>
      <c r="E368" s="15" t="s">
        <v>163</v>
      </c>
    </row>
    <row r="369" spans="1:8" x14ac:dyDescent="0.3">
      <c r="C369" s="15" t="s">
        <v>17</v>
      </c>
      <c r="D369" s="16" t="s">
        <v>42</v>
      </c>
      <c r="E369" s="15" t="s">
        <v>173</v>
      </c>
    </row>
    <row r="370" spans="1:8" x14ac:dyDescent="0.3">
      <c r="C370" s="15" t="s">
        <v>19</v>
      </c>
      <c r="D370" s="16" t="s">
        <v>6</v>
      </c>
      <c r="E370" s="15" t="s">
        <v>43</v>
      </c>
    </row>
    <row r="372" spans="1:8" x14ac:dyDescent="0.3">
      <c r="A372" s="11" t="s">
        <v>174</v>
      </c>
      <c r="B372" s="11">
        <v>1</v>
      </c>
      <c r="C372" s="11" t="s">
        <v>45</v>
      </c>
      <c r="D372" s="17" t="s">
        <v>23</v>
      </c>
      <c r="E372" s="18" t="s">
        <v>46</v>
      </c>
      <c r="F372" s="19">
        <v>29.01</v>
      </c>
      <c r="G372" s="20">
        <v>0</v>
      </c>
      <c r="H372" s="21">
        <f t="shared" ref="H372:H378" si="9">ROUND(ROUND(F372,2)*ROUND(G372,3),2)</f>
        <v>0</v>
      </c>
    </row>
    <row r="373" spans="1:8" x14ac:dyDescent="0.3">
      <c r="A373" s="11" t="s">
        <v>174</v>
      </c>
      <c r="B373" s="11">
        <v>2</v>
      </c>
      <c r="C373" s="11" t="s">
        <v>47</v>
      </c>
      <c r="D373" s="17" t="s">
        <v>23</v>
      </c>
      <c r="E373" s="18" t="s">
        <v>48</v>
      </c>
      <c r="F373" s="19">
        <v>27.17</v>
      </c>
      <c r="G373" s="20">
        <v>0</v>
      </c>
      <c r="H373" s="21">
        <f t="shared" si="9"/>
        <v>0</v>
      </c>
    </row>
    <row r="374" spans="1:8" x14ac:dyDescent="0.3">
      <c r="A374" s="11" t="s">
        <v>174</v>
      </c>
      <c r="B374" s="11">
        <v>3</v>
      </c>
      <c r="C374" s="11" t="s">
        <v>49</v>
      </c>
      <c r="D374" s="17" t="s">
        <v>30</v>
      </c>
      <c r="E374" s="18" t="s">
        <v>50</v>
      </c>
      <c r="F374" s="19">
        <v>0.46</v>
      </c>
      <c r="G374" s="20">
        <v>0</v>
      </c>
      <c r="H374" s="21">
        <f t="shared" si="9"/>
        <v>0</v>
      </c>
    </row>
    <row r="375" spans="1:8" x14ac:dyDescent="0.3">
      <c r="A375" s="11" t="s">
        <v>174</v>
      </c>
      <c r="B375" s="11">
        <v>4</v>
      </c>
      <c r="C375" s="11" t="s">
        <v>54</v>
      </c>
      <c r="D375" s="17" t="s">
        <v>30</v>
      </c>
      <c r="E375" s="18" t="s">
        <v>55</v>
      </c>
      <c r="F375" s="19">
        <v>0.46</v>
      </c>
      <c r="G375" s="20">
        <v>0</v>
      </c>
      <c r="H375" s="21">
        <f t="shared" si="9"/>
        <v>0</v>
      </c>
    </row>
    <row r="376" spans="1:8" x14ac:dyDescent="0.3">
      <c r="A376" s="11" t="s">
        <v>174</v>
      </c>
      <c r="B376" s="11">
        <v>5</v>
      </c>
      <c r="C376" s="11" t="s">
        <v>51</v>
      </c>
      <c r="D376" s="17" t="s">
        <v>52</v>
      </c>
      <c r="E376" s="18" t="s">
        <v>53</v>
      </c>
      <c r="F376" s="19">
        <v>77.900000000000006</v>
      </c>
      <c r="G376" s="20">
        <v>0</v>
      </c>
      <c r="H376" s="21">
        <f t="shared" si="9"/>
        <v>0</v>
      </c>
    </row>
    <row r="377" spans="1:8" x14ac:dyDescent="0.3">
      <c r="A377" s="11" t="s">
        <v>174</v>
      </c>
      <c r="B377" s="11">
        <v>6</v>
      </c>
      <c r="C377" s="11" t="s">
        <v>56</v>
      </c>
      <c r="D377" s="17" t="s">
        <v>52</v>
      </c>
      <c r="E377" s="18" t="s">
        <v>57</v>
      </c>
      <c r="F377" s="19">
        <v>81.03</v>
      </c>
      <c r="G377" s="20">
        <v>0</v>
      </c>
      <c r="H377" s="21">
        <f t="shared" si="9"/>
        <v>0</v>
      </c>
    </row>
    <row r="378" spans="1:8" x14ac:dyDescent="0.3">
      <c r="A378" s="11" t="s">
        <v>174</v>
      </c>
      <c r="B378" s="11">
        <v>7</v>
      </c>
      <c r="C378" s="11" t="s">
        <v>113</v>
      </c>
      <c r="D378" s="17" t="s">
        <v>59</v>
      </c>
      <c r="E378" s="18" t="s">
        <v>114</v>
      </c>
      <c r="F378" s="19">
        <v>11.31</v>
      </c>
      <c r="G378" s="20">
        <v>0</v>
      </c>
      <c r="H378" s="21">
        <f t="shared" si="9"/>
        <v>0</v>
      </c>
    </row>
    <row r="379" spans="1:8" x14ac:dyDescent="0.3">
      <c r="E379" s="15" t="s">
        <v>14</v>
      </c>
      <c r="F379" s="15"/>
      <c r="G379" s="15"/>
      <c r="H379" s="22">
        <f>SUM(H372:H378)</f>
        <v>0</v>
      </c>
    </row>
    <row r="381" spans="1:8" x14ac:dyDescent="0.3">
      <c r="C381" s="15" t="s">
        <v>5</v>
      </c>
      <c r="D381" s="16" t="s">
        <v>6</v>
      </c>
      <c r="E381" s="15" t="s">
        <v>7</v>
      </c>
    </row>
    <row r="382" spans="1:8" x14ac:dyDescent="0.3">
      <c r="C382" s="15" t="s">
        <v>8</v>
      </c>
      <c r="D382" s="16" t="s">
        <v>61</v>
      </c>
      <c r="E382" s="15" t="s">
        <v>163</v>
      </c>
    </row>
    <row r="383" spans="1:8" x14ac:dyDescent="0.3">
      <c r="C383" s="15" t="s">
        <v>17</v>
      </c>
      <c r="D383" s="16" t="s">
        <v>42</v>
      </c>
      <c r="E383" s="15" t="s">
        <v>173</v>
      </c>
    </row>
    <row r="384" spans="1:8" x14ac:dyDescent="0.3">
      <c r="C384" s="15" t="s">
        <v>19</v>
      </c>
      <c r="D384" s="16" t="s">
        <v>15</v>
      </c>
      <c r="E384" s="15" t="s">
        <v>62</v>
      </c>
    </row>
    <row r="386" spans="1:8" x14ac:dyDescent="0.3">
      <c r="A386" s="11" t="s">
        <v>175</v>
      </c>
      <c r="B386" s="11">
        <v>1</v>
      </c>
      <c r="C386" s="11" t="s">
        <v>137</v>
      </c>
      <c r="D386" s="17" t="s">
        <v>59</v>
      </c>
      <c r="E386" s="18" t="s">
        <v>138</v>
      </c>
      <c r="F386" s="19">
        <v>61.69</v>
      </c>
      <c r="G386" s="20">
        <v>0</v>
      </c>
      <c r="H386" s="21">
        <f>ROUND(ROUND(F386,2)*ROUND(G386,3),2)</f>
        <v>0</v>
      </c>
    </row>
    <row r="387" spans="1:8" x14ac:dyDescent="0.3">
      <c r="A387" s="11" t="s">
        <v>175</v>
      </c>
      <c r="B387" s="11">
        <v>2</v>
      </c>
      <c r="C387" s="11" t="s">
        <v>66</v>
      </c>
      <c r="D387" s="17" t="s">
        <v>59</v>
      </c>
      <c r="E387" s="18" t="s">
        <v>67</v>
      </c>
      <c r="F387" s="19">
        <v>71.2</v>
      </c>
      <c r="G387" s="20">
        <v>0</v>
      </c>
      <c r="H387" s="21">
        <f>ROUND(ROUND(F387,2)*ROUND(G387,3),2)</f>
        <v>0</v>
      </c>
    </row>
    <row r="388" spans="1:8" x14ac:dyDescent="0.3">
      <c r="A388" s="11" t="s">
        <v>175</v>
      </c>
      <c r="B388" s="11">
        <v>3</v>
      </c>
      <c r="C388" s="11" t="s">
        <v>176</v>
      </c>
      <c r="D388" s="17" t="s">
        <v>71</v>
      </c>
      <c r="E388" s="18" t="s">
        <v>72</v>
      </c>
      <c r="F388" s="19">
        <v>639.49</v>
      </c>
      <c r="G388" s="20">
        <v>0</v>
      </c>
      <c r="H388" s="21">
        <f>ROUND(ROUND(F388,2)*ROUND(G388,3),2)</f>
        <v>0</v>
      </c>
    </row>
    <row r="389" spans="1:8" x14ac:dyDescent="0.3">
      <c r="A389" s="11" t="s">
        <v>175</v>
      </c>
      <c r="B389" s="11">
        <v>4</v>
      </c>
      <c r="C389" s="11" t="s">
        <v>75</v>
      </c>
      <c r="D389" s="17" t="s">
        <v>71</v>
      </c>
      <c r="E389" s="18" t="s">
        <v>76</v>
      </c>
      <c r="F389" s="19">
        <v>79.73</v>
      </c>
      <c r="G389" s="20">
        <v>0</v>
      </c>
      <c r="H389" s="21">
        <f>ROUND(ROUND(F389,2)*ROUND(G389,3),2)</f>
        <v>0</v>
      </c>
    </row>
    <row r="390" spans="1:8" x14ac:dyDescent="0.3">
      <c r="A390" s="11" t="s">
        <v>175</v>
      </c>
      <c r="B390" s="11">
        <v>5</v>
      </c>
      <c r="C390" s="11" t="s">
        <v>77</v>
      </c>
      <c r="D390" s="17" t="s">
        <v>71</v>
      </c>
      <c r="E390" s="18" t="s">
        <v>78</v>
      </c>
      <c r="F390" s="19">
        <v>66.28</v>
      </c>
      <c r="G390" s="20">
        <v>0</v>
      </c>
      <c r="H390" s="21">
        <f>ROUND(ROUND(F390,2)*ROUND(G390,3),2)</f>
        <v>0</v>
      </c>
    </row>
    <row r="391" spans="1:8" x14ac:dyDescent="0.3">
      <c r="E391" s="15" t="s">
        <v>14</v>
      </c>
      <c r="F391" s="15"/>
      <c r="G391" s="15"/>
      <c r="H391" s="22">
        <f>SUM(H386:H390)</f>
        <v>0</v>
      </c>
    </row>
    <row r="393" spans="1:8" x14ac:dyDescent="0.3">
      <c r="C393" s="15" t="s">
        <v>5</v>
      </c>
      <c r="D393" s="16" t="s">
        <v>6</v>
      </c>
      <c r="E393" s="15" t="s">
        <v>7</v>
      </c>
    </row>
    <row r="394" spans="1:8" x14ac:dyDescent="0.3">
      <c r="C394" s="15" t="s">
        <v>8</v>
      </c>
      <c r="D394" s="16" t="s">
        <v>61</v>
      </c>
      <c r="E394" s="15" t="s">
        <v>163</v>
      </c>
    </row>
    <row r="395" spans="1:8" x14ac:dyDescent="0.3">
      <c r="C395" s="15" t="s">
        <v>17</v>
      </c>
      <c r="D395" s="16" t="s">
        <v>61</v>
      </c>
      <c r="E395" s="15" t="s">
        <v>141</v>
      </c>
    </row>
    <row r="397" spans="1:8" x14ac:dyDescent="0.3">
      <c r="A397" s="11" t="s">
        <v>177</v>
      </c>
      <c r="B397" s="11">
        <v>1</v>
      </c>
      <c r="C397" s="11" t="s">
        <v>178</v>
      </c>
      <c r="D397" s="17" t="s">
        <v>71</v>
      </c>
      <c r="E397" s="18" t="s">
        <v>144</v>
      </c>
      <c r="F397" s="19">
        <v>2151.44</v>
      </c>
      <c r="G397" s="20">
        <v>1</v>
      </c>
      <c r="H397" s="21">
        <f>ROUND(ROUND(F397,2)*ROUND(G397,3),2)</f>
        <v>2151.44</v>
      </c>
    </row>
    <row r="398" spans="1:8" x14ac:dyDescent="0.3">
      <c r="E398" s="15" t="s">
        <v>14</v>
      </c>
      <c r="F398" s="15"/>
      <c r="G398" s="15"/>
      <c r="H398" s="22">
        <f>SUM(H397:H397)</f>
        <v>2151.44</v>
      </c>
    </row>
    <row r="400" spans="1:8" x14ac:dyDescent="0.3">
      <c r="C400" s="15" t="s">
        <v>5</v>
      </c>
      <c r="D400" s="16" t="s">
        <v>6</v>
      </c>
      <c r="E400" s="15" t="s">
        <v>7</v>
      </c>
    </row>
    <row r="401" spans="1:8" x14ac:dyDescent="0.3">
      <c r="C401" s="15" t="s">
        <v>8</v>
      </c>
      <c r="D401" s="16" t="s">
        <v>61</v>
      </c>
      <c r="E401" s="15" t="s">
        <v>163</v>
      </c>
    </row>
    <row r="402" spans="1:8" x14ac:dyDescent="0.3">
      <c r="C402" s="15" t="s">
        <v>17</v>
      </c>
      <c r="D402" s="16" t="s">
        <v>79</v>
      </c>
      <c r="E402" s="15" t="s">
        <v>146</v>
      </c>
    </row>
    <row r="404" spans="1:8" x14ac:dyDescent="0.3">
      <c r="A404" s="11" t="s">
        <v>179</v>
      </c>
      <c r="B404" s="11">
        <v>1</v>
      </c>
      <c r="C404" s="11" t="s">
        <v>180</v>
      </c>
      <c r="D404" s="17" t="s">
        <v>71</v>
      </c>
      <c r="E404" s="18" t="s">
        <v>149</v>
      </c>
      <c r="F404" s="19">
        <v>717.15</v>
      </c>
      <c r="G404" s="20">
        <v>1</v>
      </c>
      <c r="H404" s="21">
        <f>ROUND(ROUND(F404,2)*ROUND(G404,3),2)</f>
        <v>717.15</v>
      </c>
    </row>
    <row r="405" spans="1:8" x14ac:dyDescent="0.3">
      <c r="E405" s="15" t="s">
        <v>14</v>
      </c>
      <c r="F405" s="15"/>
      <c r="G405" s="15"/>
      <c r="H405" s="22">
        <f>SUM(H404:H404)</f>
        <v>717.15</v>
      </c>
    </row>
    <row r="407" spans="1:8" x14ac:dyDescent="0.3">
      <c r="C407" s="15" t="s">
        <v>5</v>
      </c>
      <c r="D407" s="16" t="s">
        <v>6</v>
      </c>
      <c r="E407" s="15" t="s">
        <v>7</v>
      </c>
    </row>
    <row r="408" spans="1:8" x14ac:dyDescent="0.3">
      <c r="C408" s="15" t="s">
        <v>8</v>
      </c>
      <c r="D408" s="16" t="s">
        <v>61</v>
      </c>
      <c r="E408" s="15" t="s">
        <v>163</v>
      </c>
    </row>
    <row r="409" spans="1:8" x14ac:dyDescent="0.3">
      <c r="C409" s="15" t="s">
        <v>17</v>
      </c>
      <c r="D409" s="16" t="s">
        <v>123</v>
      </c>
      <c r="E409" s="15" t="s">
        <v>151</v>
      </c>
    </row>
    <row r="411" spans="1:8" x14ac:dyDescent="0.3">
      <c r="A411" s="11" t="s">
        <v>181</v>
      </c>
      <c r="B411" s="11">
        <v>1</v>
      </c>
      <c r="C411" s="11" t="s">
        <v>182</v>
      </c>
      <c r="D411" s="17" t="s">
        <v>71</v>
      </c>
      <c r="E411" s="18" t="s">
        <v>154</v>
      </c>
      <c r="F411" s="19">
        <v>3295.06</v>
      </c>
      <c r="G411" s="20">
        <v>0</v>
      </c>
      <c r="H411" s="21">
        <f>ROUND(ROUND(F411,2)*ROUND(G411,3),2)</f>
        <v>0</v>
      </c>
    </row>
    <row r="412" spans="1:8" x14ac:dyDescent="0.3">
      <c r="E412" s="15" t="s">
        <v>14</v>
      </c>
      <c r="F412" s="15"/>
      <c r="G412" s="15"/>
      <c r="H412" s="22">
        <f>SUM(H411:H411)</f>
        <v>0</v>
      </c>
    </row>
    <row r="414" spans="1:8" x14ac:dyDescent="0.3">
      <c r="C414" s="15" t="s">
        <v>5</v>
      </c>
      <c r="D414" s="16" t="s">
        <v>6</v>
      </c>
      <c r="E414" s="15" t="s">
        <v>7</v>
      </c>
    </row>
    <row r="415" spans="1:8" x14ac:dyDescent="0.3">
      <c r="C415" s="15" t="s">
        <v>8</v>
      </c>
      <c r="D415" s="16" t="s">
        <v>79</v>
      </c>
      <c r="E415" s="15" t="s">
        <v>183</v>
      </c>
    </row>
    <row r="416" spans="1:8" x14ac:dyDescent="0.3">
      <c r="C416" s="15" t="s">
        <v>17</v>
      </c>
      <c r="D416" s="16" t="s">
        <v>6</v>
      </c>
      <c r="E416" s="15" t="s">
        <v>184</v>
      </c>
    </row>
    <row r="418" spans="1:8" x14ac:dyDescent="0.3">
      <c r="A418" s="11" t="s">
        <v>185</v>
      </c>
      <c r="B418" s="11">
        <v>1</v>
      </c>
      <c r="C418" s="11" t="s">
        <v>186</v>
      </c>
      <c r="D418" s="17" t="s">
        <v>23</v>
      </c>
      <c r="E418" s="18" t="s">
        <v>187</v>
      </c>
      <c r="F418" s="19">
        <v>223.12</v>
      </c>
      <c r="G418" s="20">
        <v>0</v>
      </c>
      <c r="H418" s="21">
        <f>ROUND(ROUND(F418,2)*ROUND(G418,3),2)</f>
        <v>0</v>
      </c>
    </row>
    <row r="419" spans="1:8" x14ac:dyDescent="0.3">
      <c r="A419" s="11" t="s">
        <v>185</v>
      </c>
      <c r="B419" s="11">
        <v>2</v>
      </c>
      <c r="C419" s="11" t="s">
        <v>188</v>
      </c>
      <c r="D419" s="17" t="s">
        <v>30</v>
      </c>
      <c r="E419" s="18" t="s">
        <v>189</v>
      </c>
      <c r="F419" s="19">
        <v>7.77</v>
      </c>
      <c r="G419" s="20">
        <v>0</v>
      </c>
      <c r="H419" s="21">
        <f>ROUND(ROUND(F419,2)*ROUND(G419,3),2)</f>
        <v>0</v>
      </c>
    </row>
    <row r="420" spans="1:8" x14ac:dyDescent="0.3">
      <c r="A420" s="11" t="s">
        <v>185</v>
      </c>
      <c r="B420" s="11">
        <v>3</v>
      </c>
      <c r="C420" s="11" t="s">
        <v>190</v>
      </c>
      <c r="D420" s="17" t="s">
        <v>71</v>
      </c>
      <c r="E420" s="18" t="s">
        <v>191</v>
      </c>
      <c r="F420" s="19">
        <v>177.85</v>
      </c>
      <c r="G420" s="20">
        <v>0</v>
      </c>
      <c r="H420" s="21">
        <f>ROUND(ROUND(F420,2)*ROUND(G420,3),2)</f>
        <v>0</v>
      </c>
    </row>
    <row r="421" spans="1:8" x14ac:dyDescent="0.3">
      <c r="E421" s="15" t="s">
        <v>14</v>
      </c>
      <c r="F421" s="15"/>
      <c r="G421" s="15"/>
      <c r="H421" s="22">
        <f>SUM(H418:H420)</f>
        <v>0</v>
      </c>
    </row>
    <row r="423" spans="1:8" x14ac:dyDescent="0.3">
      <c r="C423" s="15" t="s">
        <v>5</v>
      </c>
      <c r="D423" s="16" t="s">
        <v>6</v>
      </c>
      <c r="E423" s="15" t="s">
        <v>7</v>
      </c>
    </row>
    <row r="424" spans="1:8" x14ac:dyDescent="0.3">
      <c r="C424" s="15" t="s">
        <v>8</v>
      </c>
      <c r="D424" s="16" t="s">
        <v>79</v>
      </c>
      <c r="E424" s="15" t="s">
        <v>183</v>
      </c>
    </row>
    <row r="425" spans="1:8" x14ac:dyDescent="0.3">
      <c r="C425" s="15" t="s">
        <v>17</v>
      </c>
      <c r="D425" s="16" t="s">
        <v>15</v>
      </c>
      <c r="E425" s="15" t="s">
        <v>192</v>
      </c>
    </row>
    <row r="427" spans="1:8" x14ac:dyDescent="0.3">
      <c r="A427" s="11" t="s">
        <v>193</v>
      </c>
      <c r="B427" s="11">
        <v>1</v>
      </c>
      <c r="C427" s="11" t="s">
        <v>25</v>
      </c>
      <c r="D427" s="17" t="s">
        <v>23</v>
      </c>
      <c r="E427" s="18" t="s">
        <v>26</v>
      </c>
      <c r="F427" s="19">
        <v>3</v>
      </c>
      <c r="G427" s="20">
        <v>0</v>
      </c>
      <c r="H427" s="21">
        <f>ROUND(ROUND(F427,2)*ROUND(G427,3),2)</f>
        <v>0</v>
      </c>
    </row>
    <row r="428" spans="1:8" x14ac:dyDescent="0.3">
      <c r="A428" s="11" t="s">
        <v>193</v>
      </c>
      <c r="B428" s="11">
        <v>2</v>
      </c>
      <c r="C428" s="11" t="s">
        <v>27</v>
      </c>
      <c r="D428" s="17" t="s">
        <v>23</v>
      </c>
      <c r="E428" s="18" t="s">
        <v>28</v>
      </c>
      <c r="F428" s="19">
        <v>1.86</v>
      </c>
      <c r="G428" s="20">
        <v>0</v>
      </c>
      <c r="H428" s="21">
        <f>ROUND(ROUND(F428,2)*ROUND(G428,3),2)</f>
        <v>0</v>
      </c>
    </row>
    <row r="429" spans="1:8" x14ac:dyDescent="0.3">
      <c r="A429" s="11" t="s">
        <v>193</v>
      </c>
      <c r="B429" s="11">
        <v>3</v>
      </c>
      <c r="C429" s="11" t="s">
        <v>194</v>
      </c>
      <c r="D429" s="17" t="s">
        <v>23</v>
      </c>
      <c r="E429" s="18" t="s">
        <v>195</v>
      </c>
      <c r="F429" s="19">
        <v>23</v>
      </c>
      <c r="G429" s="20">
        <v>0</v>
      </c>
      <c r="H429" s="21">
        <f>ROUND(ROUND(F429,2)*ROUND(G429,3),2)</f>
        <v>0</v>
      </c>
    </row>
    <row r="430" spans="1:8" x14ac:dyDescent="0.3">
      <c r="E430" s="15" t="s">
        <v>14</v>
      </c>
      <c r="F430" s="15"/>
      <c r="G430" s="15"/>
      <c r="H430" s="22">
        <f>SUM(H427:H429)</f>
        <v>0</v>
      </c>
    </row>
    <row r="432" spans="1:8" x14ac:dyDescent="0.3">
      <c r="C432" s="15" t="s">
        <v>5</v>
      </c>
      <c r="D432" s="16" t="s">
        <v>6</v>
      </c>
      <c r="E432" s="15" t="s">
        <v>7</v>
      </c>
    </row>
    <row r="433" spans="1:8" x14ac:dyDescent="0.3">
      <c r="C433" s="15" t="s">
        <v>8</v>
      </c>
      <c r="D433" s="16" t="s">
        <v>79</v>
      </c>
      <c r="E433" s="15" t="s">
        <v>183</v>
      </c>
    </row>
    <row r="434" spans="1:8" x14ac:dyDescent="0.3">
      <c r="C434" s="15" t="s">
        <v>17</v>
      </c>
      <c r="D434" s="16" t="s">
        <v>42</v>
      </c>
      <c r="E434" s="15" t="s">
        <v>196</v>
      </c>
    </row>
    <row r="436" spans="1:8" x14ac:dyDescent="0.3">
      <c r="A436" s="11" t="s">
        <v>197</v>
      </c>
      <c r="B436" s="11">
        <v>1</v>
      </c>
      <c r="C436" s="11" t="s">
        <v>198</v>
      </c>
      <c r="D436" s="17" t="s">
        <v>23</v>
      </c>
      <c r="E436" s="18" t="s">
        <v>199</v>
      </c>
      <c r="F436" s="19">
        <v>102.65</v>
      </c>
      <c r="G436" s="20">
        <v>0</v>
      </c>
      <c r="H436" s="21">
        <f>ROUND(ROUND(F436,2)*ROUND(G436,3),2)</f>
        <v>0</v>
      </c>
    </row>
    <row r="437" spans="1:8" x14ac:dyDescent="0.3">
      <c r="E437" s="15" t="s">
        <v>14</v>
      </c>
      <c r="F437" s="15"/>
      <c r="G437" s="15"/>
      <c r="H437" s="22">
        <f>SUM(H436:H436)</f>
        <v>0</v>
      </c>
    </row>
    <row r="439" spans="1:8" x14ac:dyDescent="0.3">
      <c r="C439" s="15" t="s">
        <v>5</v>
      </c>
      <c r="D439" s="16" t="s">
        <v>6</v>
      </c>
      <c r="E439" s="15" t="s">
        <v>7</v>
      </c>
    </row>
    <row r="440" spans="1:8" x14ac:dyDescent="0.3">
      <c r="C440" s="15" t="s">
        <v>8</v>
      </c>
      <c r="D440" s="16" t="s">
        <v>79</v>
      </c>
      <c r="E440" s="15" t="s">
        <v>183</v>
      </c>
    </row>
    <row r="441" spans="1:8" x14ac:dyDescent="0.3">
      <c r="C441" s="15" t="s">
        <v>17</v>
      </c>
      <c r="D441" s="16" t="s">
        <v>61</v>
      </c>
      <c r="E441" s="15" t="s">
        <v>200</v>
      </c>
    </row>
    <row r="443" spans="1:8" x14ac:dyDescent="0.3">
      <c r="A443" s="11" t="s">
        <v>201</v>
      </c>
      <c r="B443" s="11">
        <v>1</v>
      </c>
      <c r="C443" s="11" t="s">
        <v>202</v>
      </c>
      <c r="D443" s="17" t="s">
        <v>203</v>
      </c>
      <c r="E443" s="18" t="s">
        <v>204</v>
      </c>
      <c r="F443" s="19">
        <v>70</v>
      </c>
      <c r="G443" s="20">
        <v>0</v>
      </c>
      <c r="H443" s="21">
        <f>ROUND(ROUND(F443,2)*ROUND(G443,3),2)</f>
        <v>0</v>
      </c>
    </row>
    <row r="444" spans="1:8" x14ac:dyDescent="0.3">
      <c r="A444" s="11" t="s">
        <v>201</v>
      </c>
      <c r="B444" s="11">
        <v>2</v>
      </c>
      <c r="C444" s="11" t="s">
        <v>205</v>
      </c>
      <c r="D444" s="17" t="s">
        <v>59</v>
      </c>
      <c r="E444" s="18" t="s">
        <v>206</v>
      </c>
      <c r="F444" s="19">
        <v>88.57</v>
      </c>
      <c r="G444" s="20">
        <v>0</v>
      </c>
      <c r="H444" s="21">
        <f>ROUND(ROUND(F444,2)*ROUND(G444,3),2)</f>
        <v>0</v>
      </c>
    </row>
    <row r="445" spans="1:8" x14ac:dyDescent="0.3">
      <c r="A445" s="11" t="s">
        <v>201</v>
      </c>
      <c r="B445" s="11">
        <v>3</v>
      </c>
      <c r="C445" s="11" t="s">
        <v>207</v>
      </c>
      <c r="D445" s="17" t="s">
        <v>71</v>
      </c>
      <c r="E445" s="18" t="s">
        <v>208</v>
      </c>
      <c r="F445" s="19">
        <v>3000</v>
      </c>
      <c r="G445" s="20">
        <v>0</v>
      </c>
      <c r="H445" s="21">
        <f>ROUND(ROUND(F445,2)*ROUND(G445,3),2)</f>
        <v>0</v>
      </c>
    </row>
    <row r="446" spans="1:8" x14ac:dyDescent="0.3">
      <c r="A446" s="11" t="s">
        <v>201</v>
      </c>
      <c r="B446" s="11">
        <v>4</v>
      </c>
      <c r="C446" s="11" t="s">
        <v>209</v>
      </c>
      <c r="D446" s="17" t="s">
        <v>59</v>
      </c>
      <c r="E446" s="18" t="s">
        <v>210</v>
      </c>
      <c r="F446" s="19">
        <v>32</v>
      </c>
      <c r="G446" s="20">
        <v>0</v>
      </c>
      <c r="H446" s="21">
        <f>ROUND(ROUND(F446,2)*ROUND(G446,3),2)</f>
        <v>0</v>
      </c>
    </row>
    <row r="447" spans="1:8" x14ac:dyDescent="0.3">
      <c r="E447" s="15" t="s">
        <v>14</v>
      </c>
      <c r="F447" s="15"/>
      <c r="G447" s="15"/>
      <c r="H447" s="22">
        <f>SUM(H443:H446)</f>
        <v>0</v>
      </c>
    </row>
    <row r="449" spans="1:8" x14ac:dyDescent="0.3">
      <c r="C449" s="15" t="s">
        <v>5</v>
      </c>
      <c r="D449" s="16" t="s">
        <v>6</v>
      </c>
      <c r="E449" s="15" t="s">
        <v>7</v>
      </c>
    </row>
    <row r="450" spans="1:8" x14ac:dyDescent="0.3">
      <c r="C450" s="15" t="s">
        <v>8</v>
      </c>
      <c r="D450" s="16" t="s">
        <v>79</v>
      </c>
      <c r="E450" s="15" t="s">
        <v>183</v>
      </c>
    </row>
    <row r="451" spans="1:8" x14ac:dyDescent="0.3">
      <c r="C451" s="15" t="s">
        <v>17</v>
      </c>
      <c r="D451" s="16" t="s">
        <v>79</v>
      </c>
      <c r="E451" s="15" t="s">
        <v>141</v>
      </c>
    </row>
    <row r="453" spans="1:8" x14ac:dyDescent="0.3">
      <c r="A453" s="11" t="s">
        <v>211</v>
      </c>
      <c r="B453" s="11">
        <v>1</v>
      </c>
      <c r="C453" s="11" t="s">
        <v>212</v>
      </c>
      <c r="D453" s="17" t="s">
        <v>71</v>
      </c>
      <c r="E453" s="18" t="s">
        <v>144</v>
      </c>
      <c r="F453" s="19">
        <v>1503.36</v>
      </c>
      <c r="G453" s="20">
        <v>0</v>
      </c>
      <c r="H453" s="21">
        <f>ROUND(ROUND(F453,2)*ROUND(G453,3),2)</f>
        <v>0</v>
      </c>
    </row>
    <row r="454" spans="1:8" x14ac:dyDescent="0.3">
      <c r="E454" s="15" t="s">
        <v>14</v>
      </c>
      <c r="F454" s="15"/>
      <c r="G454" s="15"/>
      <c r="H454" s="22">
        <f>SUM(H453:H453)</f>
        <v>0</v>
      </c>
    </row>
    <row r="456" spans="1:8" x14ac:dyDescent="0.3">
      <c r="C456" s="15" t="s">
        <v>5</v>
      </c>
      <c r="D456" s="16" t="s">
        <v>6</v>
      </c>
      <c r="E456" s="15" t="s">
        <v>7</v>
      </c>
    </row>
    <row r="457" spans="1:8" x14ac:dyDescent="0.3">
      <c r="C457" s="15" t="s">
        <v>8</v>
      </c>
      <c r="D457" s="16" t="s">
        <v>79</v>
      </c>
      <c r="E457" s="15" t="s">
        <v>183</v>
      </c>
    </row>
    <row r="458" spans="1:8" x14ac:dyDescent="0.3">
      <c r="C458" s="15" t="s">
        <v>17</v>
      </c>
      <c r="D458" s="16" t="s">
        <v>123</v>
      </c>
      <c r="E458" s="15" t="s">
        <v>146</v>
      </c>
    </row>
    <row r="460" spans="1:8" x14ac:dyDescent="0.3">
      <c r="A460" s="11" t="s">
        <v>213</v>
      </c>
      <c r="B460" s="11">
        <v>1</v>
      </c>
      <c r="C460" s="11" t="s">
        <v>214</v>
      </c>
      <c r="D460" s="17" t="s">
        <v>71</v>
      </c>
      <c r="E460" s="18" t="s">
        <v>149</v>
      </c>
      <c r="F460" s="19">
        <v>501.12</v>
      </c>
      <c r="G460" s="20">
        <v>0</v>
      </c>
      <c r="H460" s="21">
        <f>ROUND(ROUND(F460,2)*ROUND(G460,3),2)</f>
        <v>0</v>
      </c>
    </row>
    <row r="461" spans="1:8" x14ac:dyDescent="0.3">
      <c r="E461" s="15" t="s">
        <v>14</v>
      </c>
      <c r="F461" s="15"/>
      <c r="G461" s="15"/>
      <c r="H461" s="22">
        <f>SUM(H460:H460)</f>
        <v>0</v>
      </c>
    </row>
    <row r="463" spans="1:8" x14ac:dyDescent="0.3">
      <c r="C463" s="15" t="s">
        <v>5</v>
      </c>
      <c r="D463" s="16" t="s">
        <v>6</v>
      </c>
      <c r="E463" s="15" t="s">
        <v>7</v>
      </c>
    </row>
    <row r="464" spans="1:8" x14ac:dyDescent="0.3">
      <c r="C464" s="15" t="s">
        <v>8</v>
      </c>
      <c r="D464" s="16" t="s">
        <v>79</v>
      </c>
      <c r="E464" s="15" t="s">
        <v>183</v>
      </c>
    </row>
    <row r="465" spans="1:8" x14ac:dyDescent="0.3">
      <c r="C465" s="15" t="s">
        <v>17</v>
      </c>
      <c r="D465" s="16" t="s">
        <v>127</v>
      </c>
      <c r="E465" s="15" t="s">
        <v>151</v>
      </c>
    </row>
    <row r="467" spans="1:8" x14ac:dyDescent="0.3">
      <c r="A467" s="11" t="s">
        <v>215</v>
      </c>
      <c r="B467" s="11">
        <v>1</v>
      </c>
      <c r="C467" s="11" t="s">
        <v>216</v>
      </c>
      <c r="D467" s="17" t="s">
        <v>71</v>
      </c>
      <c r="E467" s="18" t="s">
        <v>154</v>
      </c>
      <c r="F467" s="19">
        <v>2302.46</v>
      </c>
      <c r="G467" s="20">
        <v>0</v>
      </c>
      <c r="H467" s="21">
        <f>ROUND(ROUND(F467,2)*ROUND(G467,3),2)</f>
        <v>0</v>
      </c>
    </row>
    <row r="468" spans="1:8" x14ac:dyDescent="0.3">
      <c r="E468" s="15" t="s">
        <v>14</v>
      </c>
      <c r="F468" s="15"/>
      <c r="G468" s="15"/>
      <c r="H468" s="22">
        <f>SUM(H467:H467)</f>
        <v>0</v>
      </c>
    </row>
    <row r="470" spans="1:8" x14ac:dyDescent="0.3">
      <c r="E470" s="23" t="s">
        <v>217</v>
      </c>
      <c r="H470" s="24">
        <f>SUM(H9:H469)/2</f>
        <v>321978.75000000006</v>
      </c>
    </row>
  </sheetData>
  <sheetProtection sheet="1"/>
  <mergeCells count="4">
    <mergeCell ref="E1:H1"/>
    <mergeCell ref="E2:H2"/>
    <mergeCell ref="E3:H3"/>
    <mergeCell ref="E4:H4"/>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14"/>
  <sheetViews>
    <sheetView workbookViewId="0">
      <pane ySplit="8" topLeftCell="A9" activePane="bottomLeft" state="frozenSplit"/>
      <selection pane="bottomLeft"/>
    </sheetView>
  </sheetViews>
  <sheetFormatPr defaultRowHeight="14.4" x14ac:dyDescent="0.3"/>
  <cols>
    <col min="1" max="1" width="6.6640625" customWidth="1"/>
    <col min="2" max="2" width="14.6640625" customWidth="1"/>
    <col min="3" max="3" width="6.21875" customWidth="1"/>
    <col min="4" max="4" width="30.6640625" customWidth="1"/>
    <col min="5" max="5" width="10.6640625" customWidth="1"/>
    <col min="6" max="6" width="3" customWidth="1"/>
    <col min="7" max="7" width="2.21875" customWidth="1"/>
    <col min="8" max="8" width="10.6640625" customWidth="1"/>
    <col min="9" max="9" width="2.21875" customWidth="1"/>
    <col min="10" max="11" width="10.6640625" customWidth="1"/>
    <col min="12" max="12" width="90.6640625" customWidth="1"/>
  </cols>
  <sheetData>
    <row r="1" spans="1:27" x14ac:dyDescent="0.3">
      <c r="A1" s="9" t="s">
        <v>0</v>
      </c>
      <c r="B1" s="9" t="s">
        <v>0</v>
      </c>
      <c r="C1" s="9" t="s">
        <v>0</v>
      </c>
      <c r="D1" s="9" t="s">
        <v>0</v>
      </c>
      <c r="E1" s="9" t="s">
        <v>0</v>
      </c>
      <c r="F1" s="9" t="s">
        <v>0</v>
      </c>
      <c r="G1" s="9" t="s">
        <v>0</v>
      </c>
      <c r="H1" s="9" t="s">
        <v>0</v>
      </c>
      <c r="I1" s="9" t="s">
        <v>0</v>
      </c>
      <c r="J1" s="9" t="s">
        <v>0</v>
      </c>
      <c r="K1" s="9" t="s">
        <v>0</v>
      </c>
    </row>
    <row r="2" spans="1:27" x14ac:dyDescent="0.3">
      <c r="A2" s="9"/>
      <c r="B2" s="9"/>
      <c r="C2" s="9"/>
      <c r="D2" s="9"/>
      <c r="E2" s="9"/>
      <c r="F2" s="9"/>
      <c r="G2" s="9"/>
      <c r="H2" s="9"/>
      <c r="I2" s="9"/>
      <c r="J2" s="9"/>
      <c r="K2" s="9"/>
    </row>
    <row r="3" spans="1:27" x14ac:dyDescent="0.3">
      <c r="A3" s="9"/>
      <c r="B3" s="9"/>
      <c r="C3" s="9"/>
      <c r="D3" s="9"/>
      <c r="E3" s="9"/>
      <c r="F3" s="9"/>
      <c r="G3" s="9"/>
      <c r="H3" s="9"/>
      <c r="I3" s="9"/>
      <c r="J3" s="9"/>
      <c r="K3" s="9"/>
    </row>
    <row r="4" spans="1:27" x14ac:dyDescent="0.3">
      <c r="A4" s="9"/>
      <c r="B4" s="9"/>
      <c r="C4" s="9"/>
      <c r="D4" s="9"/>
      <c r="E4" s="9"/>
      <c r="F4" s="9"/>
      <c r="G4" s="9"/>
      <c r="H4" s="9"/>
      <c r="I4" s="9"/>
      <c r="J4" s="9"/>
      <c r="K4" s="9"/>
    </row>
    <row r="6" spans="1:27" ht="18" x14ac:dyDescent="0.35">
      <c r="A6" s="8" t="s">
        <v>218</v>
      </c>
      <c r="B6" s="8" t="s">
        <v>218</v>
      </c>
      <c r="C6" s="8" t="s">
        <v>218</v>
      </c>
      <c r="D6" s="8" t="s">
        <v>218</v>
      </c>
      <c r="E6" s="8" t="s">
        <v>218</v>
      </c>
      <c r="F6" s="8" t="s">
        <v>218</v>
      </c>
      <c r="G6" s="8" t="s">
        <v>218</v>
      </c>
      <c r="H6" s="8" t="s">
        <v>218</v>
      </c>
      <c r="I6" s="8" t="s">
        <v>218</v>
      </c>
      <c r="J6" s="8" t="s">
        <v>218</v>
      </c>
      <c r="K6" s="8" t="s">
        <v>218</v>
      </c>
    </row>
    <row r="8" spans="1:27" x14ac:dyDescent="0.3">
      <c r="A8" s="26" t="s">
        <v>219</v>
      </c>
      <c r="B8" s="26" t="s">
        <v>220</v>
      </c>
      <c r="C8" s="26" t="s">
        <v>221</v>
      </c>
      <c r="D8" s="26" t="s">
        <v>222</v>
      </c>
      <c r="E8" s="26"/>
      <c r="F8" s="26"/>
      <c r="G8" s="26"/>
      <c r="H8" s="26"/>
      <c r="I8" s="26"/>
      <c r="J8" s="26"/>
      <c r="K8" s="26" t="s">
        <v>2</v>
      </c>
      <c r="L8" s="26" t="s">
        <v>223</v>
      </c>
    </row>
    <row r="10" spans="1:27" x14ac:dyDescent="0.3">
      <c r="A10" s="25" t="s">
        <v>224</v>
      </c>
      <c r="B10" s="25"/>
    </row>
    <row r="11" spans="1:27" ht="45" customHeight="1" x14ac:dyDescent="0.3">
      <c r="A11" s="27"/>
      <c r="B11" s="27" t="s">
        <v>225</v>
      </c>
      <c r="C11" s="28" t="s">
        <v>23</v>
      </c>
      <c r="D11" s="7" t="s">
        <v>226</v>
      </c>
      <c r="E11" s="6"/>
      <c r="F11" s="6"/>
      <c r="G11" s="28"/>
      <c r="H11" s="30" t="s">
        <v>227</v>
      </c>
      <c r="I11" s="5">
        <v>1</v>
      </c>
      <c r="J11" s="4"/>
      <c r="K11" s="31">
        <f>ROUND(K25,2)</f>
        <v>95.54</v>
      </c>
      <c r="L11" s="29" t="s">
        <v>228</v>
      </c>
      <c r="M11" s="28"/>
      <c r="N11" s="28"/>
      <c r="O11" s="28"/>
      <c r="P11" s="28"/>
      <c r="Q11" s="28"/>
      <c r="R11" s="28"/>
      <c r="S11" s="28"/>
      <c r="T11" s="28"/>
      <c r="U11" s="28"/>
      <c r="V11" s="28"/>
      <c r="W11" s="28"/>
      <c r="X11" s="28"/>
      <c r="Y11" s="28"/>
      <c r="Z11" s="28"/>
      <c r="AA11" s="28"/>
    </row>
    <row r="12" spans="1:27" x14ac:dyDescent="0.3">
      <c r="B12" s="23" t="s">
        <v>229</v>
      </c>
    </row>
    <row r="13" spans="1:27" x14ac:dyDescent="0.3">
      <c r="B13" t="s">
        <v>230</v>
      </c>
      <c r="C13" t="s">
        <v>231</v>
      </c>
      <c r="D13" t="s">
        <v>232</v>
      </c>
      <c r="E13" s="32">
        <v>1</v>
      </c>
      <c r="F13" t="s">
        <v>233</v>
      </c>
      <c r="G13" t="s">
        <v>234</v>
      </c>
      <c r="H13" s="33">
        <v>23.96</v>
      </c>
      <c r="I13" t="s">
        <v>235</v>
      </c>
      <c r="J13" s="34">
        <f>ROUND(E13/I11* H13,5)</f>
        <v>23.96</v>
      </c>
      <c r="K13" s="35"/>
    </row>
    <row r="14" spans="1:27" x14ac:dyDescent="0.3">
      <c r="D14" s="36" t="s">
        <v>236</v>
      </c>
      <c r="E14" s="35"/>
      <c r="H14" s="35"/>
      <c r="K14" s="33">
        <f>SUM(J13:J13)</f>
        <v>23.96</v>
      </c>
    </row>
    <row r="15" spans="1:27" x14ac:dyDescent="0.3">
      <c r="B15" s="23" t="s">
        <v>237</v>
      </c>
      <c r="E15" s="35"/>
      <c r="H15" s="35"/>
      <c r="K15" s="35"/>
    </row>
    <row r="16" spans="1:27" x14ac:dyDescent="0.3">
      <c r="B16" t="s">
        <v>238</v>
      </c>
      <c r="C16" t="s">
        <v>231</v>
      </c>
      <c r="D16" t="s">
        <v>239</v>
      </c>
      <c r="E16" s="32">
        <v>0.7</v>
      </c>
      <c r="F16" t="s">
        <v>233</v>
      </c>
      <c r="G16" t="s">
        <v>234</v>
      </c>
      <c r="H16" s="33">
        <v>1.9</v>
      </c>
      <c r="I16" t="s">
        <v>235</v>
      </c>
      <c r="J16" s="34">
        <f>ROUND(E16/I11* H16,5)</f>
        <v>1.33</v>
      </c>
      <c r="K16" s="35"/>
    </row>
    <row r="17" spans="1:27" x14ac:dyDescent="0.3">
      <c r="D17" s="36" t="s">
        <v>240</v>
      </c>
      <c r="E17" s="35"/>
      <c r="H17" s="35"/>
      <c r="K17" s="33">
        <f>SUM(J16:J16)</f>
        <v>1.33</v>
      </c>
    </row>
    <row r="18" spans="1:27" x14ac:dyDescent="0.3">
      <c r="B18" s="23" t="s">
        <v>241</v>
      </c>
      <c r="E18" s="35"/>
      <c r="H18" s="35"/>
      <c r="K18" s="35"/>
    </row>
    <row r="19" spans="1:27" x14ac:dyDescent="0.3">
      <c r="B19" t="s">
        <v>242</v>
      </c>
      <c r="C19" t="s">
        <v>23</v>
      </c>
      <c r="D19" t="s">
        <v>243</v>
      </c>
      <c r="E19" s="32">
        <v>0.2</v>
      </c>
      <c r="G19" t="s">
        <v>234</v>
      </c>
      <c r="H19" s="33">
        <v>1.62</v>
      </c>
      <c r="I19" t="s">
        <v>235</v>
      </c>
      <c r="J19" s="34">
        <f>ROUND(E19* H19,5)</f>
        <v>0.32400000000000001</v>
      </c>
      <c r="K19" s="35"/>
    </row>
    <row r="20" spans="1:27" x14ac:dyDescent="0.3">
      <c r="B20" t="s">
        <v>244</v>
      </c>
      <c r="C20" t="s">
        <v>52</v>
      </c>
      <c r="D20" t="s">
        <v>245</v>
      </c>
      <c r="E20" s="32">
        <v>1.63</v>
      </c>
      <c r="G20" t="s">
        <v>234</v>
      </c>
      <c r="H20" s="33">
        <v>20.78</v>
      </c>
      <c r="I20" t="s">
        <v>235</v>
      </c>
      <c r="J20" s="34">
        <f>ROUND(E20* H20,5)</f>
        <v>33.871400000000001</v>
      </c>
      <c r="K20" s="35"/>
    </row>
    <row r="21" spans="1:27" x14ac:dyDescent="0.3">
      <c r="B21" t="s">
        <v>246</v>
      </c>
      <c r="C21" t="s">
        <v>52</v>
      </c>
      <c r="D21" t="s">
        <v>247</v>
      </c>
      <c r="E21" s="32">
        <v>0.25</v>
      </c>
      <c r="G21" t="s">
        <v>234</v>
      </c>
      <c r="H21" s="33">
        <v>143.27000000000001</v>
      </c>
      <c r="I21" t="s">
        <v>235</v>
      </c>
      <c r="J21" s="34">
        <f>ROUND(E21* H21,5)</f>
        <v>35.817500000000003</v>
      </c>
      <c r="K21" s="35"/>
    </row>
    <row r="22" spans="1:27" x14ac:dyDescent="0.3">
      <c r="D22" s="36" t="s">
        <v>248</v>
      </c>
      <c r="E22" s="35"/>
      <c r="H22" s="35"/>
      <c r="K22" s="33">
        <f>SUM(J19:J21)</f>
        <v>70.012900000000002</v>
      </c>
    </row>
    <row r="23" spans="1:27" x14ac:dyDescent="0.3">
      <c r="D23" s="36" t="s">
        <v>249</v>
      </c>
      <c r="E23" s="35"/>
      <c r="H23" s="35"/>
      <c r="K23" s="37">
        <f>SUM(J12:J22)</f>
        <v>95.302899999999994</v>
      </c>
    </row>
    <row r="24" spans="1:27" x14ac:dyDescent="0.3">
      <c r="D24" s="36" t="s">
        <v>250</v>
      </c>
      <c r="E24" s="35"/>
      <c r="H24" s="35">
        <v>1</v>
      </c>
      <c r="I24" t="s">
        <v>251</v>
      </c>
      <c r="K24" s="35">
        <f>ROUND(H24/100*K14,5)</f>
        <v>0.23960000000000001</v>
      </c>
    </row>
    <row r="25" spans="1:27" x14ac:dyDescent="0.3">
      <c r="D25" s="36" t="s">
        <v>252</v>
      </c>
      <c r="E25" s="35"/>
      <c r="H25" s="35"/>
      <c r="K25" s="37">
        <f>SUM(K23:K24)</f>
        <v>95.54249999999999</v>
      </c>
    </row>
    <row r="27" spans="1:27" x14ac:dyDescent="0.3">
      <c r="A27" s="25" t="s">
        <v>253</v>
      </c>
      <c r="B27" s="25"/>
    </row>
    <row r="28" spans="1:27" ht="45" customHeight="1" x14ac:dyDescent="0.3">
      <c r="A28" s="27"/>
      <c r="B28" s="27" t="s">
        <v>254</v>
      </c>
      <c r="C28" s="28" t="s">
        <v>255</v>
      </c>
      <c r="D28" s="7" t="s">
        <v>256</v>
      </c>
      <c r="E28" s="6"/>
      <c r="F28" s="6"/>
      <c r="G28" s="28"/>
      <c r="H28" s="30" t="s">
        <v>227</v>
      </c>
      <c r="I28" s="5">
        <v>1</v>
      </c>
      <c r="J28" s="4"/>
      <c r="K28" s="31">
        <v>50</v>
      </c>
      <c r="L28" s="29" t="s">
        <v>256</v>
      </c>
      <c r="M28" s="28"/>
      <c r="N28" s="28"/>
      <c r="O28" s="28"/>
      <c r="P28" s="28"/>
      <c r="Q28" s="28"/>
      <c r="R28" s="28"/>
      <c r="S28" s="28"/>
      <c r="T28" s="28"/>
      <c r="U28" s="28"/>
      <c r="V28" s="28"/>
      <c r="W28" s="28"/>
      <c r="X28" s="28"/>
      <c r="Y28" s="28"/>
      <c r="Z28" s="28"/>
      <c r="AA28" s="28"/>
    </row>
    <row r="29" spans="1:27" ht="45" customHeight="1" x14ac:dyDescent="0.3">
      <c r="A29" s="27"/>
      <c r="B29" s="27" t="s">
        <v>257</v>
      </c>
      <c r="C29" s="28" t="s">
        <v>71</v>
      </c>
      <c r="D29" s="7" t="s">
        <v>258</v>
      </c>
      <c r="E29" s="6"/>
      <c r="F29" s="6"/>
      <c r="G29" s="28"/>
      <c r="H29" s="30" t="s">
        <v>227</v>
      </c>
      <c r="I29" s="5">
        <v>1</v>
      </c>
      <c r="J29" s="4"/>
      <c r="K29" s="31">
        <f>ROUND(K40,2)</f>
        <v>61.69</v>
      </c>
      <c r="L29" s="29" t="s">
        <v>259</v>
      </c>
      <c r="M29" s="28"/>
      <c r="N29" s="28"/>
      <c r="O29" s="28"/>
      <c r="P29" s="28"/>
      <c r="Q29" s="28"/>
      <c r="R29" s="28"/>
      <c r="S29" s="28"/>
      <c r="T29" s="28"/>
      <c r="U29" s="28"/>
      <c r="V29" s="28"/>
      <c r="W29" s="28"/>
      <c r="X29" s="28"/>
      <c r="Y29" s="28"/>
      <c r="Z29" s="28"/>
      <c r="AA29" s="28"/>
    </row>
    <row r="30" spans="1:27" x14ac:dyDescent="0.3">
      <c r="B30" s="23" t="s">
        <v>229</v>
      </c>
    </row>
    <row r="31" spans="1:27" x14ac:dyDescent="0.3">
      <c r="B31" t="s">
        <v>260</v>
      </c>
      <c r="C31" t="s">
        <v>231</v>
      </c>
      <c r="D31" t="s">
        <v>261</v>
      </c>
      <c r="E31" s="32">
        <v>0.39960000000000001</v>
      </c>
      <c r="F31" t="s">
        <v>233</v>
      </c>
      <c r="G31" t="s">
        <v>234</v>
      </c>
      <c r="H31" s="33">
        <v>23.17</v>
      </c>
      <c r="I31" t="s">
        <v>235</v>
      </c>
      <c r="J31" s="34">
        <f>ROUND(E31/I29* H31,5)</f>
        <v>9.2587299999999999</v>
      </c>
      <c r="K31" s="35"/>
    </row>
    <row r="32" spans="1:27" x14ac:dyDescent="0.3">
      <c r="B32" t="s">
        <v>262</v>
      </c>
      <c r="C32" t="s">
        <v>231</v>
      </c>
      <c r="D32" t="s">
        <v>263</v>
      </c>
      <c r="E32" s="32">
        <v>0.39960000000000001</v>
      </c>
      <c r="F32" t="s">
        <v>233</v>
      </c>
      <c r="G32" t="s">
        <v>234</v>
      </c>
      <c r="H32" s="33">
        <v>27.76</v>
      </c>
      <c r="I32" t="s">
        <v>235</v>
      </c>
      <c r="J32" s="34">
        <f>ROUND(E32/I29* H32,5)</f>
        <v>11.0929</v>
      </c>
      <c r="K32" s="35"/>
    </row>
    <row r="33" spans="1:27" x14ac:dyDescent="0.3">
      <c r="D33" s="36" t="s">
        <v>236</v>
      </c>
      <c r="E33" s="35"/>
      <c r="H33" s="35"/>
      <c r="K33" s="33">
        <f>SUM(J31:J32)</f>
        <v>20.35163</v>
      </c>
    </row>
    <row r="34" spans="1:27" x14ac:dyDescent="0.3">
      <c r="B34" s="23" t="s">
        <v>241</v>
      </c>
      <c r="E34" s="35"/>
      <c r="H34" s="35"/>
      <c r="K34" s="35"/>
    </row>
    <row r="35" spans="1:27" x14ac:dyDescent="0.3">
      <c r="B35" t="s">
        <v>264</v>
      </c>
      <c r="C35" t="s">
        <v>23</v>
      </c>
      <c r="D35" t="s">
        <v>265</v>
      </c>
      <c r="E35" s="32">
        <v>0.49880000000000002</v>
      </c>
      <c r="G35" t="s">
        <v>234</v>
      </c>
      <c r="H35" s="33">
        <v>82.27</v>
      </c>
      <c r="I35" t="s">
        <v>235</v>
      </c>
      <c r="J35" s="34">
        <f>ROUND(E35* H35,5)</f>
        <v>41.036279999999998</v>
      </c>
      <c r="K35" s="35"/>
    </row>
    <row r="36" spans="1:27" x14ac:dyDescent="0.3">
      <c r="D36" s="36" t="s">
        <v>248</v>
      </c>
      <c r="E36" s="35"/>
      <c r="H36" s="35"/>
      <c r="K36" s="33">
        <f>SUM(J35:J35)</f>
        <v>41.036279999999998</v>
      </c>
    </row>
    <row r="37" spans="1:27" x14ac:dyDescent="0.3">
      <c r="E37" s="35"/>
      <c r="H37" s="35"/>
      <c r="K37" s="35"/>
    </row>
    <row r="38" spans="1:27" x14ac:dyDescent="0.3">
      <c r="D38" s="36" t="s">
        <v>250</v>
      </c>
      <c r="E38" s="35"/>
      <c r="H38" s="35">
        <v>1.5</v>
      </c>
      <c r="I38" t="s">
        <v>251</v>
      </c>
      <c r="J38">
        <f>ROUND(H38/100*K33,5)</f>
        <v>0.30526999999999999</v>
      </c>
      <c r="K38" s="35"/>
    </row>
    <row r="39" spans="1:27" x14ac:dyDescent="0.3">
      <c r="D39" s="36" t="s">
        <v>249</v>
      </c>
      <c r="E39" s="35"/>
      <c r="H39" s="35"/>
      <c r="K39" s="37">
        <f>SUM(J30:J38)</f>
        <v>61.693179999999998</v>
      </c>
    </row>
    <row r="40" spans="1:27" x14ac:dyDescent="0.3">
      <c r="D40" s="36" t="s">
        <v>252</v>
      </c>
      <c r="E40" s="35"/>
      <c r="H40" s="35"/>
      <c r="K40" s="37">
        <f>SUM(K39:K39)</f>
        <v>61.693179999999998</v>
      </c>
    </row>
    <row r="42" spans="1:27" ht="45" customHeight="1" x14ac:dyDescent="0.3">
      <c r="A42" s="27"/>
      <c r="B42" s="27" t="s">
        <v>266</v>
      </c>
      <c r="C42" s="28" t="s">
        <v>71</v>
      </c>
      <c r="D42" s="7" t="s">
        <v>267</v>
      </c>
      <c r="E42" s="6"/>
      <c r="F42" s="6"/>
      <c r="G42" s="28"/>
      <c r="H42" s="30" t="s">
        <v>227</v>
      </c>
      <c r="I42" s="5">
        <v>1</v>
      </c>
      <c r="J42" s="4"/>
      <c r="K42" s="31">
        <f>ROUND(K53,2)</f>
        <v>64.37</v>
      </c>
      <c r="L42" s="29" t="s">
        <v>268</v>
      </c>
      <c r="M42" s="28"/>
      <c r="N42" s="28"/>
      <c r="O42" s="28"/>
      <c r="P42" s="28"/>
      <c r="Q42" s="28"/>
      <c r="R42" s="28"/>
      <c r="S42" s="28"/>
      <c r="T42" s="28"/>
      <c r="U42" s="28"/>
      <c r="V42" s="28"/>
      <c r="W42" s="28"/>
      <c r="X42" s="28"/>
      <c r="Y42" s="28"/>
      <c r="Z42" s="28"/>
      <c r="AA42" s="28"/>
    </row>
    <row r="43" spans="1:27" x14ac:dyDescent="0.3">
      <c r="B43" s="23" t="s">
        <v>229</v>
      </c>
    </row>
    <row r="44" spans="1:27" x14ac:dyDescent="0.3">
      <c r="B44" t="s">
        <v>260</v>
      </c>
      <c r="C44" t="s">
        <v>231</v>
      </c>
      <c r="D44" t="s">
        <v>261</v>
      </c>
      <c r="E44" s="32">
        <v>0.40960000000000002</v>
      </c>
      <c r="F44" t="s">
        <v>233</v>
      </c>
      <c r="G44" t="s">
        <v>234</v>
      </c>
      <c r="H44" s="33">
        <v>23.17</v>
      </c>
      <c r="I44" t="s">
        <v>235</v>
      </c>
      <c r="J44" s="34">
        <f>ROUND(E44/I42* H44,5)</f>
        <v>9.4904299999999999</v>
      </c>
      <c r="K44" s="35"/>
    </row>
    <row r="45" spans="1:27" x14ac:dyDescent="0.3">
      <c r="B45" t="s">
        <v>262</v>
      </c>
      <c r="C45" t="s">
        <v>231</v>
      </c>
      <c r="D45" t="s">
        <v>263</v>
      </c>
      <c r="E45" s="32">
        <v>0.40960000000000002</v>
      </c>
      <c r="F45" t="s">
        <v>233</v>
      </c>
      <c r="G45" t="s">
        <v>234</v>
      </c>
      <c r="H45" s="33">
        <v>27.76</v>
      </c>
      <c r="I45" t="s">
        <v>235</v>
      </c>
      <c r="J45" s="34">
        <f>ROUND(E45/I42* H45,5)</f>
        <v>11.3705</v>
      </c>
      <c r="K45" s="35"/>
    </row>
    <row r="46" spans="1:27" x14ac:dyDescent="0.3">
      <c r="D46" s="36" t="s">
        <v>236</v>
      </c>
      <c r="E46" s="35"/>
      <c r="H46" s="35"/>
      <c r="K46" s="33">
        <f>SUM(J44:J45)</f>
        <v>20.86093</v>
      </c>
    </row>
    <row r="47" spans="1:27" x14ac:dyDescent="0.3">
      <c r="B47" s="23" t="s">
        <v>241</v>
      </c>
      <c r="E47" s="35"/>
      <c r="H47" s="35"/>
      <c r="K47" s="35"/>
    </row>
    <row r="48" spans="1:27" x14ac:dyDescent="0.3">
      <c r="B48" t="s">
        <v>264</v>
      </c>
      <c r="C48" t="s">
        <v>23</v>
      </c>
      <c r="D48" t="s">
        <v>265</v>
      </c>
      <c r="E48" s="32">
        <v>0.52500000000000002</v>
      </c>
      <c r="G48" t="s">
        <v>234</v>
      </c>
      <c r="H48" s="33">
        <v>82.27</v>
      </c>
      <c r="I48" t="s">
        <v>235</v>
      </c>
      <c r="J48" s="34">
        <f>ROUND(E48* H48,5)</f>
        <v>43.191749999999999</v>
      </c>
      <c r="K48" s="35"/>
    </row>
    <row r="49" spans="1:27" x14ac:dyDescent="0.3">
      <c r="D49" s="36" t="s">
        <v>248</v>
      </c>
      <c r="E49" s="35"/>
      <c r="H49" s="35"/>
      <c r="K49" s="33">
        <f>SUM(J48:J48)</f>
        <v>43.191749999999999</v>
      </c>
    </row>
    <row r="50" spans="1:27" x14ac:dyDescent="0.3">
      <c r="E50" s="35"/>
      <c r="H50" s="35"/>
      <c r="K50" s="35"/>
    </row>
    <row r="51" spans="1:27" x14ac:dyDescent="0.3">
      <c r="D51" s="36" t="s">
        <v>250</v>
      </c>
      <c r="E51" s="35"/>
      <c r="H51" s="35">
        <v>1.5</v>
      </c>
      <c r="I51" t="s">
        <v>251</v>
      </c>
      <c r="J51">
        <f>ROUND(H51/100*K46,5)</f>
        <v>0.31291000000000002</v>
      </c>
      <c r="K51" s="35"/>
    </row>
    <row r="52" spans="1:27" x14ac:dyDescent="0.3">
      <c r="D52" s="36" t="s">
        <v>249</v>
      </c>
      <c r="E52" s="35"/>
      <c r="H52" s="35"/>
      <c r="K52" s="37">
        <f>SUM(J43:J51)</f>
        <v>64.365589999999997</v>
      </c>
    </row>
    <row r="53" spans="1:27" x14ac:dyDescent="0.3">
      <c r="D53" s="36" t="s">
        <v>252</v>
      </c>
      <c r="E53" s="35"/>
      <c r="H53" s="35"/>
      <c r="K53" s="37">
        <f>SUM(K52:K52)</f>
        <v>64.365589999999997</v>
      </c>
    </row>
    <row r="55" spans="1:27" ht="45" customHeight="1" x14ac:dyDescent="0.3">
      <c r="A55" s="27"/>
      <c r="B55" s="27" t="s">
        <v>269</v>
      </c>
      <c r="C55" s="28" t="s">
        <v>59</v>
      </c>
      <c r="D55" s="7" t="s">
        <v>270</v>
      </c>
      <c r="E55" s="6"/>
      <c r="F55" s="6"/>
      <c r="G55" s="28"/>
      <c r="H55" s="30" t="s">
        <v>227</v>
      </c>
      <c r="I55" s="5">
        <v>1</v>
      </c>
      <c r="J55" s="4"/>
      <c r="K55" s="31">
        <f>ROUND(K72,2)</f>
        <v>101.35</v>
      </c>
      <c r="L55" s="29" t="s">
        <v>271</v>
      </c>
      <c r="M55" s="28"/>
      <c r="N55" s="28"/>
      <c r="O55" s="28"/>
      <c r="P55" s="28"/>
      <c r="Q55" s="28"/>
      <c r="R55" s="28"/>
      <c r="S55" s="28"/>
      <c r="T55" s="28"/>
      <c r="U55" s="28"/>
      <c r="V55" s="28"/>
      <c r="W55" s="28"/>
      <c r="X55" s="28"/>
      <c r="Y55" s="28"/>
      <c r="Z55" s="28"/>
      <c r="AA55" s="28"/>
    </row>
    <row r="56" spans="1:27" x14ac:dyDescent="0.3">
      <c r="B56" s="23" t="s">
        <v>229</v>
      </c>
    </row>
    <row r="57" spans="1:27" x14ac:dyDescent="0.3">
      <c r="B57" t="s">
        <v>260</v>
      </c>
      <c r="C57" t="s">
        <v>231</v>
      </c>
      <c r="D57" t="s">
        <v>261</v>
      </c>
      <c r="E57" s="32">
        <v>0.48</v>
      </c>
      <c r="F57" t="s">
        <v>233</v>
      </c>
      <c r="G57" t="s">
        <v>234</v>
      </c>
      <c r="H57" s="33">
        <v>23.17</v>
      </c>
      <c r="I57" t="s">
        <v>235</v>
      </c>
      <c r="J57" s="34">
        <f>ROUND(E57/I55* H57,5)</f>
        <v>11.121600000000001</v>
      </c>
      <c r="K57" s="35"/>
    </row>
    <row r="58" spans="1:27" x14ac:dyDescent="0.3">
      <c r="B58" t="s">
        <v>262</v>
      </c>
      <c r="C58" t="s">
        <v>231</v>
      </c>
      <c r="D58" t="s">
        <v>263</v>
      </c>
      <c r="E58" s="32">
        <v>0.48</v>
      </c>
      <c r="F58" t="s">
        <v>233</v>
      </c>
      <c r="G58" t="s">
        <v>234</v>
      </c>
      <c r="H58" s="33">
        <v>27.76</v>
      </c>
      <c r="I58" t="s">
        <v>235</v>
      </c>
      <c r="J58" s="34">
        <f>ROUND(E58/I55* H58,5)</f>
        <v>13.3248</v>
      </c>
      <c r="K58" s="35"/>
    </row>
    <row r="59" spans="1:27" x14ac:dyDescent="0.3">
      <c r="D59" s="36" t="s">
        <v>236</v>
      </c>
      <c r="E59" s="35"/>
      <c r="H59" s="35"/>
      <c r="K59" s="33">
        <f>SUM(J57:J58)</f>
        <v>24.446400000000001</v>
      </c>
    </row>
    <row r="60" spans="1:27" x14ac:dyDescent="0.3">
      <c r="B60" s="23" t="s">
        <v>237</v>
      </c>
      <c r="E60" s="35"/>
      <c r="H60" s="35"/>
      <c r="K60" s="35"/>
    </row>
    <row r="61" spans="1:27" x14ac:dyDescent="0.3">
      <c r="B61" t="s">
        <v>272</v>
      </c>
      <c r="C61" t="s">
        <v>231</v>
      </c>
      <c r="D61" t="s">
        <v>273</v>
      </c>
      <c r="E61" s="32">
        <v>0.13500000000000001</v>
      </c>
      <c r="F61" t="s">
        <v>233</v>
      </c>
      <c r="G61" t="s">
        <v>234</v>
      </c>
      <c r="H61" s="33">
        <v>52.25</v>
      </c>
      <c r="I61" t="s">
        <v>235</v>
      </c>
      <c r="J61" s="34">
        <f>ROUND(E61/I55* H61,5)</f>
        <v>7.05375</v>
      </c>
      <c r="K61" s="35"/>
    </row>
    <row r="62" spans="1:27" x14ac:dyDescent="0.3">
      <c r="D62" s="36" t="s">
        <v>240</v>
      </c>
      <c r="E62" s="35"/>
      <c r="H62" s="35"/>
      <c r="K62" s="33">
        <f>SUM(J61:J61)</f>
        <v>7.05375</v>
      </c>
    </row>
    <row r="63" spans="1:27" x14ac:dyDescent="0.3">
      <c r="B63" s="23" t="s">
        <v>241</v>
      </c>
      <c r="E63" s="35"/>
      <c r="H63" s="35"/>
      <c r="K63" s="35"/>
    </row>
    <row r="64" spans="1:27" x14ac:dyDescent="0.3">
      <c r="B64" t="s">
        <v>274</v>
      </c>
      <c r="C64" t="s">
        <v>59</v>
      </c>
      <c r="D64" t="s">
        <v>275</v>
      </c>
      <c r="E64" s="32">
        <v>1.05</v>
      </c>
      <c r="G64" t="s">
        <v>234</v>
      </c>
      <c r="H64" s="33">
        <v>65.599999999999994</v>
      </c>
      <c r="I64" t="s">
        <v>235</v>
      </c>
      <c r="J64" s="34">
        <f>ROUND(E64* H64,5)</f>
        <v>68.88</v>
      </c>
      <c r="K64" s="35"/>
    </row>
    <row r="65" spans="1:27" x14ac:dyDescent="0.3">
      <c r="D65" s="36" t="s">
        <v>248</v>
      </c>
      <c r="E65" s="35"/>
      <c r="H65" s="35"/>
      <c r="K65" s="33">
        <f>SUM(J64:J64)</f>
        <v>68.88</v>
      </c>
    </row>
    <row r="66" spans="1:27" x14ac:dyDescent="0.3">
      <c r="B66" s="23" t="s">
        <v>224</v>
      </c>
      <c r="E66" s="35"/>
      <c r="H66" s="35"/>
      <c r="K66" s="35"/>
    </row>
    <row r="67" spans="1:27" x14ac:dyDescent="0.3">
      <c r="B67" t="s">
        <v>225</v>
      </c>
      <c r="C67" t="s">
        <v>23</v>
      </c>
      <c r="D67" t="s">
        <v>226</v>
      </c>
      <c r="E67" s="32">
        <v>6.3E-3</v>
      </c>
      <c r="G67" t="s">
        <v>234</v>
      </c>
      <c r="H67" s="33">
        <v>95.542500000000004</v>
      </c>
      <c r="I67" t="s">
        <v>235</v>
      </c>
      <c r="J67" s="34">
        <f>ROUND(E67* H67,5)</f>
        <v>0.60192000000000001</v>
      </c>
      <c r="K67" s="35"/>
    </row>
    <row r="68" spans="1:27" x14ac:dyDescent="0.3">
      <c r="D68" s="36" t="s">
        <v>276</v>
      </c>
      <c r="E68" s="35"/>
      <c r="H68" s="35"/>
      <c r="K68" s="33">
        <f>SUM(J67:J67)</f>
        <v>0.60192000000000001</v>
      </c>
    </row>
    <row r="69" spans="1:27" x14ac:dyDescent="0.3">
      <c r="E69" s="35"/>
      <c r="H69" s="35"/>
      <c r="K69" s="35"/>
    </row>
    <row r="70" spans="1:27" x14ac:dyDescent="0.3">
      <c r="D70" s="36" t="s">
        <v>250</v>
      </c>
      <c r="E70" s="35"/>
      <c r="H70" s="35">
        <v>1.5</v>
      </c>
      <c r="I70" t="s">
        <v>251</v>
      </c>
      <c r="J70">
        <f>ROUND(H70/100*K59,5)</f>
        <v>0.36670000000000003</v>
      </c>
      <c r="K70" s="35"/>
    </row>
    <row r="71" spans="1:27" x14ac:dyDescent="0.3">
      <c r="D71" s="36" t="s">
        <v>249</v>
      </c>
      <c r="E71" s="35"/>
      <c r="H71" s="35"/>
      <c r="K71" s="37">
        <f>SUM(J56:J70)</f>
        <v>101.34877</v>
      </c>
    </row>
    <row r="72" spans="1:27" x14ac:dyDescent="0.3">
      <c r="D72" s="36" t="s">
        <v>252</v>
      </c>
      <c r="E72" s="35"/>
      <c r="H72" s="35"/>
      <c r="K72" s="37">
        <f>SUM(K71:K71)</f>
        <v>101.34877</v>
      </c>
    </row>
    <row r="74" spans="1:27" ht="45" customHeight="1" x14ac:dyDescent="0.3">
      <c r="A74" s="27"/>
      <c r="B74" s="27" t="s">
        <v>277</v>
      </c>
      <c r="C74" s="28" t="s">
        <v>59</v>
      </c>
      <c r="D74" s="7" t="s">
        <v>278</v>
      </c>
      <c r="E74" s="6"/>
      <c r="F74" s="6"/>
      <c r="G74" s="28"/>
      <c r="H74" s="30" t="s">
        <v>227</v>
      </c>
      <c r="I74" s="5">
        <v>1</v>
      </c>
      <c r="J74" s="4"/>
      <c r="K74" s="31">
        <f>ROUND(K91,2)</f>
        <v>71.180000000000007</v>
      </c>
      <c r="L74" s="29" t="s">
        <v>279</v>
      </c>
      <c r="M74" s="28"/>
      <c r="N74" s="28"/>
      <c r="O74" s="28"/>
      <c r="P74" s="28"/>
      <c r="Q74" s="28"/>
      <c r="R74" s="28"/>
      <c r="S74" s="28"/>
      <c r="T74" s="28"/>
      <c r="U74" s="28"/>
      <c r="V74" s="28"/>
      <c r="W74" s="28"/>
      <c r="X74" s="28"/>
      <c r="Y74" s="28"/>
      <c r="Z74" s="28"/>
      <c r="AA74" s="28"/>
    </row>
    <row r="75" spans="1:27" x14ac:dyDescent="0.3">
      <c r="B75" s="23" t="s">
        <v>229</v>
      </c>
    </row>
    <row r="76" spans="1:27" x14ac:dyDescent="0.3">
      <c r="B76" t="s">
        <v>260</v>
      </c>
      <c r="C76" t="s">
        <v>231</v>
      </c>
      <c r="D76" t="s">
        <v>261</v>
      </c>
      <c r="E76" s="32">
        <v>0.4</v>
      </c>
      <c r="F76" t="s">
        <v>233</v>
      </c>
      <c r="G76" t="s">
        <v>234</v>
      </c>
      <c r="H76" s="33">
        <v>23.17</v>
      </c>
      <c r="I76" t="s">
        <v>235</v>
      </c>
      <c r="J76" s="34">
        <f>ROUND(E76/I74* H76,5)</f>
        <v>9.2680000000000007</v>
      </c>
      <c r="K76" s="35"/>
    </row>
    <row r="77" spans="1:27" x14ac:dyDescent="0.3">
      <c r="B77" t="s">
        <v>262</v>
      </c>
      <c r="C77" t="s">
        <v>231</v>
      </c>
      <c r="D77" t="s">
        <v>263</v>
      </c>
      <c r="E77" s="32">
        <v>0.4</v>
      </c>
      <c r="F77" t="s">
        <v>233</v>
      </c>
      <c r="G77" t="s">
        <v>234</v>
      </c>
      <c r="H77" s="33">
        <v>27.76</v>
      </c>
      <c r="I77" t="s">
        <v>235</v>
      </c>
      <c r="J77" s="34">
        <f>ROUND(E77/I74* H77,5)</f>
        <v>11.103999999999999</v>
      </c>
      <c r="K77" s="35"/>
    </row>
    <row r="78" spans="1:27" x14ac:dyDescent="0.3">
      <c r="D78" s="36" t="s">
        <v>236</v>
      </c>
      <c r="E78" s="35"/>
      <c r="H78" s="35"/>
      <c r="K78" s="33">
        <f>SUM(J76:J77)</f>
        <v>20.372</v>
      </c>
    </row>
    <row r="79" spans="1:27" x14ac:dyDescent="0.3">
      <c r="B79" s="23" t="s">
        <v>237</v>
      </c>
      <c r="E79" s="35"/>
      <c r="H79" s="35"/>
      <c r="K79" s="35"/>
    </row>
    <row r="80" spans="1:27" x14ac:dyDescent="0.3">
      <c r="B80" t="s">
        <v>272</v>
      </c>
      <c r="C80" t="s">
        <v>231</v>
      </c>
      <c r="D80" t="s">
        <v>273</v>
      </c>
      <c r="E80" s="32">
        <v>0.10100000000000001</v>
      </c>
      <c r="F80" t="s">
        <v>233</v>
      </c>
      <c r="G80" t="s">
        <v>234</v>
      </c>
      <c r="H80" s="33">
        <v>52.25</v>
      </c>
      <c r="I80" t="s">
        <v>235</v>
      </c>
      <c r="J80" s="34">
        <f>ROUND(E80/I74* H80,5)</f>
        <v>5.2772500000000004</v>
      </c>
      <c r="K80" s="35"/>
    </row>
    <row r="81" spans="1:27" x14ac:dyDescent="0.3">
      <c r="D81" s="36" t="s">
        <v>240</v>
      </c>
      <c r="E81" s="35"/>
      <c r="H81" s="35"/>
      <c r="K81" s="33">
        <f>SUM(J80:J80)</f>
        <v>5.2772500000000004</v>
      </c>
    </row>
    <row r="82" spans="1:27" x14ac:dyDescent="0.3">
      <c r="B82" s="23" t="s">
        <v>241</v>
      </c>
      <c r="E82" s="35"/>
      <c r="H82" s="35"/>
      <c r="K82" s="35"/>
    </row>
    <row r="83" spans="1:27" x14ac:dyDescent="0.3">
      <c r="B83" t="s">
        <v>280</v>
      </c>
      <c r="C83" t="s">
        <v>59</v>
      </c>
      <c r="D83" t="s">
        <v>281</v>
      </c>
      <c r="E83" s="32">
        <v>1.05</v>
      </c>
      <c r="G83" t="s">
        <v>234</v>
      </c>
      <c r="H83" s="33">
        <v>42.62</v>
      </c>
      <c r="I83" t="s">
        <v>235</v>
      </c>
      <c r="J83" s="34">
        <f>ROUND(E83* H83,5)</f>
        <v>44.750999999999998</v>
      </c>
      <c r="K83" s="35"/>
    </row>
    <row r="84" spans="1:27" x14ac:dyDescent="0.3">
      <c r="D84" s="36" t="s">
        <v>248</v>
      </c>
      <c r="E84" s="35"/>
      <c r="H84" s="35"/>
      <c r="K84" s="33">
        <f>SUM(J83:J83)</f>
        <v>44.750999999999998</v>
      </c>
    </row>
    <row r="85" spans="1:27" x14ac:dyDescent="0.3">
      <c r="B85" s="23" t="s">
        <v>224</v>
      </c>
      <c r="E85" s="35"/>
      <c r="H85" s="35"/>
      <c r="K85" s="35"/>
    </row>
    <row r="86" spans="1:27" x14ac:dyDescent="0.3">
      <c r="B86" t="s">
        <v>225</v>
      </c>
      <c r="C86" t="s">
        <v>23</v>
      </c>
      <c r="D86" t="s">
        <v>226</v>
      </c>
      <c r="E86" s="32">
        <v>5.0000000000000001E-3</v>
      </c>
      <c r="G86" t="s">
        <v>234</v>
      </c>
      <c r="H86" s="33">
        <v>95.542500000000004</v>
      </c>
      <c r="I86" t="s">
        <v>235</v>
      </c>
      <c r="J86" s="34">
        <f>ROUND(E86* H86,5)</f>
        <v>0.47771000000000002</v>
      </c>
      <c r="K86" s="35"/>
    </row>
    <row r="87" spans="1:27" x14ac:dyDescent="0.3">
      <c r="D87" s="36" t="s">
        <v>276</v>
      </c>
      <c r="E87" s="35"/>
      <c r="H87" s="35"/>
      <c r="K87" s="33">
        <f>SUM(J86:J86)</f>
        <v>0.47771000000000002</v>
      </c>
    </row>
    <row r="88" spans="1:27" x14ac:dyDescent="0.3">
      <c r="E88" s="35"/>
      <c r="H88" s="35"/>
      <c r="K88" s="35"/>
    </row>
    <row r="89" spans="1:27" x14ac:dyDescent="0.3">
      <c r="D89" s="36" t="s">
        <v>250</v>
      </c>
      <c r="E89" s="35"/>
      <c r="H89" s="35">
        <v>1.5</v>
      </c>
      <c r="I89" t="s">
        <v>251</v>
      </c>
      <c r="J89">
        <f>ROUND(H89/100*K78,5)</f>
        <v>0.30558000000000002</v>
      </c>
      <c r="K89" s="35"/>
    </row>
    <row r="90" spans="1:27" x14ac:dyDescent="0.3">
      <c r="D90" s="36" t="s">
        <v>249</v>
      </c>
      <c r="E90" s="35"/>
      <c r="H90" s="35"/>
      <c r="K90" s="37">
        <f>SUM(J75:J89)</f>
        <v>71.183540000000008</v>
      </c>
    </row>
    <row r="91" spans="1:27" x14ac:dyDescent="0.3">
      <c r="D91" s="36" t="s">
        <v>252</v>
      </c>
      <c r="E91" s="35"/>
      <c r="H91" s="35"/>
      <c r="K91" s="37">
        <f>SUM(K90:K90)</f>
        <v>71.183540000000008</v>
      </c>
    </row>
    <row r="93" spans="1:27" ht="45" customHeight="1" x14ac:dyDescent="0.3">
      <c r="A93" s="27"/>
      <c r="B93" s="27" t="s">
        <v>282</v>
      </c>
      <c r="C93" s="28" t="s">
        <v>71</v>
      </c>
      <c r="D93" s="7" t="s">
        <v>283</v>
      </c>
      <c r="E93" s="6"/>
      <c r="F93" s="6"/>
      <c r="G93" s="28"/>
      <c r="H93" s="30" t="s">
        <v>227</v>
      </c>
      <c r="I93" s="5">
        <v>1</v>
      </c>
      <c r="J93" s="4"/>
      <c r="K93" s="31">
        <f>ROUND(K107,2)</f>
        <v>19.97</v>
      </c>
      <c r="L93" s="29" t="s">
        <v>284</v>
      </c>
      <c r="M93" s="28"/>
      <c r="N93" s="28"/>
      <c r="O93" s="28"/>
      <c r="P93" s="28"/>
      <c r="Q93" s="28"/>
      <c r="R93" s="28"/>
      <c r="S93" s="28"/>
      <c r="T93" s="28"/>
      <c r="U93" s="28"/>
      <c r="V93" s="28"/>
      <c r="W93" s="28"/>
      <c r="X93" s="28"/>
      <c r="Y93" s="28"/>
      <c r="Z93" s="28"/>
      <c r="AA93" s="28"/>
    </row>
    <row r="94" spans="1:27" x14ac:dyDescent="0.3">
      <c r="B94" s="23" t="s">
        <v>229</v>
      </c>
    </row>
    <row r="95" spans="1:27" x14ac:dyDescent="0.3">
      <c r="B95" t="s">
        <v>262</v>
      </c>
      <c r="C95" t="s">
        <v>231</v>
      </c>
      <c r="D95" t="s">
        <v>263</v>
      </c>
      <c r="E95" s="32">
        <v>0.3</v>
      </c>
      <c r="F95" t="s">
        <v>233</v>
      </c>
      <c r="G95" t="s">
        <v>234</v>
      </c>
      <c r="H95" s="33">
        <v>27.76</v>
      </c>
      <c r="I95" t="s">
        <v>235</v>
      </c>
      <c r="J95" s="34">
        <f>ROUND(E95/I93* H95,5)</f>
        <v>8.3279999999999994</v>
      </c>
      <c r="K95" s="35"/>
    </row>
    <row r="96" spans="1:27" x14ac:dyDescent="0.3">
      <c r="B96" t="s">
        <v>260</v>
      </c>
      <c r="C96" t="s">
        <v>231</v>
      </c>
      <c r="D96" t="s">
        <v>261</v>
      </c>
      <c r="E96" s="32">
        <v>0.3</v>
      </c>
      <c r="F96" t="s">
        <v>233</v>
      </c>
      <c r="G96" t="s">
        <v>234</v>
      </c>
      <c r="H96" s="33">
        <v>23.17</v>
      </c>
      <c r="I96" t="s">
        <v>235</v>
      </c>
      <c r="J96" s="34">
        <f>ROUND(E96/I93* H96,5)</f>
        <v>6.9509999999999996</v>
      </c>
      <c r="K96" s="35"/>
    </row>
    <row r="97" spans="1:27" x14ac:dyDescent="0.3">
      <c r="D97" s="36" t="s">
        <v>236</v>
      </c>
      <c r="E97" s="35"/>
      <c r="H97" s="35"/>
      <c r="K97" s="33">
        <f>SUM(J95:J96)</f>
        <v>15.279</v>
      </c>
    </row>
    <row r="98" spans="1:27" x14ac:dyDescent="0.3">
      <c r="B98" s="23" t="s">
        <v>241</v>
      </c>
      <c r="E98" s="35"/>
      <c r="H98" s="35"/>
      <c r="K98" s="35"/>
    </row>
    <row r="99" spans="1:27" x14ac:dyDescent="0.3">
      <c r="B99" t="s">
        <v>285</v>
      </c>
      <c r="C99" t="s">
        <v>71</v>
      </c>
      <c r="D99" t="s">
        <v>286</v>
      </c>
      <c r="E99" s="32">
        <v>1</v>
      </c>
      <c r="G99" t="s">
        <v>234</v>
      </c>
      <c r="H99" s="33">
        <v>3.6</v>
      </c>
      <c r="I99" t="s">
        <v>235</v>
      </c>
      <c r="J99" s="34">
        <f>ROUND(E99* H99,5)</f>
        <v>3.6</v>
      </c>
      <c r="K99" s="35"/>
    </row>
    <row r="100" spans="1:27" x14ac:dyDescent="0.3">
      <c r="D100" s="36" t="s">
        <v>248</v>
      </c>
      <c r="E100" s="35"/>
      <c r="H100" s="35"/>
      <c r="K100" s="33">
        <f>SUM(J99:J99)</f>
        <v>3.6</v>
      </c>
    </row>
    <row r="101" spans="1:27" x14ac:dyDescent="0.3">
      <c r="B101" s="23" t="s">
        <v>224</v>
      </c>
      <c r="E101" s="35"/>
      <c r="H101" s="35"/>
      <c r="K101" s="35"/>
    </row>
    <row r="102" spans="1:27" x14ac:dyDescent="0.3">
      <c r="B102" t="s">
        <v>225</v>
      </c>
      <c r="C102" t="s">
        <v>23</v>
      </c>
      <c r="D102" t="s">
        <v>226</v>
      </c>
      <c r="E102" s="32">
        <v>8.9999999999999993E-3</v>
      </c>
      <c r="G102" t="s">
        <v>234</v>
      </c>
      <c r="H102" s="33">
        <v>95.542500000000004</v>
      </c>
      <c r="I102" t="s">
        <v>235</v>
      </c>
      <c r="J102" s="34">
        <f>ROUND(E102* H102,5)</f>
        <v>0.85987999999999998</v>
      </c>
      <c r="K102" s="35"/>
    </row>
    <row r="103" spans="1:27" x14ac:dyDescent="0.3">
      <c r="D103" s="36" t="s">
        <v>276</v>
      </c>
      <c r="E103" s="35"/>
      <c r="H103" s="35"/>
      <c r="K103" s="33">
        <f>SUM(J102:J102)</f>
        <v>0.85987999999999998</v>
      </c>
    </row>
    <row r="104" spans="1:27" x14ac:dyDescent="0.3">
      <c r="E104" s="35"/>
      <c r="H104" s="35"/>
      <c r="K104" s="35"/>
    </row>
    <row r="105" spans="1:27" x14ac:dyDescent="0.3">
      <c r="D105" s="36" t="s">
        <v>250</v>
      </c>
      <c r="E105" s="35"/>
      <c r="H105" s="35">
        <v>1.5</v>
      </c>
      <c r="I105" t="s">
        <v>251</v>
      </c>
      <c r="J105">
        <f>ROUND(H105/100*K97,5)</f>
        <v>0.22919</v>
      </c>
      <c r="K105" s="35"/>
    </row>
    <row r="106" spans="1:27" x14ac:dyDescent="0.3">
      <c r="D106" s="36" t="s">
        <v>249</v>
      </c>
      <c r="E106" s="35"/>
      <c r="H106" s="35"/>
      <c r="K106" s="37">
        <f>SUM(J94:J105)</f>
        <v>19.968070000000001</v>
      </c>
    </row>
    <row r="107" spans="1:27" x14ac:dyDescent="0.3">
      <c r="D107" s="36" t="s">
        <v>252</v>
      </c>
      <c r="E107" s="35"/>
      <c r="H107" s="35"/>
      <c r="K107" s="37">
        <f>SUM(K106:K106)</f>
        <v>19.968070000000001</v>
      </c>
    </row>
    <row r="109" spans="1:27" ht="45" customHeight="1" x14ac:dyDescent="0.3">
      <c r="A109" s="27"/>
      <c r="B109" s="27" t="s">
        <v>287</v>
      </c>
      <c r="C109" s="28" t="s">
        <v>71</v>
      </c>
      <c r="D109" s="7" t="s">
        <v>288</v>
      </c>
      <c r="E109" s="6"/>
      <c r="F109" s="6"/>
      <c r="G109" s="28"/>
      <c r="H109" s="30" t="s">
        <v>227</v>
      </c>
      <c r="I109" s="5">
        <v>1</v>
      </c>
      <c r="J109" s="4"/>
      <c r="K109" s="31">
        <f>ROUND(K121,2)</f>
        <v>293.16000000000003</v>
      </c>
      <c r="L109" s="29" t="s">
        <v>289</v>
      </c>
      <c r="M109" s="28"/>
      <c r="N109" s="28"/>
      <c r="O109" s="28"/>
      <c r="P109" s="28"/>
      <c r="Q109" s="28"/>
      <c r="R109" s="28"/>
      <c r="S109" s="28"/>
      <c r="T109" s="28"/>
      <c r="U109" s="28"/>
      <c r="V109" s="28"/>
      <c r="W109" s="28"/>
      <c r="X109" s="28"/>
      <c r="Y109" s="28"/>
      <c r="Z109" s="28"/>
      <c r="AA109" s="28"/>
    </row>
    <row r="110" spans="1:27" x14ac:dyDescent="0.3">
      <c r="B110" s="23" t="s">
        <v>229</v>
      </c>
    </row>
    <row r="111" spans="1:27" x14ac:dyDescent="0.3">
      <c r="B111" t="s">
        <v>260</v>
      </c>
      <c r="C111" t="s">
        <v>231</v>
      </c>
      <c r="D111" t="s">
        <v>261</v>
      </c>
      <c r="E111" s="32">
        <v>0.41</v>
      </c>
      <c r="F111" t="s">
        <v>233</v>
      </c>
      <c r="G111" t="s">
        <v>234</v>
      </c>
      <c r="H111" s="33">
        <v>23.17</v>
      </c>
      <c r="I111" t="s">
        <v>235</v>
      </c>
      <c r="J111" s="34">
        <f>ROUND(E111/I109* H111,5)</f>
        <v>9.4997000000000007</v>
      </c>
      <c r="K111" s="35"/>
    </row>
    <row r="112" spans="1:27" x14ac:dyDescent="0.3">
      <c r="B112" t="s">
        <v>262</v>
      </c>
      <c r="C112" t="s">
        <v>231</v>
      </c>
      <c r="D112" t="s">
        <v>263</v>
      </c>
      <c r="E112" s="32">
        <v>0.41</v>
      </c>
      <c r="F112" t="s">
        <v>233</v>
      </c>
      <c r="G112" t="s">
        <v>234</v>
      </c>
      <c r="H112" s="33">
        <v>27.76</v>
      </c>
      <c r="I112" t="s">
        <v>235</v>
      </c>
      <c r="J112" s="34">
        <f>ROUND(E112/I109* H112,5)</f>
        <v>11.381600000000001</v>
      </c>
      <c r="K112" s="35"/>
    </row>
    <row r="113" spans="1:27" x14ac:dyDescent="0.3">
      <c r="D113" s="36" t="s">
        <v>236</v>
      </c>
      <c r="E113" s="35"/>
      <c r="H113" s="35"/>
      <c r="K113" s="33">
        <f>SUM(J111:J112)</f>
        <v>20.881300000000003</v>
      </c>
    </row>
    <row r="114" spans="1:27" x14ac:dyDescent="0.3">
      <c r="B114" s="23" t="s">
        <v>241</v>
      </c>
      <c r="E114" s="35"/>
      <c r="H114" s="35"/>
      <c r="K114" s="35"/>
    </row>
    <row r="115" spans="1:27" x14ac:dyDescent="0.3">
      <c r="B115" t="s">
        <v>290</v>
      </c>
      <c r="C115" t="s">
        <v>52</v>
      </c>
      <c r="D115" t="s">
        <v>291</v>
      </c>
      <c r="E115" s="32">
        <v>3.5700000000000003E-2</v>
      </c>
      <c r="G115" t="s">
        <v>234</v>
      </c>
      <c r="H115" s="33">
        <v>44.07</v>
      </c>
      <c r="I115" t="s">
        <v>235</v>
      </c>
      <c r="J115" s="34">
        <f>ROUND(E115* H115,5)</f>
        <v>1.5732999999999999</v>
      </c>
      <c r="K115" s="35"/>
    </row>
    <row r="116" spans="1:27" x14ac:dyDescent="0.3">
      <c r="B116" t="s">
        <v>292</v>
      </c>
      <c r="C116" t="s">
        <v>71</v>
      </c>
      <c r="D116" t="s">
        <v>293</v>
      </c>
      <c r="E116" s="32">
        <v>1</v>
      </c>
      <c r="G116" t="s">
        <v>234</v>
      </c>
      <c r="H116" s="33">
        <v>270.39</v>
      </c>
      <c r="I116" t="s">
        <v>235</v>
      </c>
      <c r="J116" s="34">
        <f>ROUND(E116* H116,5)</f>
        <v>270.39</v>
      </c>
      <c r="K116" s="35"/>
    </row>
    <row r="117" spans="1:27" x14ac:dyDescent="0.3">
      <c r="D117" s="36" t="s">
        <v>248</v>
      </c>
      <c r="E117" s="35"/>
      <c r="H117" s="35"/>
      <c r="K117" s="33">
        <f>SUM(J115:J116)</f>
        <v>271.9633</v>
      </c>
    </row>
    <row r="118" spans="1:27" x14ac:dyDescent="0.3">
      <c r="E118" s="35"/>
      <c r="H118" s="35"/>
      <c r="K118" s="35"/>
    </row>
    <row r="119" spans="1:27" x14ac:dyDescent="0.3">
      <c r="D119" s="36" t="s">
        <v>250</v>
      </c>
      <c r="E119" s="35"/>
      <c r="H119" s="35">
        <v>1.5</v>
      </c>
      <c r="I119" t="s">
        <v>251</v>
      </c>
      <c r="J119">
        <f>ROUND(H119/100*K113,5)</f>
        <v>0.31322</v>
      </c>
      <c r="K119" s="35"/>
    </row>
    <row r="120" spans="1:27" x14ac:dyDescent="0.3">
      <c r="D120" s="36" t="s">
        <v>249</v>
      </c>
      <c r="E120" s="35"/>
      <c r="H120" s="35"/>
      <c r="K120" s="37">
        <f>SUM(J110:J119)</f>
        <v>293.15782000000002</v>
      </c>
    </row>
    <row r="121" spans="1:27" x14ac:dyDescent="0.3">
      <c r="D121" s="36" t="s">
        <v>252</v>
      </c>
      <c r="E121" s="35"/>
      <c r="H121" s="35"/>
      <c r="K121" s="37">
        <f>SUM(K120:K120)</f>
        <v>293.15782000000002</v>
      </c>
    </row>
    <row r="123" spans="1:27" ht="45" customHeight="1" x14ac:dyDescent="0.3">
      <c r="A123" s="27"/>
      <c r="B123" s="27" t="s">
        <v>294</v>
      </c>
      <c r="C123" s="28" t="s">
        <v>71</v>
      </c>
      <c r="D123" s="7" t="s">
        <v>295</v>
      </c>
      <c r="E123" s="6"/>
      <c r="F123" s="6"/>
      <c r="G123" s="28"/>
      <c r="H123" s="30" t="s">
        <v>227</v>
      </c>
      <c r="I123" s="5">
        <v>1</v>
      </c>
      <c r="J123" s="4"/>
      <c r="K123" s="31">
        <f>ROUND(K135,2)</f>
        <v>224.58</v>
      </c>
      <c r="L123" s="29" t="s">
        <v>296</v>
      </c>
      <c r="M123" s="28"/>
      <c r="N123" s="28"/>
      <c r="O123" s="28"/>
      <c r="P123" s="28"/>
      <c r="Q123" s="28"/>
      <c r="R123" s="28"/>
      <c r="S123" s="28"/>
      <c r="T123" s="28"/>
      <c r="U123" s="28"/>
      <c r="V123" s="28"/>
      <c r="W123" s="28"/>
      <c r="X123" s="28"/>
      <c r="Y123" s="28"/>
      <c r="Z123" s="28"/>
      <c r="AA123" s="28"/>
    </row>
    <row r="124" spans="1:27" x14ac:dyDescent="0.3">
      <c r="B124" s="23" t="s">
        <v>229</v>
      </c>
    </row>
    <row r="125" spans="1:27" x14ac:dyDescent="0.3">
      <c r="B125" t="s">
        <v>260</v>
      </c>
      <c r="C125" t="s">
        <v>231</v>
      </c>
      <c r="D125" t="s">
        <v>261</v>
      </c>
      <c r="E125" s="32">
        <v>0.41</v>
      </c>
      <c r="F125" t="s">
        <v>233</v>
      </c>
      <c r="G125" t="s">
        <v>234</v>
      </c>
      <c r="H125" s="33">
        <v>23.17</v>
      </c>
      <c r="I125" t="s">
        <v>235</v>
      </c>
      <c r="J125" s="34">
        <f>ROUND(E125/I123* H125,5)</f>
        <v>9.4997000000000007</v>
      </c>
      <c r="K125" s="35"/>
    </row>
    <row r="126" spans="1:27" x14ac:dyDescent="0.3">
      <c r="B126" t="s">
        <v>262</v>
      </c>
      <c r="C126" t="s">
        <v>231</v>
      </c>
      <c r="D126" t="s">
        <v>263</v>
      </c>
      <c r="E126" s="32">
        <v>0.41</v>
      </c>
      <c r="F126" t="s">
        <v>233</v>
      </c>
      <c r="G126" t="s">
        <v>234</v>
      </c>
      <c r="H126" s="33">
        <v>27.76</v>
      </c>
      <c r="I126" t="s">
        <v>235</v>
      </c>
      <c r="J126" s="34">
        <f>ROUND(E126/I123* H126,5)</f>
        <v>11.381600000000001</v>
      </c>
      <c r="K126" s="35"/>
    </row>
    <row r="127" spans="1:27" x14ac:dyDescent="0.3">
      <c r="D127" s="36" t="s">
        <v>236</v>
      </c>
      <c r="E127" s="35"/>
      <c r="H127" s="35"/>
      <c r="K127" s="33">
        <f>SUM(J125:J126)</f>
        <v>20.881300000000003</v>
      </c>
    </row>
    <row r="128" spans="1:27" x14ac:dyDescent="0.3">
      <c r="B128" s="23" t="s">
        <v>241</v>
      </c>
      <c r="E128" s="35"/>
      <c r="H128" s="35"/>
      <c r="K128" s="35"/>
    </row>
    <row r="129" spans="1:27" x14ac:dyDescent="0.3">
      <c r="B129" t="s">
        <v>290</v>
      </c>
      <c r="C129" t="s">
        <v>52</v>
      </c>
      <c r="D129" t="s">
        <v>291</v>
      </c>
      <c r="E129" s="32">
        <v>3.5700000000000003E-2</v>
      </c>
      <c r="G129" t="s">
        <v>234</v>
      </c>
      <c r="H129" s="33">
        <v>44.07</v>
      </c>
      <c r="I129" t="s">
        <v>235</v>
      </c>
      <c r="J129" s="34">
        <f>ROUND(E129* H129,5)</f>
        <v>1.5732999999999999</v>
      </c>
      <c r="K129" s="35"/>
    </row>
    <row r="130" spans="1:27" x14ac:dyDescent="0.3">
      <c r="B130" t="s">
        <v>297</v>
      </c>
      <c r="C130" t="s">
        <v>71</v>
      </c>
      <c r="D130" t="s">
        <v>298</v>
      </c>
      <c r="E130" s="32">
        <v>1</v>
      </c>
      <c r="G130" t="s">
        <v>234</v>
      </c>
      <c r="H130" s="33">
        <v>201.81</v>
      </c>
      <c r="I130" t="s">
        <v>235</v>
      </c>
      <c r="J130" s="34">
        <f>ROUND(E130* H130,5)</f>
        <v>201.81</v>
      </c>
      <c r="K130" s="35"/>
    </row>
    <row r="131" spans="1:27" x14ac:dyDescent="0.3">
      <c r="D131" s="36" t="s">
        <v>248</v>
      </c>
      <c r="E131" s="35"/>
      <c r="H131" s="35"/>
      <c r="K131" s="33">
        <f>SUM(J129:J130)</f>
        <v>203.38329999999999</v>
      </c>
    </row>
    <row r="132" spans="1:27" x14ac:dyDescent="0.3">
      <c r="E132" s="35"/>
      <c r="H132" s="35"/>
      <c r="K132" s="35"/>
    </row>
    <row r="133" spans="1:27" x14ac:dyDescent="0.3">
      <c r="D133" s="36" t="s">
        <v>250</v>
      </c>
      <c r="E133" s="35"/>
      <c r="H133" s="35">
        <v>1.5</v>
      </c>
      <c r="I133" t="s">
        <v>251</v>
      </c>
      <c r="J133">
        <f>ROUND(H133/100*K127,5)</f>
        <v>0.31322</v>
      </c>
      <c r="K133" s="35"/>
    </row>
    <row r="134" spans="1:27" x14ac:dyDescent="0.3">
      <c r="D134" s="36" t="s">
        <v>249</v>
      </c>
      <c r="E134" s="35"/>
      <c r="H134" s="35"/>
      <c r="K134" s="37">
        <f>SUM(J124:J133)</f>
        <v>224.57782</v>
      </c>
    </row>
    <row r="135" spans="1:27" x14ac:dyDescent="0.3">
      <c r="D135" s="36" t="s">
        <v>252</v>
      </c>
      <c r="E135" s="35"/>
      <c r="H135" s="35"/>
      <c r="K135" s="37">
        <f>SUM(K134:K134)</f>
        <v>224.57782</v>
      </c>
    </row>
    <row r="137" spans="1:27" ht="45" customHeight="1" x14ac:dyDescent="0.3">
      <c r="A137" s="27"/>
      <c r="B137" s="27" t="s">
        <v>299</v>
      </c>
      <c r="C137" s="28" t="s">
        <v>59</v>
      </c>
      <c r="D137" s="7" t="s">
        <v>300</v>
      </c>
      <c r="E137" s="6"/>
      <c r="F137" s="6"/>
      <c r="G137" s="28"/>
      <c r="H137" s="30" t="s">
        <v>227</v>
      </c>
      <c r="I137" s="5">
        <v>1</v>
      </c>
      <c r="J137" s="4"/>
      <c r="K137" s="31">
        <f>ROUND(K148,2)</f>
        <v>7.95</v>
      </c>
      <c r="L137" s="29" t="s">
        <v>301</v>
      </c>
      <c r="M137" s="28"/>
      <c r="N137" s="28"/>
      <c r="O137" s="28"/>
      <c r="P137" s="28"/>
      <c r="Q137" s="28"/>
      <c r="R137" s="28"/>
      <c r="S137" s="28"/>
      <c r="T137" s="28"/>
      <c r="U137" s="28"/>
      <c r="V137" s="28"/>
      <c r="W137" s="28"/>
      <c r="X137" s="28"/>
      <c r="Y137" s="28"/>
      <c r="Z137" s="28"/>
      <c r="AA137" s="28"/>
    </row>
    <row r="138" spans="1:27" x14ac:dyDescent="0.3">
      <c r="B138" s="23" t="s">
        <v>229</v>
      </c>
    </row>
    <row r="139" spans="1:27" x14ac:dyDescent="0.3">
      <c r="B139" t="s">
        <v>302</v>
      </c>
      <c r="C139" t="s">
        <v>231</v>
      </c>
      <c r="D139" t="s">
        <v>303</v>
      </c>
      <c r="E139" s="32">
        <v>4.2000000000000003E-2</v>
      </c>
      <c r="F139" t="s">
        <v>233</v>
      </c>
      <c r="G139" t="s">
        <v>234</v>
      </c>
      <c r="H139" s="33">
        <v>29.57</v>
      </c>
      <c r="I139" t="s">
        <v>235</v>
      </c>
      <c r="J139" s="34">
        <f>ROUND(E139/I137* H139,5)</f>
        <v>1.24194</v>
      </c>
      <c r="K139" s="35"/>
    </row>
    <row r="140" spans="1:27" x14ac:dyDescent="0.3">
      <c r="B140" t="s">
        <v>304</v>
      </c>
      <c r="C140" t="s">
        <v>231</v>
      </c>
      <c r="D140" t="s">
        <v>305</v>
      </c>
      <c r="E140" s="32">
        <v>0.02</v>
      </c>
      <c r="F140" t="s">
        <v>233</v>
      </c>
      <c r="G140" t="s">
        <v>234</v>
      </c>
      <c r="H140" s="33">
        <v>25.36</v>
      </c>
      <c r="I140" t="s">
        <v>235</v>
      </c>
      <c r="J140" s="34">
        <f>ROUND(E140/I137* H140,5)</f>
        <v>0.50719999999999998</v>
      </c>
      <c r="K140" s="35"/>
    </row>
    <row r="141" spans="1:27" x14ac:dyDescent="0.3">
      <c r="D141" s="36" t="s">
        <v>236</v>
      </c>
      <c r="E141" s="35"/>
      <c r="H141" s="35"/>
      <c r="K141" s="33">
        <f>SUM(J139:J140)</f>
        <v>1.7491400000000001</v>
      </c>
    </row>
    <row r="142" spans="1:27" x14ac:dyDescent="0.3">
      <c r="B142" s="23" t="s">
        <v>241</v>
      </c>
      <c r="E142" s="35"/>
      <c r="H142" s="35"/>
      <c r="K142" s="35"/>
    </row>
    <row r="143" spans="1:27" x14ac:dyDescent="0.3">
      <c r="B143" t="s">
        <v>306</v>
      </c>
      <c r="C143" t="s">
        <v>59</v>
      </c>
      <c r="D143" t="s">
        <v>307</v>
      </c>
      <c r="E143" s="32">
        <v>1.02</v>
      </c>
      <c r="G143" t="s">
        <v>234</v>
      </c>
      <c r="H143" s="33">
        <v>6.05</v>
      </c>
      <c r="I143" t="s">
        <v>235</v>
      </c>
      <c r="J143" s="34">
        <f>ROUND(E143* H143,5)</f>
        <v>6.1710000000000003</v>
      </c>
      <c r="K143" s="35"/>
    </row>
    <row r="144" spans="1:27" x14ac:dyDescent="0.3">
      <c r="D144" s="36" t="s">
        <v>248</v>
      </c>
      <c r="E144" s="35"/>
      <c r="H144" s="35"/>
      <c r="K144" s="33">
        <f>SUM(J143:J143)</f>
        <v>6.1710000000000003</v>
      </c>
    </row>
    <row r="145" spans="1:27" x14ac:dyDescent="0.3">
      <c r="E145" s="35"/>
      <c r="H145" s="35"/>
      <c r="K145" s="35"/>
    </row>
    <row r="146" spans="1:27" x14ac:dyDescent="0.3">
      <c r="D146" s="36" t="s">
        <v>250</v>
      </c>
      <c r="E146" s="35"/>
      <c r="H146" s="35">
        <v>1.5</v>
      </c>
      <c r="I146" t="s">
        <v>251</v>
      </c>
      <c r="J146">
        <f>ROUND(H146/100*K141,5)</f>
        <v>2.6239999999999999E-2</v>
      </c>
      <c r="K146" s="35"/>
    </row>
    <row r="147" spans="1:27" x14ac:dyDescent="0.3">
      <c r="D147" s="36" t="s">
        <v>249</v>
      </c>
      <c r="E147" s="35"/>
      <c r="H147" s="35"/>
      <c r="K147" s="37">
        <f>SUM(J138:J146)</f>
        <v>7.9463799999999996</v>
      </c>
    </row>
    <row r="148" spans="1:27" x14ac:dyDescent="0.3">
      <c r="D148" s="36" t="s">
        <v>252</v>
      </c>
      <c r="E148" s="35"/>
      <c r="H148" s="35"/>
      <c r="K148" s="37">
        <f>SUM(K147:K147)</f>
        <v>7.9463799999999996</v>
      </c>
    </row>
    <row r="150" spans="1:27" ht="45" customHeight="1" x14ac:dyDescent="0.3">
      <c r="A150" s="27" t="s">
        <v>308</v>
      </c>
      <c r="B150" s="27" t="s">
        <v>143</v>
      </c>
      <c r="C150" s="28" t="s">
        <v>71</v>
      </c>
      <c r="D150" s="7" t="s">
        <v>144</v>
      </c>
      <c r="E150" s="6"/>
      <c r="F150" s="6"/>
      <c r="G150" s="28"/>
      <c r="H150" s="30" t="s">
        <v>227</v>
      </c>
      <c r="I150" s="5">
        <v>1</v>
      </c>
      <c r="J150" s="4"/>
      <c r="K150" s="31">
        <v>3818.05</v>
      </c>
      <c r="L150" s="29" t="s">
        <v>144</v>
      </c>
      <c r="M150" s="28"/>
      <c r="N150" s="28"/>
      <c r="O150" s="28"/>
      <c r="P150" s="28"/>
      <c r="Q150" s="28"/>
      <c r="R150" s="28"/>
      <c r="S150" s="28"/>
      <c r="T150" s="28"/>
      <c r="U150" s="28"/>
      <c r="V150" s="28"/>
      <c r="W150" s="28"/>
      <c r="X150" s="28"/>
      <c r="Y150" s="28"/>
      <c r="Z150" s="28"/>
      <c r="AA150" s="28"/>
    </row>
    <row r="151" spans="1:27" ht="45" customHeight="1" x14ac:dyDescent="0.3">
      <c r="A151" s="27" t="s">
        <v>309</v>
      </c>
      <c r="B151" s="27" t="s">
        <v>158</v>
      </c>
      <c r="C151" s="28" t="s">
        <v>71</v>
      </c>
      <c r="D151" s="7" t="s">
        <v>144</v>
      </c>
      <c r="E151" s="6"/>
      <c r="F151" s="6"/>
      <c r="G151" s="28"/>
      <c r="H151" s="30" t="s">
        <v>227</v>
      </c>
      <c r="I151" s="5">
        <v>1</v>
      </c>
      <c r="J151" s="4"/>
      <c r="K151" s="31">
        <v>362.3</v>
      </c>
      <c r="L151" s="29" t="s">
        <v>144</v>
      </c>
      <c r="M151" s="28"/>
      <c r="N151" s="28"/>
      <c r="O151" s="28"/>
      <c r="P151" s="28"/>
      <c r="Q151" s="28"/>
      <c r="R151" s="28"/>
      <c r="S151" s="28"/>
      <c r="T151" s="28"/>
      <c r="U151" s="28"/>
      <c r="V151" s="28"/>
      <c r="W151" s="28"/>
      <c r="X151" s="28"/>
      <c r="Y151" s="28"/>
      <c r="Z151" s="28"/>
      <c r="AA151" s="28"/>
    </row>
    <row r="152" spans="1:27" ht="45" customHeight="1" x14ac:dyDescent="0.3">
      <c r="A152" s="27" t="s">
        <v>310</v>
      </c>
      <c r="B152" s="27" t="s">
        <v>178</v>
      </c>
      <c r="C152" s="28" t="s">
        <v>71</v>
      </c>
      <c r="D152" s="7" t="s">
        <v>144</v>
      </c>
      <c r="E152" s="6"/>
      <c r="F152" s="6"/>
      <c r="G152" s="28"/>
      <c r="H152" s="30" t="s">
        <v>227</v>
      </c>
      <c r="I152" s="5">
        <v>1</v>
      </c>
      <c r="J152" s="4"/>
      <c r="K152" s="31">
        <v>2151.44</v>
      </c>
      <c r="L152" s="29" t="s">
        <v>144</v>
      </c>
      <c r="M152" s="28"/>
      <c r="N152" s="28"/>
      <c r="O152" s="28"/>
      <c r="P152" s="28"/>
      <c r="Q152" s="28"/>
      <c r="R152" s="28"/>
      <c r="S152" s="28"/>
      <c r="T152" s="28"/>
      <c r="U152" s="28"/>
      <c r="V152" s="28"/>
      <c r="W152" s="28"/>
      <c r="X152" s="28"/>
      <c r="Y152" s="28"/>
      <c r="Z152" s="28"/>
      <c r="AA152" s="28"/>
    </row>
    <row r="153" spans="1:27" ht="45" customHeight="1" x14ac:dyDescent="0.3">
      <c r="A153" s="27" t="s">
        <v>311</v>
      </c>
      <c r="B153" s="27" t="s">
        <v>212</v>
      </c>
      <c r="C153" s="28" t="s">
        <v>71</v>
      </c>
      <c r="D153" s="7" t="s">
        <v>144</v>
      </c>
      <c r="E153" s="6"/>
      <c r="F153" s="6"/>
      <c r="G153" s="28"/>
      <c r="H153" s="30" t="s">
        <v>227</v>
      </c>
      <c r="I153" s="5">
        <v>1</v>
      </c>
      <c r="J153" s="4"/>
      <c r="K153" s="31">
        <v>1503.36</v>
      </c>
      <c r="L153" s="29" t="s">
        <v>144</v>
      </c>
      <c r="M153" s="28"/>
      <c r="N153" s="28"/>
      <c r="O153" s="28"/>
      <c r="P153" s="28"/>
      <c r="Q153" s="28"/>
      <c r="R153" s="28"/>
      <c r="S153" s="28"/>
      <c r="T153" s="28"/>
      <c r="U153" s="28"/>
      <c r="V153" s="28"/>
      <c r="W153" s="28"/>
      <c r="X153" s="28"/>
      <c r="Y153" s="28"/>
      <c r="Z153" s="28"/>
      <c r="AA153" s="28"/>
    </row>
    <row r="154" spans="1:27" ht="45" customHeight="1" x14ac:dyDescent="0.3">
      <c r="A154" s="27" t="s">
        <v>312</v>
      </c>
      <c r="B154" s="27" t="s">
        <v>148</v>
      </c>
      <c r="C154" s="28" t="s">
        <v>71</v>
      </c>
      <c r="D154" s="7" t="s">
        <v>149</v>
      </c>
      <c r="E154" s="6"/>
      <c r="F154" s="6"/>
      <c r="G154" s="28"/>
      <c r="H154" s="30" t="s">
        <v>227</v>
      </c>
      <c r="I154" s="5">
        <v>1</v>
      </c>
      <c r="J154" s="4"/>
      <c r="K154" s="31">
        <v>1272.69</v>
      </c>
      <c r="L154" s="29" t="s">
        <v>313</v>
      </c>
      <c r="M154" s="28"/>
      <c r="N154" s="28"/>
      <c r="O154" s="28"/>
      <c r="P154" s="28"/>
      <c r="Q154" s="28"/>
      <c r="R154" s="28"/>
      <c r="S154" s="28"/>
      <c r="T154" s="28"/>
      <c r="U154" s="28"/>
      <c r="V154" s="28"/>
      <c r="W154" s="28"/>
      <c r="X154" s="28"/>
      <c r="Y154" s="28"/>
      <c r="Z154" s="28"/>
      <c r="AA154" s="28"/>
    </row>
    <row r="155" spans="1:27" ht="45" customHeight="1" x14ac:dyDescent="0.3">
      <c r="A155" s="27" t="s">
        <v>314</v>
      </c>
      <c r="B155" s="27" t="s">
        <v>160</v>
      </c>
      <c r="C155" s="28" t="s">
        <v>71</v>
      </c>
      <c r="D155" s="7" t="s">
        <v>149</v>
      </c>
      <c r="E155" s="6"/>
      <c r="F155" s="6"/>
      <c r="G155" s="28"/>
      <c r="H155" s="30" t="s">
        <v>227</v>
      </c>
      <c r="I155" s="5">
        <v>1</v>
      </c>
      <c r="J155" s="4"/>
      <c r="K155" s="31">
        <v>120.77</v>
      </c>
      <c r="L155" s="29" t="s">
        <v>313</v>
      </c>
      <c r="M155" s="28"/>
      <c r="N155" s="28"/>
      <c r="O155" s="28"/>
      <c r="P155" s="28"/>
      <c r="Q155" s="28"/>
      <c r="R155" s="28"/>
      <c r="S155" s="28"/>
      <c r="T155" s="28"/>
      <c r="U155" s="28"/>
      <c r="V155" s="28"/>
      <c r="W155" s="28"/>
      <c r="X155" s="28"/>
      <c r="Y155" s="28"/>
      <c r="Z155" s="28"/>
      <c r="AA155" s="28"/>
    </row>
    <row r="156" spans="1:27" ht="45" customHeight="1" x14ac:dyDescent="0.3">
      <c r="A156" s="27" t="s">
        <v>315</v>
      </c>
      <c r="B156" s="27" t="s">
        <v>180</v>
      </c>
      <c r="C156" s="28" t="s">
        <v>71</v>
      </c>
      <c r="D156" s="7" t="s">
        <v>149</v>
      </c>
      <c r="E156" s="6"/>
      <c r="F156" s="6"/>
      <c r="G156" s="28"/>
      <c r="H156" s="30" t="s">
        <v>227</v>
      </c>
      <c r="I156" s="5">
        <v>1</v>
      </c>
      <c r="J156" s="4"/>
      <c r="K156" s="31">
        <v>717.15</v>
      </c>
      <c r="L156" s="29" t="s">
        <v>313</v>
      </c>
      <c r="M156" s="28"/>
      <c r="N156" s="28"/>
      <c r="O156" s="28"/>
      <c r="P156" s="28"/>
      <c r="Q156" s="28"/>
      <c r="R156" s="28"/>
      <c r="S156" s="28"/>
      <c r="T156" s="28"/>
      <c r="U156" s="28"/>
      <c r="V156" s="28"/>
      <c r="W156" s="28"/>
      <c r="X156" s="28"/>
      <c r="Y156" s="28"/>
      <c r="Z156" s="28"/>
      <c r="AA156" s="28"/>
    </row>
    <row r="157" spans="1:27" ht="45" customHeight="1" x14ac:dyDescent="0.3">
      <c r="A157" s="27" t="s">
        <v>316</v>
      </c>
      <c r="B157" s="27" t="s">
        <v>214</v>
      </c>
      <c r="C157" s="28" t="s">
        <v>71</v>
      </c>
      <c r="D157" s="7" t="s">
        <v>149</v>
      </c>
      <c r="E157" s="6"/>
      <c r="F157" s="6"/>
      <c r="G157" s="28"/>
      <c r="H157" s="30" t="s">
        <v>227</v>
      </c>
      <c r="I157" s="5">
        <v>1</v>
      </c>
      <c r="J157" s="4"/>
      <c r="K157" s="31">
        <v>501.12</v>
      </c>
      <c r="L157" s="29" t="s">
        <v>313</v>
      </c>
      <c r="M157" s="28"/>
      <c r="N157" s="28"/>
      <c r="O157" s="28"/>
      <c r="P157" s="28"/>
      <c r="Q157" s="28"/>
      <c r="R157" s="28"/>
      <c r="S157" s="28"/>
      <c r="T157" s="28"/>
      <c r="U157" s="28"/>
      <c r="V157" s="28"/>
      <c r="W157" s="28"/>
      <c r="X157" s="28"/>
      <c r="Y157" s="28"/>
      <c r="Z157" s="28"/>
      <c r="AA157" s="28"/>
    </row>
    <row r="158" spans="1:27" ht="45" customHeight="1" x14ac:dyDescent="0.3">
      <c r="A158" s="27" t="s">
        <v>317</v>
      </c>
      <c r="B158" s="27" t="s">
        <v>153</v>
      </c>
      <c r="C158" s="28" t="s">
        <v>71</v>
      </c>
      <c r="D158" s="7" t="s">
        <v>154</v>
      </c>
      <c r="E158" s="6"/>
      <c r="F158" s="6"/>
      <c r="G158" s="28"/>
      <c r="H158" s="30" t="s">
        <v>227</v>
      </c>
      <c r="I158" s="5">
        <v>1</v>
      </c>
      <c r="J158" s="4"/>
      <c r="K158" s="31">
        <v>5847.58</v>
      </c>
      <c r="L158" s="29" t="s">
        <v>154</v>
      </c>
      <c r="M158" s="28"/>
      <c r="N158" s="28"/>
      <c r="O158" s="28"/>
      <c r="P158" s="28"/>
      <c r="Q158" s="28"/>
      <c r="R158" s="28"/>
      <c r="S158" s="28"/>
      <c r="T158" s="28"/>
      <c r="U158" s="28"/>
      <c r="V158" s="28"/>
      <c r="W158" s="28"/>
      <c r="X158" s="28"/>
      <c r="Y158" s="28"/>
      <c r="Z158" s="28"/>
      <c r="AA158" s="28"/>
    </row>
    <row r="159" spans="1:27" ht="45" customHeight="1" x14ac:dyDescent="0.3">
      <c r="A159" s="27" t="s">
        <v>318</v>
      </c>
      <c r="B159" s="27" t="s">
        <v>162</v>
      </c>
      <c r="C159" s="28" t="s">
        <v>71</v>
      </c>
      <c r="D159" s="7" t="s">
        <v>154</v>
      </c>
      <c r="E159" s="6"/>
      <c r="F159" s="6"/>
      <c r="G159" s="28"/>
      <c r="H159" s="30" t="s">
        <v>227</v>
      </c>
      <c r="I159" s="5">
        <v>1</v>
      </c>
      <c r="J159" s="4"/>
      <c r="K159" s="31">
        <v>554.88</v>
      </c>
      <c r="L159" s="29" t="s">
        <v>154</v>
      </c>
      <c r="M159" s="28"/>
      <c r="N159" s="28"/>
      <c r="O159" s="28"/>
      <c r="P159" s="28"/>
      <c r="Q159" s="28"/>
      <c r="R159" s="28"/>
      <c r="S159" s="28"/>
      <c r="T159" s="28"/>
      <c r="U159" s="28"/>
      <c r="V159" s="28"/>
      <c r="W159" s="28"/>
      <c r="X159" s="28"/>
      <c r="Y159" s="28"/>
      <c r="Z159" s="28"/>
      <c r="AA159" s="28"/>
    </row>
    <row r="160" spans="1:27" ht="45" customHeight="1" x14ac:dyDescent="0.3">
      <c r="A160" s="27" t="s">
        <v>319</v>
      </c>
      <c r="B160" s="27" t="s">
        <v>182</v>
      </c>
      <c r="C160" s="28" t="s">
        <v>71</v>
      </c>
      <c r="D160" s="7" t="s">
        <v>154</v>
      </c>
      <c r="E160" s="6"/>
      <c r="F160" s="6"/>
      <c r="G160" s="28"/>
      <c r="H160" s="30" t="s">
        <v>227</v>
      </c>
      <c r="I160" s="5">
        <v>1</v>
      </c>
      <c r="J160" s="4"/>
      <c r="K160" s="31">
        <v>3295.06</v>
      </c>
      <c r="L160" s="29" t="s">
        <v>154</v>
      </c>
      <c r="M160" s="28"/>
      <c r="N160" s="28"/>
      <c r="O160" s="28"/>
      <c r="P160" s="28"/>
      <c r="Q160" s="28"/>
      <c r="R160" s="28"/>
      <c r="S160" s="28"/>
      <c r="T160" s="28"/>
      <c r="U160" s="28"/>
      <c r="V160" s="28"/>
      <c r="W160" s="28"/>
      <c r="X160" s="28"/>
      <c r="Y160" s="28"/>
      <c r="Z160" s="28"/>
      <c r="AA160" s="28"/>
    </row>
    <row r="161" spans="1:27" ht="45" customHeight="1" x14ac:dyDescent="0.3">
      <c r="A161" s="27" t="s">
        <v>320</v>
      </c>
      <c r="B161" s="27" t="s">
        <v>216</v>
      </c>
      <c r="C161" s="28" t="s">
        <v>71</v>
      </c>
      <c r="D161" s="7" t="s">
        <v>154</v>
      </c>
      <c r="E161" s="6"/>
      <c r="F161" s="6"/>
      <c r="G161" s="28"/>
      <c r="H161" s="30" t="s">
        <v>227</v>
      </c>
      <c r="I161" s="5">
        <v>1</v>
      </c>
      <c r="J161" s="4"/>
      <c r="K161" s="31">
        <v>2302.46</v>
      </c>
      <c r="L161" s="29" t="s">
        <v>154</v>
      </c>
      <c r="M161" s="28"/>
      <c r="N161" s="28"/>
      <c r="O161" s="28"/>
      <c r="P161" s="28"/>
      <c r="Q161" s="28"/>
      <c r="R161" s="28"/>
      <c r="S161" s="28"/>
      <c r="T161" s="28"/>
      <c r="U161" s="28"/>
      <c r="V161" s="28"/>
      <c r="W161" s="28"/>
      <c r="X161" s="28"/>
      <c r="Y161" s="28"/>
      <c r="Z161" s="28"/>
      <c r="AA161" s="28"/>
    </row>
    <row r="162" spans="1:27" ht="45" customHeight="1" x14ac:dyDescent="0.3">
      <c r="A162" s="27" t="s">
        <v>321</v>
      </c>
      <c r="B162" s="27" t="s">
        <v>11</v>
      </c>
      <c r="C162" s="28" t="s">
        <v>12</v>
      </c>
      <c r="D162" s="7" t="s">
        <v>13</v>
      </c>
      <c r="E162" s="6"/>
      <c r="F162" s="6"/>
      <c r="G162" s="28"/>
      <c r="H162" s="30" t="s">
        <v>227</v>
      </c>
      <c r="I162" s="5">
        <v>1</v>
      </c>
      <c r="J162" s="4"/>
      <c r="K162" s="31">
        <v>850</v>
      </c>
      <c r="L162" s="29" t="s">
        <v>13</v>
      </c>
      <c r="M162" s="28"/>
      <c r="N162" s="28"/>
      <c r="O162" s="28"/>
      <c r="P162" s="28"/>
      <c r="Q162" s="28"/>
      <c r="R162" s="28"/>
      <c r="S162" s="28"/>
      <c r="T162" s="28"/>
      <c r="U162" s="28"/>
      <c r="V162" s="28"/>
      <c r="W162" s="28"/>
      <c r="X162" s="28"/>
      <c r="Y162" s="28"/>
      <c r="Z162" s="28"/>
      <c r="AA162" s="28"/>
    </row>
    <row r="163" spans="1:27" ht="45" customHeight="1" x14ac:dyDescent="0.3">
      <c r="A163" s="27" t="s">
        <v>322</v>
      </c>
      <c r="B163" s="27" t="s">
        <v>188</v>
      </c>
      <c r="C163" s="28" t="s">
        <v>30</v>
      </c>
      <c r="D163" s="7" t="s">
        <v>189</v>
      </c>
      <c r="E163" s="6"/>
      <c r="F163" s="6"/>
      <c r="G163" s="28"/>
      <c r="H163" s="30" t="s">
        <v>227</v>
      </c>
      <c r="I163" s="5">
        <v>1</v>
      </c>
      <c r="J163" s="4"/>
      <c r="K163" s="31">
        <f>ROUND(K175,2)</f>
        <v>7.77</v>
      </c>
      <c r="L163" s="29" t="s">
        <v>323</v>
      </c>
      <c r="M163" s="28"/>
      <c r="N163" s="28"/>
      <c r="O163" s="28"/>
      <c r="P163" s="28"/>
      <c r="Q163" s="28"/>
      <c r="R163" s="28"/>
      <c r="S163" s="28"/>
      <c r="T163" s="28"/>
      <c r="U163" s="28"/>
      <c r="V163" s="28"/>
      <c r="W163" s="28"/>
      <c r="X163" s="28"/>
      <c r="Y163" s="28"/>
      <c r="Z163" s="28"/>
      <c r="AA163" s="28"/>
    </row>
    <row r="164" spans="1:27" x14ac:dyDescent="0.3">
      <c r="B164" s="23" t="s">
        <v>229</v>
      </c>
    </row>
    <row r="165" spans="1:27" x14ac:dyDescent="0.3">
      <c r="B165" t="s">
        <v>260</v>
      </c>
      <c r="C165" t="s">
        <v>231</v>
      </c>
      <c r="D165" t="s">
        <v>261</v>
      </c>
      <c r="E165" s="32">
        <v>0.2</v>
      </c>
      <c r="F165" t="s">
        <v>233</v>
      </c>
      <c r="G165" t="s">
        <v>234</v>
      </c>
      <c r="H165" s="33">
        <v>23.17</v>
      </c>
      <c r="I165" t="s">
        <v>235</v>
      </c>
      <c r="J165" s="34">
        <f>ROUND(E165/I163* H165,5)</f>
        <v>4.6340000000000003</v>
      </c>
      <c r="K165" s="35"/>
    </row>
    <row r="166" spans="1:27" x14ac:dyDescent="0.3">
      <c r="B166" t="s">
        <v>324</v>
      </c>
      <c r="C166" t="s">
        <v>231</v>
      </c>
      <c r="D166" t="s">
        <v>325</v>
      </c>
      <c r="E166" s="32">
        <v>0.05</v>
      </c>
      <c r="F166" t="s">
        <v>233</v>
      </c>
      <c r="G166" t="s">
        <v>234</v>
      </c>
      <c r="H166" s="33">
        <v>28.22</v>
      </c>
      <c r="I166" t="s">
        <v>235</v>
      </c>
      <c r="J166" s="34">
        <f>ROUND(E166/I163* H166,5)</f>
        <v>1.411</v>
      </c>
      <c r="K166" s="35"/>
    </row>
    <row r="167" spans="1:27" x14ac:dyDescent="0.3">
      <c r="B167" t="s">
        <v>326</v>
      </c>
      <c r="C167" t="s">
        <v>231</v>
      </c>
      <c r="D167" t="s">
        <v>327</v>
      </c>
      <c r="E167" s="32">
        <v>0.05</v>
      </c>
      <c r="F167" t="s">
        <v>233</v>
      </c>
      <c r="G167" t="s">
        <v>234</v>
      </c>
      <c r="H167" s="33">
        <v>24.74</v>
      </c>
      <c r="I167" t="s">
        <v>235</v>
      </c>
      <c r="J167" s="34">
        <f>ROUND(E167/I163* H167,5)</f>
        <v>1.2370000000000001</v>
      </c>
      <c r="K167" s="35"/>
    </row>
    <row r="168" spans="1:27" x14ac:dyDescent="0.3">
      <c r="D168" s="36" t="s">
        <v>236</v>
      </c>
      <c r="E168" s="35"/>
      <c r="H168" s="35"/>
      <c r="K168" s="33">
        <f>SUM(J165:J167)</f>
        <v>7.282</v>
      </c>
    </row>
    <row r="169" spans="1:27" x14ac:dyDescent="0.3">
      <c r="B169" s="23" t="s">
        <v>237</v>
      </c>
      <c r="E169" s="35"/>
      <c r="H169" s="35"/>
      <c r="K169" s="35"/>
    </row>
    <row r="170" spans="1:27" x14ac:dyDescent="0.3">
      <c r="B170" t="s">
        <v>328</v>
      </c>
      <c r="C170" t="s">
        <v>231</v>
      </c>
      <c r="D170" t="s">
        <v>329</v>
      </c>
      <c r="E170" s="32">
        <v>0.05</v>
      </c>
      <c r="F170" t="s">
        <v>233</v>
      </c>
      <c r="G170" t="s">
        <v>234</v>
      </c>
      <c r="H170" s="33">
        <v>7.49</v>
      </c>
      <c r="I170" t="s">
        <v>235</v>
      </c>
      <c r="J170" s="34">
        <f>ROUND(E170/I163* H170,5)</f>
        <v>0.3745</v>
      </c>
      <c r="K170" s="35"/>
    </row>
    <row r="171" spans="1:27" x14ac:dyDescent="0.3">
      <c r="D171" s="36" t="s">
        <v>240</v>
      </c>
      <c r="E171" s="35"/>
      <c r="H171" s="35"/>
      <c r="K171" s="33">
        <f>SUM(J170:J170)</f>
        <v>0.3745</v>
      </c>
    </row>
    <row r="172" spans="1:27" x14ac:dyDescent="0.3">
      <c r="E172" s="35"/>
      <c r="H172" s="35"/>
      <c r="K172" s="35"/>
    </row>
    <row r="173" spans="1:27" x14ac:dyDescent="0.3">
      <c r="D173" s="36" t="s">
        <v>250</v>
      </c>
      <c r="E173" s="35"/>
      <c r="H173" s="35">
        <v>1.5</v>
      </c>
      <c r="I173" t="s">
        <v>251</v>
      </c>
      <c r="J173">
        <f>ROUND(H173/100*K168,5)</f>
        <v>0.10922999999999999</v>
      </c>
      <c r="K173" s="35"/>
    </row>
    <row r="174" spans="1:27" x14ac:dyDescent="0.3">
      <c r="D174" s="36" t="s">
        <v>249</v>
      </c>
      <c r="E174" s="35"/>
      <c r="H174" s="35"/>
      <c r="K174" s="37">
        <f>SUM(J164:J173)</f>
        <v>7.7657300000000005</v>
      </c>
    </row>
    <row r="175" spans="1:27" x14ac:dyDescent="0.3">
      <c r="D175" s="36" t="s">
        <v>252</v>
      </c>
      <c r="E175" s="35"/>
      <c r="H175" s="35"/>
      <c r="K175" s="37">
        <f>SUM(K174:K174)</f>
        <v>7.7657300000000005</v>
      </c>
    </row>
    <row r="177" spans="1:27" ht="45" customHeight="1" x14ac:dyDescent="0.3">
      <c r="A177" s="27" t="s">
        <v>330</v>
      </c>
      <c r="B177" s="27" t="s">
        <v>190</v>
      </c>
      <c r="C177" s="28" t="s">
        <v>71</v>
      </c>
      <c r="D177" s="7" t="s">
        <v>191</v>
      </c>
      <c r="E177" s="6"/>
      <c r="F177" s="6"/>
      <c r="G177" s="28"/>
      <c r="H177" s="30" t="s">
        <v>227</v>
      </c>
      <c r="I177" s="5">
        <v>1</v>
      </c>
      <c r="J177" s="4"/>
      <c r="K177" s="31">
        <f>ROUND(K188,2)</f>
        <v>177.85</v>
      </c>
      <c r="L177" s="29" t="s">
        <v>331</v>
      </c>
      <c r="M177" s="28"/>
      <c r="N177" s="28"/>
      <c r="O177" s="28"/>
      <c r="P177" s="28"/>
      <c r="Q177" s="28"/>
      <c r="R177" s="28"/>
      <c r="S177" s="28"/>
      <c r="T177" s="28"/>
      <c r="U177" s="28"/>
      <c r="V177" s="28"/>
      <c r="W177" s="28"/>
      <c r="X177" s="28"/>
      <c r="Y177" s="28"/>
      <c r="Z177" s="28"/>
      <c r="AA177" s="28"/>
    </row>
    <row r="178" spans="1:27" x14ac:dyDescent="0.3">
      <c r="B178" s="23" t="s">
        <v>229</v>
      </c>
    </row>
    <row r="179" spans="1:27" x14ac:dyDescent="0.3">
      <c r="B179" t="s">
        <v>260</v>
      </c>
      <c r="C179" t="s">
        <v>231</v>
      </c>
      <c r="D179" t="s">
        <v>261</v>
      </c>
      <c r="E179" s="32">
        <v>4</v>
      </c>
      <c r="F179" t="s">
        <v>233</v>
      </c>
      <c r="G179" t="s">
        <v>234</v>
      </c>
      <c r="H179" s="33">
        <v>23.17</v>
      </c>
      <c r="I179" t="s">
        <v>235</v>
      </c>
      <c r="J179" s="34">
        <f>ROUND(E179/I177* H179,5)</f>
        <v>92.68</v>
      </c>
      <c r="K179" s="35"/>
    </row>
    <row r="180" spans="1:27" x14ac:dyDescent="0.3">
      <c r="B180" t="s">
        <v>332</v>
      </c>
      <c r="C180" t="s">
        <v>231</v>
      </c>
      <c r="D180" t="s">
        <v>333</v>
      </c>
      <c r="E180" s="32">
        <v>1</v>
      </c>
      <c r="F180" t="s">
        <v>233</v>
      </c>
      <c r="G180" t="s">
        <v>234</v>
      </c>
      <c r="H180" s="33">
        <v>28.26</v>
      </c>
      <c r="I180" t="s">
        <v>235</v>
      </c>
      <c r="J180" s="34">
        <f>ROUND(E180/I177* H180,5)</f>
        <v>28.26</v>
      </c>
      <c r="K180" s="35"/>
    </row>
    <row r="181" spans="1:27" x14ac:dyDescent="0.3">
      <c r="D181" s="36" t="s">
        <v>236</v>
      </c>
      <c r="E181" s="35"/>
      <c r="H181" s="35"/>
      <c r="K181" s="33">
        <f>SUM(J179:J180)</f>
        <v>120.94000000000001</v>
      </c>
    </row>
    <row r="182" spans="1:27" x14ac:dyDescent="0.3">
      <c r="B182" s="23" t="s">
        <v>237</v>
      </c>
      <c r="E182" s="35"/>
      <c r="H182" s="35"/>
      <c r="K182" s="35"/>
    </row>
    <row r="183" spans="1:27" x14ac:dyDescent="0.3">
      <c r="B183" t="s">
        <v>334</v>
      </c>
      <c r="C183" t="s">
        <v>231</v>
      </c>
      <c r="D183" t="s">
        <v>335</v>
      </c>
      <c r="E183" s="32">
        <v>1</v>
      </c>
      <c r="F183" t="s">
        <v>233</v>
      </c>
      <c r="G183" t="s">
        <v>234</v>
      </c>
      <c r="H183" s="33">
        <v>55.1</v>
      </c>
      <c r="I183" t="s">
        <v>235</v>
      </c>
      <c r="J183" s="34">
        <f>ROUND(E183/I177* H183,5)</f>
        <v>55.1</v>
      </c>
      <c r="K183" s="35"/>
    </row>
    <row r="184" spans="1:27" x14ac:dyDescent="0.3">
      <c r="D184" s="36" t="s">
        <v>240</v>
      </c>
      <c r="E184" s="35"/>
      <c r="H184" s="35"/>
      <c r="K184" s="33">
        <f>SUM(J183:J183)</f>
        <v>55.1</v>
      </c>
    </row>
    <row r="185" spans="1:27" x14ac:dyDescent="0.3">
      <c r="E185" s="35"/>
      <c r="H185" s="35"/>
      <c r="K185" s="35"/>
    </row>
    <row r="186" spans="1:27" x14ac:dyDescent="0.3">
      <c r="D186" s="36" t="s">
        <v>250</v>
      </c>
      <c r="E186" s="35"/>
      <c r="H186" s="35">
        <v>1.5</v>
      </c>
      <c r="I186" t="s">
        <v>251</v>
      </c>
      <c r="J186">
        <f>ROUND(H186/100*K181,5)</f>
        <v>1.8141</v>
      </c>
      <c r="K186" s="35"/>
    </row>
    <row r="187" spans="1:27" x14ac:dyDescent="0.3">
      <c r="D187" s="36" t="s">
        <v>249</v>
      </c>
      <c r="E187" s="35"/>
      <c r="H187" s="35"/>
      <c r="K187" s="37">
        <f>SUM(J178:J186)</f>
        <v>177.85410000000002</v>
      </c>
    </row>
    <row r="188" spans="1:27" x14ac:dyDescent="0.3">
      <c r="D188" s="36" t="s">
        <v>252</v>
      </c>
      <c r="E188" s="35"/>
      <c r="H188" s="35"/>
      <c r="K188" s="37">
        <f>SUM(K187:K187)</f>
        <v>177.85410000000002</v>
      </c>
    </row>
    <row r="190" spans="1:27" ht="45" customHeight="1" x14ac:dyDescent="0.3">
      <c r="A190" s="27" t="s">
        <v>336</v>
      </c>
      <c r="B190" s="27" t="s">
        <v>186</v>
      </c>
      <c r="C190" s="28" t="s">
        <v>23</v>
      </c>
      <c r="D190" s="7" t="s">
        <v>187</v>
      </c>
      <c r="E190" s="6"/>
      <c r="F190" s="6"/>
      <c r="G190" s="28"/>
      <c r="H190" s="30" t="s">
        <v>227</v>
      </c>
      <c r="I190" s="5">
        <v>1</v>
      </c>
      <c r="J190" s="4"/>
      <c r="K190" s="31">
        <f>ROUND(K203,2)</f>
        <v>223.12</v>
      </c>
      <c r="L190" s="29" t="s">
        <v>337</v>
      </c>
      <c r="M190" s="28"/>
      <c r="N190" s="28"/>
      <c r="O190" s="28"/>
      <c r="P190" s="28"/>
      <c r="Q190" s="28"/>
      <c r="R190" s="28"/>
      <c r="S190" s="28"/>
      <c r="T190" s="28"/>
      <c r="U190" s="28"/>
      <c r="V190" s="28"/>
      <c r="W190" s="28"/>
      <c r="X190" s="28"/>
      <c r="Y190" s="28"/>
      <c r="Z190" s="28"/>
      <c r="AA190" s="28"/>
    </row>
    <row r="191" spans="1:27" x14ac:dyDescent="0.3">
      <c r="B191" s="23" t="s">
        <v>229</v>
      </c>
    </row>
    <row r="192" spans="1:27" x14ac:dyDescent="0.3">
      <c r="B192" t="s">
        <v>260</v>
      </c>
      <c r="C192" t="s">
        <v>231</v>
      </c>
      <c r="D192" t="s">
        <v>261</v>
      </c>
      <c r="E192" s="32">
        <v>3.4</v>
      </c>
      <c r="F192" t="s">
        <v>233</v>
      </c>
      <c r="G192" t="s">
        <v>234</v>
      </c>
      <c r="H192" s="33">
        <v>23.17</v>
      </c>
      <c r="I192" t="s">
        <v>235</v>
      </c>
      <c r="J192" s="34">
        <f>ROUND(E192/I190* H192,5)</f>
        <v>78.778000000000006</v>
      </c>
      <c r="K192" s="35"/>
    </row>
    <row r="193" spans="1:27" x14ac:dyDescent="0.3">
      <c r="B193" t="s">
        <v>324</v>
      </c>
      <c r="C193" t="s">
        <v>231</v>
      </c>
      <c r="D193" t="s">
        <v>325</v>
      </c>
      <c r="E193" s="32">
        <v>1</v>
      </c>
      <c r="F193" t="s">
        <v>233</v>
      </c>
      <c r="G193" t="s">
        <v>234</v>
      </c>
      <c r="H193" s="33">
        <v>28.22</v>
      </c>
      <c r="I193" t="s">
        <v>235</v>
      </c>
      <c r="J193" s="34">
        <f>ROUND(E193/I190* H193,5)</f>
        <v>28.22</v>
      </c>
      <c r="K193" s="35"/>
    </row>
    <row r="194" spans="1:27" x14ac:dyDescent="0.3">
      <c r="B194" t="s">
        <v>230</v>
      </c>
      <c r="C194" t="s">
        <v>231</v>
      </c>
      <c r="D194" t="s">
        <v>232</v>
      </c>
      <c r="E194" s="32">
        <v>3.4</v>
      </c>
      <c r="F194" t="s">
        <v>233</v>
      </c>
      <c r="G194" t="s">
        <v>234</v>
      </c>
      <c r="H194" s="33">
        <v>23.96</v>
      </c>
      <c r="I194" t="s">
        <v>235</v>
      </c>
      <c r="J194" s="34">
        <f>ROUND(E194/I190* H194,5)</f>
        <v>81.463999999999999</v>
      </c>
      <c r="K194" s="35"/>
    </row>
    <row r="195" spans="1:27" x14ac:dyDescent="0.3">
      <c r="D195" s="36" t="s">
        <v>236</v>
      </c>
      <c r="E195" s="35"/>
      <c r="H195" s="35"/>
      <c r="K195" s="33">
        <f>SUM(J192:J194)</f>
        <v>188.46199999999999</v>
      </c>
    </row>
    <row r="196" spans="1:27" x14ac:dyDescent="0.3">
      <c r="B196" s="23" t="s">
        <v>237</v>
      </c>
      <c r="E196" s="35"/>
      <c r="H196" s="35"/>
      <c r="K196" s="35"/>
    </row>
    <row r="197" spans="1:27" x14ac:dyDescent="0.3">
      <c r="B197" t="s">
        <v>328</v>
      </c>
      <c r="C197" t="s">
        <v>231</v>
      </c>
      <c r="D197" t="s">
        <v>329</v>
      </c>
      <c r="E197" s="32">
        <v>1</v>
      </c>
      <c r="F197" t="s">
        <v>233</v>
      </c>
      <c r="G197" t="s">
        <v>234</v>
      </c>
      <c r="H197" s="33">
        <v>7.49</v>
      </c>
      <c r="I197" t="s">
        <v>235</v>
      </c>
      <c r="J197" s="34">
        <f>ROUND(E197/I190* H197,5)</f>
        <v>7.49</v>
      </c>
      <c r="K197" s="35"/>
    </row>
    <row r="198" spans="1:27" x14ac:dyDescent="0.3">
      <c r="B198" t="s">
        <v>338</v>
      </c>
      <c r="C198" t="s">
        <v>231</v>
      </c>
      <c r="D198" t="s">
        <v>339</v>
      </c>
      <c r="E198" s="32">
        <v>1.7</v>
      </c>
      <c r="F198" t="s">
        <v>233</v>
      </c>
      <c r="G198" t="s">
        <v>234</v>
      </c>
      <c r="H198" s="33">
        <v>14.32</v>
      </c>
      <c r="I198" t="s">
        <v>235</v>
      </c>
      <c r="J198" s="34">
        <f>ROUND(E198/I190* H198,5)</f>
        <v>24.344000000000001</v>
      </c>
      <c r="K198" s="35"/>
    </row>
    <row r="199" spans="1:27" x14ac:dyDescent="0.3">
      <c r="D199" s="36" t="s">
        <v>240</v>
      </c>
      <c r="E199" s="35"/>
      <c r="H199" s="35"/>
      <c r="K199" s="33">
        <f>SUM(J197:J198)</f>
        <v>31.834000000000003</v>
      </c>
    </row>
    <row r="200" spans="1:27" x14ac:dyDescent="0.3">
      <c r="E200" s="35"/>
      <c r="H200" s="35"/>
      <c r="K200" s="35"/>
    </row>
    <row r="201" spans="1:27" x14ac:dyDescent="0.3">
      <c r="D201" s="36" t="s">
        <v>250</v>
      </c>
      <c r="E201" s="35"/>
      <c r="H201" s="35">
        <v>1.5</v>
      </c>
      <c r="I201" t="s">
        <v>251</v>
      </c>
      <c r="J201">
        <f>ROUND(H201/100*K195,5)</f>
        <v>2.8269299999999999</v>
      </c>
      <c r="K201" s="35"/>
    </row>
    <row r="202" spans="1:27" x14ac:dyDescent="0.3">
      <c r="D202" s="36" t="s">
        <v>249</v>
      </c>
      <c r="E202" s="35"/>
      <c r="H202" s="35"/>
      <c r="K202" s="37">
        <f>SUM(J191:J201)</f>
        <v>223.12293</v>
      </c>
    </row>
    <row r="203" spans="1:27" x14ac:dyDescent="0.3">
      <c r="D203" s="36" t="s">
        <v>252</v>
      </c>
      <c r="E203" s="35"/>
      <c r="H203" s="35"/>
      <c r="K203" s="37">
        <f>SUM(K202:K202)</f>
        <v>223.12293</v>
      </c>
    </row>
    <row r="205" spans="1:27" ht="45" customHeight="1" x14ac:dyDescent="0.3">
      <c r="A205" s="27" t="s">
        <v>340</v>
      </c>
      <c r="B205" s="27" t="s">
        <v>25</v>
      </c>
      <c r="C205" s="28" t="s">
        <v>23</v>
      </c>
      <c r="D205" s="7" t="s">
        <v>26</v>
      </c>
      <c r="E205" s="6"/>
      <c r="F205" s="6"/>
      <c r="G205" s="28"/>
      <c r="H205" s="30" t="s">
        <v>227</v>
      </c>
      <c r="I205" s="5">
        <v>1.2509999999999999</v>
      </c>
      <c r="J205" s="4"/>
      <c r="K205" s="31">
        <f>ROUND(K210,2)</f>
        <v>3</v>
      </c>
      <c r="L205" s="29" t="s">
        <v>341</v>
      </c>
      <c r="M205" s="28"/>
      <c r="N205" s="28"/>
      <c r="O205" s="28"/>
      <c r="P205" s="28"/>
      <c r="Q205" s="28"/>
      <c r="R205" s="28"/>
      <c r="S205" s="28"/>
      <c r="T205" s="28"/>
      <c r="U205" s="28"/>
      <c r="V205" s="28"/>
      <c r="W205" s="28"/>
      <c r="X205" s="28"/>
      <c r="Y205" s="28"/>
      <c r="Z205" s="28"/>
      <c r="AA205" s="28"/>
    </row>
    <row r="206" spans="1:27" x14ac:dyDescent="0.3">
      <c r="B206" s="23" t="s">
        <v>237</v>
      </c>
    </row>
    <row r="207" spans="1:27" x14ac:dyDescent="0.3">
      <c r="B207" t="s">
        <v>342</v>
      </c>
      <c r="C207" t="s">
        <v>231</v>
      </c>
      <c r="D207" t="s">
        <v>343</v>
      </c>
      <c r="E207" s="32">
        <v>3.7999999999999999E-2</v>
      </c>
      <c r="F207" t="s">
        <v>233</v>
      </c>
      <c r="G207" t="s">
        <v>234</v>
      </c>
      <c r="H207" s="33">
        <v>98.75</v>
      </c>
      <c r="I207" t="s">
        <v>235</v>
      </c>
      <c r="J207" s="34">
        <f>ROUND(E207/I205* H207,5)</f>
        <v>2.9996</v>
      </c>
      <c r="K207" s="35"/>
    </row>
    <row r="208" spans="1:27" x14ac:dyDescent="0.3">
      <c r="D208" s="36" t="s">
        <v>240</v>
      </c>
      <c r="E208" s="35"/>
      <c r="H208" s="35"/>
      <c r="K208" s="33">
        <f>SUM(J207:J207)</f>
        <v>2.9996</v>
      </c>
    </row>
    <row r="209" spans="1:27" x14ac:dyDescent="0.3">
      <c r="D209" s="36" t="s">
        <v>249</v>
      </c>
      <c r="E209" s="35"/>
      <c r="H209" s="35"/>
      <c r="K209" s="37">
        <f>SUM(J206:J208)</f>
        <v>2.9996</v>
      </c>
    </row>
    <row r="210" spans="1:27" x14ac:dyDescent="0.3">
      <c r="D210" s="36" t="s">
        <v>252</v>
      </c>
      <c r="E210" s="35"/>
      <c r="H210" s="35"/>
      <c r="K210" s="37">
        <f>SUM(K209:K209)</f>
        <v>2.9996</v>
      </c>
    </row>
    <row r="212" spans="1:27" ht="45" customHeight="1" x14ac:dyDescent="0.3">
      <c r="A212" s="27" t="s">
        <v>344</v>
      </c>
      <c r="B212" s="27" t="s">
        <v>22</v>
      </c>
      <c r="C212" s="28" t="s">
        <v>23</v>
      </c>
      <c r="D212" s="7" t="s">
        <v>24</v>
      </c>
      <c r="E212" s="6"/>
      <c r="F212" s="6"/>
      <c r="G212" s="28"/>
      <c r="H212" s="30" t="s">
        <v>227</v>
      </c>
      <c r="I212" s="5">
        <v>1</v>
      </c>
      <c r="J212" s="4"/>
      <c r="K212" s="31">
        <f>ROUND(K217,2)</f>
        <v>3.46</v>
      </c>
      <c r="L212" s="29" t="s">
        <v>345</v>
      </c>
      <c r="M212" s="28"/>
      <c r="N212" s="28"/>
      <c r="O212" s="28"/>
      <c r="P212" s="28"/>
      <c r="Q212" s="28"/>
      <c r="R212" s="28"/>
      <c r="S212" s="28"/>
      <c r="T212" s="28"/>
      <c r="U212" s="28"/>
      <c r="V212" s="28"/>
      <c r="W212" s="28"/>
      <c r="X212" s="28"/>
      <c r="Y212" s="28"/>
      <c r="Z212" s="28"/>
      <c r="AA212" s="28"/>
    </row>
    <row r="213" spans="1:27" x14ac:dyDescent="0.3">
      <c r="B213" s="23" t="s">
        <v>237</v>
      </c>
    </row>
    <row r="214" spans="1:27" x14ac:dyDescent="0.3">
      <c r="B214" t="s">
        <v>342</v>
      </c>
      <c r="C214" t="s">
        <v>231</v>
      </c>
      <c r="D214" t="s">
        <v>343</v>
      </c>
      <c r="E214" s="32">
        <v>3.5000000000000003E-2</v>
      </c>
      <c r="F214" t="s">
        <v>233</v>
      </c>
      <c r="G214" t="s">
        <v>234</v>
      </c>
      <c r="H214" s="33">
        <v>98.75</v>
      </c>
      <c r="I214" t="s">
        <v>235</v>
      </c>
      <c r="J214" s="34">
        <f>ROUND(E214/I212* H214,5)</f>
        <v>3.4562499999999998</v>
      </c>
      <c r="K214" s="35"/>
    </row>
    <row r="215" spans="1:27" x14ac:dyDescent="0.3">
      <c r="D215" s="36" t="s">
        <v>240</v>
      </c>
      <c r="E215" s="35"/>
      <c r="H215" s="35"/>
      <c r="K215" s="33">
        <f>SUM(J214:J214)</f>
        <v>3.4562499999999998</v>
      </c>
    </row>
    <row r="216" spans="1:27" x14ac:dyDescent="0.3">
      <c r="D216" s="36" t="s">
        <v>249</v>
      </c>
      <c r="E216" s="35"/>
      <c r="H216" s="35"/>
      <c r="K216" s="37">
        <f>SUM(J213:J215)</f>
        <v>3.4562499999999998</v>
      </c>
    </row>
    <row r="217" spans="1:27" x14ac:dyDescent="0.3">
      <c r="D217" s="36" t="s">
        <v>252</v>
      </c>
      <c r="E217" s="35"/>
      <c r="H217" s="35"/>
      <c r="K217" s="37">
        <f>SUM(K216:K216)</f>
        <v>3.4562499999999998</v>
      </c>
    </row>
    <row r="219" spans="1:27" ht="45" customHeight="1" x14ac:dyDescent="0.3">
      <c r="A219" s="27" t="s">
        <v>346</v>
      </c>
      <c r="B219" s="27" t="s">
        <v>166</v>
      </c>
      <c r="C219" s="28" t="s">
        <v>23</v>
      </c>
      <c r="D219" s="7" t="s">
        <v>167</v>
      </c>
      <c r="E219" s="6"/>
      <c r="F219" s="6"/>
      <c r="G219" s="28"/>
      <c r="H219" s="30" t="s">
        <v>227</v>
      </c>
      <c r="I219" s="5">
        <v>1</v>
      </c>
      <c r="J219" s="4"/>
      <c r="K219" s="31">
        <f>ROUND(K229,2)</f>
        <v>8.11</v>
      </c>
      <c r="L219" s="29" t="s">
        <v>347</v>
      </c>
      <c r="M219" s="28"/>
      <c r="N219" s="28"/>
      <c r="O219" s="28"/>
      <c r="P219" s="28"/>
      <c r="Q219" s="28"/>
      <c r="R219" s="28"/>
      <c r="S219" s="28"/>
      <c r="T219" s="28"/>
      <c r="U219" s="28"/>
      <c r="V219" s="28"/>
      <c r="W219" s="28"/>
      <c r="X219" s="28"/>
      <c r="Y219" s="28"/>
      <c r="Z219" s="28"/>
      <c r="AA219" s="28"/>
    </row>
    <row r="220" spans="1:27" x14ac:dyDescent="0.3">
      <c r="B220" s="23" t="s">
        <v>229</v>
      </c>
    </row>
    <row r="221" spans="1:27" x14ac:dyDescent="0.3">
      <c r="B221" t="s">
        <v>260</v>
      </c>
      <c r="C221" t="s">
        <v>231</v>
      </c>
      <c r="D221" t="s">
        <v>261</v>
      </c>
      <c r="E221" s="32">
        <v>0.01</v>
      </c>
      <c r="F221" t="s">
        <v>233</v>
      </c>
      <c r="G221" t="s">
        <v>234</v>
      </c>
      <c r="H221" s="33">
        <v>23.17</v>
      </c>
      <c r="I221" t="s">
        <v>235</v>
      </c>
      <c r="J221" s="34">
        <f>ROUND(E221/I219* H221,5)</f>
        <v>0.23169999999999999</v>
      </c>
      <c r="K221" s="35"/>
    </row>
    <row r="222" spans="1:27" x14ac:dyDescent="0.3">
      <c r="D222" s="36" t="s">
        <v>236</v>
      </c>
      <c r="E222" s="35"/>
      <c r="H222" s="35"/>
      <c r="K222" s="33">
        <f>SUM(J221:J221)</f>
        <v>0.23169999999999999</v>
      </c>
    </row>
    <row r="223" spans="1:27" x14ac:dyDescent="0.3">
      <c r="B223" s="23" t="s">
        <v>237</v>
      </c>
      <c r="E223" s="35"/>
      <c r="H223" s="35"/>
      <c r="K223" s="35"/>
    </row>
    <row r="224" spans="1:27" x14ac:dyDescent="0.3">
      <c r="B224" t="s">
        <v>348</v>
      </c>
      <c r="C224" t="s">
        <v>231</v>
      </c>
      <c r="D224" t="s">
        <v>349</v>
      </c>
      <c r="E224" s="32">
        <v>4.53E-2</v>
      </c>
      <c r="F224" t="s">
        <v>233</v>
      </c>
      <c r="G224" t="s">
        <v>234</v>
      </c>
      <c r="H224" s="33">
        <v>173.81</v>
      </c>
      <c r="I224" t="s">
        <v>235</v>
      </c>
      <c r="J224" s="34">
        <f>ROUND(E224/I219* H224,5)</f>
        <v>7.8735900000000001</v>
      </c>
      <c r="K224" s="35"/>
    </row>
    <row r="225" spans="1:27" x14ac:dyDescent="0.3">
      <c r="D225" s="36" t="s">
        <v>240</v>
      </c>
      <c r="E225" s="35"/>
      <c r="H225" s="35"/>
      <c r="K225" s="33">
        <f>SUM(J224:J224)</f>
        <v>7.8735900000000001</v>
      </c>
    </row>
    <row r="226" spans="1:27" x14ac:dyDescent="0.3">
      <c r="E226" s="35"/>
      <c r="H226" s="35"/>
      <c r="K226" s="35"/>
    </row>
    <row r="227" spans="1:27" x14ac:dyDescent="0.3">
      <c r="D227" s="36" t="s">
        <v>250</v>
      </c>
      <c r="E227" s="35"/>
      <c r="H227" s="35">
        <v>1.5</v>
      </c>
      <c r="I227" t="s">
        <v>251</v>
      </c>
      <c r="J227">
        <f>ROUND(H227/100*K222,5)</f>
        <v>3.48E-3</v>
      </c>
      <c r="K227" s="35"/>
    </row>
    <row r="228" spans="1:27" x14ac:dyDescent="0.3">
      <c r="D228" s="36" t="s">
        <v>249</v>
      </c>
      <c r="E228" s="35"/>
      <c r="H228" s="35"/>
      <c r="K228" s="37">
        <f>SUM(J220:J227)</f>
        <v>8.1087699999999998</v>
      </c>
    </row>
    <row r="229" spans="1:27" x14ac:dyDescent="0.3">
      <c r="D229" s="36" t="s">
        <v>252</v>
      </c>
      <c r="E229" s="35"/>
      <c r="H229" s="35"/>
      <c r="K229" s="37">
        <f>SUM(K228:K228)</f>
        <v>8.1087699999999998</v>
      </c>
    </row>
    <row r="231" spans="1:27" ht="45" customHeight="1" x14ac:dyDescent="0.3">
      <c r="A231" s="27" t="s">
        <v>350</v>
      </c>
      <c r="B231" s="27" t="s">
        <v>87</v>
      </c>
      <c r="C231" s="28" t="s">
        <v>23</v>
      </c>
      <c r="D231" s="7" t="s">
        <v>88</v>
      </c>
      <c r="E231" s="6"/>
      <c r="F231" s="6"/>
      <c r="G231" s="28"/>
      <c r="H231" s="30" t="s">
        <v>227</v>
      </c>
      <c r="I231" s="5">
        <v>1</v>
      </c>
      <c r="J231" s="4"/>
      <c r="K231" s="31">
        <f>ROUND(K241,2)</f>
        <v>8.5399999999999991</v>
      </c>
      <c r="L231" s="29" t="s">
        <v>351</v>
      </c>
      <c r="M231" s="28"/>
      <c r="N231" s="28"/>
      <c r="O231" s="28"/>
      <c r="P231" s="28"/>
      <c r="Q231" s="28"/>
      <c r="R231" s="28"/>
      <c r="S231" s="28"/>
      <c r="T231" s="28"/>
      <c r="U231" s="28"/>
      <c r="V231" s="28"/>
      <c r="W231" s="28"/>
      <c r="X231" s="28"/>
      <c r="Y231" s="28"/>
      <c r="Z231" s="28"/>
      <c r="AA231" s="28"/>
    </row>
    <row r="232" spans="1:27" x14ac:dyDescent="0.3">
      <c r="B232" s="23" t="s">
        <v>229</v>
      </c>
    </row>
    <row r="233" spans="1:27" x14ac:dyDescent="0.3">
      <c r="B233" t="s">
        <v>260</v>
      </c>
      <c r="C233" t="s">
        <v>231</v>
      </c>
      <c r="D233" t="s">
        <v>261</v>
      </c>
      <c r="E233" s="32">
        <v>0.01</v>
      </c>
      <c r="F233" t="s">
        <v>233</v>
      </c>
      <c r="G233" t="s">
        <v>234</v>
      </c>
      <c r="H233" s="33">
        <v>23.17</v>
      </c>
      <c r="I233" t="s">
        <v>235</v>
      </c>
      <c r="J233" s="34">
        <f>ROUND(E233/I231* H233,5)</f>
        <v>0.23169999999999999</v>
      </c>
      <c r="K233" s="35"/>
    </row>
    <row r="234" spans="1:27" x14ac:dyDescent="0.3">
      <c r="D234" s="36" t="s">
        <v>236</v>
      </c>
      <c r="E234" s="35"/>
      <c r="H234" s="35"/>
      <c r="K234" s="33">
        <f>SUM(J233:J233)</f>
        <v>0.23169999999999999</v>
      </c>
    </row>
    <row r="235" spans="1:27" x14ac:dyDescent="0.3">
      <c r="B235" s="23" t="s">
        <v>237</v>
      </c>
      <c r="E235" s="35"/>
      <c r="H235" s="35"/>
      <c r="K235" s="35"/>
    </row>
    <row r="236" spans="1:27" x14ac:dyDescent="0.3">
      <c r="B236" t="s">
        <v>348</v>
      </c>
      <c r="C236" t="s">
        <v>231</v>
      </c>
      <c r="D236" t="s">
        <v>349</v>
      </c>
      <c r="E236" s="32">
        <v>4.7800000000000002E-2</v>
      </c>
      <c r="F236" t="s">
        <v>233</v>
      </c>
      <c r="G236" t="s">
        <v>234</v>
      </c>
      <c r="H236" s="33">
        <v>173.81</v>
      </c>
      <c r="I236" t="s">
        <v>235</v>
      </c>
      <c r="J236" s="34">
        <f>ROUND(E236/I231* H236,5)</f>
        <v>8.3081200000000006</v>
      </c>
      <c r="K236" s="35"/>
    </row>
    <row r="237" spans="1:27" x14ac:dyDescent="0.3">
      <c r="D237" s="36" t="s">
        <v>240</v>
      </c>
      <c r="E237" s="35"/>
      <c r="H237" s="35"/>
      <c r="K237" s="33">
        <f>SUM(J236:J236)</f>
        <v>8.3081200000000006</v>
      </c>
    </row>
    <row r="238" spans="1:27" x14ac:dyDescent="0.3">
      <c r="E238" s="35"/>
      <c r="H238" s="35"/>
      <c r="K238" s="35"/>
    </row>
    <row r="239" spans="1:27" x14ac:dyDescent="0.3">
      <c r="D239" s="36" t="s">
        <v>250</v>
      </c>
      <c r="E239" s="35"/>
      <c r="H239" s="35">
        <v>1.5</v>
      </c>
      <c r="I239" t="s">
        <v>251</v>
      </c>
      <c r="J239">
        <f>ROUND(H239/100*K234,5)</f>
        <v>3.48E-3</v>
      </c>
      <c r="K239" s="35"/>
    </row>
    <row r="240" spans="1:27" x14ac:dyDescent="0.3">
      <c r="D240" s="36" t="s">
        <v>249</v>
      </c>
      <c r="E240" s="35"/>
      <c r="H240" s="35"/>
      <c r="K240" s="37">
        <f>SUM(J232:J239)</f>
        <v>8.5433000000000003</v>
      </c>
    </row>
    <row r="241" spans="1:27" x14ac:dyDescent="0.3">
      <c r="D241" s="36" t="s">
        <v>252</v>
      </c>
      <c r="E241" s="35"/>
      <c r="H241" s="35"/>
      <c r="K241" s="37">
        <f>SUM(K240:K240)</f>
        <v>8.5433000000000003</v>
      </c>
    </row>
    <row r="243" spans="1:27" ht="45" customHeight="1" x14ac:dyDescent="0.3">
      <c r="A243" s="27" t="s">
        <v>352</v>
      </c>
      <c r="B243" s="27" t="s">
        <v>36</v>
      </c>
      <c r="C243" s="28" t="s">
        <v>23</v>
      </c>
      <c r="D243" s="7" t="s">
        <v>37</v>
      </c>
      <c r="E243" s="6"/>
      <c r="F243" s="6"/>
      <c r="G243" s="28"/>
      <c r="H243" s="30" t="s">
        <v>227</v>
      </c>
      <c r="I243" s="5">
        <v>1</v>
      </c>
      <c r="J243" s="4"/>
      <c r="K243" s="31">
        <f>ROUND(K253,2)</f>
        <v>10.07</v>
      </c>
      <c r="L243" s="29" t="s">
        <v>353</v>
      </c>
      <c r="M243" s="28"/>
      <c r="N243" s="28"/>
      <c r="O243" s="28"/>
      <c r="P243" s="28"/>
      <c r="Q243" s="28"/>
      <c r="R243" s="28"/>
      <c r="S243" s="28"/>
      <c r="T243" s="28"/>
      <c r="U243" s="28"/>
      <c r="V243" s="28"/>
      <c r="W243" s="28"/>
      <c r="X243" s="28"/>
      <c r="Y243" s="28"/>
      <c r="Z243" s="28"/>
      <c r="AA243" s="28"/>
    </row>
    <row r="244" spans="1:27" x14ac:dyDescent="0.3">
      <c r="B244" s="23" t="s">
        <v>229</v>
      </c>
    </row>
    <row r="245" spans="1:27" x14ac:dyDescent="0.3">
      <c r="B245" t="s">
        <v>260</v>
      </c>
      <c r="C245" t="s">
        <v>231</v>
      </c>
      <c r="D245" t="s">
        <v>261</v>
      </c>
      <c r="E245" s="32">
        <v>0.01</v>
      </c>
      <c r="F245" t="s">
        <v>233</v>
      </c>
      <c r="G245" t="s">
        <v>234</v>
      </c>
      <c r="H245" s="33">
        <v>23.17</v>
      </c>
      <c r="I245" t="s">
        <v>235</v>
      </c>
      <c r="J245" s="34">
        <f>ROUND(E245/I243* H245,5)</f>
        <v>0.23169999999999999</v>
      </c>
      <c r="K245" s="35"/>
    </row>
    <row r="246" spans="1:27" x14ac:dyDescent="0.3">
      <c r="D246" s="36" t="s">
        <v>236</v>
      </c>
      <c r="E246" s="35"/>
      <c r="H246" s="35"/>
      <c r="K246" s="33">
        <f>SUM(J245:J245)</f>
        <v>0.23169999999999999</v>
      </c>
    </row>
    <row r="247" spans="1:27" x14ac:dyDescent="0.3">
      <c r="B247" s="23" t="s">
        <v>237</v>
      </c>
      <c r="E247" s="35"/>
      <c r="H247" s="35"/>
      <c r="K247" s="35"/>
    </row>
    <row r="248" spans="1:27" x14ac:dyDescent="0.3">
      <c r="B248" t="s">
        <v>348</v>
      </c>
      <c r="C248" t="s">
        <v>231</v>
      </c>
      <c r="D248" t="s">
        <v>349</v>
      </c>
      <c r="E248" s="32">
        <v>5.6599999999999998E-2</v>
      </c>
      <c r="F248" t="s">
        <v>233</v>
      </c>
      <c r="G248" t="s">
        <v>234</v>
      </c>
      <c r="H248" s="33">
        <v>173.81</v>
      </c>
      <c r="I248" t="s">
        <v>235</v>
      </c>
      <c r="J248" s="34">
        <f>ROUND(E248/I243* H248,5)</f>
        <v>9.83765</v>
      </c>
      <c r="K248" s="35"/>
    </row>
    <row r="249" spans="1:27" x14ac:dyDescent="0.3">
      <c r="D249" s="36" t="s">
        <v>240</v>
      </c>
      <c r="E249" s="35"/>
      <c r="H249" s="35"/>
      <c r="K249" s="33">
        <f>SUM(J248:J248)</f>
        <v>9.83765</v>
      </c>
    </row>
    <row r="250" spans="1:27" x14ac:dyDescent="0.3">
      <c r="E250" s="35"/>
      <c r="H250" s="35"/>
      <c r="K250" s="35"/>
    </row>
    <row r="251" spans="1:27" x14ac:dyDescent="0.3">
      <c r="D251" s="36" t="s">
        <v>250</v>
      </c>
      <c r="E251" s="35"/>
      <c r="H251" s="35">
        <v>1.5</v>
      </c>
      <c r="I251" t="s">
        <v>251</v>
      </c>
      <c r="J251">
        <f>ROUND(H251/100*K246,5)</f>
        <v>3.48E-3</v>
      </c>
      <c r="K251" s="35"/>
    </row>
    <row r="252" spans="1:27" x14ac:dyDescent="0.3">
      <c r="D252" s="36" t="s">
        <v>249</v>
      </c>
      <c r="E252" s="35"/>
      <c r="H252" s="35"/>
      <c r="K252" s="37">
        <f>SUM(J244:J251)</f>
        <v>10.07283</v>
      </c>
    </row>
    <row r="253" spans="1:27" x14ac:dyDescent="0.3">
      <c r="D253" s="36" t="s">
        <v>252</v>
      </c>
      <c r="E253" s="35"/>
      <c r="H253" s="35"/>
      <c r="K253" s="37">
        <f>SUM(K252:K252)</f>
        <v>10.07283</v>
      </c>
    </row>
    <row r="255" spans="1:27" ht="45" customHeight="1" x14ac:dyDescent="0.3">
      <c r="A255" s="27" t="s">
        <v>354</v>
      </c>
      <c r="B255" s="27" t="s">
        <v>133</v>
      </c>
      <c r="C255" s="28" t="s">
        <v>23</v>
      </c>
      <c r="D255" s="7" t="s">
        <v>134</v>
      </c>
      <c r="E255" s="6"/>
      <c r="F255" s="6"/>
      <c r="G255" s="28"/>
      <c r="H255" s="30" t="s">
        <v>227</v>
      </c>
      <c r="I255" s="5">
        <v>1</v>
      </c>
      <c r="J255" s="4"/>
      <c r="K255" s="31">
        <f>ROUND(K265,2)</f>
        <v>9.64</v>
      </c>
      <c r="L255" s="29" t="s">
        <v>355</v>
      </c>
      <c r="M255" s="28"/>
      <c r="N255" s="28"/>
      <c r="O255" s="28"/>
      <c r="P255" s="28"/>
      <c r="Q255" s="28"/>
      <c r="R255" s="28"/>
      <c r="S255" s="28"/>
      <c r="T255" s="28"/>
      <c r="U255" s="28"/>
      <c r="V255" s="28"/>
      <c r="W255" s="28"/>
      <c r="X255" s="28"/>
      <c r="Y255" s="28"/>
      <c r="Z255" s="28"/>
      <c r="AA255" s="28"/>
    </row>
    <row r="256" spans="1:27" x14ac:dyDescent="0.3">
      <c r="B256" s="23" t="s">
        <v>229</v>
      </c>
    </row>
    <row r="257" spans="1:27" x14ac:dyDescent="0.3">
      <c r="B257" t="s">
        <v>260</v>
      </c>
      <c r="C257" t="s">
        <v>231</v>
      </c>
      <c r="D257" t="s">
        <v>261</v>
      </c>
      <c r="E257" s="32">
        <v>0.01</v>
      </c>
      <c r="F257" t="s">
        <v>233</v>
      </c>
      <c r="G257" t="s">
        <v>234</v>
      </c>
      <c r="H257" s="33">
        <v>23.17</v>
      </c>
      <c r="I257" t="s">
        <v>235</v>
      </c>
      <c r="J257" s="34">
        <f>ROUND(E257/I255* H257,5)</f>
        <v>0.23169999999999999</v>
      </c>
      <c r="K257" s="35"/>
    </row>
    <row r="258" spans="1:27" x14ac:dyDescent="0.3">
      <c r="D258" s="36" t="s">
        <v>236</v>
      </c>
      <c r="E258" s="35"/>
      <c r="H258" s="35"/>
      <c r="K258" s="33">
        <f>SUM(J257:J257)</f>
        <v>0.23169999999999999</v>
      </c>
    </row>
    <row r="259" spans="1:27" x14ac:dyDescent="0.3">
      <c r="B259" s="23" t="s">
        <v>237</v>
      </c>
      <c r="E259" s="35"/>
      <c r="H259" s="35"/>
      <c r="K259" s="35"/>
    </row>
    <row r="260" spans="1:27" x14ac:dyDescent="0.3">
      <c r="B260" t="s">
        <v>348</v>
      </c>
      <c r="C260" t="s">
        <v>231</v>
      </c>
      <c r="D260" t="s">
        <v>349</v>
      </c>
      <c r="E260" s="32">
        <v>5.4100000000000002E-2</v>
      </c>
      <c r="F260" t="s">
        <v>233</v>
      </c>
      <c r="G260" t="s">
        <v>234</v>
      </c>
      <c r="H260" s="33">
        <v>173.81</v>
      </c>
      <c r="I260" t="s">
        <v>235</v>
      </c>
      <c r="J260" s="34">
        <f>ROUND(E260/I255* H260,5)</f>
        <v>9.4031199999999995</v>
      </c>
      <c r="K260" s="35"/>
    </row>
    <row r="261" spans="1:27" x14ac:dyDescent="0.3">
      <c r="D261" s="36" t="s">
        <v>240</v>
      </c>
      <c r="E261" s="35"/>
      <c r="H261" s="35"/>
      <c r="K261" s="33">
        <f>SUM(J260:J260)</f>
        <v>9.4031199999999995</v>
      </c>
    </row>
    <row r="262" spans="1:27" x14ac:dyDescent="0.3">
      <c r="E262" s="35"/>
      <c r="H262" s="35"/>
      <c r="K262" s="35"/>
    </row>
    <row r="263" spans="1:27" x14ac:dyDescent="0.3">
      <c r="D263" s="36" t="s">
        <v>250</v>
      </c>
      <c r="E263" s="35"/>
      <c r="H263" s="35">
        <v>1.5</v>
      </c>
      <c r="I263" t="s">
        <v>251</v>
      </c>
      <c r="J263">
        <f>ROUND(H263/100*K258,5)</f>
        <v>3.48E-3</v>
      </c>
      <c r="K263" s="35"/>
    </row>
    <row r="264" spans="1:27" x14ac:dyDescent="0.3">
      <c r="D264" s="36" t="s">
        <v>249</v>
      </c>
      <c r="E264" s="35"/>
      <c r="H264" s="35"/>
      <c r="K264" s="37">
        <f>SUM(J256:J263)</f>
        <v>9.6382999999999992</v>
      </c>
    </row>
    <row r="265" spans="1:27" x14ac:dyDescent="0.3">
      <c r="D265" s="36" t="s">
        <v>252</v>
      </c>
      <c r="E265" s="35"/>
      <c r="H265" s="35"/>
      <c r="K265" s="37">
        <f>SUM(K264:K264)</f>
        <v>9.6382999999999992</v>
      </c>
    </row>
    <row r="267" spans="1:27" ht="45" customHeight="1" x14ac:dyDescent="0.3">
      <c r="A267" s="27" t="s">
        <v>356</v>
      </c>
      <c r="B267" s="27" t="s">
        <v>38</v>
      </c>
      <c r="C267" s="28" t="s">
        <v>23</v>
      </c>
      <c r="D267" s="7" t="s">
        <v>39</v>
      </c>
      <c r="E267" s="6"/>
      <c r="F267" s="6"/>
      <c r="G267" s="28"/>
      <c r="H267" s="30" t="s">
        <v>227</v>
      </c>
      <c r="I267" s="5">
        <v>1</v>
      </c>
      <c r="J267" s="4"/>
      <c r="K267" s="31">
        <f>ROUND(K277,2)</f>
        <v>8.83</v>
      </c>
      <c r="L267" s="29" t="s">
        <v>357</v>
      </c>
      <c r="M267" s="28"/>
      <c r="N267" s="28"/>
      <c r="O267" s="28"/>
      <c r="P267" s="28"/>
      <c r="Q267" s="28"/>
      <c r="R267" s="28"/>
      <c r="S267" s="28"/>
      <c r="T267" s="28"/>
      <c r="U267" s="28"/>
      <c r="V267" s="28"/>
      <c r="W267" s="28"/>
      <c r="X267" s="28"/>
      <c r="Y267" s="28"/>
      <c r="Z267" s="28"/>
      <c r="AA267" s="28"/>
    </row>
    <row r="268" spans="1:27" x14ac:dyDescent="0.3">
      <c r="B268" s="23" t="s">
        <v>229</v>
      </c>
    </row>
    <row r="269" spans="1:27" x14ac:dyDescent="0.3">
      <c r="B269" t="s">
        <v>260</v>
      </c>
      <c r="C269" t="s">
        <v>231</v>
      </c>
      <c r="D269" t="s">
        <v>261</v>
      </c>
      <c r="E269" s="32">
        <v>0.04</v>
      </c>
      <c r="F269" t="s">
        <v>233</v>
      </c>
      <c r="G269" t="s">
        <v>234</v>
      </c>
      <c r="H269" s="33">
        <v>23.17</v>
      </c>
      <c r="I269" t="s">
        <v>235</v>
      </c>
      <c r="J269" s="34">
        <f>ROUND(E269/I267* H269,5)</f>
        <v>0.92679999999999996</v>
      </c>
      <c r="K269" s="35"/>
    </row>
    <row r="270" spans="1:27" x14ac:dyDescent="0.3">
      <c r="D270" s="36" t="s">
        <v>236</v>
      </c>
      <c r="E270" s="35"/>
      <c r="H270" s="35"/>
      <c r="K270" s="33">
        <f>SUM(J269:J269)</f>
        <v>0.92679999999999996</v>
      </c>
    </row>
    <row r="271" spans="1:27" x14ac:dyDescent="0.3">
      <c r="B271" s="23" t="s">
        <v>237</v>
      </c>
      <c r="E271" s="35"/>
      <c r="H271" s="35"/>
      <c r="K271" s="35"/>
    </row>
    <row r="272" spans="1:27" x14ac:dyDescent="0.3">
      <c r="B272" t="s">
        <v>272</v>
      </c>
      <c r="C272" t="s">
        <v>231</v>
      </c>
      <c r="D272" t="s">
        <v>273</v>
      </c>
      <c r="E272" s="32">
        <v>0.151</v>
      </c>
      <c r="F272" t="s">
        <v>233</v>
      </c>
      <c r="G272" t="s">
        <v>234</v>
      </c>
      <c r="H272" s="33">
        <v>52.25</v>
      </c>
      <c r="I272" t="s">
        <v>235</v>
      </c>
      <c r="J272" s="34">
        <f>ROUND(E272/I267* H272,5)</f>
        <v>7.8897500000000003</v>
      </c>
      <c r="K272" s="35"/>
    </row>
    <row r="273" spans="1:27" x14ac:dyDescent="0.3">
      <c r="D273" s="36" t="s">
        <v>240</v>
      </c>
      <c r="E273" s="35"/>
      <c r="H273" s="35"/>
      <c r="K273" s="33">
        <f>SUM(J272:J272)</f>
        <v>7.8897500000000003</v>
      </c>
    </row>
    <row r="274" spans="1:27" x14ac:dyDescent="0.3">
      <c r="E274" s="35"/>
      <c r="H274" s="35"/>
      <c r="K274" s="35"/>
    </row>
    <row r="275" spans="1:27" x14ac:dyDescent="0.3">
      <c r="D275" s="36" t="s">
        <v>250</v>
      </c>
      <c r="E275" s="35"/>
      <c r="H275" s="35">
        <v>1.5</v>
      </c>
      <c r="I275" t="s">
        <v>251</v>
      </c>
      <c r="J275">
        <f>ROUND(H275/100*K270,5)</f>
        <v>1.3899999999999999E-2</v>
      </c>
      <c r="K275" s="35"/>
    </row>
    <row r="276" spans="1:27" x14ac:dyDescent="0.3">
      <c r="D276" s="36" t="s">
        <v>249</v>
      </c>
      <c r="E276" s="35"/>
      <c r="H276" s="35"/>
      <c r="K276" s="37">
        <f>SUM(J268:J275)</f>
        <v>8.830449999999999</v>
      </c>
    </row>
    <row r="277" spans="1:27" x14ac:dyDescent="0.3">
      <c r="D277" s="36" t="s">
        <v>252</v>
      </c>
      <c r="E277" s="35"/>
      <c r="H277" s="35"/>
      <c r="K277" s="37">
        <f>SUM(K276:K276)</f>
        <v>8.830449999999999</v>
      </c>
    </row>
    <row r="279" spans="1:27" ht="45" customHeight="1" x14ac:dyDescent="0.3">
      <c r="A279" s="27" t="s">
        <v>358</v>
      </c>
      <c r="B279" s="27" t="s">
        <v>29</v>
      </c>
      <c r="C279" s="28" t="s">
        <v>30</v>
      </c>
      <c r="D279" s="7" t="s">
        <v>31</v>
      </c>
      <c r="E279" s="6"/>
      <c r="F279" s="6"/>
      <c r="G279" s="28"/>
      <c r="H279" s="30" t="s">
        <v>227</v>
      </c>
      <c r="I279" s="5">
        <v>1</v>
      </c>
      <c r="J279" s="4"/>
      <c r="K279" s="31">
        <f>ROUND(K285,2)</f>
        <v>1.56</v>
      </c>
      <c r="L279" s="29" t="s">
        <v>359</v>
      </c>
      <c r="M279" s="28"/>
      <c r="N279" s="28"/>
      <c r="O279" s="28"/>
      <c r="P279" s="28"/>
      <c r="Q279" s="28"/>
      <c r="R279" s="28"/>
      <c r="S279" s="28"/>
      <c r="T279" s="28"/>
      <c r="U279" s="28"/>
      <c r="V279" s="28"/>
      <c r="W279" s="28"/>
      <c r="X279" s="28"/>
      <c r="Y279" s="28"/>
      <c r="Z279" s="28"/>
      <c r="AA279" s="28"/>
    </row>
    <row r="280" spans="1:27" x14ac:dyDescent="0.3">
      <c r="B280" s="23" t="s">
        <v>237</v>
      </c>
    </row>
    <row r="281" spans="1:27" x14ac:dyDescent="0.3">
      <c r="B281" t="s">
        <v>360</v>
      </c>
      <c r="C281" t="s">
        <v>231</v>
      </c>
      <c r="D281" t="s">
        <v>361</v>
      </c>
      <c r="E281" s="32">
        <v>1.0999999999999999E-2</v>
      </c>
      <c r="F281" t="s">
        <v>233</v>
      </c>
      <c r="G281" t="s">
        <v>234</v>
      </c>
      <c r="H281" s="33">
        <v>73.88</v>
      </c>
      <c r="I281" t="s">
        <v>235</v>
      </c>
      <c r="J281" s="34">
        <f>ROUND(E281/I279* H281,5)</f>
        <v>0.81267999999999996</v>
      </c>
      <c r="K281" s="35"/>
    </row>
    <row r="282" spans="1:27" x14ac:dyDescent="0.3">
      <c r="B282" t="s">
        <v>362</v>
      </c>
      <c r="C282" t="s">
        <v>231</v>
      </c>
      <c r="D282" t="s">
        <v>363</v>
      </c>
      <c r="E282" s="32">
        <v>0.01</v>
      </c>
      <c r="F282" t="s">
        <v>233</v>
      </c>
      <c r="G282" t="s">
        <v>234</v>
      </c>
      <c r="H282" s="33">
        <v>74.5</v>
      </c>
      <c r="I282" t="s">
        <v>235</v>
      </c>
      <c r="J282" s="34">
        <f>ROUND(E282/I279* H282,5)</f>
        <v>0.745</v>
      </c>
      <c r="K282" s="35"/>
    </row>
    <row r="283" spans="1:27" x14ac:dyDescent="0.3">
      <c r="D283" s="36" t="s">
        <v>240</v>
      </c>
      <c r="E283" s="35"/>
      <c r="H283" s="35"/>
      <c r="K283" s="33">
        <f>SUM(J281:J282)</f>
        <v>1.55768</v>
      </c>
    </row>
    <row r="284" spans="1:27" x14ac:dyDescent="0.3">
      <c r="D284" s="36" t="s">
        <v>249</v>
      </c>
      <c r="E284" s="35"/>
      <c r="H284" s="35"/>
      <c r="K284" s="37">
        <f>SUM(J280:J283)</f>
        <v>1.55768</v>
      </c>
    </row>
    <row r="285" spans="1:27" x14ac:dyDescent="0.3">
      <c r="D285" s="36" t="s">
        <v>252</v>
      </c>
      <c r="E285" s="35"/>
      <c r="H285" s="35"/>
      <c r="K285" s="37">
        <f>SUM(K284:K284)</f>
        <v>1.55768</v>
      </c>
    </row>
    <row r="287" spans="1:27" ht="45" customHeight="1" x14ac:dyDescent="0.3">
      <c r="A287" s="27" t="s">
        <v>364</v>
      </c>
      <c r="B287" s="27" t="s">
        <v>32</v>
      </c>
      <c r="C287" s="28" t="s">
        <v>30</v>
      </c>
      <c r="D287" s="7" t="s">
        <v>33</v>
      </c>
      <c r="E287" s="6"/>
      <c r="F287" s="6"/>
      <c r="G287" s="28"/>
      <c r="H287" s="30" t="s">
        <v>227</v>
      </c>
      <c r="I287" s="5">
        <v>1</v>
      </c>
      <c r="J287" s="4"/>
      <c r="K287" s="31">
        <f>ROUND(K297,2)</f>
        <v>1.97</v>
      </c>
      <c r="L287" s="29" t="s">
        <v>365</v>
      </c>
      <c r="M287" s="28"/>
      <c r="N287" s="28"/>
      <c r="O287" s="28"/>
      <c r="P287" s="28"/>
      <c r="Q287" s="28"/>
      <c r="R287" s="28"/>
      <c r="S287" s="28"/>
      <c r="T287" s="28"/>
      <c r="U287" s="28"/>
      <c r="V287" s="28"/>
      <c r="W287" s="28"/>
      <c r="X287" s="28"/>
      <c r="Y287" s="28"/>
      <c r="Z287" s="28"/>
      <c r="AA287" s="28"/>
    </row>
    <row r="288" spans="1:27" x14ac:dyDescent="0.3">
      <c r="B288" s="23" t="s">
        <v>229</v>
      </c>
    </row>
    <row r="289" spans="1:27" x14ac:dyDescent="0.3">
      <c r="B289" t="s">
        <v>260</v>
      </c>
      <c r="C289" t="s">
        <v>231</v>
      </c>
      <c r="D289" t="s">
        <v>261</v>
      </c>
      <c r="E289" s="32">
        <v>2.1999999999999999E-2</v>
      </c>
      <c r="F289" t="s">
        <v>233</v>
      </c>
      <c r="G289" t="s">
        <v>234</v>
      </c>
      <c r="H289" s="33">
        <v>23.17</v>
      </c>
      <c r="I289" t="s">
        <v>235</v>
      </c>
      <c r="J289" s="34">
        <f>ROUND(E289/I287* H289,5)</f>
        <v>0.50973999999999997</v>
      </c>
      <c r="K289" s="35"/>
    </row>
    <row r="290" spans="1:27" x14ac:dyDescent="0.3">
      <c r="D290" s="36" t="s">
        <v>236</v>
      </c>
      <c r="E290" s="35"/>
      <c r="H290" s="35"/>
      <c r="K290" s="33">
        <f>SUM(J289:J289)</f>
        <v>0.50973999999999997</v>
      </c>
    </row>
    <row r="291" spans="1:27" x14ac:dyDescent="0.3">
      <c r="B291" s="23" t="s">
        <v>237</v>
      </c>
      <c r="E291" s="35"/>
      <c r="H291" s="35"/>
      <c r="K291" s="35"/>
    </row>
    <row r="292" spans="1:27" x14ac:dyDescent="0.3">
      <c r="B292" t="s">
        <v>366</v>
      </c>
      <c r="C292" t="s">
        <v>231</v>
      </c>
      <c r="D292" t="s">
        <v>367</v>
      </c>
      <c r="E292" s="32">
        <v>1.09E-2</v>
      </c>
      <c r="F292" t="s">
        <v>233</v>
      </c>
      <c r="G292" t="s">
        <v>234</v>
      </c>
      <c r="H292" s="33">
        <v>133.01</v>
      </c>
      <c r="I292" t="s">
        <v>235</v>
      </c>
      <c r="J292" s="34">
        <f>ROUND(E292/I287* H292,5)</f>
        <v>1.44981</v>
      </c>
      <c r="K292" s="35"/>
    </row>
    <row r="293" spans="1:27" x14ac:dyDescent="0.3">
      <c r="D293" s="36" t="s">
        <v>240</v>
      </c>
      <c r="E293" s="35"/>
      <c r="H293" s="35"/>
      <c r="K293" s="33">
        <f>SUM(J292:J292)</f>
        <v>1.44981</v>
      </c>
    </row>
    <row r="294" spans="1:27" x14ac:dyDescent="0.3">
      <c r="E294" s="35"/>
      <c r="H294" s="35"/>
      <c r="K294" s="35"/>
    </row>
    <row r="295" spans="1:27" x14ac:dyDescent="0.3">
      <c r="D295" s="36" t="s">
        <v>250</v>
      </c>
      <c r="E295" s="35"/>
      <c r="H295" s="35">
        <v>1.5</v>
      </c>
      <c r="I295" t="s">
        <v>251</v>
      </c>
      <c r="J295">
        <f>ROUND(H295/100*K290,5)</f>
        <v>7.6499999999999997E-3</v>
      </c>
      <c r="K295" s="35"/>
    </row>
    <row r="296" spans="1:27" x14ac:dyDescent="0.3">
      <c r="D296" s="36" t="s">
        <v>249</v>
      </c>
      <c r="E296" s="35"/>
      <c r="H296" s="35"/>
      <c r="K296" s="37">
        <f>SUM(J288:J295)</f>
        <v>1.9672000000000001</v>
      </c>
    </row>
    <row r="297" spans="1:27" x14ac:dyDescent="0.3">
      <c r="D297" s="36" t="s">
        <v>252</v>
      </c>
      <c r="E297" s="35"/>
      <c r="H297" s="35"/>
      <c r="K297" s="37">
        <f>SUM(K296:K296)</f>
        <v>1.9672000000000001</v>
      </c>
    </row>
    <row r="299" spans="1:27" ht="45" customHeight="1" x14ac:dyDescent="0.3">
      <c r="A299" s="27" t="s">
        <v>368</v>
      </c>
      <c r="B299" s="27" t="s">
        <v>40</v>
      </c>
      <c r="C299" s="28" t="s">
        <v>23</v>
      </c>
      <c r="D299" s="7" t="s">
        <v>41</v>
      </c>
      <c r="E299" s="6"/>
      <c r="F299" s="6"/>
      <c r="G299" s="28"/>
      <c r="H299" s="30" t="s">
        <v>227</v>
      </c>
      <c r="I299" s="5">
        <v>1</v>
      </c>
      <c r="J299" s="4"/>
      <c r="K299" s="31">
        <f>ROUND(K310,2)</f>
        <v>12.74</v>
      </c>
      <c r="L299" s="29" t="s">
        <v>369</v>
      </c>
      <c r="M299" s="28"/>
      <c r="N299" s="28"/>
      <c r="O299" s="28"/>
      <c r="P299" s="28"/>
      <c r="Q299" s="28"/>
      <c r="R299" s="28"/>
      <c r="S299" s="28"/>
      <c r="T299" s="28"/>
      <c r="U299" s="28"/>
      <c r="V299" s="28"/>
      <c r="W299" s="28"/>
      <c r="X299" s="28"/>
      <c r="Y299" s="28"/>
      <c r="Z299" s="28"/>
      <c r="AA299" s="28"/>
    </row>
    <row r="300" spans="1:27" x14ac:dyDescent="0.3">
      <c r="B300" s="23" t="s">
        <v>229</v>
      </c>
    </row>
    <row r="301" spans="1:27" x14ac:dyDescent="0.3">
      <c r="B301" t="s">
        <v>230</v>
      </c>
      <c r="C301" t="s">
        <v>231</v>
      </c>
      <c r="D301" t="s">
        <v>232</v>
      </c>
      <c r="E301" s="32">
        <v>0.2</v>
      </c>
      <c r="F301" t="s">
        <v>233</v>
      </c>
      <c r="G301" t="s">
        <v>234</v>
      </c>
      <c r="H301" s="33">
        <v>23.96</v>
      </c>
      <c r="I301" t="s">
        <v>235</v>
      </c>
      <c r="J301" s="34">
        <f>ROUND(E301/I299* H301,5)</f>
        <v>4.7919999999999998</v>
      </c>
      <c r="K301" s="35"/>
    </row>
    <row r="302" spans="1:27" x14ac:dyDescent="0.3">
      <c r="D302" s="36" t="s">
        <v>236</v>
      </c>
      <c r="E302" s="35"/>
      <c r="H302" s="35"/>
      <c r="K302" s="33">
        <f>SUM(J301:J301)</f>
        <v>4.7919999999999998</v>
      </c>
    </row>
    <row r="303" spans="1:27" x14ac:dyDescent="0.3">
      <c r="B303" s="23" t="s">
        <v>237</v>
      </c>
      <c r="E303" s="35"/>
      <c r="H303" s="35"/>
      <c r="K303" s="35"/>
    </row>
    <row r="304" spans="1:27" x14ac:dyDescent="0.3">
      <c r="B304" t="s">
        <v>370</v>
      </c>
      <c r="C304" t="s">
        <v>231</v>
      </c>
      <c r="D304" t="s">
        <v>371</v>
      </c>
      <c r="E304" s="32">
        <v>0.2</v>
      </c>
      <c r="F304" t="s">
        <v>233</v>
      </c>
      <c r="G304" t="s">
        <v>234</v>
      </c>
      <c r="H304" s="33">
        <v>7.77</v>
      </c>
      <c r="I304" t="s">
        <v>235</v>
      </c>
      <c r="J304" s="34">
        <f>ROUND(E304/I299* H304,5)</f>
        <v>1.554</v>
      </c>
      <c r="K304" s="35"/>
    </row>
    <row r="305" spans="1:27" x14ac:dyDescent="0.3">
      <c r="B305" t="s">
        <v>272</v>
      </c>
      <c r="C305" t="s">
        <v>231</v>
      </c>
      <c r="D305" t="s">
        <v>273</v>
      </c>
      <c r="E305" s="32">
        <v>0.121</v>
      </c>
      <c r="F305" t="s">
        <v>233</v>
      </c>
      <c r="G305" t="s">
        <v>234</v>
      </c>
      <c r="H305" s="33">
        <v>52.25</v>
      </c>
      <c r="I305" t="s">
        <v>235</v>
      </c>
      <c r="J305" s="34">
        <f>ROUND(E305/I299* H305,5)</f>
        <v>6.3222500000000004</v>
      </c>
      <c r="K305" s="35"/>
    </row>
    <row r="306" spans="1:27" x14ac:dyDescent="0.3">
      <c r="D306" s="36" t="s">
        <v>240</v>
      </c>
      <c r="E306" s="35"/>
      <c r="H306" s="35"/>
      <c r="K306" s="33">
        <f>SUM(J304:J305)</f>
        <v>7.8762500000000006</v>
      </c>
    </row>
    <row r="307" spans="1:27" x14ac:dyDescent="0.3">
      <c r="E307" s="35"/>
      <c r="H307" s="35"/>
      <c r="K307" s="35"/>
    </row>
    <row r="308" spans="1:27" x14ac:dyDescent="0.3">
      <c r="D308" s="36" t="s">
        <v>250</v>
      </c>
      <c r="E308" s="35"/>
      <c r="H308" s="35">
        <v>1.5</v>
      </c>
      <c r="I308" t="s">
        <v>251</v>
      </c>
      <c r="J308">
        <f>ROUND(H308/100*K302,5)</f>
        <v>7.1879999999999999E-2</v>
      </c>
      <c r="K308" s="35"/>
    </row>
    <row r="309" spans="1:27" x14ac:dyDescent="0.3">
      <c r="D309" s="36" t="s">
        <v>249</v>
      </c>
      <c r="E309" s="35"/>
      <c r="H309" s="35"/>
      <c r="K309" s="37">
        <f>SUM(J300:J308)</f>
        <v>12.740130000000001</v>
      </c>
    </row>
    <row r="310" spans="1:27" x14ac:dyDescent="0.3">
      <c r="D310" s="36" t="s">
        <v>252</v>
      </c>
      <c r="E310" s="35"/>
      <c r="H310" s="35"/>
      <c r="K310" s="37">
        <f>SUM(K309:K309)</f>
        <v>12.740130000000001</v>
      </c>
    </row>
    <row r="312" spans="1:27" ht="45" customHeight="1" x14ac:dyDescent="0.3">
      <c r="A312" s="27" t="s">
        <v>372</v>
      </c>
      <c r="B312" s="27" t="s">
        <v>89</v>
      </c>
      <c r="C312" s="28" t="s">
        <v>23</v>
      </c>
      <c r="D312" s="7" t="s">
        <v>90</v>
      </c>
      <c r="E312" s="6"/>
      <c r="F312" s="6"/>
      <c r="G312" s="28"/>
      <c r="H312" s="30" t="s">
        <v>227</v>
      </c>
      <c r="I312" s="5">
        <v>1</v>
      </c>
      <c r="J312" s="4"/>
      <c r="K312" s="31">
        <f>ROUND(K326,2)</f>
        <v>27.5</v>
      </c>
      <c r="L312" s="29" t="s">
        <v>373</v>
      </c>
      <c r="M312" s="28"/>
      <c r="N312" s="28"/>
      <c r="O312" s="28"/>
      <c r="P312" s="28"/>
      <c r="Q312" s="28"/>
      <c r="R312" s="28"/>
      <c r="S312" s="28"/>
      <c r="T312" s="28"/>
      <c r="U312" s="28"/>
      <c r="V312" s="28"/>
      <c r="W312" s="28"/>
      <c r="X312" s="28"/>
      <c r="Y312" s="28"/>
      <c r="Z312" s="28"/>
      <c r="AA312" s="28"/>
    </row>
    <row r="313" spans="1:27" x14ac:dyDescent="0.3">
      <c r="B313" s="23" t="s">
        <v>229</v>
      </c>
    </row>
    <row r="314" spans="1:27" x14ac:dyDescent="0.3">
      <c r="B314" t="s">
        <v>230</v>
      </c>
      <c r="C314" t="s">
        <v>231</v>
      </c>
      <c r="D314" t="s">
        <v>232</v>
      </c>
      <c r="E314" s="32">
        <v>0.14000000000000001</v>
      </c>
      <c r="F314" t="s">
        <v>233</v>
      </c>
      <c r="G314" t="s">
        <v>234</v>
      </c>
      <c r="H314" s="33">
        <v>23.96</v>
      </c>
      <c r="I314" t="s">
        <v>235</v>
      </c>
      <c r="J314" s="34">
        <f>ROUND(E314/I312* H314,5)</f>
        <v>3.3544</v>
      </c>
      <c r="K314" s="35"/>
    </row>
    <row r="315" spans="1:27" x14ac:dyDescent="0.3">
      <c r="D315" s="36" t="s">
        <v>236</v>
      </c>
      <c r="E315" s="35"/>
      <c r="H315" s="35"/>
      <c r="K315" s="33">
        <f>SUM(J314:J314)</f>
        <v>3.3544</v>
      </c>
    </row>
    <row r="316" spans="1:27" x14ac:dyDescent="0.3">
      <c r="B316" s="23" t="s">
        <v>237</v>
      </c>
      <c r="E316" s="35"/>
      <c r="H316" s="35"/>
      <c r="K316" s="35"/>
    </row>
    <row r="317" spans="1:27" x14ac:dyDescent="0.3">
      <c r="B317" t="s">
        <v>370</v>
      </c>
      <c r="C317" t="s">
        <v>231</v>
      </c>
      <c r="D317" t="s">
        <v>371</v>
      </c>
      <c r="E317" s="32">
        <v>0.14000000000000001</v>
      </c>
      <c r="F317" t="s">
        <v>233</v>
      </c>
      <c r="G317" t="s">
        <v>234</v>
      </c>
      <c r="H317" s="33">
        <v>7.77</v>
      </c>
      <c r="I317" t="s">
        <v>235</v>
      </c>
      <c r="J317" s="34">
        <f>ROUND(E317/I312* H317,5)</f>
        <v>1.0878000000000001</v>
      </c>
      <c r="K317" s="35"/>
    </row>
    <row r="318" spans="1:27" x14ac:dyDescent="0.3">
      <c r="B318" t="s">
        <v>272</v>
      </c>
      <c r="C318" t="s">
        <v>231</v>
      </c>
      <c r="D318" t="s">
        <v>273</v>
      </c>
      <c r="E318" s="32">
        <v>0.121</v>
      </c>
      <c r="F318" t="s">
        <v>233</v>
      </c>
      <c r="G318" t="s">
        <v>234</v>
      </c>
      <c r="H318" s="33">
        <v>52.25</v>
      </c>
      <c r="I318" t="s">
        <v>235</v>
      </c>
      <c r="J318" s="34">
        <f>ROUND(E318/I312* H318,5)</f>
        <v>6.3222500000000004</v>
      </c>
      <c r="K318" s="35"/>
    </row>
    <row r="319" spans="1:27" x14ac:dyDescent="0.3">
      <c r="D319" s="36" t="s">
        <v>240</v>
      </c>
      <c r="E319" s="35"/>
      <c r="H319" s="35"/>
      <c r="K319" s="33">
        <f>SUM(J317:J318)</f>
        <v>7.41005</v>
      </c>
    </row>
    <row r="320" spans="1:27" x14ac:dyDescent="0.3">
      <c r="B320" s="23" t="s">
        <v>241</v>
      </c>
      <c r="E320" s="35"/>
      <c r="H320" s="35"/>
      <c r="K320" s="35"/>
    </row>
    <row r="321" spans="1:27" x14ac:dyDescent="0.3">
      <c r="B321" t="s">
        <v>374</v>
      </c>
      <c r="C321" t="s">
        <v>52</v>
      </c>
      <c r="D321" t="s">
        <v>375</v>
      </c>
      <c r="E321" s="32">
        <v>1.85</v>
      </c>
      <c r="G321" t="s">
        <v>234</v>
      </c>
      <c r="H321" s="33">
        <v>9.02</v>
      </c>
      <c r="I321" t="s">
        <v>235</v>
      </c>
      <c r="J321" s="34">
        <f>ROUND(E321* H321,5)</f>
        <v>16.687000000000001</v>
      </c>
      <c r="K321" s="35"/>
    </row>
    <row r="322" spans="1:27" x14ac:dyDescent="0.3">
      <c r="D322" s="36" t="s">
        <v>248</v>
      </c>
      <c r="E322" s="35"/>
      <c r="H322" s="35"/>
      <c r="K322" s="33">
        <f>SUM(J321:J321)</f>
        <v>16.687000000000001</v>
      </c>
    </row>
    <row r="323" spans="1:27" x14ac:dyDescent="0.3">
      <c r="E323" s="35"/>
      <c r="H323" s="35"/>
      <c r="K323" s="35"/>
    </row>
    <row r="324" spans="1:27" x14ac:dyDescent="0.3">
      <c r="D324" s="36" t="s">
        <v>250</v>
      </c>
      <c r="E324" s="35"/>
      <c r="H324" s="35">
        <v>1.5</v>
      </c>
      <c r="I324" t="s">
        <v>251</v>
      </c>
      <c r="J324">
        <f>ROUND(H324/100*K315,5)</f>
        <v>5.0319999999999997E-2</v>
      </c>
      <c r="K324" s="35"/>
    </row>
    <row r="325" spans="1:27" x14ac:dyDescent="0.3">
      <c r="D325" s="36" t="s">
        <v>249</v>
      </c>
      <c r="E325" s="35"/>
      <c r="H325" s="35"/>
      <c r="K325" s="37">
        <f>SUM(J313:J324)</f>
        <v>27.50177</v>
      </c>
    </row>
    <row r="326" spans="1:27" x14ac:dyDescent="0.3">
      <c r="D326" s="36" t="s">
        <v>252</v>
      </c>
      <c r="E326" s="35"/>
      <c r="H326" s="35"/>
      <c r="K326" s="37">
        <f>SUM(K325:K325)</f>
        <v>27.50177</v>
      </c>
    </row>
    <row r="328" spans="1:27" ht="45" customHeight="1" x14ac:dyDescent="0.3">
      <c r="A328" s="27" t="s">
        <v>376</v>
      </c>
      <c r="B328" s="27" t="s">
        <v>27</v>
      </c>
      <c r="C328" s="28" t="s">
        <v>23</v>
      </c>
      <c r="D328" s="7" t="s">
        <v>28</v>
      </c>
      <c r="E328" s="6"/>
      <c r="F328" s="6"/>
      <c r="G328" s="28"/>
      <c r="H328" s="30" t="s">
        <v>227</v>
      </c>
      <c r="I328" s="5">
        <v>1</v>
      </c>
      <c r="J328" s="4"/>
      <c r="K328" s="31">
        <f>ROUND(K333,2)</f>
        <v>1.86</v>
      </c>
      <c r="L328" s="29" t="s">
        <v>377</v>
      </c>
      <c r="M328" s="28"/>
      <c r="N328" s="28"/>
      <c r="O328" s="28"/>
      <c r="P328" s="28"/>
      <c r="Q328" s="28"/>
      <c r="R328" s="28"/>
      <c r="S328" s="28"/>
      <c r="T328" s="28"/>
      <c r="U328" s="28"/>
      <c r="V328" s="28"/>
      <c r="W328" s="28"/>
      <c r="X328" s="28"/>
      <c r="Y328" s="28"/>
      <c r="Z328" s="28"/>
      <c r="AA328" s="28"/>
    </row>
    <row r="329" spans="1:27" x14ac:dyDescent="0.3">
      <c r="B329" s="23" t="s">
        <v>237</v>
      </c>
    </row>
    <row r="330" spans="1:27" x14ac:dyDescent="0.3">
      <c r="B330" t="s">
        <v>378</v>
      </c>
      <c r="C330" t="s">
        <v>231</v>
      </c>
      <c r="D330" t="s">
        <v>379</v>
      </c>
      <c r="E330" s="32">
        <v>3.9E-2</v>
      </c>
      <c r="F330" t="s">
        <v>233</v>
      </c>
      <c r="G330" t="s">
        <v>234</v>
      </c>
      <c r="H330" s="33">
        <v>47.68</v>
      </c>
      <c r="I330" t="s">
        <v>235</v>
      </c>
      <c r="J330" s="34">
        <f>ROUND(E330/I328* H330,5)</f>
        <v>1.8595200000000001</v>
      </c>
      <c r="K330" s="35"/>
    </row>
    <row r="331" spans="1:27" x14ac:dyDescent="0.3">
      <c r="D331" s="36" t="s">
        <v>240</v>
      </c>
      <c r="E331" s="35"/>
      <c r="H331" s="35"/>
      <c r="K331" s="33">
        <f>SUM(J330:J330)</f>
        <v>1.8595200000000001</v>
      </c>
    </row>
    <row r="332" spans="1:27" x14ac:dyDescent="0.3">
      <c r="D332" s="36" t="s">
        <v>249</v>
      </c>
      <c r="E332" s="35"/>
      <c r="H332" s="35"/>
      <c r="K332" s="37">
        <f>SUM(J329:J331)</f>
        <v>1.8595200000000001</v>
      </c>
    </row>
    <row r="333" spans="1:27" x14ac:dyDescent="0.3">
      <c r="D333" s="36" t="s">
        <v>252</v>
      </c>
      <c r="E333" s="35"/>
      <c r="H333" s="35"/>
      <c r="K333" s="37">
        <f>SUM(K332:K332)</f>
        <v>1.8595200000000001</v>
      </c>
    </row>
    <row r="335" spans="1:27" ht="45" customHeight="1" x14ac:dyDescent="0.3">
      <c r="A335" s="27" t="s">
        <v>380</v>
      </c>
      <c r="B335" s="27" t="s">
        <v>194</v>
      </c>
      <c r="C335" s="28" t="s">
        <v>23</v>
      </c>
      <c r="D335" s="7" t="s">
        <v>195</v>
      </c>
      <c r="E335" s="6"/>
      <c r="F335" s="6"/>
      <c r="G335" s="28"/>
      <c r="H335" s="30" t="s">
        <v>227</v>
      </c>
      <c r="I335" s="5">
        <v>1</v>
      </c>
      <c r="J335" s="4"/>
      <c r="K335" s="31">
        <f>ROUND(K340,2)</f>
        <v>23</v>
      </c>
      <c r="L335" s="29" t="s">
        <v>381</v>
      </c>
      <c r="M335" s="28"/>
      <c r="N335" s="28"/>
      <c r="O335" s="28"/>
      <c r="P335" s="28"/>
      <c r="Q335" s="28"/>
      <c r="R335" s="28"/>
      <c r="S335" s="28"/>
      <c r="T335" s="28"/>
      <c r="U335" s="28"/>
      <c r="V335" s="28"/>
      <c r="W335" s="28"/>
      <c r="X335" s="28"/>
      <c r="Y335" s="28"/>
      <c r="Z335" s="28"/>
      <c r="AA335" s="28"/>
    </row>
    <row r="336" spans="1:27" x14ac:dyDescent="0.3">
      <c r="B336" s="23" t="s">
        <v>241</v>
      </c>
    </row>
    <row r="337" spans="1:27" x14ac:dyDescent="0.3">
      <c r="B337" t="s">
        <v>382</v>
      </c>
      <c r="C337" t="s">
        <v>52</v>
      </c>
      <c r="D337" t="s">
        <v>195</v>
      </c>
      <c r="E337" s="32">
        <v>1</v>
      </c>
      <c r="G337" t="s">
        <v>234</v>
      </c>
      <c r="H337" s="33">
        <v>23</v>
      </c>
      <c r="I337" t="s">
        <v>235</v>
      </c>
      <c r="J337" s="34">
        <f>ROUND(E337* H337,5)</f>
        <v>23</v>
      </c>
      <c r="K337" s="35"/>
    </row>
    <row r="338" spans="1:27" x14ac:dyDescent="0.3">
      <c r="D338" s="36" t="s">
        <v>248</v>
      </c>
      <c r="E338" s="35"/>
      <c r="H338" s="35"/>
      <c r="K338" s="33">
        <f>SUM(J337:J337)</f>
        <v>23</v>
      </c>
    </row>
    <row r="339" spans="1:27" x14ac:dyDescent="0.3">
      <c r="D339" s="36" t="s">
        <v>249</v>
      </c>
      <c r="E339" s="35"/>
      <c r="H339" s="35"/>
      <c r="K339" s="37">
        <f>SUM(J336:J338)</f>
        <v>23</v>
      </c>
    </row>
    <row r="340" spans="1:27" x14ac:dyDescent="0.3">
      <c r="D340" s="36" t="s">
        <v>252</v>
      </c>
      <c r="E340" s="35"/>
      <c r="H340" s="35"/>
      <c r="K340" s="37">
        <f>SUM(K339:K339)</f>
        <v>23</v>
      </c>
    </row>
    <row r="342" spans="1:27" ht="45" customHeight="1" x14ac:dyDescent="0.3">
      <c r="A342" s="27" t="s">
        <v>383</v>
      </c>
      <c r="B342" s="27" t="s">
        <v>198</v>
      </c>
      <c r="C342" s="28" t="s">
        <v>23</v>
      </c>
      <c r="D342" s="7" t="s">
        <v>199</v>
      </c>
      <c r="E342" s="6"/>
      <c r="F342" s="6"/>
      <c r="G342" s="28"/>
      <c r="H342" s="30" t="s">
        <v>227</v>
      </c>
      <c r="I342" s="5">
        <v>1</v>
      </c>
      <c r="J342" s="4"/>
      <c r="K342" s="31">
        <f>ROUND(K353,2)</f>
        <v>102.65</v>
      </c>
      <c r="L342" s="29" t="s">
        <v>384</v>
      </c>
      <c r="M342" s="28"/>
      <c r="N342" s="28"/>
      <c r="O342" s="28"/>
      <c r="P342" s="28"/>
      <c r="Q342" s="28"/>
      <c r="R342" s="28"/>
      <c r="S342" s="28"/>
      <c r="T342" s="28"/>
      <c r="U342" s="28"/>
      <c r="V342" s="28"/>
      <c r="W342" s="28"/>
      <c r="X342" s="28"/>
      <c r="Y342" s="28"/>
      <c r="Z342" s="28"/>
      <c r="AA342" s="28"/>
    </row>
    <row r="343" spans="1:27" x14ac:dyDescent="0.3">
      <c r="B343" s="23" t="s">
        <v>229</v>
      </c>
    </row>
    <row r="344" spans="1:27" x14ac:dyDescent="0.3">
      <c r="B344" t="s">
        <v>260</v>
      </c>
      <c r="C344" t="s">
        <v>231</v>
      </c>
      <c r="D344" t="s">
        <v>261</v>
      </c>
      <c r="E344" s="32">
        <v>0.25</v>
      </c>
      <c r="F344" t="s">
        <v>233</v>
      </c>
      <c r="G344" t="s">
        <v>234</v>
      </c>
      <c r="H344" s="33">
        <v>23.17</v>
      </c>
      <c r="I344" t="s">
        <v>235</v>
      </c>
      <c r="J344" s="34">
        <f>ROUND(E344/I342* H344,5)</f>
        <v>5.7925000000000004</v>
      </c>
      <c r="K344" s="35"/>
    </row>
    <row r="345" spans="1:27" x14ac:dyDescent="0.3">
      <c r="B345" t="s">
        <v>385</v>
      </c>
      <c r="C345" t="s">
        <v>231</v>
      </c>
      <c r="D345" t="s">
        <v>386</v>
      </c>
      <c r="E345" s="32">
        <v>6.25E-2</v>
      </c>
      <c r="F345" t="s">
        <v>233</v>
      </c>
      <c r="G345" t="s">
        <v>234</v>
      </c>
      <c r="H345" s="33">
        <v>27.76</v>
      </c>
      <c r="I345" t="s">
        <v>235</v>
      </c>
      <c r="J345" s="34">
        <f>ROUND(E345/I342* H345,5)</f>
        <v>1.7350000000000001</v>
      </c>
      <c r="K345" s="35"/>
    </row>
    <row r="346" spans="1:27" x14ac:dyDescent="0.3">
      <c r="D346" s="36" t="s">
        <v>236</v>
      </c>
      <c r="E346" s="35"/>
      <c r="H346" s="35"/>
      <c r="K346" s="33">
        <f>SUM(J344:J345)</f>
        <v>7.5275000000000007</v>
      </c>
    </row>
    <row r="347" spans="1:27" x14ac:dyDescent="0.3">
      <c r="B347" s="23" t="s">
        <v>241</v>
      </c>
      <c r="E347" s="35"/>
      <c r="H347" s="35"/>
      <c r="K347" s="35"/>
    </row>
    <row r="348" spans="1:27" x14ac:dyDescent="0.3">
      <c r="B348" t="s">
        <v>387</v>
      </c>
      <c r="C348" t="s">
        <v>23</v>
      </c>
      <c r="D348" t="s">
        <v>388</v>
      </c>
      <c r="E348" s="32">
        <v>1.1000000000000001</v>
      </c>
      <c r="G348" t="s">
        <v>234</v>
      </c>
      <c r="H348" s="33">
        <v>86.37</v>
      </c>
      <c r="I348" t="s">
        <v>235</v>
      </c>
      <c r="J348" s="34">
        <f>ROUND(E348* H348,5)</f>
        <v>95.007000000000005</v>
      </c>
      <c r="K348" s="35"/>
    </row>
    <row r="349" spans="1:27" x14ac:dyDescent="0.3">
      <c r="D349" s="36" t="s">
        <v>248</v>
      </c>
      <c r="E349" s="35"/>
      <c r="H349" s="35"/>
      <c r="K349" s="33">
        <f>SUM(J348:J348)</f>
        <v>95.007000000000005</v>
      </c>
    </row>
    <row r="350" spans="1:27" x14ac:dyDescent="0.3">
      <c r="E350" s="35"/>
      <c r="H350" s="35"/>
      <c r="K350" s="35"/>
    </row>
    <row r="351" spans="1:27" x14ac:dyDescent="0.3">
      <c r="D351" s="36" t="s">
        <v>250</v>
      </c>
      <c r="E351" s="35"/>
      <c r="H351" s="35">
        <v>1.5</v>
      </c>
      <c r="I351" t="s">
        <v>251</v>
      </c>
      <c r="J351">
        <f>ROUND(H351/100*K346,5)</f>
        <v>0.11291</v>
      </c>
      <c r="K351" s="35"/>
    </row>
    <row r="352" spans="1:27" x14ac:dyDescent="0.3">
      <c r="D352" s="36" t="s">
        <v>249</v>
      </c>
      <c r="E352" s="35"/>
      <c r="H352" s="35"/>
      <c r="K352" s="37">
        <f>SUM(J343:J351)</f>
        <v>102.64741000000001</v>
      </c>
    </row>
    <row r="353" spans="1:27" x14ac:dyDescent="0.3">
      <c r="D353" s="36" t="s">
        <v>252</v>
      </c>
      <c r="E353" s="35"/>
      <c r="H353" s="35"/>
      <c r="K353" s="37">
        <f>SUM(K352:K352)</f>
        <v>102.64741000000001</v>
      </c>
    </row>
    <row r="355" spans="1:27" ht="45" customHeight="1" x14ac:dyDescent="0.3">
      <c r="A355" s="27" t="s">
        <v>389</v>
      </c>
      <c r="B355" s="27" t="s">
        <v>202</v>
      </c>
      <c r="C355" s="28" t="s">
        <v>203</v>
      </c>
      <c r="D355" s="7" t="s">
        <v>204</v>
      </c>
      <c r="E355" s="6"/>
      <c r="F355" s="6"/>
      <c r="G355" s="28"/>
      <c r="H355" s="30" t="s">
        <v>227</v>
      </c>
      <c r="I355" s="5">
        <v>1</v>
      </c>
      <c r="J355" s="4"/>
      <c r="K355" s="31">
        <v>70</v>
      </c>
      <c r="L355" s="29" t="s">
        <v>204</v>
      </c>
      <c r="M355" s="28"/>
      <c r="N355" s="28"/>
      <c r="O355" s="28"/>
      <c r="P355" s="28"/>
      <c r="Q355" s="28"/>
      <c r="R355" s="28"/>
      <c r="S355" s="28"/>
      <c r="T355" s="28"/>
      <c r="U355" s="28"/>
      <c r="V355" s="28"/>
      <c r="W355" s="28"/>
      <c r="X355" s="28"/>
      <c r="Y355" s="28"/>
      <c r="Z355" s="28"/>
      <c r="AA355" s="28"/>
    </row>
    <row r="356" spans="1:27" ht="45" customHeight="1" x14ac:dyDescent="0.3">
      <c r="A356" s="27" t="s">
        <v>390</v>
      </c>
      <c r="B356" s="27" t="s">
        <v>205</v>
      </c>
      <c r="C356" s="28" t="s">
        <v>59</v>
      </c>
      <c r="D356" s="7" t="s">
        <v>206</v>
      </c>
      <c r="E356" s="6"/>
      <c r="F356" s="6"/>
      <c r="G356" s="28"/>
      <c r="H356" s="30" t="s">
        <v>227</v>
      </c>
      <c r="I356" s="5">
        <v>1</v>
      </c>
      <c r="J356" s="4"/>
      <c r="K356" s="31">
        <f>ROUND(K375,2)</f>
        <v>88.57</v>
      </c>
      <c r="L356" s="29" t="s">
        <v>391</v>
      </c>
      <c r="M356" s="28"/>
      <c r="N356" s="28"/>
      <c r="O356" s="28"/>
      <c r="P356" s="28"/>
      <c r="Q356" s="28"/>
      <c r="R356" s="28"/>
      <c r="S356" s="28"/>
      <c r="T356" s="28"/>
      <c r="U356" s="28"/>
      <c r="V356" s="28"/>
      <c r="W356" s="28"/>
      <c r="X356" s="28"/>
      <c r="Y356" s="28"/>
      <c r="Z356" s="28"/>
      <c r="AA356" s="28"/>
    </row>
    <row r="357" spans="1:27" x14ac:dyDescent="0.3">
      <c r="B357" s="23" t="s">
        <v>229</v>
      </c>
    </row>
    <row r="358" spans="1:27" x14ac:dyDescent="0.3">
      <c r="B358" t="s">
        <v>392</v>
      </c>
      <c r="C358" t="s">
        <v>231</v>
      </c>
      <c r="D358" t="s">
        <v>393</v>
      </c>
      <c r="E358" s="32">
        <v>0.45</v>
      </c>
      <c r="F358" t="s">
        <v>233</v>
      </c>
      <c r="G358" t="s">
        <v>234</v>
      </c>
      <c r="H358" s="33">
        <v>24.65</v>
      </c>
      <c r="I358" t="s">
        <v>235</v>
      </c>
      <c r="J358" s="34">
        <f>ROUND(E358/I356* H358,5)</f>
        <v>11.092499999999999</v>
      </c>
      <c r="K358" s="35"/>
    </row>
    <row r="359" spans="1:27" x14ac:dyDescent="0.3">
      <c r="B359" t="s">
        <v>394</v>
      </c>
      <c r="C359" t="s">
        <v>231</v>
      </c>
      <c r="D359" t="s">
        <v>395</v>
      </c>
      <c r="E359" s="32">
        <v>0.45</v>
      </c>
      <c r="F359" t="s">
        <v>233</v>
      </c>
      <c r="G359" t="s">
        <v>234</v>
      </c>
      <c r="H359" s="33">
        <v>28.69</v>
      </c>
      <c r="I359" t="s">
        <v>235</v>
      </c>
      <c r="J359" s="34">
        <f>ROUND(E359/I356* H359,5)</f>
        <v>12.910500000000001</v>
      </c>
      <c r="K359" s="35"/>
    </row>
    <row r="360" spans="1:27" x14ac:dyDescent="0.3">
      <c r="B360" t="s">
        <v>396</v>
      </c>
      <c r="C360" t="s">
        <v>231</v>
      </c>
      <c r="D360" t="s">
        <v>397</v>
      </c>
      <c r="E360" s="32">
        <v>0.1</v>
      </c>
      <c r="F360" t="s">
        <v>233</v>
      </c>
      <c r="G360" t="s">
        <v>234</v>
      </c>
      <c r="H360" s="33">
        <v>27.76</v>
      </c>
      <c r="I360" t="s">
        <v>235</v>
      </c>
      <c r="J360" s="34">
        <f>ROUND(E360/I356* H360,5)</f>
        <v>2.7759999999999998</v>
      </c>
      <c r="K360" s="35"/>
    </row>
    <row r="361" spans="1:27" x14ac:dyDescent="0.3">
      <c r="D361" s="36" t="s">
        <v>236</v>
      </c>
      <c r="E361" s="35"/>
      <c r="H361" s="35"/>
      <c r="K361" s="33">
        <f>SUM(J358:J360)</f>
        <v>26.779</v>
      </c>
    </row>
    <row r="362" spans="1:27" x14ac:dyDescent="0.3">
      <c r="B362" s="23" t="s">
        <v>237</v>
      </c>
      <c r="E362" s="35"/>
      <c r="H362" s="35"/>
      <c r="K362" s="35"/>
    </row>
    <row r="363" spans="1:27" x14ac:dyDescent="0.3">
      <c r="B363" t="s">
        <v>398</v>
      </c>
      <c r="C363" t="s">
        <v>231</v>
      </c>
      <c r="D363" t="s">
        <v>399</v>
      </c>
      <c r="E363" s="32">
        <v>0.04</v>
      </c>
      <c r="F363" t="s">
        <v>233</v>
      </c>
      <c r="G363" t="s">
        <v>234</v>
      </c>
      <c r="H363" s="33">
        <v>8.2200000000000006</v>
      </c>
      <c r="I363" t="s">
        <v>235</v>
      </c>
      <c r="J363" s="34">
        <f>ROUND(E363/I356* H363,5)</f>
        <v>0.32879999999999998</v>
      </c>
      <c r="K363" s="35"/>
    </row>
    <row r="364" spans="1:27" x14ac:dyDescent="0.3">
      <c r="D364" s="36" t="s">
        <v>240</v>
      </c>
      <c r="E364" s="35"/>
      <c r="H364" s="35"/>
      <c r="K364" s="33">
        <f>SUM(J363:J363)</f>
        <v>0.32879999999999998</v>
      </c>
    </row>
    <row r="365" spans="1:27" x14ac:dyDescent="0.3">
      <c r="B365" s="23" t="s">
        <v>241</v>
      </c>
      <c r="E365" s="35"/>
      <c r="H365" s="35"/>
      <c r="K365" s="35"/>
    </row>
    <row r="366" spans="1:27" x14ac:dyDescent="0.3">
      <c r="B366" t="s">
        <v>400</v>
      </c>
      <c r="C366" t="s">
        <v>401</v>
      </c>
      <c r="D366" t="s">
        <v>402</v>
      </c>
      <c r="E366" s="32">
        <v>4.18</v>
      </c>
      <c r="G366" t="s">
        <v>234</v>
      </c>
      <c r="H366" s="33">
        <v>0.86</v>
      </c>
      <c r="I366" t="s">
        <v>235</v>
      </c>
      <c r="J366" s="34">
        <f>ROUND(E366* H366,5)</f>
        <v>3.5948000000000002</v>
      </c>
      <c r="K366" s="35"/>
    </row>
    <row r="367" spans="1:27" x14ac:dyDescent="0.3">
      <c r="B367" t="s">
        <v>403</v>
      </c>
      <c r="C367" t="s">
        <v>30</v>
      </c>
      <c r="D367" t="s">
        <v>404</v>
      </c>
      <c r="E367" s="32">
        <v>3</v>
      </c>
      <c r="G367" t="s">
        <v>234</v>
      </c>
      <c r="H367" s="33">
        <v>3.13</v>
      </c>
      <c r="I367" t="s">
        <v>235</v>
      </c>
      <c r="J367" s="34">
        <f>ROUND(E367* H367,5)</f>
        <v>9.39</v>
      </c>
      <c r="K367" s="35"/>
    </row>
    <row r="368" spans="1:27" x14ac:dyDescent="0.3">
      <c r="B368" t="s">
        <v>405</v>
      </c>
      <c r="C368" t="s">
        <v>71</v>
      </c>
      <c r="D368" t="s">
        <v>406</v>
      </c>
      <c r="E368" s="32">
        <v>6.7000000000000004E-2</v>
      </c>
      <c r="G368" t="s">
        <v>234</v>
      </c>
      <c r="H368" s="33">
        <v>141.82</v>
      </c>
      <c r="I368" t="s">
        <v>235</v>
      </c>
      <c r="J368" s="34">
        <f>ROUND(E368* H368,5)</f>
        <v>9.5019399999999994</v>
      </c>
      <c r="K368" s="35"/>
    </row>
    <row r="369" spans="1:27" x14ac:dyDescent="0.3">
      <c r="B369" t="s">
        <v>407</v>
      </c>
      <c r="C369" t="s">
        <v>59</v>
      </c>
      <c r="D369" t="s">
        <v>408</v>
      </c>
      <c r="E369" s="32">
        <v>4</v>
      </c>
      <c r="G369" t="s">
        <v>234</v>
      </c>
      <c r="H369" s="33">
        <v>8</v>
      </c>
      <c r="I369" t="s">
        <v>235</v>
      </c>
      <c r="J369" s="34">
        <f>ROUND(E369* H369,5)</f>
        <v>32</v>
      </c>
      <c r="K369" s="35"/>
    </row>
    <row r="370" spans="1:27" x14ac:dyDescent="0.3">
      <c r="B370" t="s">
        <v>409</v>
      </c>
      <c r="C370" t="s">
        <v>71</v>
      </c>
      <c r="D370" t="s">
        <v>410</v>
      </c>
      <c r="E370" s="32">
        <v>0.34</v>
      </c>
      <c r="G370" t="s">
        <v>234</v>
      </c>
      <c r="H370" s="33">
        <v>19.329999999999998</v>
      </c>
      <c r="I370" t="s">
        <v>235</v>
      </c>
      <c r="J370" s="34">
        <f>ROUND(E370* H370,5)</f>
        <v>6.5721999999999996</v>
      </c>
      <c r="K370" s="35"/>
    </row>
    <row r="371" spans="1:27" x14ac:dyDescent="0.3">
      <c r="D371" s="36" t="s">
        <v>248</v>
      </c>
      <c r="E371" s="35"/>
      <c r="H371" s="35"/>
      <c r="K371" s="33">
        <f>SUM(J366:J370)</f>
        <v>61.05894</v>
      </c>
    </row>
    <row r="372" spans="1:27" x14ac:dyDescent="0.3">
      <c r="E372" s="35"/>
      <c r="H372" s="35"/>
      <c r="K372" s="35"/>
    </row>
    <row r="373" spans="1:27" x14ac:dyDescent="0.3">
      <c r="D373" s="36" t="s">
        <v>250</v>
      </c>
      <c r="E373" s="35"/>
      <c r="H373" s="35">
        <v>1.5</v>
      </c>
      <c r="I373" t="s">
        <v>251</v>
      </c>
      <c r="J373">
        <f>ROUND(H373/100*K361,5)</f>
        <v>0.40168999999999999</v>
      </c>
      <c r="K373" s="35"/>
    </row>
    <row r="374" spans="1:27" x14ac:dyDescent="0.3">
      <c r="D374" s="36" t="s">
        <v>249</v>
      </c>
      <c r="E374" s="35"/>
      <c r="H374" s="35"/>
      <c r="K374" s="37">
        <f>SUM(J357:J373)</f>
        <v>88.568429999999992</v>
      </c>
    </row>
    <row r="375" spans="1:27" x14ac:dyDescent="0.3">
      <c r="D375" s="36" t="s">
        <v>252</v>
      </c>
      <c r="E375" s="35"/>
      <c r="H375" s="35"/>
      <c r="K375" s="37">
        <f>SUM(K374:K374)</f>
        <v>88.568429999999992</v>
      </c>
    </row>
    <row r="377" spans="1:27" ht="45" customHeight="1" x14ac:dyDescent="0.3">
      <c r="A377" s="27" t="s">
        <v>411</v>
      </c>
      <c r="B377" s="27" t="s">
        <v>209</v>
      </c>
      <c r="C377" s="28" t="s">
        <v>59</v>
      </c>
      <c r="D377" s="7" t="s">
        <v>210</v>
      </c>
      <c r="E377" s="6"/>
      <c r="F377" s="6"/>
      <c r="G377" s="28"/>
      <c r="H377" s="30" t="s">
        <v>227</v>
      </c>
      <c r="I377" s="5">
        <v>1</v>
      </c>
      <c r="J377" s="4"/>
      <c r="K377" s="31">
        <v>32</v>
      </c>
      <c r="L377" s="29" t="s">
        <v>412</v>
      </c>
      <c r="M377" s="28"/>
      <c r="N377" s="28"/>
      <c r="O377" s="28"/>
      <c r="P377" s="28"/>
      <c r="Q377" s="28"/>
      <c r="R377" s="28"/>
      <c r="S377" s="28"/>
      <c r="T377" s="28"/>
      <c r="U377" s="28"/>
      <c r="V377" s="28"/>
      <c r="W377" s="28"/>
      <c r="X377" s="28"/>
      <c r="Y377" s="28"/>
      <c r="Z377" s="28"/>
      <c r="AA377" s="28"/>
    </row>
    <row r="378" spans="1:27" ht="45" customHeight="1" x14ac:dyDescent="0.3">
      <c r="A378" s="27" t="s">
        <v>413</v>
      </c>
      <c r="B378" s="27" t="s">
        <v>47</v>
      </c>
      <c r="C378" s="28" t="s">
        <v>23</v>
      </c>
      <c r="D378" s="7" t="s">
        <v>48</v>
      </c>
      <c r="E378" s="6"/>
      <c r="F378" s="6"/>
      <c r="G378" s="28"/>
      <c r="H378" s="30" t="s">
        <v>227</v>
      </c>
      <c r="I378" s="5">
        <v>1</v>
      </c>
      <c r="J378" s="4"/>
      <c r="K378" s="31">
        <f>ROUND(K394,2)</f>
        <v>27.17</v>
      </c>
      <c r="L378" s="29" t="s">
        <v>414</v>
      </c>
      <c r="M378" s="28"/>
      <c r="N378" s="28"/>
      <c r="O378" s="28"/>
      <c r="P378" s="28"/>
      <c r="Q378" s="28"/>
      <c r="R378" s="28"/>
      <c r="S378" s="28"/>
      <c r="T378" s="28"/>
      <c r="U378" s="28"/>
      <c r="V378" s="28"/>
      <c r="W378" s="28"/>
      <c r="X378" s="28"/>
      <c r="Y378" s="28"/>
      <c r="Z378" s="28"/>
      <c r="AA378" s="28"/>
    </row>
    <row r="379" spans="1:27" x14ac:dyDescent="0.3">
      <c r="B379" s="23" t="s">
        <v>229</v>
      </c>
    </row>
    <row r="380" spans="1:27" x14ac:dyDescent="0.3">
      <c r="B380" t="s">
        <v>260</v>
      </c>
      <c r="C380" t="s">
        <v>231</v>
      </c>
      <c r="D380" t="s">
        <v>261</v>
      </c>
      <c r="E380" s="32">
        <v>0.04</v>
      </c>
      <c r="F380" t="s">
        <v>233</v>
      </c>
      <c r="G380" t="s">
        <v>234</v>
      </c>
      <c r="H380" s="33">
        <v>23.17</v>
      </c>
      <c r="I380" t="s">
        <v>235</v>
      </c>
      <c r="J380" s="34">
        <f>ROUND(E380/I378* H380,5)</f>
        <v>0.92679999999999996</v>
      </c>
      <c r="K380" s="35"/>
    </row>
    <row r="381" spans="1:27" x14ac:dyDescent="0.3">
      <c r="D381" s="36" t="s">
        <v>236</v>
      </c>
      <c r="E381" s="35"/>
      <c r="H381" s="35"/>
      <c r="K381" s="33">
        <f>SUM(J380:J380)</f>
        <v>0.92679999999999996</v>
      </c>
    </row>
    <row r="382" spans="1:27" x14ac:dyDescent="0.3">
      <c r="B382" s="23" t="s">
        <v>237</v>
      </c>
      <c r="E382" s="35"/>
      <c r="H382" s="35"/>
      <c r="K382" s="35"/>
    </row>
    <row r="383" spans="1:27" x14ac:dyDescent="0.3">
      <c r="B383" t="s">
        <v>415</v>
      </c>
      <c r="C383" t="s">
        <v>231</v>
      </c>
      <c r="D383" t="s">
        <v>416</v>
      </c>
      <c r="E383" s="32">
        <v>5.0000000000000001E-3</v>
      </c>
      <c r="F383" t="s">
        <v>233</v>
      </c>
      <c r="G383" t="s">
        <v>234</v>
      </c>
      <c r="H383" s="33">
        <v>52.76</v>
      </c>
      <c r="I383" t="s">
        <v>235</v>
      </c>
      <c r="J383" s="34">
        <f>ROUND(E383/I378* H383,5)</f>
        <v>0.26379999999999998</v>
      </c>
      <c r="K383" s="35"/>
    </row>
    <row r="384" spans="1:27" x14ac:dyDescent="0.3">
      <c r="B384" t="s">
        <v>417</v>
      </c>
      <c r="C384" t="s">
        <v>231</v>
      </c>
      <c r="D384" t="s">
        <v>418</v>
      </c>
      <c r="E384" s="32">
        <v>2.3E-2</v>
      </c>
      <c r="F384" t="s">
        <v>233</v>
      </c>
      <c r="G384" t="s">
        <v>234</v>
      </c>
      <c r="H384" s="33">
        <v>83.16</v>
      </c>
      <c r="I384" t="s">
        <v>235</v>
      </c>
      <c r="J384" s="34">
        <f>ROUND(E384/I378* H384,5)</f>
        <v>1.9126799999999999</v>
      </c>
      <c r="K384" s="35"/>
    </row>
    <row r="385" spans="1:27" x14ac:dyDescent="0.3">
      <c r="B385" t="s">
        <v>419</v>
      </c>
      <c r="C385" t="s">
        <v>231</v>
      </c>
      <c r="D385" t="s">
        <v>420</v>
      </c>
      <c r="E385" s="32">
        <v>1.4999999999999999E-2</v>
      </c>
      <c r="F385" t="s">
        <v>233</v>
      </c>
      <c r="G385" t="s">
        <v>234</v>
      </c>
      <c r="H385" s="33">
        <v>40.33</v>
      </c>
      <c r="I385" t="s">
        <v>235</v>
      </c>
      <c r="J385" s="34">
        <f>ROUND(E385/I378* H385,5)</f>
        <v>0.60494999999999999</v>
      </c>
      <c r="K385" s="35"/>
    </row>
    <row r="386" spans="1:27" x14ac:dyDescent="0.3">
      <c r="D386" s="36" t="s">
        <v>240</v>
      </c>
      <c r="E386" s="35"/>
      <c r="H386" s="35"/>
      <c r="K386" s="33">
        <f>SUM(J383:J385)</f>
        <v>2.7814299999999998</v>
      </c>
    </row>
    <row r="387" spans="1:27" x14ac:dyDescent="0.3">
      <c r="B387" s="23" t="s">
        <v>241</v>
      </c>
      <c r="E387" s="35"/>
      <c r="H387" s="35"/>
      <c r="K387" s="35"/>
    </row>
    <row r="388" spans="1:27" x14ac:dyDescent="0.3">
      <c r="B388" t="s">
        <v>242</v>
      </c>
      <c r="C388" t="s">
        <v>23</v>
      </c>
      <c r="D388" t="s">
        <v>243</v>
      </c>
      <c r="E388" s="32">
        <v>0.05</v>
      </c>
      <c r="G388" t="s">
        <v>234</v>
      </c>
      <c r="H388" s="33">
        <v>1.62</v>
      </c>
      <c r="I388" t="s">
        <v>235</v>
      </c>
      <c r="J388" s="34">
        <f>ROUND(E388* H388,5)</f>
        <v>8.1000000000000003E-2</v>
      </c>
      <c r="K388" s="35"/>
    </row>
    <row r="389" spans="1:27" x14ac:dyDescent="0.3">
      <c r="B389" t="s">
        <v>421</v>
      </c>
      <c r="C389" t="s">
        <v>23</v>
      </c>
      <c r="D389" t="s">
        <v>422</v>
      </c>
      <c r="E389" s="32">
        <v>1.1499999999999999</v>
      </c>
      <c r="G389" t="s">
        <v>234</v>
      </c>
      <c r="H389" s="33">
        <v>20.32</v>
      </c>
      <c r="I389" t="s">
        <v>235</v>
      </c>
      <c r="J389" s="34">
        <f>ROUND(E389* H389,5)</f>
        <v>23.367999999999999</v>
      </c>
      <c r="K389" s="35"/>
    </row>
    <row r="390" spans="1:27" x14ac:dyDescent="0.3">
      <c r="D390" s="36" t="s">
        <v>248</v>
      </c>
      <c r="E390" s="35"/>
      <c r="H390" s="35"/>
      <c r="K390" s="33">
        <f>SUM(J388:J389)</f>
        <v>23.448999999999998</v>
      </c>
    </row>
    <row r="391" spans="1:27" x14ac:dyDescent="0.3">
      <c r="E391" s="35"/>
      <c r="H391" s="35"/>
      <c r="K391" s="35"/>
    </row>
    <row r="392" spans="1:27" x14ac:dyDescent="0.3">
      <c r="D392" s="36" t="s">
        <v>250</v>
      </c>
      <c r="E392" s="35"/>
      <c r="H392" s="35">
        <v>1.5</v>
      </c>
      <c r="I392" t="s">
        <v>251</v>
      </c>
      <c r="J392">
        <f>ROUND(H392/100*K381,5)</f>
        <v>1.3899999999999999E-2</v>
      </c>
      <c r="K392" s="35"/>
    </row>
    <row r="393" spans="1:27" x14ac:dyDescent="0.3">
      <c r="D393" s="36" t="s">
        <v>249</v>
      </c>
      <c r="E393" s="35"/>
      <c r="H393" s="35"/>
      <c r="K393" s="37">
        <f>SUM(J379:J392)</f>
        <v>27.171129999999998</v>
      </c>
    </row>
    <row r="394" spans="1:27" x14ac:dyDescent="0.3">
      <c r="D394" s="36" t="s">
        <v>252</v>
      </c>
      <c r="E394" s="35"/>
      <c r="H394" s="35"/>
      <c r="K394" s="37">
        <f>SUM(K393:K393)</f>
        <v>27.171129999999998</v>
      </c>
    </row>
    <row r="396" spans="1:27" ht="45" customHeight="1" x14ac:dyDescent="0.3">
      <c r="A396" s="27" t="s">
        <v>423</v>
      </c>
      <c r="B396" s="27" t="s">
        <v>45</v>
      </c>
      <c r="C396" s="28" t="s">
        <v>23</v>
      </c>
      <c r="D396" s="7" t="s">
        <v>46</v>
      </c>
      <c r="E396" s="6"/>
      <c r="F396" s="6"/>
      <c r="G396" s="28"/>
      <c r="H396" s="30" t="s">
        <v>227</v>
      </c>
      <c r="I396" s="5">
        <v>1</v>
      </c>
      <c r="J396" s="4"/>
      <c r="K396" s="31">
        <f>ROUND(K412,2)</f>
        <v>29.01</v>
      </c>
      <c r="L396" s="29" t="s">
        <v>424</v>
      </c>
      <c r="M396" s="28"/>
      <c r="N396" s="28"/>
      <c r="O396" s="28"/>
      <c r="P396" s="28"/>
      <c r="Q396" s="28"/>
      <c r="R396" s="28"/>
      <c r="S396" s="28"/>
      <c r="T396" s="28"/>
      <c r="U396" s="28"/>
      <c r="V396" s="28"/>
      <c r="W396" s="28"/>
      <c r="X396" s="28"/>
      <c r="Y396" s="28"/>
      <c r="Z396" s="28"/>
      <c r="AA396" s="28"/>
    </row>
    <row r="397" spans="1:27" x14ac:dyDescent="0.3">
      <c r="B397" s="23" t="s">
        <v>229</v>
      </c>
    </row>
    <row r="398" spans="1:27" x14ac:dyDescent="0.3">
      <c r="B398" t="s">
        <v>260</v>
      </c>
      <c r="C398" t="s">
        <v>231</v>
      </c>
      <c r="D398" t="s">
        <v>261</v>
      </c>
      <c r="E398" s="32">
        <v>0.03</v>
      </c>
      <c r="F398" t="s">
        <v>233</v>
      </c>
      <c r="G398" t="s">
        <v>234</v>
      </c>
      <c r="H398" s="33">
        <v>23.17</v>
      </c>
      <c r="I398" t="s">
        <v>235</v>
      </c>
      <c r="J398" s="34">
        <f>ROUND(E398/I396* H398,5)</f>
        <v>0.69510000000000005</v>
      </c>
      <c r="K398" s="35"/>
    </row>
    <row r="399" spans="1:27" x14ac:dyDescent="0.3">
      <c r="D399" s="36" t="s">
        <v>236</v>
      </c>
      <c r="E399" s="35"/>
      <c r="H399" s="35"/>
      <c r="K399" s="33">
        <f>SUM(J398:J398)</f>
        <v>0.69510000000000005</v>
      </c>
    </row>
    <row r="400" spans="1:27" x14ac:dyDescent="0.3">
      <c r="B400" s="23" t="s">
        <v>237</v>
      </c>
      <c r="E400" s="35"/>
      <c r="H400" s="35"/>
      <c r="K400" s="35"/>
    </row>
    <row r="401" spans="1:27" x14ac:dyDescent="0.3">
      <c r="B401" t="s">
        <v>362</v>
      </c>
      <c r="C401" t="s">
        <v>231</v>
      </c>
      <c r="D401" t="s">
        <v>363</v>
      </c>
      <c r="E401" s="32">
        <v>3.5000000000000003E-2</v>
      </c>
      <c r="F401" t="s">
        <v>233</v>
      </c>
      <c r="G401" t="s">
        <v>234</v>
      </c>
      <c r="H401" s="33">
        <v>74.5</v>
      </c>
      <c r="I401" t="s">
        <v>235</v>
      </c>
      <c r="J401" s="34">
        <f>ROUND(E401/I396* H401,5)</f>
        <v>2.6074999999999999</v>
      </c>
      <c r="K401" s="35"/>
    </row>
    <row r="402" spans="1:27" x14ac:dyDescent="0.3">
      <c r="B402" t="s">
        <v>360</v>
      </c>
      <c r="C402" t="s">
        <v>231</v>
      </c>
      <c r="D402" t="s">
        <v>361</v>
      </c>
      <c r="E402" s="32">
        <v>0.03</v>
      </c>
      <c r="F402" t="s">
        <v>233</v>
      </c>
      <c r="G402" t="s">
        <v>234</v>
      </c>
      <c r="H402" s="33">
        <v>73.88</v>
      </c>
      <c r="I402" t="s">
        <v>235</v>
      </c>
      <c r="J402" s="34">
        <f>ROUND(E402/I396* H402,5)</f>
        <v>2.2164000000000001</v>
      </c>
      <c r="K402" s="35"/>
    </row>
    <row r="403" spans="1:27" x14ac:dyDescent="0.3">
      <c r="B403" t="s">
        <v>415</v>
      </c>
      <c r="C403" t="s">
        <v>231</v>
      </c>
      <c r="D403" t="s">
        <v>416</v>
      </c>
      <c r="E403" s="32">
        <v>0.02</v>
      </c>
      <c r="F403" t="s">
        <v>233</v>
      </c>
      <c r="G403" t="s">
        <v>234</v>
      </c>
      <c r="H403" s="33">
        <v>52.76</v>
      </c>
      <c r="I403" t="s">
        <v>235</v>
      </c>
      <c r="J403" s="34">
        <f>ROUND(E403/I396* H403,5)</f>
        <v>1.0551999999999999</v>
      </c>
      <c r="K403" s="35"/>
    </row>
    <row r="404" spans="1:27" x14ac:dyDescent="0.3">
      <c r="D404" s="36" t="s">
        <v>240</v>
      </c>
      <c r="E404" s="35"/>
      <c r="H404" s="35"/>
      <c r="K404" s="33">
        <f>SUM(J401:J403)</f>
        <v>5.8791000000000002</v>
      </c>
    </row>
    <row r="405" spans="1:27" x14ac:dyDescent="0.3">
      <c r="B405" s="23" t="s">
        <v>241</v>
      </c>
      <c r="E405" s="35"/>
      <c r="H405" s="35"/>
      <c r="K405" s="35"/>
    </row>
    <row r="406" spans="1:27" x14ac:dyDescent="0.3">
      <c r="B406" t="s">
        <v>425</v>
      </c>
      <c r="C406" t="s">
        <v>23</v>
      </c>
      <c r="D406" t="s">
        <v>426</v>
      </c>
      <c r="E406" s="32">
        <v>1.1000000000000001</v>
      </c>
      <c r="G406" t="s">
        <v>234</v>
      </c>
      <c r="H406" s="33">
        <v>20.309999999999999</v>
      </c>
      <c r="I406" t="s">
        <v>235</v>
      </c>
      <c r="J406" s="34">
        <f>ROUND(E406* H406,5)</f>
        <v>22.341000000000001</v>
      </c>
      <c r="K406" s="35"/>
    </row>
    <row r="407" spans="1:27" x14ac:dyDescent="0.3">
      <c r="B407" t="s">
        <v>242</v>
      </c>
      <c r="C407" t="s">
        <v>23</v>
      </c>
      <c r="D407" t="s">
        <v>243</v>
      </c>
      <c r="E407" s="32">
        <v>0.05</v>
      </c>
      <c r="G407" t="s">
        <v>234</v>
      </c>
      <c r="H407" s="33">
        <v>1.62</v>
      </c>
      <c r="I407" t="s">
        <v>235</v>
      </c>
      <c r="J407" s="34">
        <f>ROUND(E407* H407,5)</f>
        <v>8.1000000000000003E-2</v>
      </c>
      <c r="K407" s="35"/>
    </row>
    <row r="408" spans="1:27" x14ac:dyDescent="0.3">
      <c r="D408" s="36" t="s">
        <v>248</v>
      </c>
      <c r="E408" s="35"/>
      <c r="H408" s="35"/>
      <c r="K408" s="33">
        <f>SUM(J406:J407)</f>
        <v>22.422000000000001</v>
      </c>
    </row>
    <row r="409" spans="1:27" x14ac:dyDescent="0.3">
      <c r="E409" s="35"/>
      <c r="H409" s="35"/>
      <c r="K409" s="35"/>
    </row>
    <row r="410" spans="1:27" x14ac:dyDescent="0.3">
      <c r="D410" s="36" t="s">
        <v>250</v>
      </c>
      <c r="E410" s="35"/>
      <c r="H410" s="35">
        <v>1.5</v>
      </c>
      <c r="I410" t="s">
        <v>251</v>
      </c>
      <c r="J410">
        <f>ROUND(H410/100*K399,5)</f>
        <v>1.043E-2</v>
      </c>
      <c r="K410" s="35"/>
    </row>
    <row r="411" spans="1:27" x14ac:dyDescent="0.3">
      <c r="D411" s="36" t="s">
        <v>249</v>
      </c>
      <c r="E411" s="35"/>
      <c r="H411" s="35"/>
      <c r="K411" s="37">
        <f>SUM(J397:J410)</f>
        <v>29.006630000000001</v>
      </c>
    </row>
    <row r="412" spans="1:27" x14ac:dyDescent="0.3">
      <c r="D412" s="36" t="s">
        <v>252</v>
      </c>
      <c r="E412" s="35"/>
      <c r="H412" s="35"/>
      <c r="K412" s="37">
        <f>SUM(K411:K411)</f>
        <v>29.006630000000001</v>
      </c>
    </row>
    <row r="414" spans="1:27" ht="45" customHeight="1" x14ac:dyDescent="0.3">
      <c r="A414" s="27" t="s">
        <v>427</v>
      </c>
      <c r="B414" s="27" t="s">
        <v>111</v>
      </c>
      <c r="C414" s="28" t="s">
        <v>59</v>
      </c>
      <c r="D414" s="7" t="s">
        <v>112</v>
      </c>
      <c r="E414" s="6"/>
      <c r="F414" s="6"/>
      <c r="G414" s="28"/>
      <c r="H414" s="30" t="s">
        <v>227</v>
      </c>
      <c r="I414" s="5">
        <v>1</v>
      </c>
      <c r="J414" s="4"/>
      <c r="K414" s="31">
        <f>ROUND(K427,2)</f>
        <v>28.14</v>
      </c>
      <c r="L414" s="29" t="s">
        <v>428</v>
      </c>
      <c r="M414" s="28"/>
      <c r="N414" s="28"/>
      <c r="O414" s="28"/>
      <c r="P414" s="28"/>
      <c r="Q414" s="28"/>
      <c r="R414" s="28"/>
      <c r="S414" s="28"/>
      <c r="T414" s="28"/>
      <c r="U414" s="28"/>
      <c r="V414" s="28"/>
      <c r="W414" s="28"/>
      <c r="X414" s="28"/>
      <c r="Y414" s="28"/>
      <c r="Z414" s="28"/>
      <c r="AA414" s="28"/>
    </row>
    <row r="415" spans="1:27" x14ac:dyDescent="0.3">
      <c r="B415" s="23" t="s">
        <v>229</v>
      </c>
    </row>
    <row r="416" spans="1:27" x14ac:dyDescent="0.3">
      <c r="B416" t="s">
        <v>262</v>
      </c>
      <c r="C416" t="s">
        <v>231</v>
      </c>
      <c r="D416" t="s">
        <v>263</v>
      </c>
      <c r="E416" s="32">
        <v>0.22</v>
      </c>
      <c r="F416" t="s">
        <v>233</v>
      </c>
      <c r="G416" t="s">
        <v>234</v>
      </c>
      <c r="H416" s="33">
        <v>27.76</v>
      </c>
      <c r="I416" t="s">
        <v>235</v>
      </c>
      <c r="J416" s="34">
        <f>ROUND(E416/I414* H416,5)</f>
        <v>6.1071999999999997</v>
      </c>
      <c r="K416" s="35"/>
    </row>
    <row r="417" spans="1:27" x14ac:dyDescent="0.3">
      <c r="B417" t="s">
        <v>260</v>
      </c>
      <c r="C417" t="s">
        <v>231</v>
      </c>
      <c r="D417" t="s">
        <v>261</v>
      </c>
      <c r="E417" s="32">
        <v>0.47</v>
      </c>
      <c r="F417" t="s">
        <v>233</v>
      </c>
      <c r="G417" t="s">
        <v>234</v>
      </c>
      <c r="H417" s="33">
        <v>23.17</v>
      </c>
      <c r="I417" t="s">
        <v>235</v>
      </c>
      <c r="J417" s="34">
        <f>ROUND(E417/I414* H417,5)</f>
        <v>10.889900000000001</v>
      </c>
      <c r="K417" s="35"/>
    </row>
    <row r="418" spans="1:27" x14ac:dyDescent="0.3">
      <c r="D418" s="36" t="s">
        <v>236</v>
      </c>
      <c r="E418" s="35"/>
      <c r="H418" s="35"/>
      <c r="K418" s="33">
        <f>SUM(J416:J417)</f>
        <v>16.9971</v>
      </c>
    </row>
    <row r="419" spans="1:27" x14ac:dyDescent="0.3">
      <c r="B419" s="23" t="s">
        <v>241</v>
      </c>
      <c r="E419" s="35"/>
      <c r="H419" s="35"/>
      <c r="K419" s="35"/>
    </row>
    <row r="420" spans="1:27" x14ac:dyDescent="0.3">
      <c r="B420" t="s">
        <v>429</v>
      </c>
      <c r="C420" t="s">
        <v>23</v>
      </c>
      <c r="D420" t="s">
        <v>430</v>
      </c>
      <c r="E420" s="32">
        <v>8.14E-2</v>
      </c>
      <c r="G420" t="s">
        <v>234</v>
      </c>
      <c r="H420" s="33">
        <v>72.040000000000006</v>
      </c>
      <c r="I420" t="s">
        <v>235</v>
      </c>
      <c r="J420" s="34">
        <f>ROUND(E420* H420,5)</f>
        <v>5.8640600000000003</v>
      </c>
      <c r="K420" s="35"/>
    </row>
    <row r="421" spans="1:27" x14ac:dyDescent="0.3">
      <c r="B421" t="s">
        <v>290</v>
      </c>
      <c r="C421" t="s">
        <v>52</v>
      </c>
      <c r="D421" t="s">
        <v>291</v>
      </c>
      <c r="E421" s="32">
        <v>2.0999999999999999E-3</v>
      </c>
      <c r="G421" t="s">
        <v>234</v>
      </c>
      <c r="H421" s="33">
        <v>44.07</v>
      </c>
      <c r="I421" t="s">
        <v>235</v>
      </c>
      <c r="J421" s="34">
        <f>ROUND(E421* H421,5)</f>
        <v>9.2549999999999993E-2</v>
      </c>
      <c r="K421" s="35"/>
    </row>
    <row r="422" spans="1:27" x14ac:dyDescent="0.3">
      <c r="B422" t="s">
        <v>431</v>
      </c>
      <c r="C422" t="s">
        <v>59</v>
      </c>
      <c r="D422" t="s">
        <v>432</v>
      </c>
      <c r="E422" s="32">
        <v>1.05</v>
      </c>
      <c r="G422" t="s">
        <v>234</v>
      </c>
      <c r="H422" s="33">
        <v>4.7</v>
      </c>
      <c r="I422" t="s">
        <v>235</v>
      </c>
      <c r="J422" s="34">
        <f>ROUND(E422* H422,5)</f>
        <v>4.9349999999999996</v>
      </c>
      <c r="K422" s="35"/>
    </row>
    <row r="423" spans="1:27" x14ac:dyDescent="0.3">
      <c r="D423" s="36" t="s">
        <v>248</v>
      </c>
      <c r="E423" s="35"/>
      <c r="H423" s="35"/>
      <c r="K423" s="33">
        <f>SUM(J420:J422)</f>
        <v>10.89161</v>
      </c>
    </row>
    <row r="424" spans="1:27" x14ac:dyDescent="0.3">
      <c r="E424" s="35"/>
      <c r="H424" s="35"/>
      <c r="K424" s="35"/>
    </row>
    <row r="425" spans="1:27" x14ac:dyDescent="0.3">
      <c r="D425" s="36" t="s">
        <v>250</v>
      </c>
      <c r="E425" s="35"/>
      <c r="H425" s="35">
        <v>1.5</v>
      </c>
      <c r="I425" t="s">
        <v>251</v>
      </c>
      <c r="J425">
        <f>ROUND(H425/100*K418,5)</f>
        <v>0.25496000000000002</v>
      </c>
      <c r="K425" s="35"/>
    </row>
    <row r="426" spans="1:27" x14ac:dyDescent="0.3">
      <c r="D426" s="36" t="s">
        <v>249</v>
      </c>
      <c r="E426" s="35"/>
      <c r="H426" s="35"/>
      <c r="K426" s="37">
        <f>SUM(J415:J425)</f>
        <v>28.143669999999997</v>
      </c>
    </row>
    <row r="427" spans="1:27" x14ac:dyDescent="0.3">
      <c r="D427" s="36" t="s">
        <v>252</v>
      </c>
      <c r="E427" s="35"/>
      <c r="H427" s="35"/>
      <c r="K427" s="37">
        <f>SUM(K426:K426)</f>
        <v>28.143669999999997</v>
      </c>
    </row>
    <row r="429" spans="1:27" ht="45" customHeight="1" x14ac:dyDescent="0.3">
      <c r="A429" s="27" t="s">
        <v>433</v>
      </c>
      <c r="B429" s="27" t="s">
        <v>113</v>
      </c>
      <c r="C429" s="28" t="s">
        <v>59</v>
      </c>
      <c r="D429" s="7" t="s">
        <v>114</v>
      </c>
      <c r="E429" s="6"/>
      <c r="F429" s="6"/>
      <c r="G429" s="28"/>
      <c r="H429" s="30" t="s">
        <v>227</v>
      </c>
      <c r="I429" s="5">
        <v>1</v>
      </c>
      <c r="J429" s="4"/>
      <c r="K429" s="31">
        <f>ROUND(K440,2)</f>
        <v>11.31</v>
      </c>
      <c r="L429" s="29" t="s">
        <v>434</v>
      </c>
      <c r="M429" s="28"/>
      <c r="N429" s="28"/>
      <c r="O429" s="28"/>
      <c r="P429" s="28"/>
      <c r="Q429" s="28"/>
      <c r="R429" s="28"/>
      <c r="S429" s="28"/>
      <c r="T429" s="28"/>
      <c r="U429" s="28"/>
      <c r="V429" s="28"/>
      <c r="W429" s="28"/>
      <c r="X429" s="28"/>
      <c r="Y429" s="28"/>
      <c r="Z429" s="28"/>
      <c r="AA429" s="28"/>
    </row>
    <row r="430" spans="1:27" x14ac:dyDescent="0.3">
      <c r="B430" s="23" t="s">
        <v>229</v>
      </c>
    </row>
    <row r="431" spans="1:27" x14ac:dyDescent="0.3">
      <c r="B431" t="s">
        <v>262</v>
      </c>
      <c r="C431" t="s">
        <v>231</v>
      </c>
      <c r="D431" t="s">
        <v>263</v>
      </c>
      <c r="E431" s="32">
        <v>0.02</v>
      </c>
      <c r="F431" t="s">
        <v>233</v>
      </c>
      <c r="G431" t="s">
        <v>234</v>
      </c>
      <c r="H431" s="33">
        <v>27.76</v>
      </c>
      <c r="I431" t="s">
        <v>235</v>
      </c>
      <c r="J431" s="34">
        <f>ROUND(E431/I429* H431,5)</f>
        <v>0.55520000000000003</v>
      </c>
      <c r="K431" s="35"/>
    </row>
    <row r="432" spans="1:27" x14ac:dyDescent="0.3">
      <c r="B432" t="s">
        <v>260</v>
      </c>
      <c r="C432" t="s">
        <v>231</v>
      </c>
      <c r="D432" t="s">
        <v>261</v>
      </c>
      <c r="E432" s="32">
        <v>0.06</v>
      </c>
      <c r="F432" t="s">
        <v>233</v>
      </c>
      <c r="G432" t="s">
        <v>234</v>
      </c>
      <c r="H432" s="33">
        <v>23.17</v>
      </c>
      <c r="I432" t="s">
        <v>235</v>
      </c>
      <c r="J432" s="34">
        <f>ROUND(E432/I429* H432,5)</f>
        <v>1.3902000000000001</v>
      </c>
      <c r="K432" s="35"/>
    </row>
    <row r="433" spans="1:27" x14ac:dyDescent="0.3">
      <c r="D433" s="36" t="s">
        <v>236</v>
      </c>
      <c r="E433" s="35"/>
      <c r="H433" s="35"/>
      <c r="K433" s="33">
        <f>SUM(J431:J432)</f>
        <v>1.9454000000000002</v>
      </c>
    </row>
    <row r="434" spans="1:27" x14ac:dyDescent="0.3">
      <c r="B434" s="23" t="s">
        <v>241</v>
      </c>
      <c r="E434" s="35"/>
      <c r="H434" s="35"/>
      <c r="K434" s="35"/>
    </row>
    <row r="435" spans="1:27" x14ac:dyDescent="0.3">
      <c r="B435" t="s">
        <v>435</v>
      </c>
      <c r="C435" t="s">
        <v>23</v>
      </c>
      <c r="D435" t="s">
        <v>436</v>
      </c>
      <c r="E435" s="32">
        <v>9.9000000000000005E-2</v>
      </c>
      <c r="G435" t="s">
        <v>234</v>
      </c>
      <c r="H435" s="33">
        <v>94.25</v>
      </c>
      <c r="I435" t="s">
        <v>235</v>
      </c>
      <c r="J435" s="34">
        <f>ROUND(E435* H435,5)</f>
        <v>9.3307500000000001</v>
      </c>
      <c r="K435" s="35"/>
    </row>
    <row r="436" spans="1:27" x14ac:dyDescent="0.3">
      <c r="D436" s="36" t="s">
        <v>248</v>
      </c>
      <c r="E436" s="35"/>
      <c r="H436" s="35"/>
      <c r="K436" s="33">
        <f>SUM(J435:J435)</f>
        <v>9.3307500000000001</v>
      </c>
    </row>
    <row r="437" spans="1:27" x14ac:dyDescent="0.3">
      <c r="E437" s="35"/>
      <c r="H437" s="35"/>
      <c r="K437" s="35"/>
    </row>
    <row r="438" spans="1:27" x14ac:dyDescent="0.3">
      <c r="D438" s="36" t="s">
        <v>250</v>
      </c>
      <c r="E438" s="35"/>
      <c r="H438" s="35">
        <v>1.5</v>
      </c>
      <c r="I438" t="s">
        <v>251</v>
      </c>
      <c r="J438">
        <f>ROUND(H438/100*K433,5)</f>
        <v>2.9180000000000001E-2</v>
      </c>
      <c r="K438" s="35"/>
    </row>
    <row r="439" spans="1:27" x14ac:dyDescent="0.3">
      <c r="D439" s="36" t="s">
        <v>249</v>
      </c>
      <c r="E439" s="35"/>
      <c r="H439" s="35"/>
      <c r="K439" s="37">
        <f>SUM(J430:J438)</f>
        <v>11.305330000000001</v>
      </c>
    </row>
    <row r="440" spans="1:27" x14ac:dyDescent="0.3">
      <c r="D440" s="36" t="s">
        <v>252</v>
      </c>
      <c r="E440" s="35"/>
      <c r="H440" s="35"/>
      <c r="K440" s="37">
        <f>SUM(K439:K439)</f>
        <v>11.305330000000001</v>
      </c>
    </row>
    <row r="442" spans="1:27" ht="45" customHeight="1" x14ac:dyDescent="0.3">
      <c r="A442" s="27" t="s">
        <v>437</v>
      </c>
      <c r="B442" s="27" t="s">
        <v>56</v>
      </c>
      <c r="C442" s="28" t="s">
        <v>52</v>
      </c>
      <c r="D442" s="7" t="s">
        <v>57</v>
      </c>
      <c r="E442" s="6"/>
      <c r="F442" s="6"/>
      <c r="G442" s="28"/>
      <c r="H442" s="30" t="s">
        <v>227</v>
      </c>
      <c r="I442" s="5">
        <v>1</v>
      </c>
      <c r="J442" s="4"/>
      <c r="K442" s="31">
        <f>ROUND(K458,2)</f>
        <v>81.03</v>
      </c>
      <c r="L442" s="29" t="s">
        <v>438</v>
      </c>
      <c r="M442" s="28"/>
      <c r="N442" s="28"/>
      <c r="O442" s="28"/>
      <c r="P442" s="28"/>
      <c r="Q442" s="28"/>
      <c r="R442" s="28"/>
      <c r="S442" s="28"/>
      <c r="T442" s="28"/>
      <c r="U442" s="28"/>
      <c r="V442" s="28"/>
      <c r="W442" s="28"/>
      <c r="X442" s="28"/>
      <c r="Y442" s="28"/>
      <c r="Z442" s="28"/>
      <c r="AA442" s="28"/>
    </row>
    <row r="443" spans="1:27" x14ac:dyDescent="0.3">
      <c r="B443" s="23" t="s">
        <v>229</v>
      </c>
    </row>
    <row r="444" spans="1:27" x14ac:dyDescent="0.3">
      <c r="B444" t="s">
        <v>262</v>
      </c>
      <c r="C444" t="s">
        <v>231</v>
      </c>
      <c r="D444" t="s">
        <v>263</v>
      </c>
      <c r="E444" s="32">
        <v>1.9E-2</v>
      </c>
      <c r="F444" t="s">
        <v>233</v>
      </c>
      <c r="G444" t="s">
        <v>234</v>
      </c>
      <c r="H444" s="33">
        <v>27.76</v>
      </c>
      <c r="I444" t="s">
        <v>235</v>
      </c>
      <c r="J444" s="34">
        <f>ROUND(E444/I442* H444,5)</f>
        <v>0.52744000000000002</v>
      </c>
      <c r="K444" s="35"/>
    </row>
    <row r="445" spans="1:27" x14ac:dyDescent="0.3">
      <c r="B445" t="s">
        <v>260</v>
      </c>
      <c r="C445" t="s">
        <v>231</v>
      </c>
      <c r="D445" t="s">
        <v>261</v>
      </c>
      <c r="E445" s="32">
        <v>8.5999999999999993E-2</v>
      </c>
      <c r="F445" t="s">
        <v>233</v>
      </c>
      <c r="G445" t="s">
        <v>234</v>
      </c>
      <c r="H445" s="33">
        <v>23.17</v>
      </c>
      <c r="I445" t="s">
        <v>235</v>
      </c>
      <c r="J445" s="34">
        <f>ROUND(E445/I442* H445,5)</f>
        <v>1.9926200000000001</v>
      </c>
      <c r="K445" s="35"/>
    </row>
    <row r="446" spans="1:27" x14ac:dyDescent="0.3">
      <c r="D446" s="36" t="s">
        <v>236</v>
      </c>
      <c r="E446" s="35"/>
      <c r="H446" s="35"/>
      <c r="K446" s="33">
        <f>SUM(J444:J445)</f>
        <v>2.52006</v>
      </c>
    </row>
    <row r="447" spans="1:27" x14ac:dyDescent="0.3">
      <c r="B447" s="23" t="s">
        <v>237</v>
      </c>
      <c r="E447" s="35"/>
      <c r="H447" s="35"/>
      <c r="K447" s="35"/>
    </row>
    <row r="448" spans="1:27" x14ac:dyDescent="0.3">
      <c r="B448" t="s">
        <v>439</v>
      </c>
      <c r="C448" t="s">
        <v>231</v>
      </c>
      <c r="D448" t="s">
        <v>440</v>
      </c>
      <c r="E448" s="32">
        <v>1.2E-2</v>
      </c>
      <c r="F448" t="s">
        <v>233</v>
      </c>
      <c r="G448" t="s">
        <v>234</v>
      </c>
      <c r="H448" s="33">
        <v>66</v>
      </c>
      <c r="I448" t="s">
        <v>235</v>
      </c>
      <c r="J448" s="34">
        <f>ROUND(E448/I442* H448,5)</f>
        <v>0.79200000000000004</v>
      </c>
      <c r="K448" s="35"/>
    </row>
    <row r="449" spans="1:27" x14ac:dyDescent="0.3">
      <c r="B449" t="s">
        <v>441</v>
      </c>
      <c r="C449" t="s">
        <v>231</v>
      </c>
      <c r="D449" t="s">
        <v>442</v>
      </c>
      <c r="E449" s="32">
        <v>0.01</v>
      </c>
      <c r="F449" t="s">
        <v>233</v>
      </c>
      <c r="G449" t="s">
        <v>234</v>
      </c>
      <c r="H449" s="33">
        <v>54.96</v>
      </c>
      <c r="I449" t="s">
        <v>235</v>
      </c>
      <c r="J449" s="34">
        <f>ROUND(E449/I442* H449,5)</f>
        <v>0.54959999999999998</v>
      </c>
      <c r="K449" s="35"/>
    </row>
    <row r="450" spans="1:27" x14ac:dyDescent="0.3">
      <c r="B450" t="s">
        <v>360</v>
      </c>
      <c r="C450" t="s">
        <v>231</v>
      </c>
      <c r="D450" t="s">
        <v>361</v>
      </c>
      <c r="E450" s="32">
        <v>1.2E-2</v>
      </c>
      <c r="F450" t="s">
        <v>233</v>
      </c>
      <c r="G450" t="s">
        <v>234</v>
      </c>
      <c r="H450" s="33">
        <v>73.88</v>
      </c>
      <c r="I450" t="s">
        <v>235</v>
      </c>
      <c r="J450" s="34">
        <f>ROUND(E450/I442* H450,5)</f>
        <v>0.88656000000000001</v>
      </c>
      <c r="K450" s="35"/>
    </row>
    <row r="451" spans="1:27" x14ac:dyDescent="0.3">
      <c r="D451" s="36" t="s">
        <v>240</v>
      </c>
      <c r="E451" s="35"/>
      <c r="H451" s="35"/>
      <c r="K451" s="33">
        <f>SUM(J448:J450)</f>
        <v>2.2281599999999999</v>
      </c>
    </row>
    <row r="452" spans="1:27" x14ac:dyDescent="0.3">
      <c r="B452" s="23" t="s">
        <v>241</v>
      </c>
      <c r="E452" s="35"/>
      <c r="H452" s="35"/>
      <c r="K452" s="35"/>
    </row>
    <row r="453" spans="1:27" x14ac:dyDescent="0.3">
      <c r="B453" t="s">
        <v>443</v>
      </c>
      <c r="C453" t="s">
        <v>52</v>
      </c>
      <c r="D453" t="s">
        <v>444</v>
      </c>
      <c r="E453" s="32">
        <v>1</v>
      </c>
      <c r="G453" t="s">
        <v>234</v>
      </c>
      <c r="H453" s="33">
        <v>76.239999999999995</v>
      </c>
      <c r="I453" t="s">
        <v>235</v>
      </c>
      <c r="J453" s="34">
        <f>ROUND(E453* H453,5)</f>
        <v>76.239999999999995</v>
      </c>
      <c r="K453" s="35"/>
    </row>
    <row r="454" spans="1:27" x14ac:dyDescent="0.3">
      <c r="D454" s="36" t="s">
        <v>248</v>
      </c>
      <c r="E454" s="35"/>
      <c r="H454" s="35"/>
      <c r="K454" s="33">
        <f>SUM(J453:J453)</f>
        <v>76.239999999999995</v>
      </c>
    </row>
    <row r="455" spans="1:27" x14ac:dyDescent="0.3">
      <c r="E455" s="35"/>
      <c r="H455" s="35"/>
      <c r="K455" s="35"/>
    </row>
    <row r="456" spans="1:27" x14ac:dyDescent="0.3">
      <c r="D456" s="36" t="s">
        <v>250</v>
      </c>
      <c r="E456" s="35"/>
      <c r="H456" s="35">
        <v>1.5</v>
      </c>
      <c r="I456" t="s">
        <v>251</v>
      </c>
      <c r="J456">
        <f>ROUND(H456/100*K446,5)</f>
        <v>3.78E-2</v>
      </c>
      <c r="K456" s="35"/>
    </row>
    <row r="457" spans="1:27" x14ac:dyDescent="0.3">
      <c r="D457" s="36" t="s">
        <v>249</v>
      </c>
      <c r="E457" s="35"/>
      <c r="H457" s="35"/>
      <c r="K457" s="37">
        <f>SUM(J443:J456)</f>
        <v>81.026020000000003</v>
      </c>
    </row>
    <row r="458" spans="1:27" x14ac:dyDescent="0.3">
      <c r="D458" s="36" t="s">
        <v>252</v>
      </c>
      <c r="E458" s="35"/>
      <c r="H458" s="35"/>
      <c r="K458" s="37">
        <f>SUM(K457:K457)</f>
        <v>81.026020000000003</v>
      </c>
    </row>
    <row r="460" spans="1:27" ht="45" customHeight="1" x14ac:dyDescent="0.3">
      <c r="A460" s="27" t="s">
        <v>445</v>
      </c>
      <c r="B460" s="27" t="s">
        <v>51</v>
      </c>
      <c r="C460" s="28" t="s">
        <v>52</v>
      </c>
      <c r="D460" s="7" t="s">
        <v>53</v>
      </c>
      <c r="E460" s="6"/>
      <c r="F460" s="6"/>
      <c r="G460" s="28"/>
      <c r="H460" s="30" t="s">
        <v>227</v>
      </c>
      <c r="I460" s="5">
        <v>1</v>
      </c>
      <c r="J460" s="4"/>
      <c r="K460" s="31">
        <f>ROUND(K476,2)</f>
        <v>77.900000000000006</v>
      </c>
      <c r="L460" s="29" t="s">
        <v>446</v>
      </c>
      <c r="M460" s="28"/>
      <c r="N460" s="28"/>
      <c r="O460" s="28"/>
      <c r="P460" s="28"/>
      <c r="Q460" s="28"/>
      <c r="R460" s="28"/>
      <c r="S460" s="28"/>
      <c r="T460" s="28"/>
      <c r="U460" s="28"/>
      <c r="V460" s="28"/>
      <c r="W460" s="28"/>
      <c r="X460" s="28"/>
      <c r="Y460" s="28"/>
      <c r="Z460" s="28"/>
      <c r="AA460" s="28"/>
    </row>
    <row r="461" spans="1:27" x14ac:dyDescent="0.3">
      <c r="B461" s="23" t="s">
        <v>229</v>
      </c>
    </row>
    <row r="462" spans="1:27" x14ac:dyDescent="0.3">
      <c r="B462" t="s">
        <v>262</v>
      </c>
      <c r="C462" t="s">
        <v>231</v>
      </c>
      <c r="D462" t="s">
        <v>263</v>
      </c>
      <c r="E462" s="32">
        <v>1.9E-2</v>
      </c>
      <c r="F462" t="s">
        <v>233</v>
      </c>
      <c r="G462" t="s">
        <v>234</v>
      </c>
      <c r="H462" s="33">
        <v>27.76</v>
      </c>
      <c r="I462" t="s">
        <v>235</v>
      </c>
      <c r="J462" s="34">
        <f>ROUND(E462/I460* H462,5)</f>
        <v>0.52744000000000002</v>
      </c>
      <c r="K462" s="35"/>
    </row>
    <row r="463" spans="1:27" x14ac:dyDescent="0.3">
      <c r="B463" t="s">
        <v>260</v>
      </c>
      <c r="C463" t="s">
        <v>231</v>
      </c>
      <c r="D463" t="s">
        <v>261</v>
      </c>
      <c r="E463" s="32">
        <v>8.5999999999999993E-2</v>
      </c>
      <c r="F463" t="s">
        <v>233</v>
      </c>
      <c r="G463" t="s">
        <v>234</v>
      </c>
      <c r="H463" s="33">
        <v>23.17</v>
      </c>
      <c r="I463" t="s">
        <v>235</v>
      </c>
      <c r="J463" s="34">
        <f>ROUND(E463/I460* H463,5)</f>
        <v>1.9926200000000001</v>
      </c>
      <c r="K463" s="35"/>
    </row>
    <row r="464" spans="1:27" x14ac:dyDescent="0.3">
      <c r="D464" s="36" t="s">
        <v>236</v>
      </c>
      <c r="E464" s="35"/>
      <c r="H464" s="35"/>
      <c r="K464" s="33">
        <f>SUM(J462:J463)</f>
        <v>2.52006</v>
      </c>
    </row>
    <row r="465" spans="1:27" x14ac:dyDescent="0.3">
      <c r="B465" s="23" t="s">
        <v>237</v>
      </c>
      <c r="E465" s="35"/>
      <c r="H465" s="35"/>
      <c r="K465" s="35"/>
    </row>
    <row r="466" spans="1:27" x14ac:dyDescent="0.3">
      <c r="B466" t="s">
        <v>360</v>
      </c>
      <c r="C466" t="s">
        <v>231</v>
      </c>
      <c r="D466" t="s">
        <v>361</v>
      </c>
      <c r="E466" s="32">
        <v>1.2E-2</v>
      </c>
      <c r="F466" t="s">
        <v>233</v>
      </c>
      <c r="G466" t="s">
        <v>234</v>
      </c>
      <c r="H466" s="33">
        <v>73.88</v>
      </c>
      <c r="I466" t="s">
        <v>235</v>
      </c>
      <c r="J466" s="34">
        <f>ROUND(E466/I460* H466,5)</f>
        <v>0.88656000000000001</v>
      </c>
      <c r="K466" s="35"/>
    </row>
    <row r="467" spans="1:27" x14ac:dyDescent="0.3">
      <c r="B467" t="s">
        <v>439</v>
      </c>
      <c r="C467" t="s">
        <v>231</v>
      </c>
      <c r="D467" t="s">
        <v>440</v>
      </c>
      <c r="E467" s="32">
        <v>1.2E-2</v>
      </c>
      <c r="F467" t="s">
        <v>233</v>
      </c>
      <c r="G467" t="s">
        <v>234</v>
      </c>
      <c r="H467" s="33">
        <v>66</v>
      </c>
      <c r="I467" t="s">
        <v>235</v>
      </c>
      <c r="J467" s="34">
        <f>ROUND(E467/I460* H467,5)</f>
        <v>0.79200000000000004</v>
      </c>
      <c r="K467" s="35"/>
    </row>
    <row r="468" spans="1:27" x14ac:dyDescent="0.3">
      <c r="B468" t="s">
        <v>441</v>
      </c>
      <c r="C468" t="s">
        <v>231</v>
      </c>
      <c r="D468" t="s">
        <v>442</v>
      </c>
      <c r="E468" s="32">
        <v>0.01</v>
      </c>
      <c r="F468" t="s">
        <v>233</v>
      </c>
      <c r="G468" t="s">
        <v>234</v>
      </c>
      <c r="H468" s="33">
        <v>54.96</v>
      </c>
      <c r="I468" t="s">
        <v>235</v>
      </c>
      <c r="J468" s="34">
        <f>ROUND(E468/I460* H468,5)</f>
        <v>0.54959999999999998</v>
      </c>
      <c r="K468" s="35"/>
    </row>
    <row r="469" spans="1:27" x14ac:dyDescent="0.3">
      <c r="D469" s="36" t="s">
        <v>240</v>
      </c>
      <c r="E469" s="35"/>
      <c r="H469" s="35"/>
      <c r="K469" s="33">
        <f>SUM(J466:J468)</f>
        <v>2.2281599999999999</v>
      </c>
    </row>
    <row r="470" spans="1:27" x14ac:dyDescent="0.3">
      <c r="B470" s="23" t="s">
        <v>241</v>
      </c>
      <c r="E470" s="35"/>
      <c r="H470" s="35"/>
      <c r="K470" s="35"/>
    </row>
    <row r="471" spans="1:27" x14ac:dyDescent="0.3">
      <c r="B471" t="s">
        <v>447</v>
      </c>
      <c r="C471" t="s">
        <v>52</v>
      </c>
      <c r="D471" t="s">
        <v>448</v>
      </c>
      <c r="E471" s="32">
        <v>1</v>
      </c>
      <c r="G471" t="s">
        <v>234</v>
      </c>
      <c r="H471" s="33">
        <v>73.11</v>
      </c>
      <c r="I471" t="s">
        <v>235</v>
      </c>
      <c r="J471" s="34">
        <f>ROUND(E471* H471,5)</f>
        <v>73.11</v>
      </c>
      <c r="K471" s="35"/>
    </row>
    <row r="472" spans="1:27" x14ac:dyDescent="0.3">
      <c r="D472" s="36" t="s">
        <v>248</v>
      </c>
      <c r="E472" s="35"/>
      <c r="H472" s="35"/>
      <c r="K472" s="33">
        <f>SUM(J471:J471)</f>
        <v>73.11</v>
      </c>
    </row>
    <row r="473" spans="1:27" x14ac:dyDescent="0.3">
      <c r="E473" s="35"/>
      <c r="H473" s="35"/>
      <c r="K473" s="35"/>
    </row>
    <row r="474" spans="1:27" x14ac:dyDescent="0.3">
      <c r="D474" s="36" t="s">
        <v>250</v>
      </c>
      <c r="E474" s="35"/>
      <c r="H474" s="35">
        <v>1.5</v>
      </c>
      <c r="I474" t="s">
        <v>251</v>
      </c>
      <c r="J474">
        <f>ROUND(H474/100*K464,5)</f>
        <v>3.78E-2</v>
      </c>
      <c r="K474" s="35"/>
    </row>
    <row r="475" spans="1:27" x14ac:dyDescent="0.3">
      <c r="D475" s="36" t="s">
        <v>249</v>
      </c>
      <c r="E475" s="35"/>
      <c r="H475" s="35"/>
      <c r="K475" s="37">
        <f>SUM(J461:J474)</f>
        <v>77.896020000000007</v>
      </c>
    </row>
    <row r="476" spans="1:27" x14ac:dyDescent="0.3">
      <c r="D476" s="36" t="s">
        <v>252</v>
      </c>
      <c r="E476" s="35"/>
      <c r="H476" s="35"/>
      <c r="K476" s="37">
        <f>SUM(K475:K475)</f>
        <v>77.896020000000007</v>
      </c>
    </row>
    <row r="478" spans="1:27" ht="45" customHeight="1" x14ac:dyDescent="0.3">
      <c r="A478" s="27" t="s">
        <v>449</v>
      </c>
      <c r="B478" s="27" t="s">
        <v>54</v>
      </c>
      <c r="C478" s="28" t="s">
        <v>30</v>
      </c>
      <c r="D478" s="7" t="s">
        <v>55</v>
      </c>
      <c r="E478" s="6"/>
      <c r="F478" s="6"/>
      <c r="G478" s="28"/>
      <c r="H478" s="30" t="s">
        <v>227</v>
      </c>
      <c r="I478" s="5">
        <v>1</v>
      </c>
      <c r="J478" s="4"/>
      <c r="K478" s="31">
        <f>ROUND(K492,2)</f>
        <v>0.46</v>
      </c>
      <c r="L478" s="29" t="s">
        <v>450</v>
      </c>
      <c r="M478" s="28"/>
      <c r="N478" s="28"/>
      <c r="O478" s="28"/>
      <c r="P478" s="28"/>
      <c r="Q478" s="28"/>
      <c r="R478" s="28"/>
      <c r="S478" s="28"/>
      <c r="T478" s="28"/>
      <c r="U478" s="28"/>
      <c r="V478" s="28"/>
      <c r="W478" s="28"/>
      <c r="X478" s="28"/>
      <c r="Y478" s="28"/>
      <c r="Z478" s="28"/>
      <c r="AA478" s="28"/>
    </row>
    <row r="479" spans="1:27" x14ac:dyDescent="0.3">
      <c r="B479" s="23" t="s">
        <v>229</v>
      </c>
    </row>
    <row r="480" spans="1:27" x14ac:dyDescent="0.3">
      <c r="B480" t="s">
        <v>230</v>
      </c>
      <c r="C480" t="s">
        <v>231</v>
      </c>
      <c r="D480" t="s">
        <v>232</v>
      </c>
      <c r="E480" s="32">
        <v>3.0000000000000001E-3</v>
      </c>
      <c r="F480" t="s">
        <v>233</v>
      </c>
      <c r="G480" t="s">
        <v>234</v>
      </c>
      <c r="H480" s="33">
        <v>23.96</v>
      </c>
      <c r="I480" t="s">
        <v>235</v>
      </c>
      <c r="J480" s="34">
        <f>ROUND(E480/I478* H480,5)</f>
        <v>7.1879999999999999E-2</v>
      </c>
      <c r="K480" s="35"/>
    </row>
    <row r="481" spans="1:27" x14ac:dyDescent="0.3">
      <c r="D481" s="36" t="s">
        <v>236</v>
      </c>
      <c r="E481" s="35"/>
      <c r="H481" s="35"/>
      <c r="K481" s="33">
        <f>SUM(J480:J480)</f>
        <v>7.1879999999999999E-2</v>
      </c>
    </row>
    <row r="482" spans="1:27" x14ac:dyDescent="0.3">
      <c r="B482" s="23" t="s">
        <v>237</v>
      </c>
      <c r="E482" s="35"/>
      <c r="H482" s="35"/>
      <c r="K482" s="35"/>
    </row>
    <row r="483" spans="1:27" x14ac:dyDescent="0.3">
      <c r="B483" t="s">
        <v>451</v>
      </c>
      <c r="C483" t="s">
        <v>231</v>
      </c>
      <c r="D483" t="s">
        <v>452</v>
      </c>
      <c r="E483" s="32">
        <v>5.0000000000000001E-4</v>
      </c>
      <c r="F483" t="s">
        <v>233</v>
      </c>
      <c r="G483" t="s">
        <v>234</v>
      </c>
      <c r="H483" s="33">
        <v>42.46</v>
      </c>
      <c r="I483" t="s">
        <v>235</v>
      </c>
      <c r="J483" s="34">
        <f>ROUND(E483/I478* H483,5)</f>
        <v>2.1229999999999999E-2</v>
      </c>
      <c r="K483" s="35"/>
    </row>
    <row r="484" spans="1:27" x14ac:dyDescent="0.3">
      <c r="B484" t="s">
        <v>453</v>
      </c>
      <c r="C484" t="s">
        <v>231</v>
      </c>
      <c r="D484" t="s">
        <v>454</v>
      </c>
      <c r="E484" s="32">
        <v>3.0000000000000001E-3</v>
      </c>
      <c r="F484" t="s">
        <v>233</v>
      </c>
      <c r="G484" t="s">
        <v>234</v>
      </c>
      <c r="H484" s="33">
        <v>29.87</v>
      </c>
      <c r="I484" t="s">
        <v>235</v>
      </c>
      <c r="J484" s="34">
        <f>ROUND(E484/I478* H484,5)</f>
        <v>8.9609999999999995E-2</v>
      </c>
      <c r="K484" s="35"/>
    </row>
    <row r="485" spans="1:27" x14ac:dyDescent="0.3">
      <c r="D485" s="36" t="s">
        <v>240</v>
      </c>
      <c r="E485" s="35"/>
      <c r="H485" s="35"/>
      <c r="K485" s="33">
        <f>SUM(J483:J484)</f>
        <v>0.11083999999999999</v>
      </c>
    </row>
    <row r="486" spans="1:27" x14ac:dyDescent="0.3">
      <c r="B486" s="23" t="s">
        <v>241</v>
      </c>
      <c r="E486" s="35"/>
      <c r="H486" s="35"/>
      <c r="K486" s="35"/>
    </row>
    <row r="487" spans="1:27" x14ac:dyDescent="0.3">
      <c r="B487" t="s">
        <v>455</v>
      </c>
      <c r="C487" t="s">
        <v>401</v>
      </c>
      <c r="D487" t="s">
        <v>456</v>
      </c>
      <c r="E487" s="32">
        <v>1</v>
      </c>
      <c r="G487" t="s">
        <v>234</v>
      </c>
      <c r="H487" s="33">
        <v>0.28000000000000003</v>
      </c>
      <c r="I487" t="s">
        <v>235</v>
      </c>
      <c r="J487" s="34">
        <f>ROUND(E487* H487,5)</f>
        <v>0.28000000000000003</v>
      </c>
      <c r="K487" s="35"/>
    </row>
    <row r="488" spans="1:27" x14ac:dyDescent="0.3">
      <c r="D488" s="36" t="s">
        <v>248</v>
      </c>
      <c r="E488" s="35"/>
      <c r="H488" s="35"/>
      <c r="K488" s="33">
        <f>SUM(J487:J487)</f>
        <v>0.28000000000000003</v>
      </c>
    </row>
    <row r="489" spans="1:27" x14ac:dyDescent="0.3">
      <c r="E489" s="35"/>
      <c r="H489" s="35"/>
      <c r="K489" s="35"/>
    </row>
    <row r="490" spans="1:27" x14ac:dyDescent="0.3">
      <c r="D490" s="36" t="s">
        <v>250</v>
      </c>
      <c r="E490" s="35"/>
      <c r="H490" s="35">
        <v>1.5</v>
      </c>
      <c r="I490" t="s">
        <v>251</v>
      </c>
      <c r="J490">
        <f>ROUND(H490/100*K481,5)</f>
        <v>1.08E-3</v>
      </c>
      <c r="K490" s="35"/>
    </row>
    <row r="491" spans="1:27" x14ac:dyDescent="0.3">
      <c r="D491" s="36" t="s">
        <v>249</v>
      </c>
      <c r="E491" s="35"/>
      <c r="H491" s="35"/>
      <c r="K491" s="37">
        <f>SUM(J479:J490)</f>
        <v>0.46380000000000005</v>
      </c>
    </row>
    <row r="492" spans="1:27" x14ac:dyDescent="0.3">
      <c r="D492" s="36" t="s">
        <v>252</v>
      </c>
      <c r="E492" s="35"/>
      <c r="H492" s="35"/>
      <c r="K492" s="37">
        <f>SUM(K491:K491)</f>
        <v>0.46380000000000005</v>
      </c>
    </row>
    <row r="494" spans="1:27" ht="45" customHeight="1" x14ac:dyDescent="0.3">
      <c r="A494" s="27" t="s">
        <v>457</v>
      </c>
      <c r="B494" s="27" t="s">
        <v>49</v>
      </c>
      <c r="C494" s="28" t="s">
        <v>30</v>
      </c>
      <c r="D494" s="7" t="s">
        <v>50</v>
      </c>
      <c r="E494" s="6"/>
      <c r="F494" s="6"/>
      <c r="G494" s="28"/>
      <c r="H494" s="30" t="s">
        <v>227</v>
      </c>
      <c r="I494" s="5">
        <v>1</v>
      </c>
      <c r="J494" s="4"/>
      <c r="K494" s="31">
        <f>ROUND(K507,2)</f>
        <v>0.46</v>
      </c>
      <c r="L494" s="29" t="s">
        <v>458</v>
      </c>
      <c r="M494" s="28"/>
      <c r="N494" s="28"/>
      <c r="O494" s="28"/>
      <c r="P494" s="28"/>
      <c r="Q494" s="28"/>
      <c r="R494" s="28"/>
      <c r="S494" s="28"/>
      <c r="T494" s="28"/>
      <c r="U494" s="28"/>
      <c r="V494" s="28"/>
      <c r="W494" s="28"/>
      <c r="X494" s="28"/>
      <c r="Y494" s="28"/>
      <c r="Z494" s="28"/>
      <c r="AA494" s="28"/>
    </row>
    <row r="495" spans="1:27" x14ac:dyDescent="0.3">
      <c r="B495" s="23" t="s">
        <v>229</v>
      </c>
    </row>
    <row r="496" spans="1:27" x14ac:dyDescent="0.3">
      <c r="B496" t="s">
        <v>230</v>
      </c>
      <c r="C496" t="s">
        <v>231</v>
      </c>
      <c r="D496" t="s">
        <v>232</v>
      </c>
      <c r="E496" s="32">
        <v>3.0000000000000001E-3</v>
      </c>
      <c r="F496" t="s">
        <v>233</v>
      </c>
      <c r="G496" t="s">
        <v>234</v>
      </c>
      <c r="H496" s="33">
        <v>23.96</v>
      </c>
      <c r="I496" t="s">
        <v>235</v>
      </c>
      <c r="J496" s="34">
        <f>ROUND(E496/I494* H496,5)</f>
        <v>7.1879999999999999E-2</v>
      </c>
      <c r="K496" s="35"/>
    </row>
    <row r="497" spans="1:27" x14ac:dyDescent="0.3">
      <c r="D497" s="36" t="s">
        <v>236</v>
      </c>
      <c r="E497" s="35"/>
      <c r="H497" s="35"/>
      <c r="K497" s="33">
        <f>SUM(J496:J496)</f>
        <v>7.1879999999999999E-2</v>
      </c>
    </row>
    <row r="498" spans="1:27" x14ac:dyDescent="0.3">
      <c r="B498" s="23" t="s">
        <v>237</v>
      </c>
      <c r="E498" s="35"/>
      <c r="H498" s="35"/>
      <c r="K498" s="35"/>
    </row>
    <row r="499" spans="1:27" x14ac:dyDescent="0.3">
      <c r="B499" t="s">
        <v>453</v>
      </c>
      <c r="C499" t="s">
        <v>231</v>
      </c>
      <c r="D499" t="s">
        <v>454</v>
      </c>
      <c r="E499" s="32">
        <v>3.0000000000000001E-3</v>
      </c>
      <c r="F499" t="s">
        <v>233</v>
      </c>
      <c r="G499" t="s">
        <v>234</v>
      </c>
      <c r="H499" s="33">
        <v>29.87</v>
      </c>
      <c r="I499" t="s">
        <v>235</v>
      </c>
      <c r="J499" s="34">
        <f>ROUND(E499/I494* H499,5)</f>
        <v>8.9609999999999995E-2</v>
      </c>
      <c r="K499" s="35"/>
    </row>
    <row r="500" spans="1:27" x14ac:dyDescent="0.3">
      <c r="D500" s="36" t="s">
        <v>240</v>
      </c>
      <c r="E500" s="35"/>
      <c r="H500" s="35"/>
      <c r="K500" s="33">
        <f>SUM(J499:J499)</f>
        <v>8.9609999999999995E-2</v>
      </c>
    </row>
    <row r="501" spans="1:27" x14ac:dyDescent="0.3">
      <c r="B501" s="23" t="s">
        <v>241</v>
      </c>
      <c r="E501" s="35"/>
      <c r="H501" s="35"/>
      <c r="K501" s="35"/>
    </row>
    <row r="502" spans="1:27" x14ac:dyDescent="0.3">
      <c r="B502" t="s">
        <v>459</v>
      </c>
      <c r="C502" t="s">
        <v>401</v>
      </c>
      <c r="D502" t="s">
        <v>460</v>
      </c>
      <c r="E502" s="32">
        <v>1</v>
      </c>
      <c r="G502" t="s">
        <v>234</v>
      </c>
      <c r="H502" s="33">
        <v>0.3</v>
      </c>
      <c r="I502" t="s">
        <v>235</v>
      </c>
      <c r="J502" s="34">
        <f>ROUND(E502* H502,5)</f>
        <v>0.3</v>
      </c>
      <c r="K502" s="35"/>
    </row>
    <row r="503" spans="1:27" x14ac:dyDescent="0.3">
      <c r="D503" s="36" t="s">
        <v>248</v>
      </c>
      <c r="E503" s="35"/>
      <c r="H503" s="35"/>
      <c r="K503" s="33">
        <f>SUM(J502:J502)</f>
        <v>0.3</v>
      </c>
    </row>
    <row r="504" spans="1:27" x14ac:dyDescent="0.3">
      <c r="E504" s="35"/>
      <c r="H504" s="35"/>
      <c r="K504" s="35"/>
    </row>
    <row r="505" spans="1:27" x14ac:dyDescent="0.3">
      <c r="D505" s="36" t="s">
        <v>250</v>
      </c>
      <c r="E505" s="35"/>
      <c r="H505" s="35">
        <v>1.5</v>
      </c>
      <c r="I505" t="s">
        <v>251</v>
      </c>
      <c r="J505">
        <f>ROUND(H505/100*K497,5)</f>
        <v>1.08E-3</v>
      </c>
      <c r="K505" s="35"/>
    </row>
    <row r="506" spans="1:27" x14ac:dyDescent="0.3">
      <c r="D506" s="36" t="s">
        <v>249</v>
      </c>
      <c r="E506" s="35"/>
      <c r="H506" s="35"/>
      <c r="K506" s="37">
        <f>SUM(J495:J505)</f>
        <v>0.46256999999999998</v>
      </c>
    </row>
    <row r="507" spans="1:27" x14ac:dyDescent="0.3">
      <c r="D507" s="36" t="s">
        <v>252</v>
      </c>
      <c r="E507" s="35"/>
      <c r="H507" s="35"/>
      <c r="K507" s="37">
        <f>SUM(K506:K506)</f>
        <v>0.46256999999999998</v>
      </c>
    </row>
    <row r="509" spans="1:27" ht="45" customHeight="1" x14ac:dyDescent="0.3">
      <c r="A509" s="27" t="s">
        <v>461</v>
      </c>
      <c r="B509" s="27" t="s">
        <v>207</v>
      </c>
      <c r="C509" s="28" t="s">
        <v>71</v>
      </c>
      <c r="D509" s="7" t="s">
        <v>208</v>
      </c>
      <c r="E509" s="6"/>
      <c r="F509" s="6"/>
      <c r="G509" s="28"/>
      <c r="H509" s="30" t="s">
        <v>227</v>
      </c>
      <c r="I509" s="5">
        <v>1</v>
      </c>
      <c r="J509" s="4"/>
      <c r="K509" s="31">
        <v>3000</v>
      </c>
      <c r="L509" s="29" t="s">
        <v>462</v>
      </c>
      <c r="M509" s="28"/>
      <c r="N509" s="28"/>
      <c r="O509" s="28"/>
      <c r="P509" s="28"/>
      <c r="Q509" s="28"/>
      <c r="R509" s="28"/>
      <c r="S509" s="28"/>
      <c r="T509" s="28"/>
      <c r="U509" s="28"/>
      <c r="V509" s="28"/>
      <c r="W509" s="28"/>
      <c r="X509" s="28"/>
      <c r="Y509" s="28"/>
      <c r="Z509" s="28"/>
      <c r="AA509" s="28"/>
    </row>
    <row r="510" spans="1:27" ht="45" customHeight="1" x14ac:dyDescent="0.3">
      <c r="A510" s="27" t="s">
        <v>463</v>
      </c>
      <c r="B510" s="27" t="s">
        <v>82</v>
      </c>
      <c r="C510" s="28" t="s">
        <v>59</v>
      </c>
      <c r="D510" s="7" t="s">
        <v>83</v>
      </c>
      <c r="E510" s="6"/>
      <c r="F510" s="6"/>
      <c r="G510" s="28"/>
      <c r="H510" s="30" t="s">
        <v>227</v>
      </c>
      <c r="I510" s="5">
        <v>1</v>
      </c>
      <c r="J510" s="4"/>
      <c r="K510" s="31">
        <f>ROUND(K525,2)</f>
        <v>1.1100000000000001</v>
      </c>
      <c r="L510" s="29" t="s">
        <v>464</v>
      </c>
      <c r="M510" s="28"/>
      <c r="N510" s="28"/>
      <c r="O510" s="28"/>
      <c r="P510" s="28"/>
      <c r="Q510" s="28"/>
      <c r="R510" s="28"/>
      <c r="S510" s="28"/>
      <c r="T510" s="28"/>
      <c r="U510" s="28"/>
      <c r="V510" s="28"/>
      <c r="W510" s="28"/>
      <c r="X510" s="28"/>
      <c r="Y510" s="28"/>
      <c r="Z510" s="28"/>
      <c r="AA510" s="28"/>
    </row>
    <row r="511" spans="1:27" x14ac:dyDescent="0.3">
      <c r="B511" s="23" t="s">
        <v>229</v>
      </c>
    </row>
    <row r="512" spans="1:27" x14ac:dyDescent="0.3">
      <c r="B512" t="s">
        <v>260</v>
      </c>
      <c r="C512" t="s">
        <v>231</v>
      </c>
      <c r="D512" t="s">
        <v>261</v>
      </c>
      <c r="E512" s="32">
        <v>3.5000000000000001E-3</v>
      </c>
      <c r="F512" t="s">
        <v>233</v>
      </c>
      <c r="G512" t="s">
        <v>234</v>
      </c>
      <c r="H512" s="33">
        <v>23.17</v>
      </c>
      <c r="I512" t="s">
        <v>235</v>
      </c>
      <c r="J512" s="34">
        <f>ROUND(E512/I510* H512,5)</f>
        <v>8.1100000000000005E-2</v>
      </c>
      <c r="K512" s="35"/>
    </row>
    <row r="513" spans="1:27" x14ac:dyDescent="0.3">
      <c r="B513" t="s">
        <v>396</v>
      </c>
      <c r="C513" t="s">
        <v>231</v>
      </c>
      <c r="D513" t="s">
        <v>397</v>
      </c>
      <c r="E513" s="32">
        <v>7.0000000000000001E-3</v>
      </c>
      <c r="F513" t="s">
        <v>233</v>
      </c>
      <c r="G513" t="s">
        <v>234</v>
      </c>
      <c r="H513" s="33">
        <v>27.76</v>
      </c>
      <c r="I513" t="s">
        <v>235</v>
      </c>
      <c r="J513" s="34">
        <f>ROUND(E513/I510* H513,5)</f>
        <v>0.19431999999999999</v>
      </c>
      <c r="K513" s="35"/>
    </row>
    <row r="514" spans="1:27" x14ac:dyDescent="0.3">
      <c r="D514" s="36" t="s">
        <v>236</v>
      </c>
      <c r="E514" s="35"/>
      <c r="H514" s="35"/>
      <c r="K514" s="33">
        <f>SUM(J512:J513)</f>
        <v>0.27542</v>
      </c>
    </row>
    <row r="515" spans="1:27" x14ac:dyDescent="0.3">
      <c r="B515" s="23" t="s">
        <v>237</v>
      </c>
      <c r="E515" s="35"/>
      <c r="H515" s="35"/>
      <c r="K515" s="35"/>
    </row>
    <row r="516" spans="1:27" x14ac:dyDescent="0.3">
      <c r="B516" t="s">
        <v>465</v>
      </c>
      <c r="C516" t="s">
        <v>231</v>
      </c>
      <c r="D516" t="s">
        <v>466</v>
      </c>
      <c r="E516" s="32">
        <v>3.5000000000000001E-3</v>
      </c>
      <c r="F516" t="s">
        <v>233</v>
      </c>
      <c r="G516" t="s">
        <v>234</v>
      </c>
      <c r="H516" s="33">
        <v>36.729999999999997</v>
      </c>
      <c r="I516" t="s">
        <v>235</v>
      </c>
      <c r="J516" s="34">
        <f>ROUND(E516/I510* H516,5)</f>
        <v>0.12856000000000001</v>
      </c>
      <c r="K516" s="35"/>
    </row>
    <row r="517" spans="1:27" x14ac:dyDescent="0.3">
      <c r="D517" s="36" t="s">
        <v>240</v>
      </c>
      <c r="E517" s="35"/>
      <c r="H517" s="35"/>
      <c r="K517" s="33">
        <f>SUM(J516:J516)</f>
        <v>0.12856000000000001</v>
      </c>
    </row>
    <row r="518" spans="1:27" x14ac:dyDescent="0.3">
      <c r="B518" s="23" t="s">
        <v>241</v>
      </c>
      <c r="E518" s="35"/>
      <c r="H518" s="35"/>
      <c r="K518" s="35"/>
    </row>
    <row r="519" spans="1:27" x14ac:dyDescent="0.3">
      <c r="B519" t="s">
        <v>467</v>
      </c>
      <c r="C519" t="s">
        <v>401</v>
      </c>
      <c r="D519" t="s">
        <v>468</v>
      </c>
      <c r="E519" s="32">
        <v>5.0999999999999997E-2</v>
      </c>
      <c r="G519" t="s">
        <v>234</v>
      </c>
      <c r="H519" s="33">
        <v>1.79</v>
      </c>
      <c r="I519" t="s">
        <v>235</v>
      </c>
      <c r="J519" s="34">
        <f>ROUND(E519* H519,5)</f>
        <v>9.1289999999999996E-2</v>
      </c>
      <c r="K519" s="35"/>
    </row>
    <row r="520" spans="1:27" x14ac:dyDescent="0.3">
      <c r="B520" t="s">
        <v>469</v>
      </c>
      <c r="C520" t="s">
        <v>401</v>
      </c>
      <c r="D520" t="s">
        <v>470</v>
      </c>
      <c r="E520" s="32">
        <v>0.30599999999999999</v>
      </c>
      <c r="G520" t="s">
        <v>234</v>
      </c>
      <c r="H520" s="33">
        <v>1.99</v>
      </c>
      <c r="I520" t="s">
        <v>235</v>
      </c>
      <c r="J520" s="34">
        <f>ROUND(E520* H520,5)</f>
        <v>0.60894000000000004</v>
      </c>
      <c r="K520" s="35"/>
    </row>
    <row r="521" spans="1:27" x14ac:dyDescent="0.3">
      <c r="D521" s="36" t="s">
        <v>248</v>
      </c>
      <c r="E521" s="35"/>
      <c r="H521" s="35"/>
      <c r="K521" s="33">
        <f>SUM(J519:J520)</f>
        <v>0.70023000000000002</v>
      </c>
    </row>
    <row r="522" spans="1:27" x14ac:dyDescent="0.3">
      <c r="E522" s="35"/>
      <c r="H522" s="35"/>
      <c r="K522" s="35"/>
    </row>
    <row r="523" spans="1:27" x14ac:dyDescent="0.3">
      <c r="D523" s="36" t="s">
        <v>250</v>
      </c>
      <c r="E523" s="35"/>
      <c r="H523" s="35">
        <v>1.5</v>
      </c>
      <c r="I523" t="s">
        <v>251</v>
      </c>
      <c r="J523">
        <f>ROUND(H523/100*K514,5)</f>
        <v>4.13E-3</v>
      </c>
      <c r="K523" s="35"/>
    </row>
    <row r="524" spans="1:27" x14ac:dyDescent="0.3">
      <c r="D524" s="36" t="s">
        <v>249</v>
      </c>
      <c r="E524" s="35"/>
      <c r="H524" s="35"/>
      <c r="K524" s="37">
        <f>SUM(J511:J523)</f>
        <v>1.1083400000000001</v>
      </c>
    </row>
    <row r="525" spans="1:27" x14ac:dyDescent="0.3">
      <c r="D525" s="36" t="s">
        <v>252</v>
      </c>
      <c r="E525" s="35"/>
      <c r="H525" s="35"/>
      <c r="K525" s="37">
        <f>SUM(K524:K524)</f>
        <v>1.1083400000000001</v>
      </c>
    </row>
    <row r="527" spans="1:27" ht="45" customHeight="1" x14ac:dyDescent="0.3">
      <c r="A527" s="27" t="s">
        <v>471</v>
      </c>
      <c r="B527" s="27" t="s">
        <v>77</v>
      </c>
      <c r="C527" s="28" t="s">
        <v>71</v>
      </c>
      <c r="D527" s="7" t="s">
        <v>78</v>
      </c>
      <c r="E527" s="6"/>
      <c r="F527" s="6"/>
      <c r="G527" s="28"/>
      <c r="H527" s="30" t="s">
        <v>227</v>
      </c>
      <c r="I527" s="5">
        <v>1</v>
      </c>
      <c r="J527" s="4"/>
      <c r="K527" s="31">
        <f>ROUND(K539,2)</f>
        <v>66.28</v>
      </c>
      <c r="L527" s="29" t="s">
        <v>472</v>
      </c>
      <c r="M527" s="28"/>
      <c r="N527" s="28"/>
      <c r="O527" s="28"/>
      <c r="P527" s="28"/>
      <c r="Q527" s="28"/>
      <c r="R527" s="28"/>
      <c r="S527" s="28"/>
      <c r="T527" s="28"/>
      <c r="U527" s="28"/>
      <c r="V527" s="28"/>
      <c r="W527" s="28"/>
      <c r="X527" s="28"/>
      <c r="Y527" s="28"/>
      <c r="Z527" s="28"/>
      <c r="AA527" s="28"/>
    </row>
    <row r="528" spans="1:27" x14ac:dyDescent="0.3">
      <c r="B528" s="23" t="s">
        <v>229</v>
      </c>
    </row>
    <row r="529" spans="1:27" x14ac:dyDescent="0.3">
      <c r="B529" t="s">
        <v>260</v>
      </c>
      <c r="C529" t="s">
        <v>231</v>
      </c>
      <c r="D529" t="s">
        <v>261</v>
      </c>
      <c r="E529" s="32">
        <v>0.42</v>
      </c>
      <c r="F529" t="s">
        <v>233</v>
      </c>
      <c r="G529" t="s">
        <v>234</v>
      </c>
      <c r="H529" s="33">
        <v>23.17</v>
      </c>
      <c r="I529" t="s">
        <v>235</v>
      </c>
      <c r="J529" s="34">
        <f>ROUND(E529/I527* H529,5)</f>
        <v>9.7314000000000007</v>
      </c>
      <c r="K529" s="35"/>
    </row>
    <row r="530" spans="1:27" x14ac:dyDescent="0.3">
      <c r="B530" t="s">
        <v>262</v>
      </c>
      <c r="C530" t="s">
        <v>231</v>
      </c>
      <c r="D530" t="s">
        <v>263</v>
      </c>
      <c r="E530" s="32">
        <v>0.42</v>
      </c>
      <c r="F530" t="s">
        <v>233</v>
      </c>
      <c r="G530" t="s">
        <v>234</v>
      </c>
      <c r="H530" s="33">
        <v>27.76</v>
      </c>
      <c r="I530" t="s">
        <v>235</v>
      </c>
      <c r="J530" s="34">
        <f>ROUND(E530/I527* H530,5)</f>
        <v>11.6592</v>
      </c>
      <c r="K530" s="35"/>
    </row>
    <row r="531" spans="1:27" x14ac:dyDescent="0.3">
      <c r="D531" s="36" t="s">
        <v>236</v>
      </c>
      <c r="E531" s="35"/>
      <c r="H531" s="35"/>
      <c r="K531" s="33">
        <f>SUM(J529:J530)</f>
        <v>21.390599999999999</v>
      </c>
    </row>
    <row r="532" spans="1:27" x14ac:dyDescent="0.3">
      <c r="B532" s="23" t="s">
        <v>241</v>
      </c>
      <c r="E532" s="35"/>
      <c r="H532" s="35"/>
      <c r="K532" s="35"/>
    </row>
    <row r="533" spans="1:27" x14ac:dyDescent="0.3">
      <c r="B533" t="s">
        <v>290</v>
      </c>
      <c r="C533" t="s">
        <v>52</v>
      </c>
      <c r="D533" t="s">
        <v>291</v>
      </c>
      <c r="E533" s="32">
        <v>0.04</v>
      </c>
      <c r="G533" t="s">
        <v>234</v>
      </c>
      <c r="H533" s="33">
        <v>44.07</v>
      </c>
      <c r="I533" t="s">
        <v>235</v>
      </c>
      <c r="J533" s="34">
        <f>ROUND(E533* H533,5)</f>
        <v>1.7627999999999999</v>
      </c>
      <c r="K533" s="35"/>
    </row>
    <row r="534" spans="1:27" x14ac:dyDescent="0.3">
      <c r="B534" t="s">
        <v>473</v>
      </c>
      <c r="C534" t="s">
        <v>71</v>
      </c>
      <c r="D534" t="s">
        <v>474</v>
      </c>
      <c r="E534" s="32">
        <v>1</v>
      </c>
      <c r="G534" t="s">
        <v>234</v>
      </c>
      <c r="H534" s="33">
        <v>42.81</v>
      </c>
      <c r="I534" t="s">
        <v>235</v>
      </c>
      <c r="J534" s="34">
        <f>ROUND(E534* H534,5)</f>
        <v>42.81</v>
      </c>
      <c r="K534" s="35"/>
    </row>
    <row r="535" spans="1:27" x14ac:dyDescent="0.3">
      <c r="D535" s="36" t="s">
        <v>248</v>
      </c>
      <c r="E535" s="35"/>
      <c r="H535" s="35"/>
      <c r="K535" s="33">
        <f>SUM(J533:J534)</f>
        <v>44.572800000000001</v>
      </c>
    </row>
    <row r="536" spans="1:27" x14ac:dyDescent="0.3">
      <c r="E536" s="35"/>
      <c r="H536" s="35"/>
      <c r="K536" s="35"/>
    </row>
    <row r="537" spans="1:27" x14ac:dyDescent="0.3">
      <c r="D537" s="36" t="s">
        <v>250</v>
      </c>
      <c r="E537" s="35"/>
      <c r="H537" s="35">
        <v>1.5</v>
      </c>
      <c r="I537" t="s">
        <v>251</v>
      </c>
      <c r="J537">
        <f>ROUND(H537/100*K531,5)</f>
        <v>0.32085999999999998</v>
      </c>
      <c r="K537" s="35"/>
    </row>
    <row r="538" spans="1:27" x14ac:dyDescent="0.3">
      <c r="D538" s="36" t="s">
        <v>249</v>
      </c>
      <c r="E538" s="35"/>
      <c r="H538" s="35"/>
      <c r="K538" s="37">
        <f>SUM(J528:J537)</f>
        <v>66.284260000000003</v>
      </c>
    </row>
    <row r="539" spans="1:27" x14ac:dyDescent="0.3">
      <c r="D539" s="36" t="s">
        <v>252</v>
      </c>
      <c r="E539" s="35"/>
      <c r="H539" s="35"/>
      <c r="K539" s="37">
        <f>SUM(K538:K538)</f>
        <v>66.284260000000003</v>
      </c>
    </row>
    <row r="541" spans="1:27" ht="45" customHeight="1" x14ac:dyDescent="0.3">
      <c r="A541" s="27" t="s">
        <v>475</v>
      </c>
      <c r="B541" s="27" t="s">
        <v>75</v>
      </c>
      <c r="C541" s="28" t="s">
        <v>71</v>
      </c>
      <c r="D541" s="7" t="s">
        <v>76</v>
      </c>
      <c r="E541" s="6"/>
      <c r="F541" s="6"/>
      <c r="G541" s="28"/>
      <c r="H541" s="30" t="s">
        <v>227</v>
      </c>
      <c r="I541" s="5">
        <v>1</v>
      </c>
      <c r="J541" s="4"/>
      <c r="K541" s="31">
        <f>ROUND(K554,2)</f>
        <v>79.73</v>
      </c>
      <c r="L541" s="29" t="s">
        <v>476</v>
      </c>
      <c r="M541" s="28"/>
      <c r="N541" s="28"/>
      <c r="O541" s="28"/>
      <c r="P541" s="28"/>
      <c r="Q541" s="28"/>
      <c r="R541" s="28"/>
      <c r="S541" s="28"/>
      <c r="T541" s="28"/>
      <c r="U541" s="28"/>
      <c r="V541" s="28"/>
      <c r="W541" s="28"/>
      <c r="X541" s="28"/>
      <c r="Y541" s="28"/>
      <c r="Z541" s="28"/>
      <c r="AA541" s="28"/>
    </row>
    <row r="542" spans="1:27" x14ac:dyDescent="0.3">
      <c r="B542" s="23" t="s">
        <v>229</v>
      </c>
    </row>
    <row r="543" spans="1:27" x14ac:dyDescent="0.3">
      <c r="B543" t="s">
        <v>260</v>
      </c>
      <c r="C543" t="s">
        <v>231</v>
      </c>
      <c r="D543" t="s">
        <v>261</v>
      </c>
      <c r="E543" s="32">
        <v>1.05</v>
      </c>
      <c r="F543" t="s">
        <v>233</v>
      </c>
      <c r="G543" t="s">
        <v>234</v>
      </c>
      <c r="H543" s="33">
        <v>23.17</v>
      </c>
      <c r="I543" t="s">
        <v>235</v>
      </c>
      <c r="J543" s="34">
        <f>ROUND(E543/I541* H543,5)</f>
        <v>24.328499999999998</v>
      </c>
      <c r="K543" s="35"/>
    </row>
    <row r="544" spans="1:27" x14ac:dyDescent="0.3">
      <c r="B544" t="s">
        <v>262</v>
      </c>
      <c r="C544" t="s">
        <v>231</v>
      </c>
      <c r="D544" t="s">
        <v>263</v>
      </c>
      <c r="E544" s="32">
        <v>1.05</v>
      </c>
      <c r="F544" t="s">
        <v>233</v>
      </c>
      <c r="G544" t="s">
        <v>234</v>
      </c>
      <c r="H544" s="33">
        <v>27.76</v>
      </c>
      <c r="I544" t="s">
        <v>235</v>
      </c>
      <c r="J544" s="34">
        <f>ROUND(E544/I541* H544,5)</f>
        <v>29.148</v>
      </c>
      <c r="K544" s="35"/>
    </row>
    <row r="545" spans="1:27" x14ac:dyDescent="0.3">
      <c r="D545" s="36" t="s">
        <v>236</v>
      </c>
      <c r="E545" s="35"/>
      <c r="H545" s="35"/>
      <c r="K545" s="33">
        <f>SUM(J543:J544)</f>
        <v>53.476500000000001</v>
      </c>
    </row>
    <row r="546" spans="1:27" x14ac:dyDescent="0.3">
      <c r="B546" s="23" t="s">
        <v>241</v>
      </c>
      <c r="E546" s="35"/>
      <c r="H546" s="35"/>
      <c r="K546" s="35"/>
    </row>
    <row r="547" spans="1:27" x14ac:dyDescent="0.3">
      <c r="B547" t="s">
        <v>477</v>
      </c>
      <c r="C547" t="s">
        <v>478</v>
      </c>
      <c r="D547" t="s">
        <v>479</v>
      </c>
      <c r="E547" s="32">
        <v>0.56000000000000005</v>
      </c>
      <c r="G547" t="s">
        <v>234</v>
      </c>
      <c r="H547" s="33">
        <v>2.69</v>
      </c>
      <c r="I547" t="s">
        <v>235</v>
      </c>
      <c r="J547" s="34">
        <f>ROUND(E547* H547,5)</f>
        <v>1.5064</v>
      </c>
      <c r="K547" s="35"/>
    </row>
    <row r="548" spans="1:27" x14ac:dyDescent="0.3">
      <c r="B548" t="s">
        <v>480</v>
      </c>
      <c r="C548" t="s">
        <v>71</v>
      </c>
      <c r="D548" t="s">
        <v>481</v>
      </c>
      <c r="E548" s="32">
        <v>1.0069999999999999</v>
      </c>
      <c r="G548" t="s">
        <v>234</v>
      </c>
      <c r="H548" s="33">
        <v>1.19</v>
      </c>
      <c r="I548" t="s">
        <v>235</v>
      </c>
      <c r="J548" s="34">
        <f>ROUND(E548* H548,5)</f>
        <v>1.1983299999999999</v>
      </c>
      <c r="K548" s="35"/>
    </row>
    <row r="549" spans="1:27" x14ac:dyDescent="0.3">
      <c r="B549" t="s">
        <v>482</v>
      </c>
      <c r="C549" t="s">
        <v>23</v>
      </c>
      <c r="D549" t="s">
        <v>483</v>
      </c>
      <c r="E549" s="32">
        <v>0.27389999999999998</v>
      </c>
      <c r="G549" t="s">
        <v>234</v>
      </c>
      <c r="H549" s="33">
        <v>83.05</v>
      </c>
      <c r="I549" t="s">
        <v>235</v>
      </c>
      <c r="J549" s="34">
        <f>ROUND(E549* H549,5)</f>
        <v>22.747399999999999</v>
      </c>
      <c r="K549" s="35"/>
    </row>
    <row r="550" spans="1:27" x14ac:dyDescent="0.3">
      <c r="D550" s="36" t="s">
        <v>248</v>
      </c>
      <c r="E550" s="35"/>
      <c r="H550" s="35"/>
      <c r="K550" s="33">
        <f>SUM(J547:J549)</f>
        <v>25.452129999999997</v>
      </c>
    </row>
    <row r="551" spans="1:27" x14ac:dyDescent="0.3">
      <c r="E551" s="35"/>
      <c r="H551" s="35"/>
      <c r="K551" s="35"/>
    </row>
    <row r="552" spans="1:27" x14ac:dyDescent="0.3">
      <c r="D552" s="36" t="s">
        <v>250</v>
      </c>
      <c r="E552" s="35"/>
      <c r="H552" s="35">
        <v>1.5</v>
      </c>
      <c r="I552" t="s">
        <v>251</v>
      </c>
      <c r="J552">
        <f>ROUND(H552/100*K545,5)</f>
        <v>0.80215000000000003</v>
      </c>
      <c r="K552" s="35"/>
    </row>
    <row r="553" spans="1:27" x14ac:dyDescent="0.3">
      <c r="D553" s="36" t="s">
        <v>249</v>
      </c>
      <c r="E553" s="35"/>
      <c r="H553" s="35"/>
      <c r="K553" s="37">
        <f>SUM(J542:J552)</f>
        <v>79.730779999999996</v>
      </c>
    </row>
    <row r="554" spans="1:27" x14ac:dyDescent="0.3">
      <c r="D554" s="36" t="s">
        <v>252</v>
      </c>
      <c r="E554" s="35"/>
      <c r="H554" s="35"/>
      <c r="K554" s="37">
        <f>SUM(K553:K553)</f>
        <v>79.730779999999996</v>
      </c>
    </row>
    <row r="556" spans="1:27" ht="45" customHeight="1" x14ac:dyDescent="0.3">
      <c r="A556" s="27" t="s">
        <v>484</v>
      </c>
      <c r="B556" s="27" t="s">
        <v>58</v>
      </c>
      <c r="C556" s="28" t="s">
        <v>59</v>
      </c>
      <c r="D556" s="7" t="s">
        <v>60</v>
      </c>
      <c r="E556" s="6"/>
      <c r="F556" s="6"/>
      <c r="G556" s="28"/>
      <c r="H556" s="30" t="s">
        <v>227</v>
      </c>
      <c r="I556" s="5">
        <v>1</v>
      </c>
      <c r="J556" s="4"/>
      <c r="K556" s="31">
        <f>ROUND(K578,2)</f>
        <v>23.82</v>
      </c>
      <c r="L556" s="29" t="s">
        <v>485</v>
      </c>
      <c r="M556" s="28"/>
      <c r="N556" s="28"/>
      <c r="O556" s="28"/>
      <c r="P556" s="28"/>
      <c r="Q556" s="28"/>
      <c r="R556" s="28"/>
      <c r="S556" s="28"/>
      <c r="T556" s="28"/>
      <c r="U556" s="28"/>
      <c r="V556" s="28"/>
      <c r="W556" s="28"/>
      <c r="X556" s="28"/>
      <c r="Y556" s="28"/>
      <c r="Z556" s="28"/>
      <c r="AA556" s="28"/>
    </row>
    <row r="557" spans="1:27" x14ac:dyDescent="0.3">
      <c r="B557" s="23" t="s">
        <v>229</v>
      </c>
    </row>
    <row r="558" spans="1:27" x14ac:dyDescent="0.3">
      <c r="B558" t="s">
        <v>396</v>
      </c>
      <c r="C558" t="s">
        <v>231</v>
      </c>
      <c r="D558" t="s">
        <v>397</v>
      </c>
      <c r="E558" s="32">
        <v>0.09</v>
      </c>
      <c r="F558" t="s">
        <v>233</v>
      </c>
      <c r="G558" t="s">
        <v>234</v>
      </c>
      <c r="H558" s="33">
        <v>27.76</v>
      </c>
      <c r="I558" t="s">
        <v>235</v>
      </c>
      <c r="J558" s="34">
        <f>ROUND(E558/I556* H558,5)</f>
        <v>2.4984000000000002</v>
      </c>
      <c r="K558" s="35"/>
    </row>
    <row r="559" spans="1:27" x14ac:dyDescent="0.3">
      <c r="B559" t="s">
        <v>230</v>
      </c>
      <c r="C559" t="s">
        <v>231</v>
      </c>
      <c r="D559" t="s">
        <v>232</v>
      </c>
      <c r="E559" s="32">
        <v>4.4999999999999998E-2</v>
      </c>
      <c r="F559" t="s">
        <v>233</v>
      </c>
      <c r="G559" t="s">
        <v>234</v>
      </c>
      <c r="H559" s="33">
        <v>23.96</v>
      </c>
      <c r="I559" t="s">
        <v>235</v>
      </c>
      <c r="J559" s="34">
        <f>ROUND(E559/I556* H559,5)</f>
        <v>1.0782</v>
      </c>
      <c r="K559" s="35"/>
    </row>
    <row r="560" spans="1:27" x14ac:dyDescent="0.3">
      <c r="B560" t="s">
        <v>260</v>
      </c>
      <c r="C560" t="s">
        <v>231</v>
      </c>
      <c r="D560" t="s">
        <v>261</v>
      </c>
      <c r="E560" s="32">
        <v>0.09</v>
      </c>
      <c r="F560" t="s">
        <v>233</v>
      </c>
      <c r="G560" t="s">
        <v>234</v>
      </c>
      <c r="H560" s="33">
        <v>23.17</v>
      </c>
      <c r="I560" t="s">
        <v>235</v>
      </c>
      <c r="J560" s="34">
        <f>ROUND(E560/I556* H560,5)</f>
        <v>2.0853000000000002</v>
      </c>
      <c r="K560" s="35"/>
    </row>
    <row r="561" spans="2:11" x14ac:dyDescent="0.3">
      <c r="D561" s="36" t="s">
        <v>236</v>
      </c>
      <c r="E561" s="35"/>
      <c r="H561" s="35"/>
      <c r="K561" s="33">
        <f>SUM(J558:J560)</f>
        <v>5.6619000000000002</v>
      </c>
    </row>
    <row r="562" spans="2:11" x14ac:dyDescent="0.3">
      <c r="B562" s="23" t="s">
        <v>237</v>
      </c>
      <c r="E562" s="35"/>
      <c r="H562" s="35"/>
      <c r="K562" s="35"/>
    </row>
    <row r="563" spans="2:11" x14ac:dyDescent="0.3">
      <c r="B563" t="s">
        <v>362</v>
      </c>
      <c r="C563" t="s">
        <v>231</v>
      </c>
      <c r="D563" t="s">
        <v>363</v>
      </c>
      <c r="E563" s="32">
        <v>1.0999999999999999E-2</v>
      </c>
      <c r="F563" t="s">
        <v>233</v>
      </c>
      <c r="G563" t="s">
        <v>234</v>
      </c>
      <c r="H563" s="33">
        <v>74.5</v>
      </c>
      <c r="I563" t="s">
        <v>235</v>
      </c>
      <c r="J563" s="34">
        <f>ROUND(E563/I556* H563,5)</f>
        <v>0.81950000000000001</v>
      </c>
      <c r="K563" s="35"/>
    </row>
    <row r="564" spans="2:11" x14ac:dyDescent="0.3">
      <c r="B564" t="s">
        <v>272</v>
      </c>
      <c r="C564" t="s">
        <v>231</v>
      </c>
      <c r="D564" t="s">
        <v>273</v>
      </c>
      <c r="E564" s="32">
        <v>3.04E-2</v>
      </c>
      <c r="F564" t="s">
        <v>233</v>
      </c>
      <c r="G564" t="s">
        <v>234</v>
      </c>
      <c r="H564" s="33">
        <v>52.25</v>
      </c>
      <c r="I564" t="s">
        <v>235</v>
      </c>
      <c r="J564" s="34">
        <f>ROUND(E564/I556* H564,5)</f>
        <v>1.5884</v>
      </c>
      <c r="K564" s="35"/>
    </row>
    <row r="565" spans="2:11" x14ac:dyDescent="0.3">
      <c r="B565" t="s">
        <v>486</v>
      </c>
      <c r="C565" t="s">
        <v>231</v>
      </c>
      <c r="D565" t="s">
        <v>487</v>
      </c>
      <c r="E565" s="32">
        <v>8.9999999999999993E-3</v>
      </c>
      <c r="F565" t="s">
        <v>233</v>
      </c>
      <c r="G565" t="s">
        <v>234</v>
      </c>
      <c r="H565" s="33">
        <v>59</v>
      </c>
      <c r="I565" t="s">
        <v>235</v>
      </c>
      <c r="J565" s="34">
        <f>ROUND(E565/I556* H565,5)</f>
        <v>0.53100000000000003</v>
      </c>
      <c r="K565" s="35"/>
    </row>
    <row r="566" spans="2:11" x14ac:dyDescent="0.3">
      <c r="D566" s="36" t="s">
        <v>240</v>
      </c>
      <c r="E566" s="35"/>
      <c r="H566" s="35"/>
      <c r="K566" s="33">
        <f>SUM(J563:J565)</f>
        <v>2.9389000000000003</v>
      </c>
    </row>
    <row r="567" spans="2:11" x14ac:dyDescent="0.3">
      <c r="B567" s="23" t="s">
        <v>241</v>
      </c>
      <c r="E567" s="35"/>
      <c r="H567" s="35"/>
      <c r="K567" s="35"/>
    </row>
    <row r="568" spans="2:11" x14ac:dyDescent="0.3">
      <c r="B568" t="s">
        <v>264</v>
      </c>
      <c r="C568" t="s">
        <v>23</v>
      </c>
      <c r="D568" t="s">
        <v>265</v>
      </c>
      <c r="E568" s="32">
        <v>0.17219999999999999</v>
      </c>
      <c r="G568" t="s">
        <v>234</v>
      </c>
      <c r="H568" s="33">
        <v>82.27</v>
      </c>
      <c r="I568" t="s">
        <v>235</v>
      </c>
      <c r="J568" s="34">
        <f t="shared" ref="J568:J573" si="0">ROUND(E568* H568,5)</f>
        <v>14.16689</v>
      </c>
      <c r="K568" s="35"/>
    </row>
    <row r="569" spans="2:11" x14ac:dyDescent="0.3">
      <c r="B569" t="s">
        <v>488</v>
      </c>
      <c r="C569" t="s">
        <v>401</v>
      </c>
      <c r="D569" t="s">
        <v>489</v>
      </c>
      <c r="E569" s="32">
        <v>7.4999999999999997E-2</v>
      </c>
      <c r="G569" t="s">
        <v>234</v>
      </c>
      <c r="H569" s="33">
        <v>1.72</v>
      </c>
      <c r="I569" t="s">
        <v>235</v>
      </c>
      <c r="J569" s="34">
        <f t="shared" si="0"/>
        <v>0.129</v>
      </c>
      <c r="K569" s="35"/>
    </row>
    <row r="570" spans="2:11" x14ac:dyDescent="0.3">
      <c r="B570" t="s">
        <v>490</v>
      </c>
      <c r="C570" t="s">
        <v>401</v>
      </c>
      <c r="D570" t="s">
        <v>491</v>
      </c>
      <c r="E570" s="32">
        <v>2.5000000000000001E-2</v>
      </c>
      <c r="G570" t="s">
        <v>234</v>
      </c>
      <c r="H570" s="33">
        <v>2.02</v>
      </c>
      <c r="I570" t="s">
        <v>235</v>
      </c>
      <c r="J570" s="34">
        <f t="shared" si="0"/>
        <v>5.0500000000000003E-2</v>
      </c>
      <c r="K570" s="35"/>
    </row>
    <row r="571" spans="2:11" x14ac:dyDescent="0.3">
      <c r="B571" t="s">
        <v>492</v>
      </c>
      <c r="C571" t="s">
        <v>23</v>
      </c>
      <c r="D571" t="s">
        <v>493</v>
      </c>
      <c r="E571" s="32">
        <v>1E-3</v>
      </c>
      <c r="G571" t="s">
        <v>234</v>
      </c>
      <c r="H571" s="33">
        <v>388.96</v>
      </c>
      <c r="I571" t="s">
        <v>235</v>
      </c>
      <c r="J571" s="34">
        <f t="shared" si="0"/>
        <v>0.38895999999999997</v>
      </c>
      <c r="K571" s="35"/>
    </row>
    <row r="572" spans="2:11" x14ac:dyDescent="0.3">
      <c r="B572" t="s">
        <v>477</v>
      </c>
      <c r="C572" t="s">
        <v>478</v>
      </c>
      <c r="D572" t="s">
        <v>479</v>
      </c>
      <c r="E572" s="32">
        <v>2.5000000000000001E-2</v>
      </c>
      <c r="G572" t="s">
        <v>234</v>
      </c>
      <c r="H572" s="33">
        <v>2.69</v>
      </c>
      <c r="I572" t="s">
        <v>235</v>
      </c>
      <c r="J572" s="34">
        <f t="shared" si="0"/>
        <v>6.7250000000000004E-2</v>
      </c>
      <c r="K572" s="35"/>
    </row>
    <row r="573" spans="2:11" x14ac:dyDescent="0.3">
      <c r="B573" t="s">
        <v>494</v>
      </c>
      <c r="C573" t="s">
        <v>59</v>
      </c>
      <c r="D573" t="s">
        <v>495</v>
      </c>
      <c r="E573" s="32">
        <v>0.75</v>
      </c>
      <c r="G573" t="s">
        <v>234</v>
      </c>
      <c r="H573" s="33">
        <v>0.44</v>
      </c>
      <c r="I573" t="s">
        <v>235</v>
      </c>
      <c r="J573" s="34">
        <f t="shared" si="0"/>
        <v>0.33</v>
      </c>
      <c r="K573" s="35"/>
    </row>
    <row r="574" spans="2:11" x14ac:dyDescent="0.3">
      <c r="D574" s="36" t="s">
        <v>248</v>
      </c>
      <c r="E574" s="35"/>
      <c r="H574" s="35"/>
      <c r="K574" s="33">
        <f>SUM(J568:J573)</f>
        <v>15.1326</v>
      </c>
    </row>
    <row r="575" spans="2:11" x14ac:dyDescent="0.3">
      <c r="E575" s="35"/>
      <c r="H575" s="35"/>
      <c r="K575" s="35"/>
    </row>
    <row r="576" spans="2:11" x14ac:dyDescent="0.3">
      <c r="D576" s="36" t="s">
        <v>250</v>
      </c>
      <c r="E576" s="35"/>
      <c r="H576" s="35">
        <v>1.5</v>
      </c>
      <c r="I576" t="s">
        <v>251</v>
      </c>
      <c r="J576">
        <f>ROUND(H576/100*K561,5)</f>
        <v>8.4930000000000005E-2</v>
      </c>
      <c r="K576" s="35"/>
    </row>
    <row r="577" spans="1:27" x14ac:dyDescent="0.3">
      <c r="D577" s="36" t="s">
        <v>249</v>
      </c>
      <c r="E577" s="35"/>
      <c r="H577" s="35"/>
      <c r="K577" s="37">
        <f>SUM(J557:J576)</f>
        <v>23.818330000000003</v>
      </c>
    </row>
    <row r="578" spans="1:27" x14ac:dyDescent="0.3">
      <c r="D578" s="36" t="s">
        <v>252</v>
      </c>
      <c r="E578" s="35"/>
      <c r="H578" s="35"/>
      <c r="K578" s="37">
        <f>SUM(K577:K577)</f>
        <v>23.818330000000003</v>
      </c>
    </row>
    <row r="580" spans="1:27" ht="45" customHeight="1" x14ac:dyDescent="0.3">
      <c r="A580" s="27" t="s">
        <v>496</v>
      </c>
      <c r="B580" s="27" t="s">
        <v>68</v>
      </c>
      <c r="C580" s="28" t="s">
        <v>59</v>
      </c>
      <c r="D580" s="7" t="s">
        <v>69</v>
      </c>
      <c r="E580" s="6"/>
      <c r="F580" s="6"/>
      <c r="G580" s="28"/>
      <c r="H580" s="30" t="s">
        <v>227</v>
      </c>
      <c r="I580" s="5">
        <v>1</v>
      </c>
      <c r="J580" s="4"/>
      <c r="K580" s="31">
        <f>ROUND(K592,2)</f>
        <v>34.950000000000003</v>
      </c>
      <c r="L580" s="29" t="s">
        <v>497</v>
      </c>
      <c r="M580" s="28"/>
      <c r="N580" s="28"/>
      <c r="O580" s="28"/>
      <c r="P580" s="28"/>
      <c r="Q580" s="28"/>
      <c r="R580" s="28"/>
      <c r="S580" s="28"/>
      <c r="T580" s="28"/>
      <c r="U580" s="28"/>
      <c r="V580" s="28"/>
      <c r="W580" s="28"/>
      <c r="X580" s="28"/>
      <c r="Y580" s="28"/>
      <c r="Z580" s="28"/>
      <c r="AA580" s="28"/>
    </row>
    <row r="581" spans="1:27" x14ac:dyDescent="0.3">
      <c r="B581" s="23" t="s">
        <v>229</v>
      </c>
    </row>
    <row r="582" spans="1:27" x14ac:dyDescent="0.3">
      <c r="B582" t="s">
        <v>262</v>
      </c>
      <c r="C582" t="s">
        <v>231</v>
      </c>
      <c r="D582" t="s">
        <v>263</v>
      </c>
      <c r="E582" s="32">
        <v>0.4</v>
      </c>
      <c r="F582" t="s">
        <v>233</v>
      </c>
      <c r="G582" t="s">
        <v>234</v>
      </c>
      <c r="H582" s="33">
        <v>27.76</v>
      </c>
      <c r="I582" t="s">
        <v>235</v>
      </c>
      <c r="J582" s="34">
        <f>ROUND(E582/I580* H582,5)</f>
        <v>11.103999999999999</v>
      </c>
      <c r="K582" s="35"/>
    </row>
    <row r="583" spans="1:27" x14ac:dyDescent="0.3">
      <c r="B583" t="s">
        <v>260</v>
      </c>
      <c r="C583" t="s">
        <v>231</v>
      </c>
      <c r="D583" t="s">
        <v>261</v>
      </c>
      <c r="E583" s="32">
        <v>0.4</v>
      </c>
      <c r="F583" t="s">
        <v>233</v>
      </c>
      <c r="G583" t="s">
        <v>234</v>
      </c>
      <c r="H583" s="33">
        <v>23.17</v>
      </c>
      <c r="I583" t="s">
        <v>235</v>
      </c>
      <c r="J583" s="34">
        <f>ROUND(E583/I580* H583,5)</f>
        <v>9.2680000000000007</v>
      </c>
      <c r="K583" s="35"/>
    </row>
    <row r="584" spans="1:27" x14ac:dyDescent="0.3">
      <c r="D584" s="36" t="s">
        <v>236</v>
      </c>
      <c r="E584" s="35"/>
      <c r="H584" s="35"/>
      <c r="K584" s="33">
        <f>SUM(J582:J583)</f>
        <v>20.372</v>
      </c>
    </row>
    <row r="585" spans="1:27" x14ac:dyDescent="0.3">
      <c r="B585" s="23" t="s">
        <v>241</v>
      </c>
      <c r="E585" s="35"/>
      <c r="H585" s="35"/>
      <c r="K585" s="35"/>
    </row>
    <row r="586" spans="1:27" x14ac:dyDescent="0.3">
      <c r="B586" t="s">
        <v>498</v>
      </c>
      <c r="C586" t="s">
        <v>52</v>
      </c>
      <c r="D586" t="s">
        <v>499</v>
      </c>
      <c r="E586" s="32">
        <v>0.51</v>
      </c>
      <c r="G586" t="s">
        <v>234</v>
      </c>
      <c r="H586" s="33">
        <v>21.21</v>
      </c>
      <c r="I586" t="s">
        <v>235</v>
      </c>
      <c r="J586" s="34">
        <f>ROUND(E586* H586,5)</f>
        <v>10.8171</v>
      </c>
      <c r="K586" s="35"/>
    </row>
    <row r="587" spans="1:27" x14ac:dyDescent="0.3">
      <c r="B587" t="s">
        <v>500</v>
      </c>
      <c r="C587" t="s">
        <v>30</v>
      </c>
      <c r="D587" t="s">
        <v>501</v>
      </c>
      <c r="E587" s="32">
        <v>2.52</v>
      </c>
      <c r="G587" t="s">
        <v>234</v>
      </c>
      <c r="H587" s="33">
        <v>1.41</v>
      </c>
      <c r="I587" t="s">
        <v>235</v>
      </c>
      <c r="J587" s="34">
        <f>ROUND(E587* H587,5)</f>
        <v>3.5531999999999999</v>
      </c>
      <c r="K587" s="35"/>
    </row>
    <row r="588" spans="1:27" x14ac:dyDescent="0.3">
      <c r="D588" s="36" t="s">
        <v>248</v>
      </c>
      <c r="E588" s="35"/>
      <c r="H588" s="35"/>
      <c r="K588" s="33">
        <f>SUM(J586:J587)</f>
        <v>14.3703</v>
      </c>
    </row>
    <row r="589" spans="1:27" x14ac:dyDescent="0.3">
      <c r="E589" s="35"/>
      <c r="H589" s="35"/>
      <c r="K589" s="35"/>
    </row>
    <row r="590" spans="1:27" x14ac:dyDescent="0.3">
      <c r="D590" s="36" t="s">
        <v>250</v>
      </c>
      <c r="E590" s="35"/>
      <c r="H590" s="35">
        <v>1</v>
      </c>
      <c r="I590" t="s">
        <v>251</v>
      </c>
      <c r="J590">
        <f>ROUND(H590/100*K584,5)</f>
        <v>0.20372000000000001</v>
      </c>
      <c r="K590" s="35"/>
    </row>
    <row r="591" spans="1:27" x14ac:dyDescent="0.3">
      <c r="D591" s="36" t="s">
        <v>249</v>
      </c>
      <c r="E591" s="35"/>
      <c r="H591" s="35"/>
      <c r="K591" s="37">
        <f>SUM(J581:J590)</f>
        <v>34.946019999999997</v>
      </c>
    </row>
    <row r="592" spans="1:27" x14ac:dyDescent="0.3">
      <c r="D592" s="36" t="s">
        <v>252</v>
      </c>
      <c r="E592" s="35"/>
      <c r="H592" s="35"/>
      <c r="K592" s="37">
        <f>SUM(K591:K591)</f>
        <v>34.946019999999997</v>
      </c>
    </row>
    <row r="594" spans="1:27" ht="45" customHeight="1" x14ac:dyDescent="0.3">
      <c r="A594" s="27" t="s">
        <v>502</v>
      </c>
      <c r="B594" s="27" t="s">
        <v>104</v>
      </c>
      <c r="C594" s="28" t="s">
        <v>59</v>
      </c>
      <c r="D594" s="7" t="s">
        <v>105</v>
      </c>
      <c r="E594" s="6"/>
      <c r="F594" s="6"/>
      <c r="G594" s="28"/>
      <c r="H594" s="30" t="s">
        <v>227</v>
      </c>
      <c r="I594" s="5">
        <v>1</v>
      </c>
      <c r="J594" s="4"/>
      <c r="K594" s="31">
        <f>ROUND(K612,2)</f>
        <v>85.09</v>
      </c>
      <c r="L594" s="29" t="s">
        <v>503</v>
      </c>
      <c r="M594" s="28"/>
      <c r="N594" s="28"/>
      <c r="O594" s="28"/>
      <c r="P594" s="28"/>
      <c r="Q594" s="28"/>
      <c r="R594" s="28"/>
      <c r="S594" s="28"/>
      <c r="T594" s="28"/>
      <c r="U594" s="28"/>
      <c r="V594" s="28"/>
      <c r="W594" s="28"/>
      <c r="X594" s="28"/>
      <c r="Y594" s="28"/>
      <c r="Z594" s="28"/>
      <c r="AA594" s="28"/>
    </row>
    <row r="595" spans="1:27" x14ac:dyDescent="0.3">
      <c r="B595" s="23" t="s">
        <v>229</v>
      </c>
    </row>
    <row r="596" spans="1:27" x14ac:dyDescent="0.3">
      <c r="B596" t="s">
        <v>396</v>
      </c>
      <c r="C596" t="s">
        <v>231</v>
      </c>
      <c r="D596" t="s">
        <v>397</v>
      </c>
      <c r="E596" s="32">
        <v>0.27500000000000002</v>
      </c>
      <c r="F596" t="s">
        <v>233</v>
      </c>
      <c r="G596" t="s">
        <v>234</v>
      </c>
      <c r="H596" s="33">
        <v>27.76</v>
      </c>
      <c r="I596" t="s">
        <v>235</v>
      </c>
      <c r="J596" s="34">
        <f>ROUND(E596/I594* H596,5)</f>
        <v>7.6340000000000003</v>
      </c>
      <c r="K596" s="35"/>
    </row>
    <row r="597" spans="1:27" x14ac:dyDescent="0.3">
      <c r="B597" t="s">
        <v>230</v>
      </c>
      <c r="C597" t="s">
        <v>231</v>
      </c>
      <c r="D597" t="s">
        <v>232</v>
      </c>
      <c r="E597" s="32">
        <v>0.14499999999999999</v>
      </c>
      <c r="F597" t="s">
        <v>233</v>
      </c>
      <c r="G597" t="s">
        <v>234</v>
      </c>
      <c r="H597" s="33">
        <v>23.96</v>
      </c>
      <c r="I597" t="s">
        <v>235</v>
      </c>
      <c r="J597" s="34">
        <f>ROUND(E597/I594* H597,5)</f>
        <v>3.4742000000000002</v>
      </c>
      <c r="K597" s="35"/>
    </row>
    <row r="598" spans="1:27" x14ac:dyDescent="0.3">
      <c r="B598" t="s">
        <v>260</v>
      </c>
      <c r="C598" t="s">
        <v>231</v>
      </c>
      <c r="D598" t="s">
        <v>261</v>
      </c>
      <c r="E598" s="32">
        <v>0.27500000000000002</v>
      </c>
      <c r="F598" t="s">
        <v>233</v>
      </c>
      <c r="G598" t="s">
        <v>234</v>
      </c>
      <c r="H598" s="33">
        <v>23.17</v>
      </c>
      <c r="I598" t="s">
        <v>235</v>
      </c>
      <c r="J598" s="34">
        <f>ROUND(E598/I594* H598,5)</f>
        <v>6.3717499999999996</v>
      </c>
      <c r="K598" s="35"/>
    </row>
    <row r="599" spans="1:27" x14ac:dyDescent="0.3">
      <c r="D599" s="36" t="s">
        <v>236</v>
      </c>
      <c r="E599" s="35"/>
      <c r="H599" s="35"/>
      <c r="K599" s="33">
        <f>SUM(J596:J598)</f>
        <v>17.479949999999999</v>
      </c>
    </row>
    <row r="600" spans="1:27" x14ac:dyDescent="0.3">
      <c r="B600" s="23" t="s">
        <v>237</v>
      </c>
      <c r="E600" s="35"/>
      <c r="H600" s="35"/>
      <c r="K600" s="35"/>
    </row>
    <row r="601" spans="1:27" x14ac:dyDescent="0.3">
      <c r="B601" t="s">
        <v>504</v>
      </c>
      <c r="C601" t="s">
        <v>231</v>
      </c>
      <c r="D601" t="s">
        <v>505</v>
      </c>
      <c r="E601" s="32">
        <v>0.14499999999999999</v>
      </c>
      <c r="F601" t="s">
        <v>233</v>
      </c>
      <c r="G601" t="s">
        <v>234</v>
      </c>
      <c r="H601" s="33">
        <v>5.57</v>
      </c>
      <c r="I601" t="s">
        <v>235</v>
      </c>
      <c r="J601" s="34">
        <f>ROUND(E601/I594* H601,5)</f>
        <v>0.80764999999999998</v>
      </c>
      <c r="K601" s="35"/>
    </row>
    <row r="602" spans="1:27" x14ac:dyDescent="0.3">
      <c r="B602" t="s">
        <v>272</v>
      </c>
      <c r="C602" t="s">
        <v>231</v>
      </c>
      <c r="D602" t="s">
        <v>273</v>
      </c>
      <c r="E602" s="32">
        <v>6.3399999999999998E-2</v>
      </c>
      <c r="F602" t="s">
        <v>233</v>
      </c>
      <c r="G602" t="s">
        <v>234</v>
      </c>
      <c r="H602" s="33">
        <v>52.25</v>
      </c>
      <c r="I602" t="s">
        <v>235</v>
      </c>
      <c r="J602" s="34">
        <f>ROUND(E602/I594* H602,5)</f>
        <v>3.3126500000000001</v>
      </c>
      <c r="K602" s="35"/>
    </row>
    <row r="603" spans="1:27" x14ac:dyDescent="0.3">
      <c r="B603" t="s">
        <v>334</v>
      </c>
      <c r="C603" t="s">
        <v>231</v>
      </c>
      <c r="D603" t="s">
        <v>335</v>
      </c>
      <c r="E603" s="32">
        <v>6.88E-2</v>
      </c>
      <c r="F603" t="s">
        <v>233</v>
      </c>
      <c r="G603" t="s">
        <v>234</v>
      </c>
      <c r="H603" s="33">
        <v>55.1</v>
      </c>
      <c r="I603" t="s">
        <v>235</v>
      </c>
      <c r="J603" s="34">
        <f>ROUND(E603/I594* H603,5)</f>
        <v>3.79088</v>
      </c>
      <c r="K603" s="35"/>
    </row>
    <row r="604" spans="1:27" x14ac:dyDescent="0.3">
      <c r="D604" s="36" t="s">
        <v>240</v>
      </c>
      <c r="E604" s="35"/>
      <c r="H604" s="35"/>
      <c r="K604" s="33">
        <f>SUM(J601:J603)</f>
        <v>7.9111799999999999</v>
      </c>
    </row>
    <row r="605" spans="1:27" x14ac:dyDescent="0.3">
      <c r="B605" s="23" t="s">
        <v>241</v>
      </c>
      <c r="E605" s="35"/>
      <c r="H605" s="35"/>
      <c r="K605" s="35"/>
    </row>
    <row r="606" spans="1:27" x14ac:dyDescent="0.3">
      <c r="B606" t="s">
        <v>506</v>
      </c>
      <c r="C606" t="s">
        <v>59</v>
      </c>
      <c r="D606" t="s">
        <v>507</v>
      </c>
      <c r="E606" s="32">
        <v>1.02</v>
      </c>
      <c r="G606" t="s">
        <v>234</v>
      </c>
      <c r="H606" s="33">
        <v>42.79</v>
      </c>
      <c r="I606" t="s">
        <v>235</v>
      </c>
      <c r="J606" s="34">
        <f>ROUND(E606* H606,5)</f>
        <v>43.645800000000001</v>
      </c>
      <c r="K606" s="35"/>
    </row>
    <row r="607" spans="1:27" x14ac:dyDescent="0.3">
      <c r="B607" t="s">
        <v>508</v>
      </c>
      <c r="C607" t="s">
        <v>52</v>
      </c>
      <c r="D607" t="s">
        <v>509</v>
      </c>
      <c r="E607" s="32">
        <v>0.78080000000000005</v>
      </c>
      <c r="G607" t="s">
        <v>234</v>
      </c>
      <c r="H607" s="33">
        <v>20.22</v>
      </c>
      <c r="I607" t="s">
        <v>235</v>
      </c>
      <c r="J607" s="34">
        <f>ROUND(E607* H607,5)</f>
        <v>15.78778</v>
      </c>
      <c r="K607" s="35"/>
    </row>
    <row r="608" spans="1:27" x14ac:dyDescent="0.3">
      <c r="D608" s="36" t="s">
        <v>248</v>
      </c>
      <c r="E608" s="35"/>
      <c r="H608" s="35"/>
      <c r="K608" s="33">
        <f>SUM(J606:J607)</f>
        <v>59.433579999999999</v>
      </c>
    </row>
    <row r="609" spans="1:27" x14ac:dyDescent="0.3">
      <c r="E609" s="35"/>
      <c r="H609" s="35"/>
      <c r="K609" s="35"/>
    </row>
    <row r="610" spans="1:27" x14ac:dyDescent="0.3">
      <c r="D610" s="36" t="s">
        <v>250</v>
      </c>
      <c r="E610" s="35"/>
      <c r="H610" s="35">
        <v>1.5</v>
      </c>
      <c r="I610" t="s">
        <v>251</v>
      </c>
      <c r="J610">
        <f>ROUND(H610/100*K599,5)</f>
        <v>0.26219999999999999</v>
      </c>
      <c r="K610" s="35"/>
    </row>
    <row r="611" spans="1:27" x14ac:dyDescent="0.3">
      <c r="D611" s="36" t="s">
        <v>249</v>
      </c>
      <c r="E611" s="35"/>
      <c r="H611" s="35"/>
      <c r="K611" s="37">
        <f>SUM(J595:J610)</f>
        <v>85.086909999999989</v>
      </c>
    </row>
    <row r="612" spans="1:27" x14ac:dyDescent="0.3">
      <c r="D612" s="36" t="s">
        <v>252</v>
      </c>
      <c r="E612" s="35"/>
      <c r="H612" s="35"/>
      <c r="K612" s="37">
        <f>SUM(K611:K611)</f>
        <v>85.086909999999989</v>
      </c>
    </row>
    <row r="614" spans="1:27" ht="45" customHeight="1" x14ac:dyDescent="0.3">
      <c r="A614" s="27" t="s">
        <v>510</v>
      </c>
      <c r="B614" s="27" t="s">
        <v>171</v>
      </c>
      <c r="C614" s="28" t="s">
        <v>59</v>
      </c>
      <c r="D614" s="7" t="s">
        <v>172</v>
      </c>
      <c r="E614" s="6"/>
      <c r="F614" s="6"/>
      <c r="G614" s="28"/>
      <c r="H614" s="30" t="s">
        <v>227</v>
      </c>
      <c r="I614" s="5">
        <v>1</v>
      </c>
      <c r="J614" s="4"/>
      <c r="K614" s="31">
        <f>ROUND(K632,2)</f>
        <v>49.06</v>
      </c>
      <c r="L614" s="29" t="s">
        <v>511</v>
      </c>
      <c r="M614" s="28"/>
      <c r="N614" s="28"/>
      <c r="O614" s="28"/>
      <c r="P614" s="28"/>
      <c r="Q614" s="28"/>
      <c r="R614" s="28"/>
      <c r="S614" s="28"/>
      <c r="T614" s="28"/>
      <c r="U614" s="28"/>
      <c r="V614" s="28"/>
      <c r="W614" s="28"/>
      <c r="X614" s="28"/>
      <c r="Y614" s="28"/>
      <c r="Z614" s="28"/>
      <c r="AA614" s="28"/>
    </row>
    <row r="615" spans="1:27" x14ac:dyDescent="0.3">
      <c r="B615" s="23" t="s">
        <v>229</v>
      </c>
    </row>
    <row r="616" spans="1:27" x14ac:dyDescent="0.3">
      <c r="B616" t="s">
        <v>230</v>
      </c>
      <c r="C616" t="s">
        <v>231</v>
      </c>
      <c r="D616" t="s">
        <v>232</v>
      </c>
      <c r="E616" s="32">
        <v>0.1</v>
      </c>
      <c r="F616" t="s">
        <v>233</v>
      </c>
      <c r="G616" t="s">
        <v>234</v>
      </c>
      <c r="H616" s="33">
        <v>23.96</v>
      </c>
      <c r="I616" t="s">
        <v>235</v>
      </c>
      <c r="J616" s="34">
        <f>ROUND(E616/I614* H616,5)</f>
        <v>2.3959999999999999</v>
      </c>
      <c r="K616" s="35"/>
    </row>
    <row r="617" spans="1:27" x14ac:dyDescent="0.3">
      <c r="B617" t="s">
        <v>396</v>
      </c>
      <c r="C617" t="s">
        <v>231</v>
      </c>
      <c r="D617" t="s">
        <v>397</v>
      </c>
      <c r="E617" s="32">
        <v>0.25</v>
      </c>
      <c r="F617" t="s">
        <v>233</v>
      </c>
      <c r="G617" t="s">
        <v>234</v>
      </c>
      <c r="H617" s="33">
        <v>27.76</v>
      </c>
      <c r="I617" t="s">
        <v>235</v>
      </c>
      <c r="J617" s="34">
        <f>ROUND(E617/I614* H617,5)</f>
        <v>6.94</v>
      </c>
      <c r="K617" s="35"/>
    </row>
    <row r="618" spans="1:27" x14ac:dyDescent="0.3">
      <c r="B618" t="s">
        <v>260</v>
      </c>
      <c r="C618" t="s">
        <v>231</v>
      </c>
      <c r="D618" t="s">
        <v>261</v>
      </c>
      <c r="E618" s="32">
        <v>0.25</v>
      </c>
      <c r="F618" t="s">
        <v>233</v>
      </c>
      <c r="G618" t="s">
        <v>234</v>
      </c>
      <c r="H618" s="33">
        <v>23.17</v>
      </c>
      <c r="I618" t="s">
        <v>235</v>
      </c>
      <c r="J618" s="34">
        <f>ROUND(E618/I614* H618,5)</f>
        <v>5.7925000000000004</v>
      </c>
      <c r="K618" s="35"/>
    </row>
    <row r="619" spans="1:27" x14ac:dyDescent="0.3">
      <c r="D619" s="36" t="s">
        <v>236</v>
      </c>
      <c r="E619" s="35"/>
      <c r="H619" s="35"/>
      <c r="K619" s="33">
        <f>SUM(J616:J618)</f>
        <v>15.128500000000001</v>
      </c>
    </row>
    <row r="620" spans="1:27" x14ac:dyDescent="0.3">
      <c r="B620" s="23" t="s">
        <v>237</v>
      </c>
      <c r="E620" s="35"/>
      <c r="H620" s="35"/>
      <c r="K620" s="35"/>
    </row>
    <row r="621" spans="1:27" x14ac:dyDescent="0.3">
      <c r="B621" t="s">
        <v>504</v>
      </c>
      <c r="C621" t="s">
        <v>231</v>
      </c>
      <c r="D621" t="s">
        <v>505</v>
      </c>
      <c r="E621" s="32">
        <v>0.1</v>
      </c>
      <c r="F621" t="s">
        <v>233</v>
      </c>
      <c r="G621" t="s">
        <v>234</v>
      </c>
      <c r="H621" s="33">
        <v>5.57</v>
      </c>
      <c r="I621" t="s">
        <v>235</v>
      </c>
      <c r="J621" s="34">
        <f>ROUND(E621/I614* H621,5)</f>
        <v>0.55700000000000005</v>
      </c>
      <c r="K621" s="35"/>
    </row>
    <row r="622" spans="1:27" x14ac:dyDescent="0.3">
      <c r="B622" t="s">
        <v>272</v>
      </c>
      <c r="C622" t="s">
        <v>231</v>
      </c>
      <c r="D622" t="s">
        <v>273</v>
      </c>
      <c r="E622" s="32">
        <v>4.2299999999999997E-2</v>
      </c>
      <c r="F622" t="s">
        <v>233</v>
      </c>
      <c r="G622" t="s">
        <v>234</v>
      </c>
      <c r="H622" s="33">
        <v>52.25</v>
      </c>
      <c r="I622" t="s">
        <v>235</v>
      </c>
      <c r="J622" s="34">
        <f>ROUND(E622/I614* H622,5)</f>
        <v>2.2101799999999998</v>
      </c>
      <c r="K622" s="35"/>
    </row>
    <row r="623" spans="1:27" x14ac:dyDescent="0.3">
      <c r="B623" t="s">
        <v>334</v>
      </c>
      <c r="C623" t="s">
        <v>231</v>
      </c>
      <c r="D623" t="s">
        <v>335</v>
      </c>
      <c r="E623" s="32">
        <v>6.25E-2</v>
      </c>
      <c r="F623" t="s">
        <v>233</v>
      </c>
      <c r="G623" t="s">
        <v>234</v>
      </c>
      <c r="H623" s="33">
        <v>55.1</v>
      </c>
      <c r="I623" t="s">
        <v>235</v>
      </c>
      <c r="J623" s="34">
        <f>ROUND(E623/I614* H623,5)</f>
        <v>3.4437500000000001</v>
      </c>
      <c r="K623" s="35"/>
    </row>
    <row r="624" spans="1:27" x14ac:dyDescent="0.3">
      <c r="D624" s="36" t="s">
        <v>240</v>
      </c>
      <c r="E624" s="35"/>
      <c r="H624" s="35"/>
      <c r="K624" s="33">
        <f>SUM(J621:J623)</f>
        <v>6.2109299999999994</v>
      </c>
    </row>
    <row r="625" spans="1:27" x14ac:dyDescent="0.3">
      <c r="B625" s="23" t="s">
        <v>241</v>
      </c>
      <c r="E625" s="35"/>
      <c r="H625" s="35"/>
      <c r="K625" s="35"/>
    </row>
    <row r="626" spans="1:27" x14ac:dyDescent="0.3">
      <c r="B626" t="s">
        <v>508</v>
      </c>
      <c r="C626" t="s">
        <v>52</v>
      </c>
      <c r="D626" t="s">
        <v>509</v>
      </c>
      <c r="E626" s="32">
        <v>0.46200000000000002</v>
      </c>
      <c r="G626" t="s">
        <v>234</v>
      </c>
      <c r="H626" s="33">
        <v>20.22</v>
      </c>
      <c r="I626" t="s">
        <v>235</v>
      </c>
      <c r="J626" s="34">
        <f>ROUND(E626* H626,5)</f>
        <v>9.3416399999999999</v>
      </c>
      <c r="K626" s="35"/>
    </row>
    <row r="627" spans="1:27" x14ac:dyDescent="0.3">
      <c r="B627" t="s">
        <v>512</v>
      </c>
      <c r="C627" t="s">
        <v>59</v>
      </c>
      <c r="D627" t="s">
        <v>513</v>
      </c>
      <c r="E627" s="32">
        <v>1.02</v>
      </c>
      <c r="G627" t="s">
        <v>234</v>
      </c>
      <c r="H627" s="33">
        <v>17.8</v>
      </c>
      <c r="I627" t="s">
        <v>235</v>
      </c>
      <c r="J627" s="34">
        <f>ROUND(E627* H627,5)</f>
        <v>18.155999999999999</v>
      </c>
      <c r="K627" s="35"/>
    </row>
    <row r="628" spans="1:27" x14ac:dyDescent="0.3">
      <c r="D628" s="36" t="s">
        <v>248</v>
      </c>
      <c r="E628" s="35"/>
      <c r="H628" s="35"/>
      <c r="K628" s="33">
        <f>SUM(J626:J627)</f>
        <v>27.497639999999997</v>
      </c>
    </row>
    <row r="629" spans="1:27" x14ac:dyDescent="0.3">
      <c r="E629" s="35"/>
      <c r="H629" s="35"/>
      <c r="K629" s="35"/>
    </row>
    <row r="630" spans="1:27" x14ac:dyDescent="0.3">
      <c r="D630" s="36" t="s">
        <v>250</v>
      </c>
      <c r="E630" s="35"/>
      <c r="H630" s="35">
        <v>1.5</v>
      </c>
      <c r="I630" t="s">
        <v>251</v>
      </c>
      <c r="J630">
        <f>ROUND(H630/100*K619,5)</f>
        <v>0.22692999999999999</v>
      </c>
      <c r="K630" s="35"/>
    </row>
    <row r="631" spans="1:27" x14ac:dyDescent="0.3">
      <c r="D631" s="36" t="s">
        <v>249</v>
      </c>
      <c r="E631" s="35"/>
      <c r="H631" s="35"/>
      <c r="K631" s="37">
        <f>SUM(J615:J630)</f>
        <v>49.064000000000007</v>
      </c>
    </row>
    <row r="632" spans="1:27" x14ac:dyDescent="0.3">
      <c r="D632" s="36" t="s">
        <v>252</v>
      </c>
      <c r="E632" s="35"/>
      <c r="H632" s="35"/>
      <c r="K632" s="37">
        <f>SUM(K631:K631)</f>
        <v>49.064000000000007</v>
      </c>
    </row>
    <row r="634" spans="1:27" ht="45" customHeight="1" x14ac:dyDescent="0.3">
      <c r="A634" s="27" t="s">
        <v>514</v>
      </c>
      <c r="B634" s="27" t="s">
        <v>64</v>
      </c>
      <c r="C634" s="28" t="s">
        <v>59</v>
      </c>
      <c r="D634" s="7" t="s">
        <v>65</v>
      </c>
      <c r="E634" s="6"/>
      <c r="F634" s="6"/>
      <c r="G634" s="28"/>
      <c r="H634" s="30" t="s">
        <v>227</v>
      </c>
      <c r="I634" s="5">
        <v>1</v>
      </c>
      <c r="J634" s="4"/>
      <c r="K634" s="31">
        <f>ROUND(K652,2)</f>
        <v>36.9</v>
      </c>
      <c r="L634" s="29" t="s">
        <v>515</v>
      </c>
      <c r="M634" s="28"/>
      <c r="N634" s="28"/>
      <c r="O634" s="28"/>
      <c r="P634" s="28"/>
      <c r="Q634" s="28"/>
      <c r="R634" s="28"/>
      <c r="S634" s="28"/>
      <c r="T634" s="28"/>
      <c r="U634" s="28"/>
      <c r="V634" s="28"/>
      <c r="W634" s="28"/>
      <c r="X634" s="28"/>
      <c r="Y634" s="28"/>
      <c r="Z634" s="28"/>
      <c r="AA634" s="28"/>
    </row>
    <row r="635" spans="1:27" x14ac:dyDescent="0.3">
      <c r="B635" s="23" t="s">
        <v>229</v>
      </c>
    </row>
    <row r="636" spans="1:27" x14ac:dyDescent="0.3">
      <c r="B636" t="s">
        <v>260</v>
      </c>
      <c r="C636" t="s">
        <v>231</v>
      </c>
      <c r="D636" t="s">
        <v>261</v>
      </c>
      <c r="E636" s="32">
        <v>0.22500000000000001</v>
      </c>
      <c r="F636" t="s">
        <v>233</v>
      </c>
      <c r="G636" t="s">
        <v>234</v>
      </c>
      <c r="H636" s="33">
        <v>23.17</v>
      </c>
      <c r="I636" t="s">
        <v>235</v>
      </c>
      <c r="J636" s="34">
        <f>ROUND(E636/I634* H636,5)</f>
        <v>5.2132500000000004</v>
      </c>
      <c r="K636" s="35"/>
    </row>
    <row r="637" spans="1:27" x14ac:dyDescent="0.3">
      <c r="B637" t="s">
        <v>230</v>
      </c>
      <c r="C637" t="s">
        <v>231</v>
      </c>
      <c r="D637" t="s">
        <v>232</v>
      </c>
      <c r="E637" s="32">
        <v>8.5000000000000006E-2</v>
      </c>
      <c r="F637" t="s">
        <v>233</v>
      </c>
      <c r="G637" t="s">
        <v>234</v>
      </c>
      <c r="H637" s="33">
        <v>23.96</v>
      </c>
      <c r="I637" t="s">
        <v>235</v>
      </c>
      <c r="J637" s="34">
        <f>ROUND(E637/I634* H637,5)</f>
        <v>2.0366</v>
      </c>
      <c r="K637" s="35"/>
    </row>
    <row r="638" spans="1:27" x14ac:dyDescent="0.3">
      <c r="B638" t="s">
        <v>396</v>
      </c>
      <c r="C638" t="s">
        <v>231</v>
      </c>
      <c r="D638" t="s">
        <v>397</v>
      </c>
      <c r="E638" s="32">
        <v>0.22500000000000001</v>
      </c>
      <c r="F638" t="s">
        <v>233</v>
      </c>
      <c r="G638" t="s">
        <v>234</v>
      </c>
      <c r="H638" s="33">
        <v>27.76</v>
      </c>
      <c r="I638" t="s">
        <v>235</v>
      </c>
      <c r="J638" s="34">
        <f>ROUND(E638/I634* H638,5)</f>
        <v>6.2460000000000004</v>
      </c>
      <c r="K638" s="35"/>
    </row>
    <row r="639" spans="1:27" x14ac:dyDescent="0.3">
      <c r="D639" s="36" t="s">
        <v>236</v>
      </c>
      <c r="E639" s="35"/>
      <c r="H639" s="35"/>
      <c r="K639" s="33">
        <f>SUM(J636:J638)</f>
        <v>13.495850000000001</v>
      </c>
    </row>
    <row r="640" spans="1:27" x14ac:dyDescent="0.3">
      <c r="B640" s="23" t="s">
        <v>237</v>
      </c>
      <c r="E640" s="35"/>
      <c r="H640" s="35"/>
      <c r="K640" s="35"/>
    </row>
    <row r="641" spans="1:27" x14ac:dyDescent="0.3">
      <c r="B641" t="s">
        <v>504</v>
      </c>
      <c r="C641" t="s">
        <v>231</v>
      </c>
      <c r="D641" t="s">
        <v>505</v>
      </c>
      <c r="E641" s="32">
        <v>8.5000000000000006E-2</v>
      </c>
      <c r="F641" t="s">
        <v>233</v>
      </c>
      <c r="G641" t="s">
        <v>234</v>
      </c>
      <c r="H641" s="33">
        <v>5.57</v>
      </c>
      <c r="I641" t="s">
        <v>235</v>
      </c>
      <c r="J641" s="34">
        <f>ROUND(E641/I634* H641,5)</f>
        <v>0.47344999999999998</v>
      </c>
      <c r="K641" s="35"/>
    </row>
    <row r="642" spans="1:27" x14ac:dyDescent="0.3">
      <c r="B642" t="s">
        <v>272</v>
      </c>
      <c r="C642" t="s">
        <v>231</v>
      </c>
      <c r="D642" t="s">
        <v>273</v>
      </c>
      <c r="E642" s="32">
        <v>3.3799999999999997E-2</v>
      </c>
      <c r="F642" t="s">
        <v>233</v>
      </c>
      <c r="G642" t="s">
        <v>234</v>
      </c>
      <c r="H642" s="33">
        <v>52.25</v>
      </c>
      <c r="I642" t="s">
        <v>235</v>
      </c>
      <c r="J642" s="34">
        <f>ROUND(E642/I634* H642,5)</f>
        <v>1.7660499999999999</v>
      </c>
      <c r="K642" s="35"/>
    </row>
    <row r="643" spans="1:27" x14ac:dyDescent="0.3">
      <c r="B643" t="s">
        <v>334</v>
      </c>
      <c r="C643" t="s">
        <v>231</v>
      </c>
      <c r="D643" t="s">
        <v>335</v>
      </c>
      <c r="E643" s="32">
        <v>5.6300000000000003E-2</v>
      </c>
      <c r="F643" t="s">
        <v>233</v>
      </c>
      <c r="G643" t="s">
        <v>234</v>
      </c>
      <c r="H643" s="33">
        <v>55.1</v>
      </c>
      <c r="I643" t="s">
        <v>235</v>
      </c>
      <c r="J643" s="34">
        <f>ROUND(E643/I634* H643,5)</f>
        <v>3.1021299999999998</v>
      </c>
      <c r="K643" s="35"/>
    </row>
    <row r="644" spans="1:27" x14ac:dyDescent="0.3">
      <c r="D644" s="36" t="s">
        <v>240</v>
      </c>
      <c r="E644" s="35"/>
      <c r="H644" s="35"/>
      <c r="K644" s="33">
        <f>SUM(J641:J643)</f>
        <v>5.3416300000000003</v>
      </c>
    </row>
    <row r="645" spans="1:27" x14ac:dyDescent="0.3">
      <c r="B645" s="23" t="s">
        <v>241</v>
      </c>
      <c r="E645" s="35"/>
      <c r="H645" s="35"/>
      <c r="K645" s="35"/>
    </row>
    <row r="646" spans="1:27" x14ac:dyDescent="0.3">
      <c r="B646" t="s">
        <v>516</v>
      </c>
      <c r="C646" t="s">
        <v>59</v>
      </c>
      <c r="D646" t="s">
        <v>517</v>
      </c>
      <c r="E646" s="32">
        <v>1.02</v>
      </c>
      <c r="G646" t="s">
        <v>234</v>
      </c>
      <c r="H646" s="33">
        <v>11.42</v>
      </c>
      <c r="I646" t="s">
        <v>235</v>
      </c>
      <c r="J646" s="34">
        <f>ROUND(E646* H646,5)</f>
        <v>11.648400000000001</v>
      </c>
      <c r="K646" s="35"/>
    </row>
    <row r="647" spans="1:27" x14ac:dyDescent="0.3">
      <c r="B647" t="s">
        <v>508</v>
      </c>
      <c r="C647" t="s">
        <v>52</v>
      </c>
      <c r="D647" t="s">
        <v>509</v>
      </c>
      <c r="E647" s="32">
        <v>0.30740000000000001</v>
      </c>
      <c r="G647" t="s">
        <v>234</v>
      </c>
      <c r="H647" s="33">
        <v>20.22</v>
      </c>
      <c r="I647" t="s">
        <v>235</v>
      </c>
      <c r="J647" s="34">
        <f>ROUND(E647* H647,5)</f>
        <v>6.21563</v>
      </c>
      <c r="K647" s="35"/>
    </row>
    <row r="648" spans="1:27" x14ac:dyDescent="0.3">
      <c r="D648" s="36" t="s">
        <v>248</v>
      </c>
      <c r="E648" s="35"/>
      <c r="H648" s="35"/>
      <c r="K648" s="33">
        <f>SUM(J646:J647)</f>
        <v>17.86403</v>
      </c>
    </row>
    <row r="649" spans="1:27" x14ac:dyDescent="0.3">
      <c r="E649" s="35"/>
      <c r="H649" s="35"/>
      <c r="K649" s="35"/>
    </row>
    <row r="650" spans="1:27" x14ac:dyDescent="0.3">
      <c r="D650" s="36" t="s">
        <v>250</v>
      </c>
      <c r="E650" s="35"/>
      <c r="H650" s="35">
        <v>1.5</v>
      </c>
      <c r="I650" t="s">
        <v>251</v>
      </c>
      <c r="J650">
        <f>ROUND(H650/100*K639,5)</f>
        <v>0.20244000000000001</v>
      </c>
      <c r="K650" s="35"/>
    </row>
    <row r="651" spans="1:27" x14ac:dyDescent="0.3">
      <c r="D651" s="36" t="s">
        <v>249</v>
      </c>
      <c r="E651" s="35"/>
      <c r="H651" s="35"/>
      <c r="K651" s="37">
        <f>SUM(J635:J650)</f>
        <v>36.903950000000002</v>
      </c>
    </row>
    <row r="652" spans="1:27" x14ac:dyDescent="0.3">
      <c r="D652" s="36" t="s">
        <v>252</v>
      </c>
      <c r="E652" s="35"/>
      <c r="H652" s="35"/>
      <c r="K652" s="37">
        <f>SUM(K651:K651)</f>
        <v>36.903950000000002</v>
      </c>
    </row>
    <row r="654" spans="1:27" ht="45" customHeight="1" x14ac:dyDescent="0.3">
      <c r="A654" s="27" t="s">
        <v>518</v>
      </c>
      <c r="B654" s="27" t="s">
        <v>137</v>
      </c>
      <c r="C654" s="28" t="s">
        <v>59</v>
      </c>
      <c r="D654" s="7" t="s">
        <v>138</v>
      </c>
      <c r="E654" s="6"/>
      <c r="F654" s="6"/>
      <c r="G654" s="28"/>
      <c r="H654" s="30" t="s">
        <v>227</v>
      </c>
      <c r="I654" s="5">
        <v>1</v>
      </c>
      <c r="J654" s="4"/>
      <c r="K654" s="31">
        <f>ROUND(K672,2)</f>
        <v>61.69</v>
      </c>
      <c r="L654" s="29" t="s">
        <v>519</v>
      </c>
      <c r="M654" s="28"/>
      <c r="N654" s="28"/>
      <c r="O654" s="28"/>
      <c r="P654" s="28"/>
      <c r="Q654" s="28"/>
      <c r="R654" s="28"/>
      <c r="S654" s="28"/>
      <c r="T654" s="28"/>
      <c r="U654" s="28"/>
      <c r="V654" s="28"/>
      <c r="W654" s="28"/>
      <c r="X654" s="28"/>
      <c r="Y654" s="28"/>
      <c r="Z654" s="28"/>
      <c r="AA654" s="28"/>
    </row>
    <row r="655" spans="1:27" x14ac:dyDescent="0.3">
      <c r="B655" s="23" t="s">
        <v>229</v>
      </c>
    </row>
    <row r="656" spans="1:27" x14ac:dyDescent="0.3">
      <c r="B656" t="s">
        <v>396</v>
      </c>
      <c r="C656" t="s">
        <v>231</v>
      </c>
      <c r="D656" t="s">
        <v>397</v>
      </c>
      <c r="E656" s="32">
        <v>0.25</v>
      </c>
      <c r="F656" t="s">
        <v>233</v>
      </c>
      <c r="G656" t="s">
        <v>234</v>
      </c>
      <c r="H656" s="33">
        <v>27.76</v>
      </c>
      <c r="I656" t="s">
        <v>235</v>
      </c>
      <c r="J656" s="34">
        <f>ROUND(E656/I654* H656,5)</f>
        <v>6.94</v>
      </c>
      <c r="K656" s="35"/>
    </row>
    <row r="657" spans="2:11" x14ac:dyDescent="0.3">
      <c r="B657" t="s">
        <v>230</v>
      </c>
      <c r="C657" t="s">
        <v>231</v>
      </c>
      <c r="D657" t="s">
        <v>232</v>
      </c>
      <c r="E657" s="32">
        <v>0.12</v>
      </c>
      <c r="F657" t="s">
        <v>233</v>
      </c>
      <c r="G657" t="s">
        <v>234</v>
      </c>
      <c r="H657" s="33">
        <v>23.96</v>
      </c>
      <c r="I657" t="s">
        <v>235</v>
      </c>
      <c r="J657" s="34">
        <f>ROUND(E657/I654* H657,5)</f>
        <v>2.8752</v>
      </c>
      <c r="K657" s="35"/>
    </row>
    <row r="658" spans="2:11" x14ac:dyDescent="0.3">
      <c r="B658" t="s">
        <v>260</v>
      </c>
      <c r="C658" t="s">
        <v>231</v>
      </c>
      <c r="D658" t="s">
        <v>261</v>
      </c>
      <c r="E658" s="32">
        <v>0.25</v>
      </c>
      <c r="F658" t="s">
        <v>233</v>
      </c>
      <c r="G658" t="s">
        <v>234</v>
      </c>
      <c r="H658" s="33">
        <v>23.17</v>
      </c>
      <c r="I658" t="s">
        <v>235</v>
      </c>
      <c r="J658" s="34">
        <f>ROUND(E658/I654* H658,5)</f>
        <v>5.7925000000000004</v>
      </c>
      <c r="K658" s="35"/>
    </row>
    <row r="659" spans="2:11" x14ac:dyDescent="0.3">
      <c r="D659" s="36" t="s">
        <v>236</v>
      </c>
      <c r="E659" s="35"/>
      <c r="H659" s="35"/>
      <c r="K659" s="33">
        <f>SUM(J656:J658)</f>
        <v>15.607700000000001</v>
      </c>
    </row>
    <row r="660" spans="2:11" x14ac:dyDescent="0.3">
      <c r="B660" s="23" t="s">
        <v>237</v>
      </c>
      <c r="E660" s="35"/>
      <c r="H660" s="35"/>
      <c r="K660" s="35"/>
    </row>
    <row r="661" spans="2:11" x14ac:dyDescent="0.3">
      <c r="B661" t="s">
        <v>504</v>
      </c>
      <c r="C661" t="s">
        <v>231</v>
      </c>
      <c r="D661" t="s">
        <v>505</v>
      </c>
      <c r="E661" s="32">
        <v>0.12</v>
      </c>
      <c r="F661" t="s">
        <v>233</v>
      </c>
      <c r="G661" t="s">
        <v>234</v>
      </c>
      <c r="H661" s="33">
        <v>5.57</v>
      </c>
      <c r="I661" t="s">
        <v>235</v>
      </c>
      <c r="J661" s="34">
        <f>ROUND(E661/I654* H661,5)</f>
        <v>0.66839999999999999</v>
      </c>
      <c r="K661" s="35"/>
    </row>
    <row r="662" spans="2:11" x14ac:dyDescent="0.3">
      <c r="B662" t="s">
        <v>334</v>
      </c>
      <c r="C662" t="s">
        <v>231</v>
      </c>
      <c r="D662" t="s">
        <v>335</v>
      </c>
      <c r="E662" s="32">
        <v>6.25E-2</v>
      </c>
      <c r="F662" t="s">
        <v>233</v>
      </c>
      <c r="G662" t="s">
        <v>234</v>
      </c>
      <c r="H662" s="33">
        <v>55.1</v>
      </c>
      <c r="I662" t="s">
        <v>235</v>
      </c>
      <c r="J662" s="34">
        <f>ROUND(E662/I654* H662,5)</f>
        <v>3.4437500000000001</v>
      </c>
      <c r="K662" s="35"/>
    </row>
    <row r="663" spans="2:11" x14ac:dyDescent="0.3">
      <c r="B663" t="s">
        <v>272</v>
      </c>
      <c r="C663" t="s">
        <v>231</v>
      </c>
      <c r="D663" t="s">
        <v>273</v>
      </c>
      <c r="E663" s="32">
        <v>5.0700000000000002E-2</v>
      </c>
      <c r="F663" t="s">
        <v>233</v>
      </c>
      <c r="G663" t="s">
        <v>234</v>
      </c>
      <c r="H663" s="33">
        <v>52.25</v>
      </c>
      <c r="I663" t="s">
        <v>235</v>
      </c>
      <c r="J663" s="34">
        <f>ROUND(E663/I654* H663,5)</f>
        <v>2.6490800000000001</v>
      </c>
      <c r="K663" s="35"/>
    </row>
    <row r="664" spans="2:11" x14ac:dyDescent="0.3">
      <c r="D664" s="36" t="s">
        <v>240</v>
      </c>
      <c r="E664" s="35"/>
      <c r="H664" s="35"/>
      <c r="K664" s="33">
        <f>SUM(J661:J663)</f>
        <v>6.7612299999999994</v>
      </c>
    </row>
    <row r="665" spans="2:11" x14ac:dyDescent="0.3">
      <c r="B665" s="23" t="s">
        <v>241</v>
      </c>
      <c r="E665" s="35"/>
      <c r="H665" s="35"/>
      <c r="K665" s="35"/>
    </row>
    <row r="666" spans="2:11" x14ac:dyDescent="0.3">
      <c r="B666" t="s">
        <v>520</v>
      </c>
      <c r="C666" t="s">
        <v>59</v>
      </c>
      <c r="D666" t="s">
        <v>521</v>
      </c>
      <c r="E666" s="32">
        <v>1.02</v>
      </c>
      <c r="G666" t="s">
        <v>234</v>
      </c>
      <c r="H666" s="33">
        <v>27.33</v>
      </c>
      <c r="I666" t="s">
        <v>235</v>
      </c>
      <c r="J666" s="34">
        <f>ROUND(E666* H666,5)</f>
        <v>27.8766</v>
      </c>
      <c r="K666" s="35"/>
    </row>
    <row r="667" spans="2:11" x14ac:dyDescent="0.3">
      <c r="B667" t="s">
        <v>508</v>
      </c>
      <c r="C667" t="s">
        <v>52</v>
      </c>
      <c r="D667" t="s">
        <v>509</v>
      </c>
      <c r="E667" s="32">
        <v>0.5544</v>
      </c>
      <c r="G667" t="s">
        <v>234</v>
      </c>
      <c r="H667" s="33">
        <v>20.22</v>
      </c>
      <c r="I667" t="s">
        <v>235</v>
      </c>
      <c r="J667" s="34">
        <f>ROUND(E667* H667,5)</f>
        <v>11.20997</v>
      </c>
      <c r="K667" s="35"/>
    </row>
    <row r="668" spans="2:11" x14ac:dyDescent="0.3">
      <c r="D668" s="36" t="s">
        <v>248</v>
      </c>
      <c r="E668" s="35"/>
      <c r="H668" s="35"/>
      <c r="K668" s="33">
        <f>SUM(J666:J667)</f>
        <v>39.086570000000002</v>
      </c>
    </row>
    <row r="669" spans="2:11" x14ac:dyDescent="0.3">
      <c r="E669" s="35"/>
      <c r="H669" s="35"/>
      <c r="K669" s="35"/>
    </row>
    <row r="670" spans="2:11" x14ac:dyDescent="0.3">
      <c r="D670" s="36" t="s">
        <v>250</v>
      </c>
      <c r="E670" s="35"/>
      <c r="H670" s="35">
        <v>1.5</v>
      </c>
      <c r="I670" t="s">
        <v>251</v>
      </c>
      <c r="J670">
        <f>ROUND(H670/100*K659,5)</f>
        <v>0.23411999999999999</v>
      </c>
      <c r="K670" s="35"/>
    </row>
    <row r="671" spans="2:11" x14ac:dyDescent="0.3">
      <c r="D671" s="36" t="s">
        <v>249</v>
      </c>
      <c r="E671" s="35"/>
      <c r="H671" s="35"/>
      <c r="K671" s="37">
        <f>SUM(J655:J670)</f>
        <v>61.689619999999998</v>
      </c>
    </row>
    <row r="672" spans="2:11" x14ac:dyDescent="0.3">
      <c r="D672" s="36" t="s">
        <v>252</v>
      </c>
      <c r="E672" s="35"/>
      <c r="H672" s="35"/>
      <c r="K672" s="37">
        <f>SUM(K671:K671)</f>
        <v>61.689619999999998</v>
      </c>
    </row>
    <row r="674" spans="1:27" ht="45" customHeight="1" x14ac:dyDescent="0.3">
      <c r="A674" s="27" t="s">
        <v>522</v>
      </c>
      <c r="B674" s="27" t="s">
        <v>66</v>
      </c>
      <c r="C674" s="28" t="s">
        <v>59</v>
      </c>
      <c r="D674" s="7" t="s">
        <v>67</v>
      </c>
      <c r="E674" s="6"/>
      <c r="F674" s="6"/>
      <c r="G674" s="28"/>
      <c r="H674" s="30" t="s">
        <v>227</v>
      </c>
      <c r="I674" s="5">
        <v>1</v>
      </c>
      <c r="J674" s="4"/>
      <c r="K674" s="31">
        <f>ROUND(K690,2)</f>
        <v>71.2</v>
      </c>
      <c r="L674" s="29" t="s">
        <v>523</v>
      </c>
      <c r="M674" s="28"/>
      <c r="N674" s="28"/>
      <c r="O674" s="28"/>
      <c r="P674" s="28"/>
      <c r="Q674" s="28"/>
      <c r="R674" s="28"/>
      <c r="S674" s="28"/>
      <c r="T674" s="28"/>
      <c r="U674" s="28"/>
      <c r="V674" s="28"/>
      <c r="W674" s="28"/>
      <c r="X674" s="28"/>
      <c r="Y674" s="28"/>
      <c r="Z674" s="28"/>
      <c r="AA674" s="28"/>
    </row>
    <row r="675" spans="1:27" x14ac:dyDescent="0.3">
      <c r="B675" s="23" t="s">
        <v>229</v>
      </c>
    </row>
    <row r="676" spans="1:27" x14ac:dyDescent="0.3">
      <c r="B676" t="s">
        <v>260</v>
      </c>
      <c r="C676" t="s">
        <v>231</v>
      </c>
      <c r="D676" t="s">
        <v>261</v>
      </c>
      <c r="E676" s="32">
        <v>0.1</v>
      </c>
      <c r="F676" t="s">
        <v>233</v>
      </c>
      <c r="G676" t="s">
        <v>234</v>
      </c>
      <c r="H676" s="33">
        <v>23.17</v>
      </c>
      <c r="I676" t="s">
        <v>235</v>
      </c>
      <c r="J676" s="34">
        <f>ROUND(E676/I674* H676,5)</f>
        <v>2.3170000000000002</v>
      </c>
      <c r="K676" s="35"/>
    </row>
    <row r="677" spans="1:27" x14ac:dyDescent="0.3">
      <c r="B677" t="s">
        <v>524</v>
      </c>
      <c r="C677" t="s">
        <v>231</v>
      </c>
      <c r="D677" t="s">
        <v>525</v>
      </c>
      <c r="E677" s="32">
        <v>0.2</v>
      </c>
      <c r="F677" t="s">
        <v>233</v>
      </c>
      <c r="G677" t="s">
        <v>234</v>
      </c>
      <c r="H677" s="33">
        <v>24.65</v>
      </c>
      <c r="I677" t="s">
        <v>235</v>
      </c>
      <c r="J677" s="34">
        <f>ROUND(E677/I674* H677,5)</f>
        <v>4.93</v>
      </c>
      <c r="K677" s="35"/>
    </row>
    <row r="678" spans="1:27" x14ac:dyDescent="0.3">
      <c r="B678" t="s">
        <v>526</v>
      </c>
      <c r="C678" t="s">
        <v>231</v>
      </c>
      <c r="D678" t="s">
        <v>527</v>
      </c>
      <c r="E678" s="32">
        <v>0.2</v>
      </c>
      <c r="F678" t="s">
        <v>233</v>
      </c>
      <c r="G678" t="s">
        <v>234</v>
      </c>
      <c r="H678" s="33">
        <v>27.76</v>
      </c>
      <c r="I678" t="s">
        <v>235</v>
      </c>
      <c r="J678" s="34">
        <f>ROUND(E678/I674* H678,5)</f>
        <v>5.5519999999999996</v>
      </c>
      <c r="K678" s="35"/>
    </row>
    <row r="679" spans="1:27" x14ac:dyDescent="0.3">
      <c r="B679" t="s">
        <v>385</v>
      </c>
      <c r="C679" t="s">
        <v>231</v>
      </c>
      <c r="D679" t="s">
        <v>386</v>
      </c>
      <c r="E679" s="32">
        <v>0.1</v>
      </c>
      <c r="F679" t="s">
        <v>233</v>
      </c>
      <c r="G679" t="s">
        <v>234</v>
      </c>
      <c r="H679" s="33">
        <v>27.76</v>
      </c>
      <c r="I679" t="s">
        <v>235</v>
      </c>
      <c r="J679" s="34">
        <f>ROUND(E679/I674* H679,5)</f>
        <v>2.7759999999999998</v>
      </c>
      <c r="K679" s="35"/>
    </row>
    <row r="680" spans="1:27" x14ac:dyDescent="0.3">
      <c r="D680" s="36" t="s">
        <v>236</v>
      </c>
      <c r="E680" s="35"/>
      <c r="H680" s="35"/>
      <c r="K680" s="33">
        <f>SUM(J676:J679)</f>
        <v>15.574999999999999</v>
      </c>
    </row>
    <row r="681" spans="1:27" x14ac:dyDescent="0.3">
      <c r="B681" s="23" t="s">
        <v>241</v>
      </c>
      <c r="E681" s="35"/>
      <c r="H681" s="35"/>
      <c r="K681" s="35"/>
    </row>
    <row r="682" spans="1:27" x14ac:dyDescent="0.3">
      <c r="B682" t="s">
        <v>508</v>
      </c>
      <c r="C682" t="s">
        <v>52</v>
      </c>
      <c r="D682" t="s">
        <v>509</v>
      </c>
      <c r="E682" s="32">
        <v>0.1817</v>
      </c>
      <c r="G682" t="s">
        <v>234</v>
      </c>
      <c r="H682" s="33">
        <v>20.22</v>
      </c>
      <c r="I682" t="s">
        <v>235</v>
      </c>
      <c r="J682" s="34">
        <f>ROUND(E682* H682,5)</f>
        <v>3.6739700000000002</v>
      </c>
      <c r="K682" s="35"/>
    </row>
    <row r="683" spans="1:27" x14ac:dyDescent="0.3">
      <c r="B683" t="s">
        <v>528</v>
      </c>
      <c r="C683" t="s">
        <v>71</v>
      </c>
      <c r="D683" t="s">
        <v>529</v>
      </c>
      <c r="E683" s="32">
        <v>0.33</v>
      </c>
      <c r="G683" t="s">
        <v>234</v>
      </c>
      <c r="H683" s="33">
        <v>44.25</v>
      </c>
      <c r="I683" t="s">
        <v>235</v>
      </c>
      <c r="J683" s="34">
        <f>ROUND(E683* H683,5)</f>
        <v>14.602499999999999</v>
      </c>
      <c r="K683" s="35"/>
    </row>
    <row r="684" spans="1:27" x14ac:dyDescent="0.3">
      <c r="B684" t="s">
        <v>530</v>
      </c>
      <c r="C684" t="s">
        <v>71</v>
      </c>
      <c r="D684" t="s">
        <v>531</v>
      </c>
      <c r="E684" s="32">
        <v>1</v>
      </c>
      <c r="G684" t="s">
        <v>234</v>
      </c>
      <c r="H684" s="33">
        <v>0.97</v>
      </c>
      <c r="I684" t="s">
        <v>235</v>
      </c>
      <c r="J684" s="34">
        <f>ROUND(E684* H684,5)</f>
        <v>0.97</v>
      </c>
      <c r="K684" s="35"/>
    </row>
    <row r="685" spans="1:27" x14ac:dyDescent="0.3">
      <c r="B685" t="s">
        <v>532</v>
      </c>
      <c r="C685" t="s">
        <v>59</v>
      </c>
      <c r="D685" t="s">
        <v>533</v>
      </c>
      <c r="E685" s="32">
        <v>1.2</v>
      </c>
      <c r="G685" t="s">
        <v>234</v>
      </c>
      <c r="H685" s="33">
        <v>30.12</v>
      </c>
      <c r="I685" t="s">
        <v>235</v>
      </c>
      <c r="J685" s="34">
        <f>ROUND(E685* H685,5)</f>
        <v>36.143999999999998</v>
      </c>
      <c r="K685" s="35"/>
    </row>
    <row r="686" spans="1:27" x14ac:dyDescent="0.3">
      <c r="D686" s="36" t="s">
        <v>248</v>
      </c>
      <c r="E686" s="35"/>
      <c r="H686" s="35"/>
      <c r="K686" s="33">
        <f>SUM(J682:J685)</f>
        <v>55.390469999999993</v>
      </c>
    </row>
    <row r="687" spans="1:27" x14ac:dyDescent="0.3">
      <c r="E687" s="35"/>
      <c r="H687" s="35"/>
      <c r="K687" s="35"/>
    </row>
    <row r="688" spans="1:27" x14ac:dyDescent="0.3">
      <c r="D688" s="36" t="s">
        <v>250</v>
      </c>
      <c r="E688" s="35"/>
      <c r="H688" s="35">
        <v>1.5</v>
      </c>
      <c r="I688" t="s">
        <v>251</v>
      </c>
      <c r="J688">
        <f>ROUND(H688/100*K680,5)</f>
        <v>0.23363</v>
      </c>
      <c r="K688" s="35"/>
    </row>
    <row r="689" spans="1:27" x14ac:dyDescent="0.3">
      <c r="D689" s="36" t="s">
        <v>249</v>
      </c>
      <c r="E689" s="35"/>
      <c r="H689" s="35"/>
      <c r="K689" s="37">
        <f>SUM(J675:J688)</f>
        <v>71.199100000000001</v>
      </c>
    </row>
    <row r="690" spans="1:27" x14ac:dyDescent="0.3">
      <c r="D690" s="36" t="s">
        <v>252</v>
      </c>
      <c r="E690" s="35"/>
      <c r="H690" s="35"/>
      <c r="K690" s="37">
        <f>SUM(K689:K689)</f>
        <v>71.199100000000001</v>
      </c>
    </row>
    <row r="692" spans="1:27" ht="45" customHeight="1" x14ac:dyDescent="0.3">
      <c r="A692" s="27" t="s">
        <v>534</v>
      </c>
      <c r="B692" s="27" t="s">
        <v>101</v>
      </c>
      <c r="C692" s="28" t="s">
        <v>59</v>
      </c>
      <c r="D692" s="7" t="s">
        <v>102</v>
      </c>
      <c r="E692" s="6"/>
      <c r="F692" s="6"/>
      <c r="G692" s="28"/>
      <c r="H692" s="30" t="s">
        <v>227</v>
      </c>
      <c r="I692" s="5">
        <v>1</v>
      </c>
      <c r="J692" s="4"/>
      <c r="K692" s="31">
        <f>ROUND(K702,2)</f>
        <v>0.53</v>
      </c>
      <c r="L692" s="29" t="s">
        <v>535</v>
      </c>
      <c r="M692" s="28"/>
      <c r="N692" s="28"/>
      <c r="O692" s="28"/>
      <c r="P692" s="28"/>
      <c r="Q692" s="28"/>
      <c r="R692" s="28"/>
      <c r="S692" s="28"/>
      <c r="T692" s="28"/>
      <c r="U692" s="28"/>
      <c r="V692" s="28"/>
      <c r="W692" s="28"/>
      <c r="X692" s="28"/>
      <c r="Y692" s="28"/>
      <c r="Z692" s="28"/>
      <c r="AA692" s="28"/>
    </row>
    <row r="693" spans="1:27" x14ac:dyDescent="0.3">
      <c r="B693" s="23" t="s">
        <v>229</v>
      </c>
    </row>
    <row r="694" spans="1:27" x14ac:dyDescent="0.3">
      <c r="B694" t="s">
        <v>392</v>
      </c>
      <c r="C694" t="s">
        <v>231</v>
      </c>
      <c r="D694" t="s">
        <v>393</v>
      </c>
      <c r="E694" s="32">
        <v>0.01</v>
      </c>
      <c r="F694" t="s">
        <v>233</v>
      </c>
      <c r="G694" t="s">
        <v>234</v>
      </c>
      <c r="H694" s="33">
        <v>24.65</v>
      </c>
      <c r="I694" t="s">
        <v>235</v>
      </c>
      <c r="J694" s="34">
        <f>ROUND(E694/I692* H694,5)</f>
        <v>0.2465</v>
      </c>
      <c r="K694" s="35"/>
    </row>
    <row r="695" spans="1:27" x14ac:dyDescent="0.3">
      <c r="D695" s="36" t="s">
        <v>236</v>
      </c>
      <c r="E695" s="35"/>
      <c r="H695" s="35"/>
      <c r="K695" s="33">
        <f>SUM(J694:J694)</f>
        <v>0.2465</v>
      </c>
    </row>
    <row r="696" spans="1:27" x14ac:dyDescent="0.3">
      <c r="B696" s="23" t="s">
        <v>241</v>
      </c>
      <c r="E696" s="35"/>
      <c r="H696" s="35"/>
      <c r="K696" s="35"/>
    </row>
    <row r="697" spans="1:27" x14ac:dyDescent="0.3">
      <c r="B697" t="s">
        <v>536</v>
      </c>
      <c r="C697" t="s">
        <v>59</v>
      </c>
      <c r="D697" t="s">
        <v>537</v>
      </c>
      <c r="E697" s="32">
        <v>1.02</v>
      </c>
      <c r="G697" t="s">
        <v>234</v>
      </c>
      <c r="H697" s="33">
        <v>0.27</v>
      </c>
      <c r="I697" t="s">
        <v>235</v>
      </c>
      <c r="J697" s="34">
        <f>ROUND(E697* H697,5)</f>
        <v>0.27539999999999998</v>
      </c>
      <c r="K697" s="35"/>
    </row>
    <row r="698" spans="1:27" x14ac:dyDescent="0.3">
      <c r="D698" s="36" t="s">
        <v>248</v>
      </c>
      <c r="E698" s="35"/>
      <c r="H698" s="35"/>
      <c r="K698" s="33">
        <f>SUM(J697:J697)</f>
        <v>0.27539999999999998</v>
      </c>
    </row>
    <row r="699" spans="1:27" x14ac:dyDescent="0.3">
      <c r="E699" s="35"/>
      <c r="H699" s="35"/>
      <c r="K699" s="35"/>
    </row>
    <row r="700" spans="1:27" x14ac:dyDescent="0.3">
      <c r="D700" s="36" t="s">
        <v>250</v>
      </c>
      <c r="E700" s="35"/>
      <c r="H700" s="35">
        <v>1.5</v>
      </c>
      <c r="I700" t="s">
        <v>251</v>
      </c>
      <c r="J700">
        <f>ROUND(H700/100*K695,5)</f>
        <v>3.7000000000000002E-3</v>
      </c>
      <c r="K700" s="35"/>
    </row>
    <row r="701" spans="1:27" x14ac:dyDescent="0.3">
      <c r="D701" s="36" t="s">
        <v>249</v>
      </c>
      <c r="E701" s="35"/>
      <c r="H701" s="35"/>
      <c r="K701" s="37">
        <f>SUM(J693:J700)</f>
        <v>0.52560000000000007</v>
      </c>
    </row>
    <row r="702" spans="1:27" x14ac:dyDescent="0.3">
      <c r="D702" s="36" t="s">
        <v>252</v>
      </c>
      <c r="E702" s="35"/>
      <c r="H702" s="35"/>
      <c r="K702" s="37">
        <f>SUM(K701:K701)</f>
        <v>0.52560000000000007</v>
      </c>
    </row>
    <row r="704" spans="1:27" ht="45" customHeight="1" x14ac:dyDescent="0.3">
      <c r="A704" s="27" t="s">
        <v>538</v>
      </c>
      <c r="B704" s="27" t="s">
        <v>99</v>
      </c>
      <c r="C704" s="28" t="s">
        <v>59</v>
      </c>
      <c r="D704" s="7" t="s">
        <v>100</v>
      </c>
      <c r="E704" s="6"/>
      <c r="F704" s="6"/>
      <c r="G704" s="28"/>
      <c r="H704" s="30" t="s">
        <v>227</v>
      </c>
      <c r="I704" s="5">
        <v>1</v>
      </c>
      <c r="J704" s="4"/>
      <c r="K704" s="31">
        <f>ROUND(K720,2)</f>
        <v>5.18</v>
      </c>
      <c r="L704" s="29" t="s">
        <v>539</v>
      </c>
      <c r="M704" s="28"/>
      <c r="N704" s="28"/>
      <c r="O704" s="28"/>
      <c r="P704" s="28"/>
      <c r="Q704" s="28"/>
      <c r="R704" s="28"/>
      <c r="S704" s="28"/>
      <c r="T704" s="28"/>
      <c r="U704" s="28"/>
      <c r="V704" s="28"/>
      <c r="W704" s="28"/>
      <c r="X704" s="28"/>
      <c r="Y704" s="28"/>
      <c r="Z704" s="28"/>
      <c r="AA704" s="28"/>
    </row>
    <row r="705" spans="2:11" x14ac:dyDescent="0.3">
      <c r="B705" s="23" t="s">
        <v>229</v>
      </c>
    </row>
    <row r="706" spans="2:11" x14ac:dyDescent="0.3">
      <c r="B706" t="s">
        <v>394</v>
      </c>
      <c r="C706" t="s">
        <v>231</v>
      </c>
      <c r="D706" t="s">
        <v>395</v>
      </c>
      <c r="E706" s="32">
        <v>1.04E-2</v>
      </c>
      <c r="F706" t="s">
        <v>233</v>
      </c>
      <c r="G706" t="s">
        <v>234</v>
      </c>
      <c r="H706" s="33">
        <v>28.69</v>
      </c>
      <c r="I706" t="s">
        <v>235</v>
      </c>
      <c r="J706" s="34">
        <f>ROUND(E706/I704* H706,5)</f>
        <v>0.29837999999999998</v>
      </c>
      <c r="K706" s="35"/>
    </row>
    <row r="707" spans="2:11" x14ac:dyDescent="0.3">
      <c r="B707" t="s">
        <v>392</v>
      </c>
      <c r="C707" t="s">
        <v>231</v>
      </c>
      <c r="D707" t="s">
        <v>393</v>
      </c>
      <c r="E707" s="32">
        <v>1.04E-2</v>
      </c>
      <c r="F707" t="s">
        <v>233</v>
      </c>
      <c r="G707" t="s">
        <v>234</v>
      </c>
      <c r="H707" s="33">
        <v>24.65</v>
      </c>
      <c r="I707" t="s">
        <v>235</v>
      </c>
      <c r="J707" s="34">
        <f>ROUND(E707/I704* H707,5)</f>
        <v>0.25635999999999998</v>
      </c>
      <c r="K707" s="35"/>
    </row>
    <row r="708" spans="2:11" x14ac:dyDescent="0.3">
      <c r="D708" s="36" t="s">
        <v>236</v>
      </c>
      <c r="E708" s="35"/>
      <c r="H708" s="35"/>
      <c r="K708" s="33">
        <f>SUM(J706:J707)</f>
        <v>0.55474000000000001</v>
      </c>
    </row>
    <row r="709" spans="2:11" x14ac:dyDescent="0.3">
      <c r="B709" s="23" t="s">
        <v>241</v>
      </c>
      <c r="E709" s="35"/>
      <c r="H709" s="35"/>
      <c r="K709" s="35"/>
    </row>
    <row r="710" spans="2:11" x14ac:dyDescent="0.3">
      <c r="B710" t="s">
        <v>540</v>
      </c>
      <c r="C710" t="s">
        <v>59</v>
      </c>
      <c r="D710" t="s">
        <v>541</v>
      </c>
      <c r="E710" s="32">
        <v>1.02</v>
      </c>
      <c r="G710" t="s">
        <v>234</v>
      </c>
      <c r="H710" s="33">
        <v>2.85</v>
      </c>
      <c r="I710" t="s">
        <v>235</v>
      </c>
      <c r="J710" s="34">
        <f>ROUND(E710* H710,5)</f>
        <v>2.907</v>
      </c>
      <c r="K710" s="35"/>
    </row>
    <row r="711" spans="2:11" x14ac:dyDescent="0.3">
      <c r="B711" t="s">
        <v>542</v>
      </c>
      <c r="C711" t="s">
        <v>71</v>
      </c>
      <c r="D711" t="s">
        <v>543</v>
      </c>
      <c r="E711" s="32">
        <v>1</v>
      </c>
      <c r="G711" t="s">
        <v>234</v>
      </c>
      <c r="H711" s="33">
        <v>0.06</v>
      </c>
      <c r="I711" t="s">
        <v>235</v>
      </c>
      <c r="J711" s="34">
        <f>ROUND(E711* H711,5)</f>
        <v>0.06</v>
      </c>
      <c r="K711" s="35"/>
    </row>
    <row r="712" spans="2:11" x14ac:dyDescent="0.3">
      <c r="B712" t="s">
        <v>544</v>
      </c>
      <c r="C712" t="s">
        <v>71</v>
      </c>
      <c r="D712" t="s">
        <v>545</v>
      </c>
      <c r="E712" s="32">
        <v>0.15</v>
      </c>
      <c r="G712" t="s">
        <v>234</v>
      </c>
      <c r="H712" s="33">
        <v>10.98</v>
      </c>
      <c r="I712" t="s">
        <v>235</v>
      </c>
      <c r="J712" s="34">
        <f>ROUND(E712* H712,5)</f>
        <v>1.647</v>
      </c>
      <c r="K712" s="35"/>
    </row>
    <row r="713" spans="2:11" x14ac:dyDescent="0.3">
      <c r="D713" s="36" t="s">
        <v>248</v>
      </c>
      <c r="E713" s="35"/>
      <c r="H713" s="35"/>
      <c r="K713" s="33">
        <f>SUM(J710:J712)</f>
        <v>4.6139999999999999</v>
      </c>
    </row>
    <row r="714" spans="2:11" x14ac:dyDescent="0.3">
      <c r="B714" s="23" t="s">
        <v>546</v>
      </c>
      <c r="E714" s="35"/>
      <c r="H714" s="35"/>
      <c r="K714" s="35"/>
    </row>
    <row r="715" spans="2:11" x14ac:dyDescent="0.3">
      <c r="B715" t="s">
        <v>547</v>
      </c>
      <c r="C715" t="s">
        <v>59</v>
      </c>
      <c r="D715" t="s">
        <v>548</v>
      </c>
      <c r="E715" s="32">
        <v>1</v>
      </c>
      <c r="G715" t="s">
        <v>234</v>
      </c>
      <c r="H715" s="33">
        <v>0</v>
      </c>
      <c r="I715" t="s">
        <v>235</v>
      </c>
      <c r="J715" s="34">
        <f>ROUND(E715* H715,5)</f>
        <v>0</v>
      </c>
      <c r="K715" s="35"/>
    </row>
    <row r="716" spans="2:11" x14ac:dyDescent="0.3">
      <c r="D716" s="36" t="s">
        <v>549</v>
      </c>
      <c r="E716" s="35"/>
      <c r="H716" s="35"/>
      <c r="K716" s="33">
        <f>SUM(J715:J715)</f>
        <v>0</v>
      </c>
    </row>
    <row r="717" spans="2:11" x14ac:dyDescent="0.3">
      <c r="E717" s="35"/>
      <c r="H717" s="35"/>
      <c r="K717" s="35"/>
    </row>
    <row r="718" spans="2:11" x14ac:dyDescent="0.3">
      <c r="D718" s="36" t="s">
        <v>250</v>
      </c>
      <c r="E718" s="35"/>
      <c r="H718" s="35">
        <v>1.5</v>
      </c>
      <c r="I718" t="s">
        <v>251</v>
      </c>
      <c r="J718">
        <f>ROUND(H718/100*K708,5)</f>
        <v>8.3199999999999993E-3</v>
      </c>
      <c r="K718" s="35"/>
    </row>
    <row r="719" spans="2:11" x14ac:dyDescent="0.3">
      <c r="D719" s="36" t="s">
        <v>249</v>
      </c>
      <c r="E719" s="35"/>
      <c r="H719" s="35"/>
      <c r="K719" s="37">
        <f>SUM(J705:J718)</f>
        <v>5.17706</v>
      </c>
    </row>
    <row r="720" spans="2:11" x14ac:dyDescent="0.3">
      <c r="D720" s="36" t="s">
        <v>252</v>
      </c>
      <c r="E720" s="35"/>
      <c r="H720" s="35"/>
      <c r="K720" s="37">
        <f>SUM(K719:K719)</f>
        <v>5.17706</v>
      </c>
    </row>
    <row r="722" spans="1:27" ht="45" customHeight="1" x14ac:dyDescent="0.3">
      <c r="A722" s="27" t="s">
        <v>550</v>
      </c>
      <c r="B722" s="27" t="s">
        <v>95</v>
      </c>
      <c r="C722" s="28" t="s">
        <v>59</v>
      </c>
      <c r="D722" s="7" t="s">
        <v>96</v>
      </c>
      <c r="E722" s="6"/>
      <c r="F722" s="6"/>
      <c r="G722" s="28"/>
      <c r="H722" s="30" t="s">
        <v>227</v>
      </c>
      <c r="I722" s="5">
        <v>1</v>
      </c>
      <c r="J722" s="4"/>
      <c r="K722" s="31">
        <f>ROUND(K741,2)</f>
        <v>65.41</v>
      </c>
      <c r="L722" s="29" t="s">
        <v>551</v>
      </c>
      <c r="M722" s="28"/>
      <c r="N722" s="28"/>
      <c r="O722" s="28"/>
      <c r="P722" s="28"/>
      <c r="Q722" s="28"/>
      <c r="R722" s="28"/>
      <c r="S722" s="28"/>
      <c r="T722" s="28"/>
      <c r="U722" s="28"/>
      <c r="V722" s="28"/>
      <c r="W722" s="28"/>
      <c r="X722" s="28"/>
      <c r="Y722" s="28"/>
      <c r="Z722" s="28"/>
      <c r="AA722" s="28"/>
    </row>
    <row r="723" spans="1:27" x14ac:dyDescent="0.3">
      <c r="B723" s="23" t="s">
        <v>229</v>
      </c>
    </row>
    <row r="724" spans="1:27" x14ac:dyDescent="0.3">
      <c r="B724" t="s">
        <v>394</v>
      </c>
      <c r="C724" t="s">
        <v>231</v>
      </c>
      <c r="D724" t="s">
        <v>395</v>
      </c>
      <c r="E724" s="32">
        <v>0.28129999999999999</v>
      </c>
      <c r="F724" t="s">
        <v>233</v>
      </c>
      <c r="G724" t="s">
        <v>234</v>
      </c>
      <c r="H724" s="33">
        <v>28.69</v>
      </c>
      <c r="I724" t="s">
        <v>235</v>
      </c>
      <c r="J724" s="34">
        <f>ROUND(E724/I722* H724,5)</f>
        <v>8.0704999999999991</v>
      </c>
      <c r="K724" s="35"/>
    </row>
    <row r="725" spans="1:27" x14ac:dyDescent="0.3">
      <c r="B725" t="s">
        <v>392</v>
      </c>
      <c r="C725" t="s">
        <v>231</v>
      </c>
      <c r="D725" t="s">
        <v>393</v>
      </c>
      <c r="E725" s="32">
        <v>0.28129999999999999</v>
      </c>
      <c r="F725" t="s">
        <v>233</v>
      </c>
      <c r="G725" t="s">
        <v>234</v>
      </c>
      <c r="H725" s="33">
        <v>24.65</v>
      </c>
      <c r="I725" t="s">
        <v>235</v>
      </c>
      <c r="J725" s="34">
        <f>ROUND(E725/I722* H725,5)</f>
        <v>6.93405</v>
      </c>
      <c r="K725" s="35"/>
    </row>
    <row r="726" spans="1:27" x14ac:dyDescent="0.3">
      <c r="D726" s="36" t="s">
        <v>236</v>
      </c>
      <c r="E726" s="35"/>
      <c r="H726" s="35"/>
      <c r="K726" s="33">
        <f>SUM(J724:J725)</f>
        <v>15.004549999999998</v>
      </c>
    </row>
    <row r="727" spans="1:27" x14ac:dyDescent="0.3">
      <c r="B727" s="23" t="s">
        <v>237</v>
      </c>
      <c r="E727" s="35"/>
      <c r="H727" s="35"/>
      <c r="K727" s="35"/>
    </row>
    <row r="728" spans="1:27" x14ac:dyDescent="0.3">
      <c r="B728" t="s">
        <v>552</v>
      </c>
      <c r="C728" t="s">
        <v>231</v>
      </c>
      <c r="D728" t="s">
        <v>553</v>
      </c>
      <c r="E728" s="32">
        <v>0.28129999999999999</v>
      </c>
      <c r="F728" t="s">
        <v>233</v>
      </c>
      <c r="G728" t="s">
        <v>234</v>
      </c>
      <c r="H728" s="33">
        <v>9.75</v>
      </c>
      <c r="I728" t="s">
        <v>235</v>
      </c>
      <c r="J728" s="34">
        <f>ROUND(E728/I722* H728,5)</f>
        <v>2.74268</v>
      </c>
      <c r="K728" s="35"/>
    </row>
    <row r="729" spans="1:27" x14ac:dyDescent="0.3">
      <c r="B729" t="s">
        <v>554</v>
      </c>
      <c r="C729" t="s">
        <v>231</v>
      </c>
      <c r="D729" t="s">
        <v>555</v>
      </c>
      <c r="E729" s="32">
        <v>0.28129999999999999</v>
      </c>
      <c r="F729" t="s">
        <v>233</v>
      </c>
      <c r="G729" t="s">
        <v>234</v>
      </c>
      <c r="H729" s="33">
        <v>3.57</v>
      </c>
      <c r="I729" t="s">
        <v>235</v>
      </c>
      <c r="J729" s="34">
        <f>ROUND(E729/I722* H729,5)</f>
        <v>1.00424</v>
      </c>
      <c r="K729" s="35"/>
    </row>
    <row r="730" spans="1:27" x14ac:dyDescent="0.3">
      <c r="B730" t="s">
        <v>272</v>
      </c>
      <c r="C730" t="s">
        <v>231</v>
      </c>
      <c r="D730" t="s">
        <v>273</v>
      </c>
      <c r="E730" s="32">
        <v>0.5625</v>
      </c>
      <c r="F730" t="s">
        <v>233</v>
      </c>
      <c r="G730" t="s">
        <v>234</v>
      </c>
      <c r="H730" s="33">
        <v>52.25</v>
      </c>
      <c r="I730" t="s">
        <v>235</v>
      </c>
      <c r="J730" s="34">
        <f>ROUND(E730/I722* H730,5)</f>
        <v>29.390630000000002</v>
      </c>
      <c r="K730" s="35"/>
    </row>
    <row r="731" spans="1:27" x14ac:dyDescent="0.3">
      <c r="D731" s="36" t="s">
        <v>240</v>
      </c>
      <c r="E731" s="35"/>
      <c r="H731" s="35"/>
      <c r="K731" s="33">
        <f>SUM(J728:J730)</f>
        <v>33.137550000000005</v>
      </c>
    </row>
    <row r="732" spans="1:27" x14ac:dyDescent="0.3">
      <c r="B732" s="23" t="s">
        <v>241</v>
      </c>
      <c r="E732" s="35"/>
      <c r="H732" s="35"/>
      <c r="K732" s="35"/>
    </row>
    <row r="733" spans="1:27" x14ac:dyDescent="0.3">
      <c r="B733" t="s">
        <v>556</v>
      </c>
      <c r="C733" t="s">
        <v>59</v>
      </c>
      <c r="D733" t="s">
        <v>557</v>
      </c>
      <c r="E733" s="32">
        <v>1.02</v>
      </c>
      <c r="G733" t="s">
        <v>234</v>
      </c>
      <c r="H733" s="33">
        <v>16.71</v>
      </c>
      <c r="I733" t="s">
        <v>235</v>
      </c>
      <c r="J733" s="34">
        <f>ROUND(E733* H733,5)</f>
        <v>17.0442</v>
      </c>
      <c r="K733" s="35"/>
    </row>
    <row r="734" spans="1:27" x14ac:dyDescent="0.3">
      <c r="D734" s="36" t="s">
        <v>248</v>
      </c>
      <c r="E734" s="35"/>
      <c r="H734" s="35"/>
      <c r="K734" s="33">
        <f>SUM(J733:J733)</f>
        <v>17.0442</v>
      </c>
    </row>
    <row r="735" spans="1:27" x14ac:dyDescent="0.3">
      <c r="B735" s="23" t="s">
        <v>546</v>
      </c>
      <c r="E735" s="35"/>
      <c r="H735" s="35"/>
      <c r="K735" s="35"/>
    </row>
    <row r="736" spans="1:27" x14ac:dyDescent="0.3">
      <c r="B736" t="s">
        <v>558</v>
      </c>
      <c r="C736" t="s">
        <v>59</v>
      </c>
      <c r="D736" t="s">
        <v>559</v>
      </c>
      <c r="E736" s="32">
        <v>1</v>
      </c>
      <c r="G736" t="s">
        <v>234</v>
      </c>
      <c r="H736" s="33">
        <v>0</v>
      </c>
      <c r="I736" t="s">
        <v>235</v>
      </c>
      <c r="J736" s="34">
        <f>ROUND(E736* H736,5)</f>
        <v>0</v>
      </c>
      <c r="K736" s="35"/>
    </row>
    <row r="737" spans="1:27" x14ac:dyDescent="0.3">
      <c r="D737" s="36" t="s">
        <v>549</v>
      </c>
      <c r="E737" s="35"/>
      <c r="H737" s="35"/>
      <c r="K737" s="33">
        <f>SUM(J736:J736)</f>
        <v>0</v>
      </c>
    </row>
    <row r="738" spans="1:27" x14ac:dyDescent="0.3">
      <c r="E738" s="35"/>
      <c r="H738" s="35"/>
      <c r="K738" s="35"/>
    </row>
    <row r="739" spans="1:27" x14ac:dyDescent="0.3">
      <c r="D739" s="36" t="s">
        <v>250</v>
      </c>
      <c r="E739" s="35"/>
      <c r="H739" s="35">
        <v>1.5</v>
      </c>
      <c r="I739" t="s">
        <v>251</v>
      </c>
      <c r="J739">
        <f>ROUND(H739/100*K726,5)</f>
        <v>0.22506999999999999</v>
      </c>
      <c r="K739" s="35"/>
    </row>
    <row r="740" spans="1:27" x14ac:dyDescent="0.3">
      <c r="D740" s="36" t="s">
        <v>249</v>
      </c>
      <c r="E740" s="35"/>
      <c r="H740" s="35"/>
      <c r="K740" s="37">
        <f>SUM(J723:J739)</f>
        <v>65.411370000000005</v>
      </c>
    </row>
    <row r="741" spans="1:27" x14ac:dyDescent="0.3">
      <c r="D741" s="36" t="s">
        <v>252</v>
      </c>
      <c r="E741" s="35"/>
      <c r="H741" s="35"/>
      <c r="K741" s="37">
        <f>SUM(K740:K740)</f>
        <v>65.411370000000005</v>
      </c>
    </row>
    <row r="743" spans="1:27" ht="45" customHeight="1" x14ac:dyDescent="0.3">
      <c r="A743" s="27" t="s">
        <v>560</v>
      </c>
      <c r="B743" s="27" t="s">
        <v>97</v>
      </c>
      <c r="C743" s="28" t="s">
        <v>59</v>
      </c>
      <c r="D743" s="7" t="s">
        <v>98</v>
      </c>
      <c r="E743" s="6"/>
      <c r="F743" s="6"/>
      <c r="G743" s="28"/>
      <c r="H743" s="30" t="s">
        <v>227</v>
      </c>
      <c r="I743" s="5">
        <v>1</v>
      </c>
      <c r="J743" s="4"/>
      <c r="K743" s="31">
        <f>ROUND(K762,2)</f>
        <v>81.63</v>
      </c>
      <c r="L743" s="29" t="s">
        <v>561</v>
      </c>
      <c r="M743" s="28"/>
      <c r="N743" s="28"/>
      <c r="O743" s="28"/>
      <c r="P743" s="28"/>
      <c r="Q743" s="28"/>
      <c r="R743" s="28"/>
      <c r="S743" s="28"/>
      <c r="T743" s="28"/>
      <c r="U743" s="28"/>
      <c r="V743" s="28"/>
      <c r="W743" s="28"/>
      <c r="X743" s="28"/>
      <c r="Y743" s="28"/>
      <c r="Z743" s="28"/>
      <c r="AA743" s="28"/>
    </row>
    <row r="744" spans="1:27" x14ac:dyDescent="0.3">
      <c r="B744" s="23" t="s">
        <v>229</v>
      </c>
    </row>
    <row r="745" spans="1:27" x14ac:dyDescent="0.3">
      <c r="B745" t="s">
        <v>394</v>
      </c>
      <c r="C745" t="s">
        <v>231</v>
      </c>
      <c r="D745" t="s">
        <v>395</v>
      </c>
      <c r="E745" s="32">
        <v>0.3125</v>
      </c>
      <c r="F745" t="s">
        <v>233</v>
      </c>
      <c r="G745" t="s">
        <v>234</v>
      </c>
      <c r="H745" s="33">
        <v>28.69</v>
      </c>
      <c r="I745" t="s">
        <v>235</v>
      </c>
      <c r="J745" s="34">
        <f>ROUND(E745/I743* H745,5)</f>
        <v>8.9656300000000009</v>
      </c>
      <c r="K745" s="35"/>
    </row>
    <row r="746" spans="1:27" x14ac:dyDescent="0.3">
      <c r="B746" t="s">
        <v>392</v>
      </c>
      <c r="C746" t="s">
        <v>231</v>
      </c>
      <c r="D746" t="s">
        <v>393</v>
      </c>
      <c r="E746" s="32">
        <v>0.3125</v>
      </c>
      <c r="F746" t="s">
        <v>233</v>
      </c>
      <c r="G746" t="s">
        <v>234</v>
      </c>
      <c r="H746" s="33">
        <v>24.65</v>
      </c>
      <c r="I746" t="s">
        <v>235</v>
      </c>
      <c r="J746" s="34">
        <f>ROUND(E746/I743* H746,5)</f>
        <v>7.7031299999999998</v>
      </c>
      <c r="K746" s="35"/>
    </row>
    <row r="747" spans="1:27" x14ac:dyDescent="0.3">
      <c r="D747" s="36" t="s">
        <v>236</v>
      </c>
      <c r="E747" s="35"/>
      <c r="H747" s="35"/>
      <c r="K747" s="33">
        <f>SUM(J745:J746)</f>
        <v>16.668759999999999</v>
      </c>
    </row>
    <row r="748" spans="1:27" x14ac:dyDescent="0.3">
      <c r="B748" s="23" t="s">
        <v>237</v>
      </c>
      <c r="E748" s="35"/>
      <c r="H748" s="35"/>
      <c r="K748" s="35"/>
    </row>
    <row r="749" spans="1:27" x14ac:dyDescent="0.3">
      <c r="B749" t="s">
        <v>272</v>
      </c>
      <c r="C749" t="s">
        <v>231</v>
      </c>
      <c r="D749" t="s">
        <v>273</v>
      </c>
      <c r="E749" s="32">
        <v>0.625</v>
      </c>
      <c r="F749" t="s">
        <v>233</v>
      </c>
      <c r="G749" t="s">
        <v>234</v>
      </c>
      <c r="H749" s="33">
        <v>52.25</v>
      </c>
      <c r="I749" t="s">
        <v>235</v>
      </c>
      <c r="J749" s="34">
        <f>ROUND(E749/I743* H749,5)</f>
        <v>32.65625</v>
      </c>
      <c r="K749" s="35"/>
    </row>
    <row r="750" spans="1:27" x14ac:dyDescent="0.3">
      <c r="B750" t="s">
        <v>554</v>
      </c>
      <c r="C750" t="s">
        <v>231</v>
      </c>
      <c r="D750" t="s">
        <v>555</v>
      </c>
      <c r="E750" s="32">
        <v>0.3125</v>
      </c>
      <c r="F750" t="s">
        <v>233</v>
      </c>
      <c r="G750" t="s">
        <v>234</v>
      </c>
      <c r="H750" s="33">
        <v>3.57</v>
      </c>
      <c r="I750" t="s">
        <v>235</v>
      </c>
      <c r="J750" s="34">
        <f>ROUND(E750/I743* H750,5)</f>
        <v>1.1156299999999999</v>
      </c>
      <c r="K750" s="35"/>
    </row>
    <row r="751" spans="1:27" x14ac:dyDescent="0.3">
      <c r="B751" t="s">
        <v>552</v>
      </c>
      <c r="C751" t="s">
        <v>231</v>
      </c>
      <c r="D751" t="s">
        <v>553</v>
      </c>
      <c r="E751" s="32">
        <v>0.3125</v>
      </c>
      <c r="F751" t="s">
        <v>233</v>
      </c>
      <c r="G751" t="s">
        <v>234</v>
      </c>
      <c r="H751" s="33">
        <v>9.75</v>
      </c>
      <c r="I751" t="s">
        <v>235</v>
      </c>
      <c r="J751" s="34">
        <f>ROUND(E751/I743* H751,5)</f>
        <v>3.0468799999999998</v>
      </c>
      <c r="K751" s="35"/>
    </row>
    <row r="752" spans="1:27" x14ac:dyDescent="0.3">
      <c r="D752" s="36" t="s">
        <v>240</v>
      </c>
      <c r="E752" s="35"/>
      <c r="H752" s="35"/>
      <c r="K752" s="33">
        <f>SUM(J749:J751)</f>
        <v>36.818760000000005</v>
      </c>
    </row>
    <row r="753" spans="1:27" x14ac:dyDescent="0.3">
      <c r="B753" s="23" t="s">
        <v>241</v>
      </c>
      <c r="E753" s="35"/>
      <c r="H753" s="35"/>
      <c r="K753" s="35"/>
    </row>
    <row r="754" spans="1:27" x14ac:dyDescent="0.3">
      <c r="B754" t="s">
        <v>562</v>
      </c>
      <c r="C754" t="s">
        <v>59</v>
      </c>
      <c r="D754" t="s">
        <v>563</v>
      </c>
      <c r="E754" s="32">
        <v>1.02</v>
      </c>
      <c r="G754" t="s">
        <v>234</v>
      </c>
      <c r="H754" s="33">
        <v>27.35</v>
      </c>
      <c r="I754" t="s">
        <v>235</v>
      </c>
      <c r="J754" s="34">
        <f>ROUND(E754* H754,5)</f>
        <v>27.896999999999998</v>
      </c>
      <c r="K754" s="35"/>
    </row>
    <row r="755" spans="1:27" x14ac:dyDescent="0.3">
      <c r="D755" s="36" t="s">
        <v>248</v>
      </c>
      <c r="E755" s="35"/>
      <c r="H755" s="35"/>
      <c r="K755" s="33">
        <f>SUM(J754:J754)</f>
        <v>27.896999999999998</v>
      </c>
    </row>
    <row r="756" spans="1:27" x14ac:dyDescent="0.3">
      <c r="B756" s="23" t="s">
        <v>546</v>
      </c>
      <c r="E756" s="35"/>
      <c r="H756" s="35"/>
      <c r="K756" s="35"/>
    </row>
    <row r="757" spans="1:27" x14ac:dyDescent="0.3">
      <c r="B757" t="s">
        <v>558</v>
      </c>
      <c r="C757" t="s">
        <v>59</v>
      </c>
      <c r="D757" t="s">
        <v>559</v>
      </c>
      <c r="E757" s="32">
        <v>1</v>
      </c>
      <c r="G757" t="s">
        <v>234</v>
      </c>
      <c r="H757" s="33">
        <v>0</v>
      </c>
      <c r="I757" t="s">
        <v>235</v>
      </c>
      <c r="J757" s="34">
        <f>ROUND(E757* H757,5)</f>
        <v>0</v>
      </c>
      <c r="K757" s="35"/>
    </row>
    <row r="758" spans="1:27" x14ac:dyDescent="0.3">
      <c r="D758" s="36" t="s">
        <v>549</v>
      </c>
      <c r="E758" s="35"/>
      <c r="H758" s="35"/>
      <c r="K758" s="33">
        <f>SUM(J757:J757)</f>
        <v>0</v>
      </c>
    </row>
    <row r="759" spans="1:27" x14ac:dyDescent="0.3">
      <c r="E759" s="35"/>
      <c r="H759" s="35"/>
      <c r="K759" s="35"/>
    </row>
    <row r="760" spans="1:27" x14ac:dyDescent="0.3">
      <c r="D760" s="36" t="s">
        <v>250</v>
      </c>
      <c r="E760" s="35"/>
      <c r="H760" s="35">
        <v>1.5</v>
      </c>
      <c r="I760" t="s">
        <v>251</v>
      </c>
      <c r="J760">
        <f>ROUND(H760/100*K747,5)</f>
        <v>0.25002999999999997</v>
      </c>
      <c r="K760" s="35"/>
    </row>
    <row r="761" spans="1:27" x14ac:dyDescent="0.3">
      <c r="D761" s="36" t="s">
        <v>249</v>
      </c>
      <c r="E761" s="35"/>
      <c r="H761" s="35"/>
      <c r="K761" s="37">
        <f>SUM(J744:J760)</f>
        <v>81.634550000000004</v>
      </c>
    </row>
    <row r="762" spans="1:27" x14ac:dyDescent="0.3">
      <c r="D762" s="36" t="s">
        <v>252</v>
      </c>
      <c r="E762" s="35"/>
      <c r="H762" s="35"/>
      <c r="K762" s="37">
        <f>SUM(K761:K761)</f>
        <v>81.634550000000004</v>
      </c>
    </row>
    <row r="764" spans="1:27" ht="45" customHeight="1" x14ac:dyDescent="0.3">
      <c r="A764" s="27" t="s">
        <v>564</v>
      </c>
      <c r="B764" s="27" t="s">
        <v>93</v>
      </c>
      <c r="C764" s="28" t="s">
        <v>59</v>
      </c>
      <c r="D764" s="7" t="s">
        <v>94</v>
      </c>
      <c r="E764" s="6"/>
      <c r="F764" s="6"/>
      <c r="G764" s="28"/>
      <c r="H764" s="30" t="s">
        <v>227</v>
      </c>
      <c r="I764" s="5">
        <v>1</v>
      </c>
      <c r="J764" s="4"/>
      <c r="K764" s="31">
        <f>ROUND(K774,2)</f>
        <v>12.58</v>
      </c>
      <c r="L764" s="29" t="s">
        <v>565</v>
      </c>
      <c r="M764" s="28"/>
      <c r="N764" s="28"/>
      <c r="O764" s="28"/>
      <c r="P764" s="28"/>
      <c r="Q764" s="28"/>
      <c r="R764" s="28"/>
      <c r="S764" s="28"/>
      <c r="T764" s="28"/>
      <c r="U764" s="28"/>
      <c r="V764" s="28"/>
      <c r="W764" s="28"/>
      <c r="X764" s="28"/>
      <c r="Y764" s="28"/>
      <c r="Z764" s="28"/>
      <c r="AA764" s="28"/>
    </row>
    <row r="765" spans="1:27" x14ac:dyDescent="0.3">
      <c r="B765" s="23" t="s">
        <v>229</v>
      </c>
    </row>
    <row r="766" spans="1:27" x14ac:dyDescent="0.3">
      <c r="B766" t="s">
        <v>304</v>
      </c>
      <c r="C766" t="s">
        <v>231</v>
      </c>
      <c r="D766" t="s">
        <v>305</v>
      </c>
      <c r="E766" s="32">
        <v>0.05</v>
      </c>
      <c r="F766" t="s">
        <v>233</v>
      </c>
      <c r="G766" t="s">
        <v>234</v>
      </c>
      <c r="H766" s="33">
        <v>25.36</v>
      </c>
      <c r="I766" t="s">
        <v>235</v>
      </c>
      <c r="J766" s="34">
        <f>ROUND(E766/I764* H766,5)</f>
        <v>1.268</v>
      </c>
      <c r="K766" s="35"/>
    </row>
    <row r="767" spans="1:27" x14ac:dyDescent="0.3">
      <c r="B767" t="s">
        <v>302</v>
      </c>
      <c r="C767" t="s">
        <v>231</v>
      </c>
      <c r="D767" t="s">
        <v>303</v>
      </c>
      <c r="E767" s="32">
        <v>5.8000000000000003E-2</v>
      </c>
      <c r="F767" t="s">
        <v>233</v>
      </c>
      <c r="G767" t="s">
        <v>234</v>
      </c>
      <c r="H767" s="33">
        <v>29.57</v>
      </c>
      <c r="I767" t="s">
        <v>235</v>
      </c>
      <c r="J767" s="34">
        <f>ROUND(E767/I764* H767,5)</f>
        <v>1.71506</v>
      </c>
      <c r="K767" s="35"/>
    </row>
    <row r="768" spans="1:27" x14ac:dyDescent="0.3">
      <c r="D768" s="36" t="s">
        <v>236</v>
      </c>
      <c r="E768" s="35"/>
      <c r="H768" s="35"/>
      <c r="K768" s="33">
        <f>SUM(J766:J767)</f>
        <v>2.98306</v>
      </c>
    </row>
    <row r="769" spans="1:27" x14ac:dyDescent="0.3">
      <c r="B769" s="23" t="s">
        <v>241</v>
      </c>
      <c r="E769" s="35"/>
      <c r="H769" s="35"/>
      <c r="K769" s="35"/>
    </row>
    <row r="770" spans="1:27" x14ac:dyDescent="0.3">
      <c r="B770" t="s">
        <v>566</v>
      </c>
      <c r="C770" t="s">
        <v>59</v>
      </c>
      <c r="D770" t="s">
        <v>567</v>
      </c>
      <c r="E770" s="32">
        <v>1.02</v>
      </c>
      <c r="G770" t="s">
        <v>234</v>
      </c>
      <c r="H770" s="33">
        <v>9.36</v>
      </c>
      <c r="I770" t="s">
        <v>235</v>
      </c>
      <c r="J770" s="34">
        <f>ROUND(E770* H770,5)</f>
        <v>9.5472000000000001</v>
      </c>
      <c r="K770" s="35"/>
    </row>
    <row r="771" spans="1:27" x14ac:dyDescent="0.3">
      <c r="D771" s="36" t="s">
        <v>248</v>
      </c>
      <c r="E771" s="35"/>
      <c r="H771" s="35"/>
      <c r="K771" s="33">
        <f>SUM(J770:J770)</f>
        <v>9.5472000000000001</v>
      </c>
    </row>
    <row r="772" spans="1:27" x14ac:dyDescent="0.3">
      <c r="D772" s="36" t="s">
        <v>249</v>
      </c>
      <c r="E772" s="35"/>
      <c r="H772" s="35"/>
      <c r="K772" s="37">
        <f>SUM(J765:J771)</f>
        <v>12.53026</v>
      </c>
    </row>
    <row r="773" spans="1:27" x14ac:dyDescent="0.3">
      <c r="D773" s="36" t="s">
        <v>250</v>
      </c>
      <c r="E773" s="35"/>
      <c r="H773" s="35">
        <v>1.5</v>
      </c>
      <c r="I773" t="s">
        <v>251</v>
      </c>
      <c r="K773" s="35">
        <f>ROUND(H773/100*K768,5)</f>
        <v>4.4749999999999998E-2</v>
      </c>
    </row>
    <row r="774" spans="1:27" x14ac:dyDescent="0.3">
      <c r="D774" s="36" t="s">
        <v>252</v>
      </c>
      <c r="E774" s="35"/>
      <c r="H774" s="35"/>
      <c r="K774" s="37">
        <f>SUM(K772:K773)</f>
        <v>12.575010000000001</v>
      </c>
    </row>
    <row r="776" spans="1:27" x14ac:dyDescent="0.3">
      <c r="A776" s="25" t="s">
        <v>253</v>
      </c>
      <c r="B776" s="25"/>
    </row>
    <row r="777" spans="1:27" ht="45" customHeight="1" x14ac:dyDescent="0.3">
      <c r="A777" s="27" t="s">
        <v>568</v>
      </c>
      <c r="B777" s="27" t="s">
        <v>70</v>
      </c>
      <c r="C777" s="28" t="s">
        <v>71</v>
      </c>
      <c r="D777" s="7" t="s">
        <v>72</v>
      </c>
      <c r="E777" s="6"/>
      <c r="F777" s="6"/>
      <c r="G777" s="28"/>
      <c r="H777" s="30" t="s">
        <v>227</v>
      </c>
      <c r="I777" s="5">
        <v>1</v>
      </c>
      <c r="J777" s="4"/>
      <c r="K777" s="31">
        <f>ROUND(K785,2)</f>
        <v>636.82000000000005</v>
      </c>
      <c r="L777" s="29" t="s">
        <v>569</v>
      </c>
      <c r="M777" s="28"/>
      <c r="N777" s="28"/>
      <c r="O777" s="28"/>
      <c r="P777" s="28"/>
      <c r="Q777" s="28"/>
      <c r="R777" s="28"/>
      <c r="S777" s="28"/>
      <c r="T777" s="28"/>
      <c r="U777" s="28"/>
      <c r="V777" s="28"/>
      <c r="W777" s="28"/>
      <c r="X777" s="28"/>
      <c r="Y777" s="28"/>
      <c r="Z777" s="28"/>
      <c r="AA777" s="28"/>
    </row>
    <row r="778" spans="1:27" x14ac:dyDescent="0.3">
      <c r="B778" s="23" t="s">
        <v>253</v>
      </c>
    </row>
    <row r="779" spans="1:27" x14ac:dyDescent="0.3">
      <c r="B779" t="s">
        <v>257</v>
      </c>
      <c r="C779" t="s">
        <v>71</v>
      </c>
      <c r="D779" t="s">
        <v>258</v>
      </c>
      <c r="E779" s="32">
        <v>1</v>
      </c>
      <c r="G779" t="s">
        <v>234</v>
      </c>
      <c r="H779" s="33">
        <v>61.693179999999998</v>
      </c>
      <c r="I779" t="s">
        <v>235</v>
      </c>
      <c r="J779" s="34">
        <f>ROUND(E779* H779,5)</f>
        <v>61.693179999999998</v>
      </c>
      <c r="K779" s="35"/>
    </row>
    <row r="780" spans="1:27" x14ac:dyDescent="0.3">
      <c r="B780" t="s">
        <v>269</v>
      </c>
      <c r="C780" t="s">
        <v>59</v>
      </c>
      <c r="D780" t="s">
        <v>270</v>
      </c>
      <c r="E780" s="32">
        <v>1.6</v>
      </c>
      <c r="G780" t="s">
        <v>234</v>
      </c>
      <c r="H780" s="33">
        <v>101.34877</v>
      </c>
      <c r="I780" t="s">
        <v>235</v>
      </c>
      <c r="J780" s="34">
        <f>ROUND(E780* H780,5)</f>
        <v>162.15803</v>
      </c>
      <c r="K780" s="35"/>
    </row>
    <row r="781" spans="1:27" x14ac:dyDescent="0.3">
      <c r="B781" t="s">
        <v>282</v>
      </c>
      <c r="C781" t="s">
        <v>71</v>
      </c>
      <c r="D781" t="s">
        <v>283</v>
      </c>
      <c r="E781" s="32">
        <v>6</v>
      </c>
      <c r="G781" t="s">
        <v>234</v>
      </c>
      <c r="H781" s="33">
        <v>19.968070000000001</v>
      </c>
      <c r="I781" t="s">
        <v>235</v>
      </c>
      <c r="J781" s="34">
        <f>ROUND(E781* H781,5)</f>
        <v>119.80842</v>
      </c>
      <c r="K781" s="35"/>
    </row>
    <row r="782" spans="1:27" x14ac:dyDescent="0.3">
      <c r="B782" t="s">
        <v>287</v>
      </c>
      <c r="C782" t="s">
        <v>71</v>
      </c>
      <c r="D782" t="s">
        <v>288</v>
      </c>
      <c r="E782" s="32">
        <v>1</v>
      </c>
      <c r="G782" t="s">
        <v>234</v>
      </c>
      <c r="H782" s="33">
        <v>293.15782000000002</v>
      </c>
      <c r="I782" t="s">
        <v>235</v>
      </c>
      <c r="J782" s="34">
        <f>ROUND(E782* H782,5)</f>
        <v>293.15782000000002</v>
      </c>
      <c r="K782" s="35"/>
    </row>
    <row r="783" spans="1:27" x14ac:dyDescent="0.3">
      <c r="D783" s="36" t="s">
        <v>570</v>
      </c>
      <c r="E783" s="35"/>
      <c r="H783" s="35"/>
      <c r="K783" s="33">
        <f>SUM(J779:J782)</f>
        <v>636.81745000000001</v>
      </c>
    </row>
    <row r="784" spans="1:27" x14ac:dyDescent="0.3">
      <c r="D784" s="36" t="s">
        <v>249</v>
      </c>
      <c r="E784" s="35"/>
      <c r="H784" s="35"/>
      <c r="K784" s="37">
        <f>SUM(J778:J783)</f>
        <v>636.81745000000001</v>
      </c>
    </row>
    <row r="785" spans="1:27" x14ac:dyDescent="0.3">
      <c r="D785" s="36" t="s">
        <v>252</v>
      </c>
      <c r="E785" s="35"/>
      <c r="H785" s="35"/>
      <c r="K785" s="37">
        <f>SUM(K784:K784)</f>
        <v>636.81745000000001</v>
      </c>
    </row>
    <row r="787" spans="1:27" ht="45" customHeight="1" x14ac:dyDescent="0.3">
      <c r="A787" s="27" t="s">
        <v>571</v>
      </c>
      <c r="B787" s="27" t="s">
        <v>176</v>
      </c>
      <c r="C787" s="28" t="s">
        <v>71</v>
      </c>
      <c r="D787" s="7" t="s">
        <v>72</v>
      </c>
      <c r="E787" s="6"/>
      <c r="F787" s="6"/>
      <c r="G787" s="28"/>
      <c r="H787" s="30" t="s">
        <v>227</v>
      </c>
      <c r="I787" s="5">
        <v>1</v>
      </c>
      <c r="J787" s="4"/>
      <c r="K787" s="31">
        <f>ROUND(K795,2)</f>
        <v>639.49</v>
      </c>
      <c r="L787" s="29" t="s">
        <v>569</v>
      </c>
      <c r="M787" s="28"/>
      <c r="N787" s="28"/>
      <c r="O787" s="28"/>
      <c r="P787" s="28"/>
      <c r="Q787" s="28"/>
      <c r="R787" s="28"/>
      <c r="S787" s="28"/>
      <c r="T787" s="28"/>
      <c r="U787" s="28"/>
      <c r="V787" s="28"/>
      <c r="W787" s="28"/>
      <c r="X787" s="28"/>
      <c r="Y787" s="28"/>
      <c r="Z787" s="28"/>
      <c r="AA787" s="28"/>
    </row>
    <row r="788" spans="1:27" x14ac:dyDescent="0.3">
      <c r="B788" s="23" t="s">
        <v>253</v>
      </c>
    </row>
    <row r="789" spans="1:27" x14ac:dyDescent="0.3">
      <c r="B789" t="s">
        <v>287</v>
      </c>
      <c r="C789" t="s">
        <v>71</v>
      </c>
      <c r="D789" t="s">
        <v>288</v>
      </c>
      <c r="E789" s="32">
        <v>1</v>
      </c>
      <c r="G789" t="s">
        <v>234</v>
      </c>
      <c r="H789" s="33">
        <v>293.15782000000002</v>
      </c>
      <c r="I789" t="s">
        <v>235</v>
      </c>
      <c r="J789" s="34">
        <f>ROUND(E789* H789,5)</f>
        <v>293.15782000000002</v>
      </c>
      <c r="K789" s="35"/>
    </row>
    <row r="790" spans="1:27" x14ac:dyDescent="0.3">
      <c r="B790" t="s">
        <v>266</v>
      </c>
      <c r="C790" t="s">
        <v>71</v>
      </c>
      <c r="D790" t="s">
        <v>267</v>
      </c>
      <c r="E790" s="32">
        <v>1</v>
      </c>
      <c r="G790" t="s">
        <v>234</v>
      </c>
      <c r="H790" s="33">
        <v>64.365589999999997</v>
      </c>
      <c r="I790" t="s">
        <v>235</v>
      </c>
      <c r="J790" s="34">
        <f>ROUND(E790* H790,5)</f>
        <v>64.365589999999997</v>
      </c>
      <c r="K790" s="35"/>
    </row>
    <row r="791" spans="1:27" x14ac:dyDescent="0.3">
      <c r="B791" t="s">
        <v>269</v>
      </c>
      <c r="C791" t="s">
        <v>59</v>
      </c>
      <c r="D791" t="s">
        <v>270</v>
      </c>
      <c r="E791" s="32">
        <v>1.6</v>
      </c>
      <c r="G791" t="s">
        <v>234</v>
      </c>
      <c r="H791" s="33">
        <v>101.34877</v>
      </c>
      <c r="I791" t="s">
        <v>235</v>
      </c>
      <c r="J791" s="34">
        <f>ROUND(E791* H791,5)</f>
        <v>162.15803</v>
      </c>
      <c r="K791" s="35"/>
    </row>
    <row r="792" spans="1:27" x14ac:dyDescent="0.3">
      <c r="B792" t="s">
        <v>282</v>
      </c>
      <c r="C792" t="s">
        <v>71</v>
      </c>
      <c r="D792" t="s">
        <v>283</v>
      </c>
      <c r="E792" s="32">
        <v>6</v>
      </c>
      <c r="G792" t="s">
        <v>234</v>
      </c>
      <c r="H792" s="33">
        <v>19.968070000000001</v>
      </c>
      <c r="I792" t="s">
        <v>235</v>
      </c>
      <c r="J792" s="34">
        <f>ROUND(E792* H792,5)</f>
        <v>119.80842</v>
      </c>
      <c r="K792" s="35"/>
    </row>
    <row r="793" spans="1:27" x14ac:dyDescent="0.3">
      <c r="D793" s="36" t="s">
        <v>570</v>
      </c>
      <c r="E793" s="35"/>
      <c r="H793" s="35"/>
      <c r="K793" s="33">
        <f>SUM(J789:J792)</f>
        <v>639.48986000000002</v>
      </c>
    </row>
    <row r="794" spans="1:27" x14ac:dyDescent="0.3">
      <c r="D794" s="36" t="s">
        <v>249</v>
      </c>
      <c r="E794" s="35"/>
      <c r="H794" s="35"/>
      <c r="K794" s="37">
        <f>SUM(J788:J793)</f>
        <v>639.48986000000002</v>
      </c>
    </row>
    <row r="795" spans="1:27" x14ac:dyDescent="0.3">
      <c r="D795" s="36" t="s">
        <v>252</v>
      </c>
      <c r="E795" s="35"/>
      <c r="H795" s="35"/>
      <c r="K795" s="37">
        <f>SUM(K794:K794)</f>
        <v>639.48986000000002</v>
      </c>
    </row>
    <row r="797" spans="1:27" ht="45" customHeight="1" x14ac:dyDescent="0.3">
      <c r="A797" s="27" t="s">
        <v>572</v>
      </c>
      <c r="B797" s="27" t="s">
        <v>73</v>
      </c>
      <c r="C797" s="28" t="s">
        <v>71</v>
      </c>
      <c r="D797" s="7" t="s">
        <v>74</v>
      </c>
      <c r="E797" s="6"/>
      <c r="F797" s="6"/>
      <c r="G797" s="28"/>
      <c r="H797" s="30" t="s">
        <v>227</v>
      </c>
      <c r="I797" s="5">
        <v>1</v>
      </c>
      <c r="J797" s="4"/>
      <c r="K797" s="31">
        <f>ROUND(K805,2)</f>
        <v>643.94000000000005</v>
      </c>
      <c r="L797" s="29" t="s">
        <v>573</v>
      </c>
      <c r="M797" s="28"/>
      <c r="N797" s="28"/>
      <c r="O797" s="28"/>
      <c r="P797" s="28"/>
      <c r="Q797" s="28"/>
      <c r="R797" s="28"/>
      <c r="S797" s="28"/>
      <c r="T797" s="28"/>
      <c r="U797" s="28"/>
      <c r="V797" s="28"/>
      <c r="W797" s="28"/>
      <c r="X797" s="28"/>
      <c r="Y797" s="28"/>
      <c r="Z797" s="28"/>
      <c r="AA797" s="28"/>
    </row>
    <row r="798" spans="1:27" x14ac:dyDescent="0.3">
      <c r="B798" s="23" t="s">
        <v>253</v>
      </c>
    </row>
    <row r="799" spans="1:27" x14ac:dyDescent="0.3">
      <c r="B799" t="s">
        <v>294</v>
      </c>
      <c r="C799" t="s">
        <v>71</v>
      </c>
      <c r="D799" t="s">
        <v>295</v>
      </c>
      <c r="E799" s="32">
        <v>1</v>
      </c>
      <c r="G799" t="s">
        <v>234</v>
      </c>
      <c r="H799" s="33">
        <v>224.57782</v>
      </c>
      <c r="I799" t="s">
        <v>235</v>
      </c>
      <c r="J799" s="34">
        <f>ROUND(E799* H799,5)</f>
        <v>224.57782</v>
      </c>
      <c r="K799" s="35"/>
    </row>
    <row r="800" spans="1:27" x14ac:dyDescent="0.3">
      <c r="B800" t="s">
        <v>282</v>
      </c>
      <c r="C800" t="s">
        <v>71</v>
      </c>
      <c r="D800" t="s">
        <v>283</v>
      </c>
      <c r="E800" s="32">
        <v>9</v>
      </c>
      <c r="G800" t="s">
        <v>234</v>
      </c>
      <c r="H800" s="33">
        <v>19.968070000000001</v>
      </c>
      <c r="I800" t="s">
        <v>235</v>
      </c>
      <c r="J800" s="34">
        <f>ROUND(E800* H800,5)</f>
        <v>179.71262999999999</v>
      </c>
      <c r="K800" s="35"/>
    </row>
    <row r="801" spans="1:27" x14ac:dyDescent="0.3">
      <c r="B801" t="s">
        <v>277</v>
      </c>
      <c r="C801" t="s">
        <v>59</v>
      </c>
      <c r="D801" t="s">
        <v>278</v>
      </c>
      <c r="E801" s="32">
        <v>2.5</v>
      </c>
      <c r="G801" t="s">
        <v>234</v>
      </c>
      <c r="H801" s="33">
        <v>71.183539999999994</v>
      </c>
      <c r="I801" t="s">
        <v>235</v>
      </c>
      <c r="J801" s="34">
        <f>ROUND(E801* H801,5)</f>
        <v>177.95885000000001</v>
      </c>
      <c r="K801" s="35"/>
    </row>
    <row r="802" spans="1:27" x14ac:dyDescent="0.3">
      <c r="B802" t="s">
        <v>257</v>
      </c>
      <c r="C802" t="s">
        <v>71</v>
      </c>
      <c r="D802" t="s">
        <v>258</v>
      </c>
      <c r="E802" s="32">
        <v>1</v>
      </c>
      <c r="G802" t="s">
        <v>234</v>
      </c>
      <c r="H802" s="33">
        <v>61.693179999999998</v>
      </c>
      <c r="I802" t="s">
        <v>235</v>
      </c>
      <c r="J802" s="34">
        <f>ROUND(E802* H802,5)</f>
        <v>61.693179999999998</v>
      </c>
      <c r="K802" s="35"/>
    </row>
    <row r="803" spans="1:27" x14ac:dyDescent="0.3">
      <c r="D803" s="36" t="s">
        <v>570</v>
      </c>
      <c r="E803" s="35"/>
      <c r="H803" s="35"/>
      <c r="K803" s="33">
        <f>SUM(J799:J802)</f>
        <v>643.94247999999993</v>
      </c>
    </row>
    <row r="804" spans="1:27" x14ac:dyDescent="0.3">
      <c r="D804" s="36" t="s">
        <v>249</v>
      </c>
      <c r="E804" s="35"/>
      <c r="H804" s="35"/>
      <c r="K804" s="37">
        <f>SUM(J798:J803)</f>
        <v>643.94247999999993</v>
      </c>
    </row>
    <row r="805" spans="1:27" x14ac:dyDescent="0.3">
      <c r="D805" s="36" t="s">
        <v>252</v>
      </c>
      <c r="E805" s="35"/>
      <c r="H805" s="35"/>
      <c r="K805" s="37">
        <f>SUM(K804:K804)</f>
        <v>643.94247999999993</v>
      </c>
    </row>
    <row r="807" spans="1:27" ht="45" customHeight="1" x14ac:dyDescent="0.3">
      <c r="A807" s="27" t="s">
        <v>574</v>
      </c>
      <c r="B807" s="27" t="s">
        <v>139</v>
      </c>
      <c r="C807" s="28" t="s">
        <v>71</v>
      </c>
      <c r="D807" s="7" t="s">
        <v>74</v>
      </c>
      <c r="E807" s="6"/>
      <c r="F807" s="6"/>
      <c r="G807" s="28"/>
      <c r="H807" s="30" t="s">
        <v>227</v>
      </c>
      <c r="I807" s="5">
        <v>1</v>
      </c>
      <c r="J807" s="4"/>
      <c r="K807" s="31">
        <f>ROUND(K814,2)</f>
        <v>646.61</v>
      </c>
      <c r="L807" s="29" t="s">
        <v>573</v>
      </c>
      <c r="M807" s="28"/>
      <c r="N807" s="28"/>
      <c r="O807" s="28"/>
      <c r="P807" s="28"/>
      <c r="Q807" s="28"/>
      <c r="R807" s="28"/>
      <c r="S807" s="28"/>
      <c r="T807" s="28"/>
      <c r="U807" s="28"/>
      <c r="V807" s="28"/>
      <c r="W807" s="28"/>
      <c r="X807" s="28"/>
      <c r="Y807" s="28"/>
      <c r="Z807" s="28"/>
      <c r="AA807" s="28"/>
    </row>
    <row r="808" spans="1:27" x14ac:dyDescent="0.3">
      <c r="B808" s="23" t="s">
        <v>253</v>
      </c>
    </row>
    <row r="809" spans="1:27" x14ac:dyDescent="0.3">
      <c r="B809" t="s">
        <v>282</v>
      </c>
      <c r="C809" t="s">
        <v>71</v>
      </c>
      <c r="D809" t="s">
        <v>283</v>
      </c>
      <c r="E809" s="32">
        <v>9</v>
      </c>
      <c r="G809" t="s">
        <v>234</v>
      </c>
      <c r="H809" s="33">
        <v>19.968070000000001</v>
      </c>
      <c r="I809" t="s">
        <v>235</v>
      </c>
      <c r="J809" s="34">
        <f>ROUND(E809* H809,5)</f>
        <v>179.71262999999999</v>
      </c>
      <c r="K809" s="35"/>
    </row>
    <row r="810" spans="1:27" x14ac:dyDescent="0.3">
      <c r="B810" t="s">
        <v>294</v>
      </c>
      <c r="C810" t="s">
        <v>71</v>
      </c>
      <c r="D810" t="s">
        <v>295</v>
      </c>
      <c r="E810" s="32">
        <v>1</v>
      </c>
      <c r="G810" t="s">
        <v>234</v>
      </c>
      <c r="H810" s="33">
        <v>224.57782</v>
      </c>
      <c r="I810" t="s">
        <v>235</v>
      </c>
      <c r="J810" s="34">
        <f>ROUND(E810* H810,5)</f>
        <v>224.57782</v>
      </c>
      <c r="K810" s="35"/>
    </row>
    <row r="811" spans="1:27" x14ac:dyDescent="0.3">
      <c r="B811" t="s">
        <v>266</v>
      </c>
      <c r="C811" t="s">
        <v>71</v>
      </c>
      <c r="D811" t="s">
        <v>267</v>
      </c>
      <c r="E811" s="32">
        <v>1</v>
      </c>
      <c r="G811" t="s">
        <v>234</v>
      </c>
      <c r="H811" s="33">
        <v>64.365589999999997</v>
      </c>
      <c r="I811" t="s">
        <v>235</v>
      </c>
      <c r="J811" s="34">
        <f>ROUND(E811* H811,5)</f>
        <v>64.365589999999997</v>
      </c>
      <c r="K811" s="35"/>
    </row>
    <row r="812" spans="1:27" x14ac:dyDescent="0.3">
      <c r="B812" t="s">
        <v>277</v>
      </c>
      <c r="C812" t="s">
        <v>59</v>
      </c>
      <c r="D812" t="s">
        <v>278</v>
      </c>
      <c r="E812" s="32">
        <v>2.5</v>
      </c>
      <c r="G812" t="s">
        <v>234</v>
      </c>
      <c r="H812" s="33">
        <v>71.183539999999994</v>
      </c>
      <c r="I812" t="s">
        <v>235</v>
      </c>
      <c r="J812" s="34">
        <f>ROUND(E812* H812,5)</f>
        <v>177.95885000000001</v>
      </c>
      <c r="K812" s="35"/>
    </row>
    <row r="813" spans="1:27" x14ac:dyDescent="0.3">
      <c r="D813" s="36" t="s">
        <v>249</v>
      </c>
      <c r="E813" s="35"/>
      <c r="H813" s="35"/>
      <c r="K813" s="37">
        <f>SUM(J808:J812)</f>
        <v>646.61488999999995</v>
      </c>
    </row>
    <row r="814" spans="1:27" x14ac:dyDescent="0.3">
      <c r="D814" s="36" t="s">
        <v>252</v>
      </c>
      <c r="E814" s="35"/>
      <c r="H814" s="35"/>
      <c r="K814" s="37">
        <f>SUM(K813:K813)</f>
        <v>646.61488999999995</v>
      </c>
    </row>
  </sheetData>
  <sheetProtection sheet="1"/>
  <mergeCells count="147">
    <mergeCell ref="D777:F777"/>
    <mergeCell ref="I777:J777"/>
    <mergeCell ref="D787:F787"/>
    <mergeCell ref="I787:J787"/>
    <mergeCell ref="D797:F797"/>
    <mergeCell ref="I797:J797"/>
    <mergeCell ref="D807:F807"/>
    <mergeCell ref="I807:J807"/>
    <mergeCell ref="D692:F692"/>
    <mergeCell ref="I692:J692"/>
    <mergeCell ref="D704:F704"/>
    <mergeCell ref="I704:J704"/>
    <mergeCell ref="D722:F722"/>
    <mergeCell ref="I722:J722"/>
    <mergeCell ref="D743:F743"/>
    <mergeCell ref="I743:J743"/>
    <mergeCell ref="D764:F764"/>
    <mergeCell ref="I764:J764"/>
    <mergeCell ref="D594:F594"/>
    <mergeCell ref="I594:J594"/>
    <mergeCell ref="D614:F614"/>
    <mergeCell ref="I614:J614"/>
    <mergeCell ref="D634:F634"/>
    <mergeCell ref="I634:J634"/>
    <mergeCell ref="D654:F654"/>
    <mergeCell ref="I654:J654"/>
    <mergeCell ref="D674:F674"/>
    <mergeCell ref="I674:J674"/>
    <mergeCell ref="D510:F510"/>
    <mergeCell ref="I510:J510"/>
    <mergeCell ref="D527:F527"/>
    <mergeCell ref="I527:J527"/>
    <mergeCell ref="D541:F541"/>
    <mergeCell ref="I541:J541"/>
    <mergeCell ref="D556:F556"/>
    <mergeCell ref="I556:J556"/>
    <mergeCell ref="D580:F580"/>
    <mergeCell ref="I580:J580"/>
    <mergeCell ref="D442:F442"/>
    <mergeCell ref="I442:J442"/>
    <mergeCell ref="D460:F460"/>
    <mergeCell ref="I460:J460"/>
    <mergeCell ref="D478:F478"/>
    <mergeCell ref="I478:J478"/>
    <mergeCell ref="D494:F494"/>
    <mergeCell ref="I494:J494"/>
    <mergeCell ref="D509:F509"/>
    <mergeCell ref="I509:J509"/>
    <mergeCell ref="D377:F377"/>
    <mergeCell ref="I377:J377"/>
    <mergeCell ref="D378:F378"/>
    <mergeCell ref="I378:J378"/>
    <mergeCell ref="D396:F396"/>
    <mergeCell ref="I396:J396"/>
    <mergeCell ref="D414:F414"/>
    <mergeCell ref="I414:J414"/>
    <mergeCell ref="D429:F429"/>
    <mergeCell ref="I429:J429"/>
    <mergeCell ref="D328:F328"/>
    <mergeCell ref="I328:J328"/>
    <mergeCell ref="D335:F335"/>
    <mergeCell ref="I335:J335"/>
    <mergeCell ref="D342:F342"/>
    <mergeCell ref="I342:J342"/>
    <mergeCell ref="D355:F355"/>
    <mergeCell ref="I355:J355"/>
    <mergeCell ref="D356:F356"/>
    <mergeCell ref="I356:J356"/>
    <mergeCell ref="D267:F267"/>
    <mergeCell ref="I267:J267"/>
    <mergeCell ref="D279:F279"/>
    <mergeCell ref="I279:J279"/>
    <mergeCell ref="D287:F287"/>
    <mergeCell ref="I287:J287"/>
    <mergeCell ref="D299:F299"/>
    <mergeCell ref="I299:J299"/>
    <mergeCell ref="D312:F312"/>
    <mergeCell ref="I312:J312"/>
    <mergeCell ref="D212:F212"/>
    <mergeCell ref="I212:J212"/>
    <mergeCell ref="D219:F219"/>
    <mergeCell ref="I219:J219"/>
    <mergeCell ref="D231:F231"/>
    <mergeCell ref="I231:J231"/>
    <mergeCell ref="D243:F243"/>
    <mergeCell ref="I243:J243"/>
    <mergeCell ref="D255:F255"/>
    <mergeCell ref="I255:J255"/>
    <mergeCell ref="D162:F162"/>
    <mergeCell ref="I162:J162"/>
    <mergeCell ref="D163:F163"/>
    <mergeCell ref="I163:J163"/>
    <mergeCell ref="D177:F177"/>
    <mergeCell ref="I177:J177"/>
    <mergeCell ref="D190:F190"/>
    <mergeCell ref="I190:J190"/>
    <mergeCell ref="D205:F205"/>
    <mergeCell ref="I205:J205"/>
    <mergeCell ref="D157:F157"/>
    <mergeCell ref="I157:J157"/>
    <mergeCell ref="D158:F158"/>
    <mergeCell ref="I158:J158"/>
    <mergeCell ref="D159:F159"/>
    <mergeCell ref="I159:J159"/>
    <mergeCell ref="D160:F160"/>
    <mergeCell ref="I160:J160"/>
    <mergeCell ref="D161:F161"/>
    <mergeCell ref="I161:J161"/>
    <mergeCell ref="D152:F152"/>
    <mergeCell ref="I152:J152"/>
    <mergeCell ref="D153:F153"/>
    <mergeCell ref="I153:J153"/>
    <mergeCell ref="D154:F154"/>
    <mergeCell ref="I154:J154"/>
    <mergeCell ref="D155:F155"/>
    <mergeCell ref="I155:J155"/>
    <mergeCell ref="D156:F156"/>
    <mergeCell ref="I156:J156"/>
    <mergeCell ref="D109:F109"/>
    <mergeCell ref="I109:J109"/>
    <mergeCell ref="D123:F123"/>
    <mergeCell ref="I123:J123"/>
    <mergeCell ref="D137:F137"/>
    <mergeCell ref="I137:J137"/>
    <mergeCell ref="D150:F150"/>
    <mergeCell ref="I150:J150"/>
    <mergeCell ref="D151:F151"/>
    <mergeCell ref="I151:J151"/>
    <mergeCell ref="D29:F29"/>
    <mergeCell ref="I29:J29"/>
    <mergeCell ref="D42:F42"/>
    <mergeCell ref="I42:J42"/>
    <mergeCell ref="D55:F55"/>
    <mergeCell ref="I55:J55"/>
    <mergeCell ref="D74:F74"/>
    <mergeCell ref="I74:J74"/>
    <mergeCell ref="D93:F93"/>
    <mergeCell ref="I93:J93"/>
    <mergeCell ref="A1:K1"/>
    <mergeCell ref="A2:K2"/>
    <mergeCell ref="A3:K3"/>
    <mergeCell ref="A4:K4"/>
    <mergeCell ref="A6:K6"/>
    <mergeCell ref="D11:F11"/>
    <mergeCell ref="I11:J11"/>
    <mergeCell ref="D28:F28"/>
    <mergeCell ref="I28:J28"/>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9"/>
  <sheetViews>
    <sheetView workbookViewId="0">
      <pane ySplit="8" topLeftCell="A9" activePane="bottomLeft" state="frozenSplit"/>
      <selection pane="bottomLeft"/>
    </sheetView>
  </sheetViews>
  <sheetFormatPr defaultRowHeight="14.4" x14ac:dyDescent="0.3"/>
  <cols>
    <col min="1" max="1" width="14.6640625" customWidth="1"/>
    <col min="2" max="2" width="6.21875" customWidth="1"/>
    <col min="3" max="3" width="65.6640625" customWidth="1"/>
    <col min="4" max="4" width="13.6640625" customWidth="1"/>
    <col min="5" max="5" width="65.6640625" customWidth="1"/>
    <col min="6" max="7" width="13.6640625" customWidth="1"/>
  </cols>
  <sheetData>
    <row r="1" spans="1:7" x14ac:dyDescent="0.3">
      <c r="A1" s="9" t="s">
        <v>0</v>
      </c>
      <c r="B1" s="9" t="s">
        <v>0</v>
      </c>
      <c r="C1" s="9" t="s">
        <v>0</v>
      </c>
      <c r="D1" s="9" t="s">
        <v>0</v>
      </c>
    </row>
    <row r="2" spans="1:7" x14ac:dyDescent="0.3">
      <c r="A2" s="9"/>
      <c r="B2" s="9"/>
      <c r="C2" s="9"/>
      <c r="D2" s="9"/>
    </row>
    <row r="3" spans="1:7" x14ac:dyDescent="0.3">
      <c r="A3" s="9"/>
      <c r="B3" s="9"/>
      <c r="C3" s="9"/>
      <c r="D3" s="9"/>
    </row>
    <row r="4" spans="1:7" x14ac:dyDescent="0.3">
      <c r="A4" s="9"/>
      <c r="B4" s="9"/>
      <c r="C4" s="9"/>
      <c r="D4" s="9"/>
    </row>
    <row r="6" spans="1:7" ht="18" x14ac:dyDescent="0.35">
      <c r="A6" s="8" t="s">
        <v>218</v>
      </c>
      <c r="B6" s="8" t="s">
        <v>218</v>
      </c>
      <c r="C6" s="8" t="s">
        <v>218</v>
      </c>
      <c r="D6" s="8" t="s">
        <v>218</v>
      </c>
    </row>
    <row r="8" spans="1:7" x14ac:dyDescent="0.3">
      <c r="A8" s="26" t="s">
        <v>220</v>
      </c>
      <c r="B8" s="26" t="s">
        <v>221</v>
      </c>
      <c r="C8" s="26" t="s">
        <v>222</v>
      </c>
      <c r="D8" s="26" t="s">
        <v>2</v>
      </c>
      <c r="E8" s="26" t="s">
        <v>223</v>
      </c>
      <c r="F8" s="26" t="s">
        <v>575</v>
      </c>
      <c r="G8" s="26" t="s">
        <v>576</v>
      </c>
    </row>
    <row r="10" spans="1:7" x14ac:dyDescent="0.3">
      <c r="A10" s="25" t="s">
        <v>229</v>
      </c>
    </row>
    <row r="11" spans="1:7" x14ac:dyDescent="0.3">
      <c r="A11" t="s">
        <v>326</v>
      </c>
      <c r="B11" t="s">
        <v>231</v>
      </c>
      <c r="C11" t="s">
        <v>327</v>
      </c>
      <c r="D11" s="33">
        <v>24.74</v>
      </c>
      <c r="E11" t="s">
        <v>327</v>
      </c>
      <c r="F11" s="38">
        <v>0</v>
      </c>
      <c r="G11" s="38">
        <v>0</v>
      </c>
    </row>
    <row r="12" spans="1:7" x14ac:dyDescent="0.3">
      <c r="A12" t="s">
        <v>524</v>
      </c>
      <c r="B12" t="s">
        <v>231</v>
      </c>
      <c r="C12" t="s">
        <v>525</v>
      </c>
      <c r="D12" s="33">
        <v>24.65</v>
      </c>
      <c r="E12" t="s">
        <v>525</v>
      </c>
      <c r="F12" s="38">
        <v>0</v>
      </c>
      <c r="G12" s="38">
        <v>0</v>
      </c>
    </row>
    <row r="13" spans="1:7" x14ac:dyDescent="0.3">
      <c r="A13" t="s">
        <v>304</v>
      </c>
      <c r="B13" t="s">
        <v>231</v>
      </c>
      <c r="C13" t="s">
        <v>305</v>
      </c>
      <c r="D13" s="33">
        <v>25.36</v>
      </c>
      <c r="E13" t="s">
        <v>305</v>
      </c>
      <c r="F13" s="38">
        <v>0</v>
      </c>
      <c r="G13" s="38">
        <v>0</v>
      </c>
    </row>
    <row r="14" spans="1:7" x14ac:dyDescent="0.3">
      <c r="A14" t="s">
        <v>392</v>
      </c>
      <c r="B14" t="s">
        <v>231</v>
      </c>
      <c r="C14" t="s">
        <v>393</v>
      </c>
      <c r="D14" s="33">
        <v>24.65</v>
      </c>
      <c r="E14" t="s">
        <v>393</v>
      </c>
      <c r="F14" s="38">
        <v>0</v>
      </c>
      <c r="G14" s="38">
        <v>0</v>
      </c>
    </row>
    <row r="15" spans="1:7" x14ac:dyDescent="0.3">
      <c r="A15" t="s">
        <v>260</v>
      </c>
      <c r="B15" t="s">
        <v>231</v>
      </c>
      <c r="C15" t="s">
        <v>261</v>
      </c>
      <c r="D15" s="33">
        <v>23.17</v>
      </c>
      <c r="E15" t="s">
        <v>261</v>
      </c>
      <c r="F15" s="38">
        <v>0</v>
      </c>
      <c r="G15" s="38">
        <v>0</v>
      </c>
    </row>
    <row r="16" spans="1:7" x14ac:dyDescent="0.3">
      <c r="A16" t="s">
        <v>230</v>
      </c>
      <c r="B16" t="s">
        <v>231</v>
      </c>
      <c r="C16" t="s">
        <v>232</v>
      </c>
      <c r="D16" s="33">
        <v>23.96</v>
      </c>
      <c r="E16" t="s">
        <v>232</v>
      </c>
      <c r="F16" s="38">
        <v>0</v>
      </c>
      <c r="G16" s="38">
        <v>0</v>
      </c>
    </row>
    <row r="17" spans="1:7" x14ac:dyDescent="0.3">
      <c r="A17" t="s">
        <v>396</v>
      </c>
      <c r="B17" t="s">
        <v>231</v>
      </c>
      <c r="C17" t="s">
        <v>397</v>
      </c>
      <c r="D17" s="33">
        <v>27.76</v>
      </c>
      <c r="E17" t="s">
        <v>397</v>
      </c>
      <c r="F17" s="38">
        <v>0</v>
      </c>
      <c r="G17" s="38">
        <v>0</v>
      </c>
    </row>
    <row r="18" spans="1:7" x14ac:dyDescent="0.3">
      <c r="A18" t="s">
        <v>526</v>
      </c>
      <c r="B18" t="s">
        <v>231</v>
      </c>
      <c r="C18" t="s">
        <v>527</v>
      </c>
      <c r="D18" s="33">
        <v>27.76</v>
      </c>
      <c r="E18" t="s">
        <v>527</v>
      </c>
      <c r="F18" s="38">
        <v>0</v>
      </c>
      <c r="G18" s="38">
        <v>0</v>
      </c>
    </row>
    <row r="19" spans="1:7" x14ac:dyDescent="0.3">
      <c r="A19" t="s">
        <v>302</v>
      </c>
      <c r="B19" t="s">
        <v>231</v>
      </c>
      <c r="C19" t="s">
        <v>303</v>
      </c>
      <c r="D19" s="33">
        <v>29.57</v>
      </c>
      <c r="E19" t="s">
        <v>303</v>
      </c>
      <c r="F19" s="38">
        <v>0</v>
      </c>
      <c r="G19" s="38">
        <v>0</v>
      </c>
    </row>
    <row r="20" spans="1:7" x14ac:dyDescent="0.3">
      <c r="A20" t="s">
        <v>332</v>
      </c>
      <c r="B20" t="s">
        <v>231</v>
      </c>
      <c r="C20" t="s">
        <v>333</v>
      </c>
      <c r="D20" s="33">
        <v>28.26</v>
      </c>
      <c r="E20" t="s">
        <v>333</v>
      </c>
      <c r="F20" s="38">
        <v>0</v>
      </c>
      <c r="G20" s="38">
        <v>0</v>
      </c>
    </row>
    <row r="21" spans="1:7" x14ac:dyDescent="0.3">
      <c r="A21" t="s">
        <v>394</v>
      </c>
      <c r="B21" t="s">
        <v>231</v>
      </c>
      <c r="C21" t="s">
        <v>395</v>
      </c>
      <c r="D21" s="33">
        <v>28.69</v>
      </c>
      <c r="E21" t="s">
        <v>395</v>
      </c>
      <c r="F21" s="38">
        <v>0</v>
      </c>
      <c r="G21" s="38">
        <v>0</v>
      </c>
    </row>
    <row r="22" spans="1:7" x14ac:dyDescent="0.3">
      <c r="A22" t="s">
        <v>262</v>
      </c>
      <c r="B22" t="s">
        <v>231</v>
      </c>
      <c r="C22" t="s">
        <v>263</v>
      </c>
      <c r="D22" s="33">
        <v>27.76</v>
      </c>
      <c r="E22" t="s">
        <v>263</v>
      </c>
      <c r="F22" s="38">
        <v>0</v>
      </c>
      <c r="G22" s="38">
        <v>0</v>
      </c>
    </row>
    <row r="23" spans="1:7" x14ac:dyDescent="0.3">
      <c r="A23" t="s">
        <v>385</v>
      </c>
      <c r="B23" t="s">
        <v>231</v>
      </c>
      <c r="C23" t="s">
        <v>386</v>
      </c>
      <c r="D23" s="33">
        <v>27.76</v>
      </c>
      <c r="E23" t="s">
        <v>386</v>
      </c>
      <c r="F23" s="38">
        <v>0</v>
      </c>
      <c r="G23" s="38">
        <v>0</v>
      </c>
    </row>
    <row r="24" spans="1:7" x14ac:dyDescent="0.3">
      <c r="A24" t="s">
        <v>324</v>
      </c>
      <c r="B24" t="s">
        <v>231</v>
      </c>
      <c r="C24" t="s">
        <v>325</v>
      </c>
      <c r="D24" s="33">
        <v>28.22</v>
      </c>
      <c r="E24" t="s">
        <v>325</v>
      </c>
      <c r="F24" s="38">
        <v>0</v>
      </c>
      <c r="G24" s="38">
        <v>0</v>
      </c>
    </row>
    <row r="25" spans="1:7" x14ac:dyDescent="0.3">
      <c r="A25" s="25" t="s">
        <v>237</v>
      </c>
    </row>
    <row r="26" spans="1:7" x14ac:dyDescent="0.3">
      <c r="A26" t="s">
        <v>338</v>
      </c>
      <c r="B26" t="s">
        <v>231</v>
      </c>
      <c r="C26" t="s">
        <v>339</v>
      </c>
      <c r="D26" s="33">
        <v>14.32</v>
      </c>
      <c r="E26" t="s">
        <v>577</v>
      </c>
      <c r="F26" s="38">
        <v>-9999999999</v>
      </c>
      <c r="G26" s="38">
        <v>-9999999999</v>
      </c>
    </row>
    <row r="27" spans="1:7" x14ac:dyDescent="0.3">
      <c r="A27" t="s">
        <v>486</v>
      </c>
      <c r="B27" t="s">
        <v>231</v>
      </c>
      <c r="C27" t="s">
        <v>487</v>
      </c>
      <c r="D27" s="33">
        <v>59</v>
      </c>
      <c r="E27" t="s">
        <v>487</v>
      </c>
      <c r="F27" s="38">
        <v>-9999999999</v>
      </c>
      <c r="G27" s="38">
        <v>-9999999999</v>
      </c>
    </row>
    <row r="28" spans="1:7" x14ac:dyDescent="0.3">
      <c r="A28" t="s">
        <v>360</v>
      </c>
      <c r="B28" t="s">
        <v>231</v>
      </c>
      <c r="C28" t="s">
        <v>361</v>
      </c>
      <c r="D28" s="33">
        <v>73.88</v>
      </c>
      <c r="E28" t="s">
        <v>578</v>
      </c>
      <c r="F28" s="38">
        <v>-9999999999</v>
      </c>
      <c r="G28" s="38">
        <v>-9999999999</v>
      </c>
    </row>
    <row r="29" spans="1:7" x14ac:dyDescent="0.3">
      <c r="A29" t="s">
        <v>417</v>
      </c>
      <c r="B29" t="s">
        <v>231</v>
      </c>
      <c r="C29" t="s">
        <v>418</v>
      </c>
      <c r="D29" s="33">
        <v>83.16</v>
      </c>
      <c r="E29" t="s">
        <v>579</v>
      </c>
      <c r="F29" s="38">
        <v>-9999999999</v>
      </c>
      <c r="G29" s="38">
        <v>-9999999999</v>
      </c>
    </row>
    <row r="30" spans="1:7" x14ac:dyDescent="0.3">
      <c r="A30" t="s">
        <v>362</v>
      </c>
      <c r="B30" t="s">
        <v>231</v>
      </c>
      <c r="C30" t="s">
        <v>363</v>
      </c>
      <c r="D30" s="33">
        <v>74.5</v>
      </c>
      <c r="E30" t="s">
        <v>363</v>
      </c>
      <c r="F30" s="38">
        <v>-9999999999</v>
      </c>
      <c r="G30" s="38">
        <v>-9999999999</v>
      </c>
    </row>
    <row r="31" spans="1:7" x14ac:dyDescent="0.3">
      <c r="A31" t="s">
        <v>366</v>
      </c>
      <c r="B31" t="s">
        <v>231</v>
      </c>
      <c r="C31" t="s">
        <v>367</v>
      </c>
      <c r="D31" s="33">
        <v>133.01</v>
      </c>
      <c r="E31" t="s">
        <v>580</v>
      </c>
      <c r="F31" s="38">
        <v>-9999999999</v>
      </c>
      <c r="G31" s="38">
        <v>-9999999999</v>
      </c>
    </row>
    <row r="32" spans="1:7" x14ac:dyDescent="0.3">
      <c r="A32" t="s">
        <v>348</v>
      </c>
      <c r="B32" t="s">
        <v>231</v>
      </c>
      <c r="C32" t="s">
        <v>349</v>
      </c>
      <c r="D32" s="33">
        <v>173.81</v>
      </c>
      <c r="E32" t="s">
        <v>581</v>
      </c>
      <c r="F32" s="38">
        <v>-9999999999</v>
      </c>
      <c r="G32" s="38">
        <v>-9999999999</v>
      </c>
    </row>
    <row r="33" spans="1:7" x14ac:dyDescent="0.3">
      <c r="A33" t="s">
        <v>342</v>
      </c>
      <c r="B33" t="s">
        <v>231</v>
      </c>
      <c r="C33" t="s">
        <v>343</v>
      </c>
      <c r="D33" s="33">
        <v>98.75</v>
      </c>
      <c r="E33" t="s">
        <v>582</v>
      </c>
      <c r="F33" s="38">
        <v>-9999999999</v>
      </c>
      <c r="G33" s="38">
        <v>-9999999999</v>
      </c>
    </row>
    <row r="34" spans="1:7" x14ac:dyDescent="0.3">
      <c r="A34" t="s">
        <v>504</v>
      </c>
      <c r="B34" t="s">
        <v>231</v>
      </c>
      <c r="C34" t="s">
        <v>505</v>
      </c>
      <c r="D34" s="33">
        <v>5.57</v>
      </c>
      <c r="E34" t="s">
        <v>583</v>
      </c>
      <c r="F34" s="38">
        <v>-9999999999</v>
      </c>
      <c r="G34" s="38">
        <v>-9999999999</v>
      </c>
    </row>
    <row r="35" spans="1:7" x14ac:dyDescent="0.3">
      <c r="A35" t="s">
        <v>370</v>
      </c>
      <c r="B35" t="s">
        <v>231</v>
      </c>
      <c r="C35" t="s">
        <v>371</v>
      </c>
      <c r="D35" s="33">
        <v>7.77</v>
      </c>
      <c r="E35" t="s">
        <v>584</v>
      </c>
      <c r="F35" s="38">
        <v>-9999999999</v>
      </c>
      <c r="G35" s="38">
        <v>-9999999999</v>
      </c>
    </row>
    <row r="36" spans="1:7" x14ac:dyDescent="0.3">
      <c r="A36" t="s">
        <v>272</v>
      </c>
      <c r="B36" t="s">
        <v>231</v>
      </c>
      <c r="C36" t="s">
        <v>273</v>
      </c>
      <c r="D36" s="33">
        <v>52.25</v>
      </c>
      <c r="E36" t="s">
        <v>585</v>
      </c>
      <c r="F36" s="38">
        <v>-9999999999</v>
      </c>
      <c r="G36" s="38">
        <v>-9999999999</v>
      </c>
    </row>
    <row r="37" spans="1:7" x14ac:dyDescent="0.3">
      <c r="A37" t="s">
        <v>415</v>
      </c>
      <c r="B37" t="s">
        <v>231</v>
      </c>
      <c r="C37" t="s">
        <v>416</v>
      </c>
      <c r="D37" s="33">
        <v>52.76</v>
      </c>
      <c r="E37" t="s">
        <v>586</v>
      </c>
      <c r="F37" s="38">
        <v>-9999999999</v>
      </c>
      <c r="G37" s="38">
        <v>-9999999999</v>
      </c>
    </row>
    <row r="38" spans="1:7" x14ac:dyDescent="0.3">
      <c r="A38" t="s">
        <v>334</v>
      </c>
      <c r="B38" t="s">
        <v>231</v>
      </c>
      <c r="C38" t="s">
        <v>335</v>
      </c>
      <c r="D38" s="33">
        <v>55.1</v>
      </c>
      <c r="E38" t="s">
        <v>335</v>
      </c>
      <c r="F38" s="38">
        <v>-9999999999</v>
      </c>
      <c r="G38" s="38">
        <v>-9999999999</v>
      </c>
    </row>
    <row r="39" spans="1:7" x14ac:dyDescent="0.3">
      <c r="A39" t="s">
        <v>378</v>
      </c>
      <c r="B39" t="s">
        <v>231</v>
      </c>
      <c r="C39" t="s">
        <v>379</v>
      </c>
      <c r="D39" s="33">
        <v>47.68</v>
      </c>
      <c r="E39" t="s">
        <v>587</v>
      </c>
      <c r="F39" s="38">
        <v>-9999999999</v>
      </c>
      <c r="G39" s="38">
        <v>-9999999999</v>
      </c>
    </row>
    <row r="40" spans="1:7" x14ac:dyDescent="0.3">
      <c r="A40" t="s">
        <v>453</v>
      </c>
      <c r="B40" t="s">
        <v>231</v>
      </c>
      <c r="C40" t="s">
        <v>454</v>
      </c>
      <c r="D40" s="33">
        <v>29.87</v>
      </c>
      <c r="E40" t="s">
        <v>588</v>
      </c>
      <c r="F40" s="38">
        <v>-9999999999</v>
      </c>
      <c r="G40" s="38">
        <v>-9999999999</v>
      </c>
    </row>
    <row r="41" spans="1:7" x14ac:dyDescent="0.3">
      <c r="A41" t="s">
        <v>439</v>
      </c>
      <c r="B41" t="s">
        <v>231</v>
      </c>
      <c r="C41" t="s">
        <v>440</v>
      </c>
      <c r="D41" s="33">
        <v>66</v>
      </c>
      <c r="E41" t="s">
        <v>589</v>
      </c>
      <c r="F41" s="38">
        <v>-9999999999</v>
      </c>
      <c r="G41" s="38">
        <v>-9999999999</v>
      </c>
    </row>
    <row r="42" spans="1:7" x14ac:dyDescent="0.3">
      <c r="A42" t="s">
        <v>451</v>
      </c>
      <c r="B42" t="s">
        <v>231</v>
      </c>
      <c r="C42" t="s">
        <v>452</v>
      </c>
      <c r="D42" s="33">
        <v>42.46</v>
      </c>
      <c r="E42" t="s">
        <v>452</v>
      </c>
      <c r="F42" s="38">
        <v>-9999999999</v>
      </c>
      <c r="G42" s="38">
        <v>-9999999999</v>
      </c>
    </row>
    <row r="43" spans="1:7" x14ac:dyDescent="0.3">
      <c r="A43" t="s">
        <v>419</v>
      </c>
      <c r="B43" t="s">
        <v>231</v>
      </c>
      <c r="C43" t="s">
        <v>420</v>
      </c>
      <c r="D43" s="33">
        <v>40.33</v>
      </c>
      <c r="E43" t="s">
        <v>590</v>
      </c>
      <c r="F43" s="38">
        <v>-9999999999</v>
      </c>
      <c r="G43" s="38">
        <v>-9999999999</v>
      </c>
    </row>
    <row r="44" spans="1:7" x14ac:dyDescent="0.3">
      <c r="A44" t="s">
        <v>441</v>
      </c>
      <c r="B44" t="s">
        <v>231</v>
      </c>
      <c r="C44" t="s">
        <v>442</v>
      </c>
      <c r="D44" s="33">
        <v>54.96</v>
      </c>
      <c r="E44" t="s">
        <v>591</v>
      </c>
      <c r="F44" s="38">
        <v>-9999999999</v>
      </c>
      <c r="G44" s="38">
        <v>-9999999999</v>
      </c>
    </row>
    <row r="45" spans="1:7" x14ac:dyDescent="0.3">
      <c r="A45" t="s">
        <v>238</v>
      </c>
      <c r="B45" t="s">
        <v>231</v>
      </c>
      <c r="C45" t="s">
        <v>239</v>
      </c>
      <c r="D45" s="33">
        <v>1.9</v>
      </c>
      <c r="E45" t="s">
        <v>592</v>
      </c>
      <c r="F45" s="38">
        <v>-9999999999</v>
      </c>
      <c r="G45" s="38">
        <v>-9999999999</v>
      </c>
    </row>
    <row r="46" spans="1:7" x14ac:dyDescent="0.3">
      <c r="A46" t="s">
        <v>465</v>
      </c>
      <c r="B46" t="s">
        <v>231</v>
      </c>
      <c r="C46" t="s">
        <v>466</v>
      </c>
      <c r="D46" s="33">
        <v>36.729999999999997</v>
      </c>
      <c r="E46" t="s">
        <v>593</v>
      </c>
      <c r="F46" s="38">
        <v>-9999999999</v>
      </c>
      <c r="G46" s="38">
        <v>-9999999999</v>
      </c>
    </row>
    <row r="47" spans="1:7" x14ac:dyDescent="0.3">
      <c r="A47" t="s">
        <v>328</v>
      </c>
      <c r="B47" t="s">
        <v>231</v>
      </c>
      <c r="C47" t="s">
        <v>329</v>
      </c>
      <c r="D47" s="33">
        <v>7.49</v>
      </c>
      <c r="E47" t="s">
        <v>594</v>
      </c>
      <c r="F47" s="38">
        <v>-9999999999</v>
      </c>
      <c r="G47" s="38">
        <v>-9999999999</v>
      </c>
    </row>
    <row r="48" spans="1:7" x14ac:dyDescent="0.3">
      <c r="A48" t="s">
        <v>398</v>
      </c>
      <c r="B48" t="s">
        <v>231</v>
      </c>
      <c r="C48" t="s">
        <v>399</v>
      </c>
      <c r="D48" s="33">
        <v>8.2200000000000006</v>
      </c>
      <c r="E48" t="s">
        <v>595</v>
      </c>
      <c r="F48" s="38">
        <v>-9999999999</v>
      </c>
      <c r="G48" s="38">
        <v>-9999999999</v>
      </c>
    </row>
    <row r="49" spans="1:7" x14ac:dyDescent="0.3">
      <c r="A49" t="s">
        <v>554</v>
      </c>
      <c r="B49" t="s">
        <v>231</v>
      </c>
      <c r="C49" t="s">
        <v>555</v>
      </c>
      <c r="D49" s="33">
        <v>3.57</v>
      </c>
      <c r="E49" t="s">
        <v>596</v>
      </c>
      <c r="F49" s="38">
        <v>-9999999999</v>
      </c>
      <c r="G49" s="38">
        <v>-9999999999</v>
      </c>
    </row>
    <row r="50" spans="1:7" x14ac:dyDescent="0.3">
      <c r="A50" t="s">
        <v>552</v>
      </c>
      <c r="B50" t="s">
        <v>231</v>
      </c>
      <c r="C50" t="s">
        <v>553</v>
      </c>
      <c r="D50" s="33">
        <v>9.75</v>
      </c>
      <c r="E50" t="s">
        <v>597</v>
      </c>
      <c r="F50" s="38">
        <v>-9999999999</v>
      </c>
      <c r="G50" s="38">
        <v>-9999999999</v>
      </c>
    </row>
    <row r="51" spans="1:7" x14ac:dyDescent="0.3">
      <c r="A51" s="25" t="s">
        <v>241</v>
      </c>
    </row>
    <row r="52" spans="1:7" x14ac:dyDescent="0.3">
      <c r="A52" t="s">
        <v>242</v>
      </c>
      <c r="B52" t="s">
        <v>23</v>
      </c>
      <c r="C52" t="s">
        <v>243</v>
      </c>
      <c r="D52" s="33">
        <v>1.62</v>
      </c>
      <c r="E52" t="s">
        <v>243</v>
      </c>
      <c r="F52" s="38">
        <v>-9999999999</v>
      </c>
      <c r="G52" s="38">
        <v>-9999999999</v>
      </c>
    </row>
    <row r="53" spans="1:7" x14ac:dyDescent="0.3">
      <c r="A53" t="s">
        <v>374</v>
      </c>
      <c r="B53" t="s">
        <v>52</v>
      </c>
      <c r="C53" t="s">
        <v>375</v>
      </c>
      <c r="D53" s="33">
        <v>9.02</v>
      </c>
      <c r="E53" t="s">
        <v>598</v>
      </c>
      <c r="F53" s="38">
        <v>-9999999999</v>
      </c>
      <c r="G53" s="38">
        <v>-9999999999</v>
      </c>
    </row>
    <row r="54" spans="1:7" x14ac:dyDescent="0.3">
      <c r="A54" t="s">
        <v>425</v>
      </c>
      <c r="B54" t="s">
        <v>23</v>
      </c>
      <c r="C54" t="s">
        <v>426</v>
      </c>
      <c r="D54" s="33">
        <v>20.309999999999999</v>
      </c>
      <c r="E54" t="s">
        <v>599</v>
      </c>
      <c r="F54" s="38">
        <v>-9999999999</v>
      </c>
      <c r="G54" s="38">
        <v>-9999999999</v>
      </c>
    </row>
    <row r="55" spans="1:7" x14ac:dyDescent="0.3">
      <c r="A55" t="s">
        <v>421</v>
      </c>
      <c r="B55" t="s">
        <v>23</v>
      </c>
      <c r="C55" t="s">
        <v>422</v>
      </c>
      <c r="D55" s="33">
        <v>20.32</v>
      </c>
      <c r="E55" t="s">
        <v>600</v>
      </c>
      <c r="F55" s="38">
        <v>-9999999999</v>
      </c>
      <c r="G55" s="38">
        <v>-9999999999</v>
      </c>
    </row>
    <row r="56" spans="1:7" x14ac:dyDescent="0.3">
      <c r="A56" t="s">
        <v>498</v>
      </c>
      <c r="B56" t="s">
        <v>52</v>
      </c>
      <c r="C56" t="s">
        <v>499</v>
      </c>
      <c r="D56" s="33">
        <v>21.21</v>
      </c>
      <c r="E56" t="s">
        <v>601</v>
      </c>
      <c r="F56" s="38">
        <v>-9999999999</v>
      </c>
      <c r="G56" s="38">
        <v>-9999999999</v>
      </c>
    </row>
    <row r="57" spans="1:7" x14ac:dyDescent="0.3">
      <c r="A57" t="s">
        <v>508</v>
      </c>
      <c r="B57" t="s">
        <v>52</v>
      </c>
      <c r="C57" t="s">
        <v>509</v>
      </c>
      <c r="D57" s="33">
        <v>20.22</v>
      </c>
      <c r="E57" t="s">
        <v>602</v>
      </c>
      <c r="F57" s="38">
        <v>-9999999999</v>
      </c>
      <c r="G57" s="38">
        <v>-9999999999</v>
      </c>
    </row>
    <row r="58" spans="1:7" x14ac:dyDescent="0.3">
      <c r="A58" t="s">
        <v>244</v>
      </c>
      <c r="B58" t="s">
        <v>52</v>
      </c>
      <c r="C58" t="s">
        <v>245</v>
      </c>
      <c r="D58" s="33">
        <v>20.78</v>
      </c>
      <c r="E58" t="s">
        <v>603</v>
      </c>
      <c r="F58" s="38">
        <v>-9999999999</v>
      </c>
      <c r="G58" s="38">
        <v>-9999999999</v>
      </c>
    </row>
    <row r="59" spans="1:7" x14ac:dyDescent="0.3">
      <c r="A59" t="s">
        <v>246</v>
      </c>
      <c r="B59" t="s">
        <v>52</v>
      </c>
      <c r="C59" t="s">
        <v>247</v>
      </c>
      <c r="D59" s="33">
        <v>143.27000000000001</v>
      </c>
      <c r="E59" t="s">
        <v>604</v>
      </c>
      <c r="F59" s="38">
        <v>-9999999999</v>
      </c>
      <c r="G59" s="38">
        <v>-9999999999</v>
      </c>
    </row>
    <row r="60" spans="1:7" x14ac:dyDescent="0.3">
      <c r="A60" t="s">
        <v>459</v>
      </c>
      <c r="B60" t="s">
        <v>401</v>
      </c>
      <c r="C60" t="s">
        <v>460</v>
      </c>
      <c r="D60" s="33">
        <v>0.3</v>
      </c>
      <c r="E60" t="s">
        <v>605</v>
      </c>
      <c r="F60" s="38">
        <v>-9999999999</v>
      </c>
      <c r="G60" s="38">
        <v>-9999999999</v>
      </c>
    </row>
    <row r="61" spans="1:7" x14ac:dyDescent="0.3">
      <c r="A61" t="s">
        <v>455</v>
      </c>
      <c r="B61" t="s">
        <v>401</v>
      </c>
      <c r="C61" t="s">
        <v>456</v>
      </c>
      <c r="D61" s="33">
        <v>0.28000000000000003</v>
      </c>
      <c r="E61" t="s">
        <v>606</v>
      </c>
      <c r="F61" s="38">
        <v>-9999999999</v>
      </c>
      <c r="G61" s="38">
        <v>-9999999999</v>
      </c>
    </row>
    <row r="62" spans="1:7" x14ac:dyDescent="0.3">
      <c r="A62" t="s">
        <v>429</v>
      </c>
      <c r="B62" t="s">
        <v>23</v>
      </c>
      <c r="C62" t="s">
        <v>430</v>
      </c>
      <c r="D62" s="33">
        <v>72.040000000000006</v>
      </c>
      <c r="E62" t="s">
        <v>607</v>
      </c>
      <c r="F62" s="38">
        <v>-9999999999</v>
      </c>
      <c r="G62" s="38">
        <v>-9999999999</v>
      </c>
    </row>
    <row r="63" spans="1:7" x14ac:dyDescent="0.3">
      <c r="A63" t="s">
        <v>264</v>
      </c>
      <c r="B63" t="s">
        <v>23</v>
      </c>
      <c r="C63" t="s">
        <v>265</v>
      </c>
      <c r="D63" s="33">
        <v>82.27</v>
      </c>
      <c r="E63" t="s">
        <v>608</v>
      </c>
      <c r="F63" s="38">
        <v>-9999999999</v>
      </c>
      <c r="G63" s="38">
        <v>-9999999999</v>
      </c>
    </row>
    <row r="64" spans="1:7" x14ac:dyDescent="0.3">
      <c r="A64" t="s">
        <v>482</v>
      </c>
      <c r="B64" t="s">
        <v>23</v>
      </c>
      <c r="C64" t="s">
        <v>483</v>
      </c>
      <c r="D64" s="33">
        <v>83.05</v>
      </c>
      <c r="E64" t="s">
        <v>609</v>
      </c>
      <c r="F64" s="38">
        <v>-9999999999</v>
      </c>
      <c r="G64" s="38">
        <v>-9999999999</v>
      </c>
    </row>
    <row r="65" spans="1:7" x14ac:dyDescent="0.3">
      <c r="A65" t="s">
        <v>387</v>
      </c>
      <c r="B65" t="s">
        <v>23</v>
      </c>
      <c r="C65" t="s">
        <v>388</v>
      </c>
      <c r="D65" s="33">
        <v>86.37</v>
      </c>
      <c r="E65" t="s">
        <v>610</v>
      </c>
      <c r="F65" s="38">
        <v>-9999999999</v>
      </c>
      <c r="G65" s="38">
        <v>-9999999999</v>
      </c>
    </row>
    <row r="66" spans="1:7" x14ac:dyDescent="0.3">
      <c r="A66" t="s">
        <v>435</v>
      </c>
      <c r="B66" t="s">
        <v>23</v>
      </c>
      <c r="C66" t="s">
        <v>436</v>
      </c>
      <c r="D66" s="33">
        <v>94.25</v>
      </c>
      <c r="E66" t="s">
        <v>611</v>
      </c>
      <c r="F66" s="38">
        <v>-9999999999</v>
      </c>
      <c r="G66" s="38">
        <v>-9999999999</v>
      </c>
    </row>
    <row r="67" spans="1:7" x14ac:dyDescent="0.3">
      <c r="A67" t="s">
        <v>400</v>
      </c>
      <c r="B67" t="s">
        <v>401</v>
      </c>
      <c r="C67" t="s">
        <v>402</v>
      </c>
      <c r="D67" s="33">
        <v>0.86</v>
      </c>
      <c r="E67" t="s">
        <v>612</v>
      </c>
      <c r="F67" s="38">
        <v>-9999999999</v>
      </c>
      <c r="G67" s="38">
        <v>-9999999999</v>
      </c>
    </row>
    <row r="68" spans="1:7" x14ac:dyDescent="0.3">
      <c r="A68" t="s">
        <v>290</v>
      </c>
      <c r="B68" t="s">
        <v>52</v>
      </c>
      <c r="C68" t="s">
        <v>291</v>
      </c>
      <c r="D68" s="33">
        <v>44.07</v>
      </c>
      <c r="E68" t="s">
        <v>613</v>
      </c>
      <c r="F68" s="38">
        <v>-9999999999</v>
      </c>
      <c r="G68" s="38">
        <v>-9999999999</v>
      </c>
    </row>
    <row r="69" spans="1:7" x14ac:dyDescent="0.3">
      <c r="A69" t="s">
        <v>407</v>
      </c>
      <c r="B69" t="s">
        <v>59</v>
      </c>
      <c r="C69" t="s">
        <v>408</v>
      </c>
      <c r="D69" s="33">
        <v>8</v>
      </c>
      <c r="E69" t="s">
        <v>408</v>
      </c>
      <c r="F69" s="38">
        <v>0</v>
      </c>
      <c r="G69" s="38">
        <v>0</v>
      </c>
    </row>
    <row r="70" spans="1:7" x14ac:dyDescent="0.3">
      <c r="A70" t="s">
        <v>403</v>
      </c>
      <c r="B70" t="s">
        <v>30</v>
      </c>
      <c r="C70" t="s">
        <v>404</v>
      </c>
      <c r="D70" s="33">
        <v>3.13</v>
      </c>
      <c r="E70" t="s">
        <v>614</v>
      </c>
      <c r="F70" s="38">
        <v>-9999999999</v>
      </c>
      <c r="G70" s="38">
        <v>-9999999999</v>
      </c>
    </row>
    <row r="71" spans="1:7" x14ac:dyDescent="0.3">
      <c r="A71" t="s">
        <v>488</v>
      </c>
      <c r="B71" t="s">
        <v>401</v>
      </c>
      <c r="C71" t="s">
        <v>489</v>
      </c>
      <c r="D71" s="33">
        <v>1.72</v>
      </c>
      <c r="E71" t="s">
        <v>489</v>
      </c>
      <c r="F71" s="38">
        <v>-9999999999</v>
      </c>
      <c r="G71" s="38">
        <v>-9999999999</v>
      </c>
    </row>
    <row r="72" spans="1:7" x14ac:dyDescent="0.3">
      <c r="A72" t="s">
        <v>490</v>
      </c>
      <c r="B72" t="s">
        <v>401</v>
      </c>
      <c r="C72" t="s">
        <v>491</v>
      </c>
      <c r="D72" s="33">
        <v>2.02</v>
      </c>
      <c r="E72" t="s">
        <v>615</v>
      </c>
      <c r="F72" s="38">
        <v>-9999999999</v>
      </c>
      <c r="G72" s="38">
        <v>-9999999999</v>
      </c>
    </row>
    <row r="73" spans="1:7" x14ac:dyDescent="0.3">
      <c r="A73" t="s">
        <v>494</v>
      </c>
      <c r="B73" t="s">
        <v>59</v>
      </c>
      <c r="C73" t="s">
        <v>495</v>
      </c>
      <c r="D73" s="33">
        <v>0.44</v>
      </c>
      <c r="E73" t="s">
        <v>616</v>
      </c>
      <c r="F73" s="38">
        <v>-9999999999</v>
      </c>
      <c r="G73" s="38">
        <v>-9999999999</v>
      </c>
    </row>
    <row r="74" spans="1:7" x14ac:dyDescent="0.3">
      <c r="A74" t="s">
        <v>492</v>
      </c>
      <c r="B74" t="s">
        <v>23</v>
      </c>
      <c r="C74" t="s">
        <v>493</v>
      </c>
      <c r="D74" s="33">
        <v>388.96</v>
      </c>
      <c r="E74" t="s">
        <v>617</v>
      </c>
      <c r="F74" s="38">
        <v>-9999999999</v>
      </c>
      <c r="G74" s="38">
        <v>-9999999999</v>
      </c>
    </row>
    <row r="75" spans="1:7" x14ac:dyDescent="0.3">
      <c r="A75" t="s">
        <v>480</v>
      </c>
      <c r="B75" t="s">
        <v>71</v>
      </c>
      <c r="C75" t="s">
        <v>481</v>
      </c>
      <c r="D75" s="33">
        <v>1.19</v>
      </c>
      <c r="E75" t="s">
        <v>618</v>
      </c>
      <c r="F75" s="38">
        <v>-9999999999</v>
      </c>
      <c r="G75" s="38">
        <v>-9999999999</v>
      </c>
    </row>
    <row r="76" spans="1:7" x14ac:dyDescent="0.3">
      <c r="A76" t="s">
        <v>477</v>
      </c>
      <c r="B76" t="s">
        <v>478</v>
      </c>
      <c r="C76" t="s">
        <v>479</v>
      </c>
      <c r="D76" s="33">
        <v>2.69</v>
      </c>
      <c r="E76" t="s">
        <v>479</v>
      </c>
      <c r="F76" s="38">
        <v>-9999999999</v>
      </c>
      <c r="G76" s="38">
        <v>-9999999999</v>
      </c>
    </row>
    <row r="77" spans="1:7" x14ac:dyDescent="0.3">
      <c r="A77" t="s">
        <v>382</v>
      </c>
      <c r="B77" t="s">
        <v>52</v>
      </c>
      <c r="C77" t="s">
        <v>195</v>
      </c>
      <c r="D77" s="33">
        <v>23</v>
      </c>
      <c r="E77" t="s">
        <v>381</v>
      </c>
      <c r="F77" s="38">
        <v>-9999999999</v>
      </c>
      <c r="G77" s="38">
        <v>-9999999999</v>
      </c>
    </row>
    <row r="78" spans="1:7" x14ac:dyDescent="0.3">
      <c r="A78" t="s">
        <v>409</v>
      </c>
      <c r="B78" t="s">
        <v>71</v>
      </c>
      <c r="C78" t="s">
        <v>410</v>
      </c>
      <c r="D78" s="33">
        <v>19.329999999999998</v>
      </c>
      <c r="E78" t="s">
        <v>619</v>
      </c>
      <c r="F78" s="38">
        <v>-9999999999</v>
      </c>
      <c r="G78" s="38">
        <v>-9999999999</v>
      </c>
    </row>
    <row r="79" spans="1:7" x14ac:dyDescent="0.3">
      <c r="A79" t="s">
        <v>405</v>
      </c>
      <c r="B79" t="s">
        <v>71</v>
      </c>
      <c r="C79" t="s">
        <v>406</v>
      </c>
      <c r="D79" s="33">
        <v>141.82</v>
      </c>
      <c r="E79" t="s">
        <v>620</v>
      </c>
      <c r="F79" s="38">
        <v>-9999999999</v>
      </c>
      <c r="G79" s="38">
        <v>-9999999999</v>
      </c>
    </row>
    <row r="80" spans="1:7" x14ac:dyDescent="0.3">
      <c r="A80" t="s">
        <v>500</v>
      </c>
      <c r="B80" t="s">
        <v>30</v>
      </c>
      <c r="C80" t="s">
        <v>501</v>
      </c>
      <c r="D80" s="33">
        <v>1.41</v>
      </c>
      <c r="E80" t="s">
        <v>621</v>
      </c>
      <c r="F80" s="38">
        <v>-9999999999</v>
      </c>
      <c r="G80" s="38">
        <v>-9999999999</v>
      </c>
    </row>
    <row r="81" spans="1:7" x14ac:dyDescent="0.3">
      <c r="A81" t="s">
        <v>431</v>
      </c>
      <c r="B81" t="s">
        <v>59</v>
      </c>
      <c r="C81" t="s">
        <v>432</v>
      </c>
      <c r="D81" s="33">
        <v>4.7</v>
      </c>
      <c r="E81" t="s">
        <v>622</v>
      </c>
      <c r="F81" s="38">
        <v>-9999999999</v>
      </c>
      <c r="G81" s="38">
        <v>-9999999999</v>
      </c>
    </row>
    <row r="82" spans="1:7" x14ac:dyDescent="0.3">
      <c r="A82" t="s">
        <v>443</v>
      </c>
      <c r="B82" t="s">
        <v>52</v>
      </c>
      <c r="C82" t="s">
        <v>444</v>
      </c>
      <c r="D82" s="33">
        <v>76.239999999999995</v>
      </c>
      <c r="E82" t="s">
        <v>623</v>
      </c>
      <c r="F82" s="38">
        <v>-9999999999</v>
      </c>
      <c r="G82" s="38">
        <v>-9999999999</v>
      </c>
    </row>
    <row r="83" spans="1:7" x14ac:dyDescent="0.3">
      <c r="A83" t="s">
        <v>447</v>
      </c>
      <c r="B83" t="s">
        <v>52</v>
      </c>
      <c r="C83" t="s">
        <v>448</v>
      </c>
      <c r="D83" s="33">
        <v>73.11</v>
      </c>
      <c r="E83" t="s">
        <v>624</v>
      </c>
      <c r="F83" s="38">
        <v>-9999999999</v>
      </c>
      <c r="G83" s="38">
        <v>-9999999999</v>
      </c>
    </row>
    <row r="84" spans="1:7" x14ac:dyDescent="0.3">
      <c r="A84" t="s">
        <v>467</v>
      </c>
      <c r="B84" t="s">
        <v>401</v>
      </c>
      <c r="C84" t="s">
        <v>468</v>
      </c>
      <c r="D84" s="33">
        <v>1.79</v>
      </c>
      <c r="E84" t="s">
        <v>625</v>
      </c>
      <c r="F84" s="38">
        <v>-9999999999</v>
      </c>
      <c r="G84" s="38">
        <v>-9999999999</v>
      </c>
    </row>
    <row r="85" spans="1:7" x14ac:dyDescent="0.3">
      <c r="A85" t="s">
        <v>469</v>
      </c>
      <c r="B85" t="s">
        <v>401</v>
      </c>
      <c r="C85" t="s">
        <v>470</v>
      </c>
      <c r="D85" s="33">
        <v>1.99</v>
      </c>
      <c r="E85" t="s">
        <v>626</v>
      </c>
      <c r="F85" s="38">
        <v>-9999999999</v>
      </c>
      <c r="G85" s="38">
        <v>-9999999999</v>
      </c>
    </row>
    <row r="86" spans="1:7" x14ac:dyDescent="0.3">
      <c r="A86" t="s">
        <v>473</v>
      </c>
      <c r="B86" t="s">
        <v>71</v>
      </c>
      <c r="C86" t="s">
        <v>474</v>
      </c>
      <c r="D86" s="33">
        <v>42.81</v>
      </c>
      <c r="E86" t="s">
        <v>627</v>
      </c>
      <c r="F86" s="38">
        <v>-9999999999</v>
      </c>
      <c r="G86" s="38">
        <v>-9999999999</v>
      </c>
    </row>
    <row r="87" spans="1:7" x14ac:dyDescent="0.3">
      <c r="A87" t="s">
        <v>520</v>
      </c>
      <c r="B87" t="s">
        <v>59</v>
      </c>
      <c r="C87" t="s">
        <v>521</v>
      </c>
      <c r="D87" s="33">
        <v>27.33</v>
      </c>
      <c r="E87" t="s">
        <v>628</v>
      </c>
      <c r="F87" s="38">
        <v>-9999999999</v>
      </c>
      <c r="G87" s="38">
        <v>-9999999999</v>
      </c>
    </row>
    <row r="88" spans="1:7" x14ac:dyDescent="0.3">
      <c r="A88" t="s">
        <v>512</v>
      </c>
      <c r="B88" t="s">
        <v>59</v>
      </c>
      <c r="C88" t="s">
        <v>513</v>
      </c>
      <c r="D88" s="33">
        <v>17.8</v>
      </c>
      <c r="E88" t="s">
        <v>629</v>
      </c>
      <c r="F88" s="38">
        <v>-9999999999</v>
      </c>
      <c r="G88" s="38">
        <v>-9999999999</v>
      </c>
    </row>
    <row r="89" spans="1:7" x14ac:dyDescent="0.3">
      <c r="A89" t="s">
        <v>506</v>
      </c>
      <c r="B89" t="s">
        <v>59</v>
      </c>
      <c r="C89" t="s">
        <v>507</v>
      </c>
      <c r="D89" s="33">
        <v>42.79</v>
      </c>
      <c r="E89" t="s">
        <v>630</v>
      </c>
      <c r="F89" s="38">
        <v>-9999999999</v>
      </c>
      <c r="G89" s="38">
        <v>-9999999999</v>
      </c>
    </row>
    <row r="90" spans="1:7" x14ac:dyDescent="0.3">
      <c r="A90" t="s">
        <v>516</v>
      </c>
      <c r="B90" t="s">
        <v>59</v>
      </c>
      <c r="C90" t="s">
        <v>517</v>
      </c>
      <c r="D90" s="33">
        <v>11.42</v>
      </c>
      <c r="E90" t="s">
        <v>631</v>
      </c>
      <c r="F90" s="38">
        <v>-9999999999</v>
      </c>
      <c r="G90" s="38">
        <v>-9999999999</v>
      </c>
    </row>
    <row r="91" spans="1:7" x14ac:dyDescent="0.3">
      <c r="A91" t="s">
        <v>532</v>
      </c>
      <c r="B91" t="s">
        <v>59</v>
      </c>
      <c r="C91" t="s">
        <v>533</v>
      </c>
      <c r="D91" s="33">
        <v>30.12</v>
      </c>
      <c r="E91" t="s">
        <v>632</v>
      </c>
      <c r="F91" s="38">
        <v>-9999999999</v>
      </c>
      <c r="G91" s="38">
        <v>-9999999999</v>
      </c>
    </row>
    <row r="92" spans="1:7" x14ac:dyDescent="0.3">
      <c r="A92" t="s">
        <v>285</v>
      </c>
      <c r="B92" t="s">
        <v>71</v>
      </c>
      <c r="C92" t="s">
        <v>286</v>
      </c>
      <c r="D92" s="33">
        <v>3.6</v>
      </c>
      <c r="E92" t="s">
        <v>633</v>
      </c>
      <c r="F92" s="38">
        <v>-9999999999</v>
      </c>
      <c r="G92" s="38">
        <v>-9999999999</v>
      </c>
    </row>
    <row r="93" spans="1:7" x14ac:dyDescent="0.3">
      <c r="A93" t="s">
        <v>274</v>
      </c>
      <c r="B93" t="s">
        <v>59</v>
      </c>
      <c r="C93" t="s">
        <v>275</v>
      </c>
      <c r="D93" s="33">
        <v>65.599999999999994</v>
      </c>
      <c r="E93" t="s">
        <v>634</v>
      </c>
      <c r="F93" s="38">
        <v>-9999999999</v>
      </c>
      <c r="G93" s="38">
        <v>-9999999999</v>
      </c>
    </row>
    <row r="94" spans="1:7" x14ac:dyDescent="0.3">
      <c r="A94" t="s">
        <v>280</v>
      </c>
      <c r="B94" t="s">
        <v>59</v>
      </c>
      <c r="C94" t="s">
        <v>281</v>
      </c>
      <c r="D94" s="33">
        <v>42.62</v>
      </c>
      <c r="E94" t="s">
        <v>635</v>
      </c>
      <c r="F94" s="38">
        <v>-9999999999</v>
      </c>
      <c r="G94" s="38">
        <v>-9999999999</v>
      </c>
    </row>
    <row r="95" spans="1:7" x14ac:dyDescent="0.3">
      <c r="A95" t="s">
        <v>536</v>
      </c>
      <c r="B95" t="s">
        <v>59</v>
      </c>
      <c r="C95" t="s">
        <v>537</v>
      </c>
      <c r="D95" s="33">
        <v>0.27</v>
      </c>
      <c r="E95" t="s">
        <v>636</v>
      </c>
      <c r="F95" s="38">
        <v>-9999999999</v>
      </c>
      <c r="G95" s="38">
        <v>-9999999999</v>
      </c>
    </row>
    <row r="96" spans="1:7" x14ac:dyDescent="0.3">
      <c r="A96" t="s">
        <v>292</v>
      </c>
      <c r="B96" t="s">
        <v>71</v>
      </c>
      <c r="C96" t="s">
        <v>293</v>
      </c>
      <c r="D96" s="33">
        <v>270.39</v>
      </c>
      <c r="E96" t="s">
        <v>637</v>
      </c>
      <c r="F96" s="38">
        <v>-9999999999</v>
      </c>
      <c r="G96" s="38">
        <v>-9999999999</v>
      </c>
    </row>
    <row r="97" spans="1:7" x14ac:dyDescent="0.3">
      <c r="A97" t="s">
        <v>297</v>
      </c>
      <c r="B97" t="s">
        <v>71</v>
      </c>
      <c r="C97" t="s">
        <v>298</v>
      </c>
      <c r="D97" s="33">
        <v>201.81</v>
      </c>
      <c r="E97" t="s">
        <v>638</v>
      </c>
      <c r="F97" s="38">
        <v>-9999999999</v>
      </c>
      <c r="G97" s="38">
        <v>-9999999999</v>
      </c>
    </row>
    <row r="98" spans="1:7" x14ac:dyDescent="0.3">
      <c r="A98" t="s">
        <v>528</v>
      </c>
      <c r="B98" t="s">
        <v>71</v>
      </c>
      <c r="C98" t="s">
        <v>529</v>
      </c>
      <c r="D98" s="33">
        <v>44.25</v>
      </c>
      <c r="E98" t="s">
        <v>639</v>
      </c>
      <c r="F98" s="38">
        <v>-9999999999</v>
      </c>
      <c r="G98" s="38">
        <v>-9999999999</v>
      </c>
    </row>
    <row r="99" spans="1:7" x14ac:dyDescent="0.3">
      <c r="A99" t="s">
        <v>530</v>
      </c>
      <c r="B99" t="s">
        <v>71</v>
      </c>
      <c r="C99" t="s">
        <v>531</v>
      </c>
      <c r="D99" s="33">
        <v>0.97</v>
      </c>
      <c r="E99" t="s">
        <v>640</v>
      </c>
      <c r="F99" s="38">
        <v>-9999999999</v>
      </c>
      <c r="G99" s="38">
        <v>-9999999999</v>
      </c>
    </row>
    <row r="100" spans="1:7" x14ac:dyDescent="0.3">
      <c r="A100" t="s">
        <v>556</v>
      </c>
      <c r="B100" t="s">
        <v>59</v>
      </c>
      <c r="C100" t="s">
        <v>557</v>
      </c>
      <c r="D100" s="33">
        <v>16.71</v>
      </c>
      <c r="E100" t="s">
        <v>641</v>
      </c>
      <c r="F100" s="38">
        <v>-9999999999</v>
      </c>
      <c r="G100" s="38">
        <v>-9999999999</v>
      </c>
    </row>
    <row r="101" spans="1:7" x14ac:dyDescent="0.3">
      <c r="A101" t="s">
        <v>562</v>
      </c>
      <c r="B101" t="s">
        <v>59</v>
      </c>
      <c r="C101" t="s">
        <v>563</v>
      </c>
      <c r="D101" s="33">
        <v>27.35</v>
      </c>
      <c r="E101" t="s">
        <v>642</v>
      </c>
      <c r="F101" s="38">
        <v>-9999999999</v>
      </c>
      <c r="G101" s="38">
        <v>-9999999999</v>
      </c>
    </row>
    <row r="102" spans="1:7" x14ac:dyDescent="0.3">
      <c r="A102" t="s">
        <v>540</v>
      </c>
      <c r="B102" t="s">
        <v>59</v>
      </c>
      <c r="C102" t="s">
        <v>541</v>
      </c>
      <c r="D102" s="33">
        <v>2.85</v>
      </c>
      <c r="E102" t="s">
        <v>643</v>
      </c>
      <c r="F102" s="38">
        <v>-9999999999</v>
      </c>
      <c r="G102" s="38">
        <v>-9999999999</v>
      </c>
    </row>
    <row r="103" spans="1:7" x14ac:dyDescent="0.3">
      <c r="A103" t="s">
        <v>544</v>
      </c>
      <c r="B103" t="s">
        <v>71</v>
      </c>
      <c r="C103" t="s">
        <v>545</v>
      </c>
      <c r="D103" s="33">
        <v>10.98</v>
      </c>
      <c r="E103" t="s">
        <v>644</v>
      </c>
      <c r="F103" s="38">
        <v>-9999999999</v>
      </c>
      <c r="G103" s="38">
        <v>-9999999999</v>
      </c>
    </row>
    <row r="104" spans="1:7" x14ac:dyDescent="0.3">
      <c r="A104" t="s">
        <v>542</v>
      </c>
      <c r="B104" t="s">
        <v>71</v>
      </c>
      <c r="C104" t="s">
        <v>543</v>
      </c>
      <c r="D104" s="33">
        <v>0.06</v>
      </c>
      <c r="E104" t="s">
        <v>645</v>
      </c>
      <c r="F104" s="38">
        <v>-9999999999</v>
      </c>
      <c r="G104" s="38">
        <v>-9999999999</v>
      </c>
    </row>
    <row r="105" spans="1:7" x14ac:dyDescent="0.3">
      <c r="A105" t="s">
        <v>566</v>
      </c>
      <c r="B105" t="s">
        <v>59</v>
      </c>
      <c r="C105" t="s">
        <v>567</v>
      </c>
      <c r="D105" s="33">
        <v>9.36</v>
      </c>
      <c r="E105" t="s">
        <v>646</v>
      </c>
      <c r="F105" s="38">
        <v>-9999999999</v>
      </c>
      <c r="G105" s="38">
        <v>-9999999999</v>
      </c>
    </row>
    <row r="106" spans="1:7" x14ac:dyDescent="0.3">
      <c r="A106" t="s">
        <v>306</v>
      </c>
      <c r="B106" t="s">
        <v>59</v>
      </c>
      <c r="C106" t="s">
        <v>307</v>
      </c>
      <c r="D106" s="33">
        <v>6.05</v>
      </c>
      <c r="E106" t="s">
        <v>647</v>
      </c>
      <c r="F106" s="38">
        <v>0</v>
      </c>
      <c r="G106" s="38">
        <v>0</v>
      </c>
    </row>
    <row r="107" spans="1:7" x14ac:dyDescent="0.3">
      <c r="A107" s="25" t="s">
        <v>546</v>
      </c>
    </row>
    <row r="108" spans="1:7" x14ac:dyDescent="0.3">
      <c r="A108" t="s">
        <v>558</v>
      </c>
      <c r="B108" t="s">
        <v>59</v>
      </c>
      <c r="C108" t="s">
        <v>559</v>
      </c>
      <c r="D108" s="33">
        <v>0</v>
      </c>
      <c r="E108" t="s">
        <v>648</v>
      </c>
      <c r="F108" s="38">
        <v>-9999999999</v>
      </c>
      <c r="G108" s="38">
        <v>-9999999999</v>
      </c>
    </row>
    <row r="109" spans="1:7" x14ac:dyDescent="0.3">
      <c r="A109" t="s">
        <v>547</v>
      </c>
      <c r="B109" t="s">
        <v>59</v>
      </c>
      <c r="C109" t="s">
        <v>548</v>
      </c>
      <c r="D109" s="33">
        <v>0</v>
      </c>
      <c r="E109" t="s">
        <v>649</v>
      </c>
      <c r="F109" s="38">
        <v>-9999999999</v>
      </c>
      <c r="G109" s="38">
        <v>-9999999999</v>
      </c>
    </row>
  </sheetData>
  <sheetProtection sheet="1"/>
  <mergeCells count="5">
    <mergeCell ref="A1:D1"/>
    <mergeCell ref="A2:D2"/>
    <mergeCell ref="A3:D3"/>
    <mergeCell ref="A4:D4"/>
    <mergeCell ref="A6:D6"/>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6"/>
  <sheetViews>
    <sheetView workbookViewId="0"/>
  </sheetViews>
  <sheetFormatPr defaultRowHeight="14.4" x14ac:dyDescent="0.3"/>
  <cols>
    <col min="1" max="1" width="25.6640625" customWidth="1"/>
    <col min="2" max="2" width="3.44140625" customWidth="1"/>
    <col min="3" max="7" width="13.6640625" customWidth="1"/>
    <col min="8" max="8" width="25.6640625" customWidth="1"/>
  </cols>
  <sheetData>
    <row r="1" spans="1:8" x14ac:dyDescent="0.3">
      <c r="E1" s="3" t="s">
        <v>0</v>
      </c>
      <c r="F1" s="3" t="s">
        <v>0</v>
      </c>
      <c r="G1" s="3" t="s">
        <v>0</v>
      </c>
      <c r="H1" s="3" t="s">
        <v>0</v>
      </c>
    </row>
    <row r="2" spans="1:8" x14ac:dyDescent="0.3">
      <c r="E2" s="3"/>
      <c r="F2" s="3"/>
      <c r="G2" s="3"/>
      <c r="H2" s="3"/>
    </row>
    <row r="3" spans="1:8" x14ac:dyDescent="0.3">
      <c r="E3" s="3"/>
      <c r="F3" s="3"/>
      <c r="G3" s="3"/>
      <c r="H3" s="3"/>
    </row>
    <row r="4" spans="1:8" x14ac:dyDescent="0.3">
      <c r="E4" s="3"/>
      <c r="F4" s="3"/>
      <c r="G4" s="3"/>
      <c r="H4" s="3"/>
    </row>
    <row r="6" spans="1:8" ht="18" x14ac:dyDescent="0.35">
      <c r="C6" s="2" t="s">
        <v>650</v>
      </c>
      <c r="D6" s="2" t="s">
        <v>650</v>
      </c>
      <c r="E6" s="2" t="s">
        <v>650</v>
      </c>
      <c r="F6" s="2" t="s">
        <v>650</v>
      </c>
      <c r="G6" s="2" t="s">
        <v>650</v>
      </c>
    </row>
    <row r="10" spans="1:8" x14ac:dyDescent="0.3">
      <c r="B10" t="s">
        <v>651</v>
      </c>
      <c r="C10" s="39" t="s">
        <v>5</v>
      </c>
      <c r="D10" s="40" t="s">
        <v>6</v>
      </c>
      <c r="E10" s="39" t="s">
        <v>7</v>
      </c>
    </row>
    <row r="11" spans="1:8" x14ac:dyDescent="0.3">
      <c r="B11" t="s">
        <v>651</v>
      </c>
      <c r="C11" s="39" t="s">
        <v>8</v>
      </c>
      <c r="D11" s="40" t="s">
        <v>15</v>
      </c>
      <c r="E11" s="39" t="s">
        <v>16</v>
      </c>
    </row>
    <row r="12" spans="1:8" x14ac:dyDescent="0.3">
      <c r="B12" t="s">
        <v>651</v>
      </c>
      <c r="C12" s="39" t="s">
        <v>17</v>
      </c>
      <c r="D12" s="40" t="s">
        <v>6</v>
      </c>
      <c r="E12" s="39" t="s">
        <v>18</v>
      </c>
    </row>
    <row r="13" spans="1:8" x14ac:dyDescent="0.3">
      <c r="B13" t="s">
        <v>651</v>
      </c>
      <c r="C13" s="39" t="s">
        <v>19</v>
      </c>
      <c r="D13" s="40" t="s">
        <v>6</v>
      </c>
      <c r="E13" s="39" t="s">
        <v>20</v>
      </c>
    </row>
    <row r="15" spans="1:8" ht="45" customHeight="1" x14ac:dyDescent="0.3">
      <c r="A15" s="41" t="s">
        <v>652</v>
      </c>
      <c r="B15" s="41" t="s">
        <v>653</v>
      </c>
      <c r="C15" s="41" t="s">
        <v>22</v>
      </c>
      <c r="D15" s="42" t="s">
        <v>23</v>
      </c>
      <c r="E15" s="1" t="s">
        <v>24</v>
      </c>
      <c r="F15" s="1" t="s">
        <v>24</v>
      </c>
      <c r="G15" s="43">
        <f>SUM(G16:G16)</f>
        <v>103.24342</v>
      </c>
    </row>
    <row r="16" spans="1:8" x14ac:dyDescent="0.3">
      <c r="A16" s="44"/>
      <c r="B16" s="44"/>
      <c r="C16" s="45">
        <v>38.21</v>
      </c>
      <c r="D16" s="45">
        <v>27.02</v>
      </c>
      <c r="E16" s="45">
        <v>0.1</v>
      </c>
      <c r="F16" s="45"/>
      <c r="G16" s="45">
        <f>PRODUCT(C16:F16)</f>
        <v>103.24342</v>
      </c>
    </row>
    <row r="18" spans="1:7" ht="45" customHeight="1" x14ac:dyDescent="0.3">
      <c r="A18" s="41" t="s">
        <v>654</v>
      </c>
      <c r="B18" s="41" t="s">
        <v>653</v>
      </c>
      <c r="C18" s="41" t="s">
        <v>25</v>
      </c>
      <c r="D18" s="42" t="s">
        <v>23</v>
      </c>
      <c r="E18" s="1" t="s">
        <v>26</v>
      </c>
      <c r="F18" s="1" t="s">
        <v>26</v>
      </c>
      <c r="G18" s="43">
        <f>SUM(G19:G19)</f>
        <v>713.47</v>
      </c>
    </row>
    <row r="19" spans="1:7" x14ac:dyDescent="0.3">
      <c r="A19" s="44"/>
      <c r="B19" s="44"/>
      <c r="C19" s="45">
        <v>713.47</v>
      </c>
      <c r="D19" s="45"/>
      <c r="E19" s="45"/>
      <c r="F19" s="45"/>
      <c r="G19" s="45">
        <f>PRODUCT(C19:F19)</f>
        <v>713.47</v>
      </c>
    </row>
    <row r="21" spans="1:7" ht="45" customHeight="1" x14ac:dyDescent="0.3">
      <c r="A21" s="41" t="s">
        <v>655</v>
      </c>
      <c r="B21" s="41" t="s">
        <v>653</v>
      </c>
      <c r="C21" s="41" t="s">
        <v>27</v>
      </c>
      <c r="D21" s="42" t="s">
        <v>23</v>
      </c>
      <c r="E21" s="1" t="s">
        <v>28</v>
      </c>
      <c r="F21" s="1" t="s">
        <v>28</v>
      </c>
      <c r="G21" s="43">
        <f>SUM(G22:G23)</f>
        <v>980.05200000000002</v>
      </c>
    </row>
    <row r="22" spans="1:7" x14ac:dyDescent="0.3">
      <c r="A22" s="44"/>
      <c r="B22" s="44"/>
      <c r="C22" s="45">
        <v>816.71</v>
      </c>
      <c r="D22" s="45"/>
      <c r="E22" s="45"/>
      <c r="F22" s="45"/>
      <c r="G22" s="45">
        <f>PRODUCT(C22:F22)</f>
        <v>816.71</v>
      </c>
    </row>
    <row r="23" spans="1:7" x14ac:dyDescent="0.3">
      <c r="A23" s="44" t="s">
        <v>656</v>
      </c>
      <c r="B23" s="44"/>
      <c r="C23" s="45">
        <v>20</v>
      </c>
      <c r="D23" s="45">
        <v>816.71</v>
      </c>
      <c r="E23" s="45"/>
      <c r="F23" s="45"/>
      <c r="G23" s="45">
        <f>C23 * D23/100</f>
        <v>163.34200000000001</v>
      </c>
    </row>
    <row r="25" spans="1:7" ht="45" customHeight="1" x14ac:dyDescent="0.3">
      <c r="A25" s="41" t="s">
        <v>657</v>
      </c>
      <c r="B25" s="41" t="s">
        <v>653</v>
      </c>
      <c r="C25" s="41" t="s">
        <v>29</v>
      </c>
      <c r="D25" s="42" t="s">
        <v>30</v>
      </c>
      <c r="E25" s="1" t="s">
        <v>31</v>
      </c>
      <c r="F25" s="1" t="s">
        <v>31</v>
      </c>
      <c r="G25" s="43">
        <f>SUM(G26:G26)</f>
        <v>1032.4341999999999</v>
      </c>
    </row>
    <row r="26" spans="1:7" x14ac:dyDescent="0.3">
      <c r="A26" s="44"/>
      <c r="B26" s="44"/>
      <c r="C26" s="45">
        <v>38.21</v>
      </c>
      <c r="D26" s="45">
        <v>27.02</v>
      </c>
      <c r="E26" s="45"/>
      <c r="F26" s="45"/>
      <c r="G26" s="45">
        <f>PRODUCT(C26:F26)</f>
        <v>1032.4341999999999</v>
      </c>
    </row>
    <row r="28" spans="1:7" ht="45" customHeight="1" x14ac:dyDescent="0.3">
      <c r="A28" s="41" t="s">
        <v>658</v>
      </c>
      <c r="B28" s="41" t="s">
        <v>653</v>
      </c>
      <c r="C28" s="41" t="s">
        <v>32</v>
      </c>
      <c r="D28" s="42" t="s">
        <v>30</v>
      </c>
      <c r="E28" s="1" t="s">
        <v>33</v>
      </c>
      <c r="F28" s="1" t="s">
        <v>33</v>
      </c>
      <c r="G28" s="43">
        <f>SUM(G29:G29)</f>
        <v>38.21</v>
      </c>
    </row>
    <row r="29" spans="1:7" x14ac:dyDescent="0.3">
      <c r="A29" s="44"/>
      <c r="B29" s="44"/>
      <c r="C29" s="45">
        <v>38.21</v>
      </c>
      <c r="D29" s="45">
        <v>1</v>
      </c>
      <c r="E29" s="45"/>
      <c r="F29" s="45"/>
      <c r="G29" s="45">
        <f>PRODUCT(C29:F29)</f>
        <v>38.21</v>
      </c>
    </row>
    <row r="31" spans="1:7" x14ac:dyDescent="0.3">
      <c r="B31" t="s">
        <v>651</v>
      </c>
      <c r="C31" s="39" t="s">
        <v>5</v>
      </c>
      <c r="D31" s="40" t="s">
        <v>6</v>
      </c>
      <c r="E31" s="39" t="s">
        <v>7</v>
      </c>
    </row>
    <row r="32" spans="1:7" x14ac:dyDescent="0.3">
      <c r="B32" t="s">
        <v>651</v>
      </c>
      <c r="C32" s="39" t="s">
        <v>8</v>
      </c>
      <c r="D32" s="40" t="s">
        <v>15</v>
      </c>
      <c r="E32" s="39" t="s">
        <v>16</v>
      </c>
    </row>
    <row r="33" spans="1:7" x14ac:dyDescent="0.3">
      <c r="B33" t="s">
        <v>651</v>
      </c>
      <c r="C33" s="39" t="s">
        <v>17</v>
      </c>
      <c r="D33" s="40" t="s">
        <v>6</v>
      </c>
      <c r="E33" s="39" t="s">
        <v>18</v>
      </c>
    </row>
    <row r="34" spans="1:7" x14ac:dyDescent="0.3">
      <c r="B34" t="s">
        <v>651</v>
      </c>
      <c r="C34" s="39" t="s">
        <v>19</v>
      </c>
      <c r="D34" s="40" t="s">
        <v>15</v>
      </c>
      <c r="E34" s="39" t="s">
        <v>34</v>
      </c>
    </row>
    <row r="36" spans="1:7" ht="45" customHeight="1" x14ac:dyDescent="0.3">
      <c r="A36" s="41" t="s">
        <v>659</v>
      </c>
      <c r="B36" s="41" t="s">
        <v>653</v>
      </c>
      <c r="C36" s="41" t="s">
        <v>36</v>
      </c>
      <c r="D36" s="42" t="s">
        <v>23</v>
      </c>
      <c r="E36" s="1" t="s">
        <v>37</v>
      </c>
      <c r="F36" s="1" t="s">
        <v>37</v>
      </c>
      <c r="G36" s="43">
        <f>SUM(G37:G37)</f>
        <v>75.900000000000006</v>
      </c>
    </row>
    <row r="37" spans="1:7" x14ac:dyDescent="0.3">
      <c r="A37" s="44" t="s">
        <v>660</v>
      </c>
      <c r="B37" s="44"/>
      <c r="C37" s="45">
        <v>75.900000000000006</v>
      </c>
      <c r="D37" s="45"/>
      <c r="E37" s="45"/>
      <c r="F37" s="45"/>
      <c r="G37" s="45">
        <f>PRODUCT(C37:F37)</f>
        <v>75.900000000000006</v>
      </c>
    </row>
    <row r="39" spans="1:7" ht="45" customHeight="1" x14ac:dyDescent="0.3">
      <c r="A39" s="41" t="s">
        <v>661</v>
      </c>
      <c r="B39" s="41" t="s">
        <v>653</v>
      </c>
      <c r="C39" s="41" t="s">
        <v>38</v>
      </c>
      <c r="D39" s="42" t="s">
        <v>23</v>
      </c>
      <c r="E39" s="1" t="s">
        <v>39</v>
      </c>
      <c r="F39" s="1" t="s">
        <v>39</v>
      </c>
      <c r="G39" s="43">
        <f>SUM(G40:G41)</f>
        <v>33.200000000000003</v>
      </c>
    </row>
    <row r="40" spans="1:7" x14ac:dyDescent="0.3">
      <c r="A40" s="44" t="s">
        <v>662</v>
      </c>
      <c r="B40" s="44"/>
      <c r="C40" s="45">
        <v>17.8</v>
      </c>
      <c r="D40" s="45"/>
      <c r="E40" s="45"/>
      <c r="F40" s="45"/>
      <c r="G40" s="45">
        <f>PRODUCT(C40:F40)</f>
        <v>17.8</v>
      </c>
    </row>
    <row r="41" spans="1:7" x14ac:dyDescent="0.3">
      <c r="A41" s="44" t="s">
        <v>663</v>
      </c>
      <c r="B41" s="44"/>
      <c r="C41" s="45">
        <v>15.4</v>
      </c>
      <c r="D41" s="45"/>
      <c r="E41" s="45"/>
      <c r="F41" s="45"/>
      <c r="G41" s="45">
        <f>PRODUCT(C41:F41)</f>
        <v>15.4</v>
      </c>
    </row>
    <row r="43" spans="1:7" ht="45" customHeight="1" x14ac:dyDescent="0.3">
      <c r="A43" s="41" t="s">
        <v>664</v>
      </c>
      <c r="B43" s="41" t="s">
        <v>653</v>
      </c>
      <c r="C43" s="41" t="s">
        <v>27</v>
      </c>
      <c r="D43" s="42" t="s">
        <v>23</v>
      </c>
      <c r="E43" s="1" t="s">
        <v>28</v>
      </c>
      <c r="F43" s="1" t="s">
        <v>28</v>
      </c>
      <c r="G43" s="43">
        <f>SUM(G44:G45)</f>
        <v>130.91999999999999</v>
      </c>
    </row>
    <row r="44" spans="1:7" x14ac:dyDescent="0.3">
      <c r="A44" s="44"/>
      <c r="B44" s="44"/>
      <c r="C44" s="45">
        <v>109.1</v>
      </c>
      <c r="D44" s="45"/>
      <c r="E44" s="45"/>
      <c r="F44" s="45"/>
      <c r="G44" s="45">
        <f>PRODUCT(C44:F44)</f>
        <v>109.1</v>
      </c>
    </row>
    <row r="45" spans="1:7" x14ac:dyDescent="0.3">
      <c r="A45" s="44" t="s">
        <v>656</v>
      </c>
      <c r="B45" s="44"/>
      <c r="C45" s="45">
        <v>20</v>
      </c>
      <c r="D45" s="45">
        <v>109.1</v>
      </c>
      <c r="E45" s="45"/>
      <c r="F45" s="45"/>
      <c r="G45" s="45">
        <f>C45 * D45/100</f>
        <v>21.82</v>
      </c>
    </row>
    <row r="47" spans="1:7" ht="45" customHeight="1" x14ac:dyDescent="0.3">
      <c r="A47" s="41" t="s">
        <v>665</v>
      </c>
      <c r="B47" s="41" t="s">
        <v>653</v>
      </c>
      <c r="C47" s="41" t="s">
        <v>40</v>
      </c>
      <c r="D47" s="42" t="s">
        <v>23</v>
      </c>
      <c r="E47" s="1" t="s">
        <v>41</v>
      </c>
      <c r="F47" s="1" t="s">
        <v>41</v>
      </c>
      <c r="G47" s="43">
        <f>SUM(G48:G48)</f>
        <v>67.7</v>
      </c>
    </row>
    <row r="48" spans="1:7" x14ac:dyDescent="0.3">
      <c r="A48" s="44"/>
      <c r="B48" s="44"/>
      <c r="C48" s="45">
        <v>67.7</v>
      </c>
      <c r="D48" s="45"/>
      <c r="E48" s="45"/>
      <c r="F48" s="45"/>
      <c r="G48" s="45">
        <f>PRODUCT(C48:F48)</f>
        <v>67.7</v>
      </c>
    </row>
    <row r="50" spans="1:7" x14ac:dyDescent="0.3">
      <c r="B50" t="s">
        <v>651</v>
      </c>
      <c r="C50" s="39" t="s">
        <v>5</v>
      </c>
      <c r="D50" s="40" t="s">
        <v>6</v>
      </c>
      <c r="E50" s="39" t="s">
        <v>7</v>
      </c>
    </row>
    <row r="51" spans="1:7" x14ac:dyDescent="0.3">
      <c r="B51" t="s">
        <v>651</v>
      </c>
      <c r="C51" s="39" t="s">
        <v>8</v>
      </c>
      <c r="D51" s="40" t="s">
        <v>15</v>
      </c>
      <c r="E51" s="39" t="s">
        <v>16</v>
      </c>
    </row>
    <row r="52" spans="1:7" x14ac:dyDescent="0.3">
      <c r="B52" t="s">
        <v>651</v>
      </c>
      <c r="C52" s="39" t="s">
        <v>17</v>
      </c>
      <c r="D52" s="40" t="s">
        <v>6</v>
      </c>
      <c r="E52" s="39" t="s">
        <v>18</v>
      </c>
    </row>
    <row r="53" spans="1:7" x14ac:dyDescent="0.3">
      <c r="B53" t="s">
        <v>651</v>
      </c>
      <c r="C53" s="39" t="s">
        <v>19</v>
      </c>
      <c r="D53" s="40" t="s">
        <v>42</v>
      </c>
      <c r="E53" s="39" t="s">
        <v>43</v>
      </c>
    </row>
    <row r="55" spans="1:7" ht="45" customHeight="1" x14ac:dyDescent="0.3">
      <c r="A55" s="41" t="s">
        <v>666</v>
      </c>
      <c r="B55" s="41" t="s">
        <v>653</v>
      </c>
      <c r="C55" s="41" t="s">
        <v>45</v>
      </c>
      <c r="D55" s="42" t="s">
        <v>23</v>
      </c>
      <c r="E55" s="1" t="s">
        <v>46</v>
      </c>
      <c r="F55" s="1" t="s">
        <v>46</v>
      </c>
      <c r="G55" s="43">
        <f>SUM(G56:G56)</f>
        <v>207.36</v>
      </c>
    </row>
    <row r="56" spans="1:7" x14ac:dyDescent="0.3">
      <c r="A56" s="44"/>
      <c r="B56" s="44"/>
      <c r="C56" s="45">
        <v>27</v>
      </c>
      <c r="D56" s="45">
        <v>38.4</v>
      </c>
      <c r="E56" s="45">
        <v>0.2</v>
      </c>
      <c r="F56" s="45"/>
      <c r="G56" s="45">
        <f>PRODUCT(C56:F56)</f>
        <v>207.36</v>
      </c>
    </row>
    <row r="58" spans="1:7" ht="45" customHeight="1" x14ac:dyDescent="0.3">
      <c r="A58" s="41" t="s">
        <v>667</v>
      </c>
      <c r="B58" s="41" t="s">
        <v>653</v>
      </c>
      <c r="C58" s="41" t="s">
        <v>47</v>
      </c>
      <c r="D58" s="42" t="s">
        <v>23</v>
      </c>
      <c r="E58" s="1" t="s">
        <v>48</v>
      </c>
      <c r="F58" s="1" t="s">
        <v>48</v>
      </c>
      <c r="G58" s="43">
        <f>SUM(G59:G59)</f>
        <v>207.36</v>
      </c>
    </row>
    <row r="59" spans="1:7" x14ac:dyDescent="0.3">
      <c r="A59" s="44"/>
      <c r="B59" s="44"/>
      <c r="C59" s="45">
        <v>27</v>
      </c>
      <c r="D59" s="45">
        <v>38.4</v>
      </c>
      <c r="E59" s="45">
        <v>0.2</v>
      </c>
      <c r="F59" s="45"/>
      <c r="G59" s="45">
        <f>PRODUCT(C59:F59)</f>
        <v>207.36</v>
      </c>
    </row>
    <row r="61" spans="1:7" ht="45" customHeight="1" x14ac:dyDescent="0.3">
      <c r="A61" s="41" t="s">
        <v>668</v>
      </c>
      <c r="B61" s="41" t="s">
        <v>653</v>
      </c>
      <c r="C61" s="41" t="s">
        <v>49</v>
      </c>
      <c r="D61" s="42" t="s">
        <v>30</v>
      </c>
      <c r="E61" s="1" t="s">
        <v>50</v>
      </c>
      <c r="F61" s="1" t="s">
        <v>50</v>
      </c>
      <c r="G61" s="43">
        <f>SUM(G62:G62)</f>
        <v>1036.8</v>
      </c>
    </row>
    <row r="62" spans="1:7" x14ac:dyDescent="0.3">
      <c r="A62" s="44"/>
      <c r="B62" s="44"/>
      <c r="C62" s="45">
        <v>27</v>
      </c>
      <c r="D62" s="45">
        <v>38.4</v>
      </c>
      <c r="E62" s="45"/>
      <c r="F62" s="45"/>
      <c r="G62" s="45">
        <f>PRODUCT(C62:F62)</f>
        <v>1036.8</v>
      </c>
    </row>
    <row r="64" spans="1:7" ht="45" customHeight="1" x14ac:dyDescent="0.3">
      <c r="A64" s="41" t="s">
        <v>669</v>
      </c>
      <c r="B64" s="41" t="s">
        <v>653</v>
      </c>
      <c r="C64" s="41" t="s">
        <v>51</v>
      </c>
      <c r="D64" s="42" t="s">
        <v>52</v>
      </c>
      <c r="E64" s="1" t="s">
        <v>53</v>
      </c>
      <c r="F64" s="1" t="s">
        <v>53</v>
      </c>
      <c r="G64" s="43">
        <f>SUM(G65:G65)</f>
        <v>247.79520000000002</v>
      </c>
    </row>
    <row r="65" spans="1:7" x14ac:dyDescent="0.3">
      <c r="A65" s="44"/>
      <c r="B65" s="44"/>
      <c r="C65" s="45">
        <v>27</v>
      </c>
      <c r="D65" s="45">
        <v>38.4</v>
      </c>
      <c r="E65" s="45">
        <v>0.1</v>
      </c>
      <c r="F65" s="45">
        <v>2.39</v>
      </c>
      <c r="G65" s="45">
        <f>PRODUCT(C65:F65)</f>
        <v>247.79520000000002</v>
      </c>
    </row>
    <row r="67" spans="1:7" ht="45" customHeight="1" x14ac:dyDescent="0.3">
      <c r="A67" s="41" t="s">
        <v>670</v>
      </c>
      <c r="B67" s="41" t="s">
        <v>653</v>
      </c>
      <c r="C67" s="41" t="s">
        <v>54</v>
      </c>
      <c r="D67" s="42" t="s">
        <v>30</v>
      </c>
      <c r="E67" s="1" t="s">
        <v>55</v>
      </c>
      <c r="F67" s="1" t="s">
        <v>55</v>
      </c>
      <c r="G67" s="43">
        <f>SUM(G68:G68)</f>
        <v>1036.8</v>
      </c>
    </row>
    <row r="68" spans="1:7" x14ac:dyDescent="0.3">
      <c r="A68" s="44"/>
      <c r="B68" s="44"/>
      <c r="C68" s="45">
        <v>27</v>
      </c>
      <c r="D68" s="45">
        <v>38.4</v>
      </c>
      <c r="E68" s="45"/>
      <c r="F68" s="45"/>
      <c r="G68" s="45">
        <f>PRODUCT(C68:F68)</f>
        <v>1036.8</v>
      </c>
    </row>
    <row r="70" spans="1:7" ht="45" customHeight="1" x14ac:dyDescent="0.3">
      <c r="A70" s="41" t="s">
        <v>671</v>
      </c>
      <c r="B70" s="41" t="s">
        <v>653</v>
      </c>
      <c r="C70" s="41" t="s">
        <v>56</v>
      </c>
      <c r="D70" s="42" t="s">
        <v>52</v>
      </c>
      <c r="E70" s="1" t="s">
        <v>57</v>
      </c>
      <c r="F70" s="1" t="s">
        <v>57</v>
      </c>
      <c r="G70" s="43">
        <f>SUM(G71:G71)</f>
        <v>123.3792</v>
      </c>
    </row>
    <row r="71" spans="1:7" x14ac:dyDescent="0.3">
      <c r="A71" s="44"/>
      <c r="B71" s="44"/>
      <c r="C71" s="45">
        <v>27</v>
      </c>
      <c r="D71" s="45">
        <v>38.4</v>
      </c>
      <c r="E71" s="45">
        <v>0.05</v>
      </c>
      <c r="F71" s="45">
        <v>2.38</v>
      </c>
      <c r="G71" s="45">
        <f>PRODUCT(C71:F71)</f>
        <v>123.3792</v>
      </c>
    </row>
    <row r="73" spans="1:7" x14ac:dyDescent="0.3">
      <c r="B73" t="s">
        <v>651</v>
      </c>
      <c r="C73" s="39" t="s">
        <v>5</v>
      </c>
      <c r="D73" s="40" t="s">
        <v>6</v>
      </c>
      <c r="E73" s="39" t="s">
        <v>7</v>
      </c>
    </row>
    <row r="74" spans="1:7" x14ac:dyDescent="0.3">
      <c r="B74" t="s">
        <v>651</v>
      </c>
      <c r="C74" s="39" t="s">
        <v>8</v>
      </c>
      <c r="D74" s="40" t="s">
        <v>15</v>
      </c>
      <c r="E74" s="39" t="s">
        <v>16</v>
      </c>
    </row>
    <row r="75" spans="1:7" x14ac:dyDescent="0.3">
      <c r="B75" t="s">
        <v>651</v>
      </c>
      <c r="C75" s="39" t="s">
        <v>17</v>
      </c>
      <c r="D75" s="40" t="s">
        <v>6</v>
      </c>
      <c r="E75" s="39" t="s">
        <v>18</v>
      </c>
    </row>
    <row r="76" spans="1:7" x14ac:dyDescent="0.3">
      <c r="B76" t="s">
        <v>651</v>
      </c>
      <c r="C76" s="39" t="s">
        <v>19</v>
      </c>
      <c r="D76" s="40" t="s">
        <v>61</v>
      </c>
      <c r="E76" s="39" t="s">
        <v>62</v>
      </c>
    </row>
    <row r="78" spans="1:7" ht="45" customHeight="1" x14ac:dyDescent="0.3">
      <c r="A78" s="41" t="s">
        <v>672</v>
      </c>
      <c r="B78" s="41" t="s">
        <v>653</v>
      </c>
      <c r="C78" s="41" t="s">
        <v>64</v>
      </c>
      <c r="D78" s="42" t="s">
        <v>59</v>
      </c>
      <c r="E78" s="1" t="s">
        <v>65</v>
      </c>
      <c r="F78" s="1" t="s">
        <v>65</v>
      </c>
      <c r="G78" s="43">
        <f>SUM(G79:G79)</f>
        <v>40</v>
      </c>
    </row>
    <row r="79" spans="1:7" x14ac:dyDescent="0.3">
      <c r="A79" s="44" t="s">
        <v>673</v>
      </c>
      <c r="B79" s="44"/>
      <c r="C79" s="45">
        <v>40</v>
      </c>
      <c r="D79" s="45"/>
      <c r="E79" s="45"/>
      <c r="F79" s="45"/>
      <c r="G79" s="45">
        <f>PRODUCT(C79:F79)</f>
        <v>40</v>
      </c>
    </row>
    <row r="81" spans="1:7" ht="45" customHeight="1" x14ac:dyDescent="0.3">
      <c r="A81" s="41" t="s">
        <v>674</v>
      </c>
      <c r="B81" s="41" t="s">
        <v>653</v>
      </c>
      <c r="C81" s="41" t="s">
        <v>66</v>
      </c>
      <c r="D81" s="42" t="s">
        <v>59</v>
      </c>
      <c r="E81" s="1" t="s">
        <v>67</v>
      </c>
      <c r="F81" s="1" t="s">
        <v>67</v>
      </c>
      <c r="G81" s="43">
        <f>SUM(G82:G86)</f>
        <v>43</v>
      </c>
    </row>
    <row r="82" spans="1:7" x14ac:dyDescent="0.3">
      <c r="A82" s="44" t="s">
        <v>675</v>
      </c>
      <c r="B82" s="44"/>
      <c r="C82" s="45">
        <v>8</v>
      </c>
      <c r="D82" s="45"/>
      <c r="E82" s="45"/>
      <c r="F82" s="45"/>
      <c r="G82" s="45">
        <f>PRODUCT(C82:F82)</f>
        <v>8</v>
      </c>
    </row>
    <row r="83" spans="1:7" x14ac:dyDescent="0.3">
      <c r="A83" s="44" t="s">
        <v>676</v>
      </c>
      <c r="B83" s="44"/>
      <c r="C83" s="45">
        <v>8</v>
      </c>
      <c r="D83" s="45"/>
      <c r="E83" s="45"/>
      <c r="F83" s="45"/>
      <c r="G83" s="45">
        <f>PRODUCT(C83:F83)</f>
        <v>8</v>
      </c>
    </row>
    <row r="84" spans="1:7" x14ac:dyDescent="0.3">
      <c r="A84" s="44" t="s">
        <v>677</v>
      </c>
      <c r="B84" s="44"/>
      <c r="C84" s="45">
        <v>11</v>
      </c>
      <c r="D84" s="45"/>
      <c r="E84" s="45"/>
      <c r="F84" s="45"/>
      <c r="G84" s="45">
        <f>PRODUCT(C84:F84)</f>
        <v>11</v>
      </c>
    </row>
    <row r="85" spans="1:7" x14ac:dyDescent="0.3">
      <c r="A85" s="44" t="s">
        <v>678</v>
      </c>
      <c r="B85" s="44"/>
      <c r="C85" s="45">
        <v>8</v>
      </c>
      <c r="D85" s="45"/>
      <c r="E85" s="45"/>
      <c r="F85" s="45"/>
      <c r="G85" s="45">
        <f>PRODUCT(C85:F85)</f>
        <v>8</v>
      </c>
    </row>
    <row r="86" spans="1:7" x14ac:dyDescent="0.3">
      <c r="A86" s="44" t="s">
        <v>679</v>
      </c>
      <c r="B86" s="44"/>
      <c r="C86" s="45">
        <v>8</v>
      </c>
      <c r="D86" s="45"/>
      <c r="E86" s="45"/>
      <c r="F86" s="45"/>
      <c r="G86" s="45">
        <f>PRODUCT(C86:F86)</f>
        <v>8</v>
      </c>
    </row>
    <row r="88" spans="1:7" ht="45" customHeight="1" x14ac:dyDescent="0.3">
      <c r="A88" s="41" t="s">
        <v>680</v>
      </c>
      <c r="B88" s="41" t="s">
        <v>653</v>
      </c>
      <c r="C88" s="41" t="s">
        <v>68</v>
      </c>
      <c r="D88" s="42" t="s">
        <v>59</v>
      </c>
      <c r="E88" s="1" t="s">
        <v>69</v>
      </c>
      <c r="F88" s="1" t="s">
        <v>69</v>
      </c>
      <c r="G88" s="43">
        <f>SUM(G89:G89)</f>
        <v>40</v>
      </c>
    </row>
    <row r="89" spans="1:7" x14ac:dyDescent="0.3">
      <c r="A89" s="44"/>
      <c r="B89" s="44"/>
      <c r="C89" s="45">
        <v>40</v>
      </c>
      <c r="D89" s="45"/>
      <c r="E89" s="45"/>
      <c r="F89" s="45"/>
      <c r="G89" s="45">
        <f>PRODUCT(C89:F89)</f>
        <v>40</v>
      </c>
    </row>
    <row r="91" spans="1:7" ht="45" customHeight="1" x14ac:dyDescent="0.3">
      <c r="A91" s="41" t="s">
        <v>681</v>
      </c>
      <c r="B91" s="41" t="s">
        <v>653</v>
      </c>
      <c r="C91" s="41" t="s">
        <v>70</v>
      </c>
      <c r="D91" s="42" t="s">
        <v>71</v>
      </c>
      <c r="E91" s="1" t="s">
        <v>72</v>
      </c>
      <c r="F91" s="1" t="s">
        <v>72</v>
      </c>
      <c r="G91" s="43">
        <f>SUM(G92:G92)</f>
        <v>1</v>
      </c>
    </row>
    <row r="92" spans="1:7" x14ac:dyDescent="0.3">
      <c r="A92" s="44" t="s">
        <v>682</v>
      </c>
      <c r="B92" s="44"/>
      <c r="C92" s="45">
        <v>1</v>
      </c>
      <c r="D92" s="45"/>
      <c r="E92" s="45"/>
      <c r="F92" s="45"/>
      <c r="G92" s="45">
        <f>PRODUCT(C92:F92)</f>
        <v>1</v>
      </c>
    </row>
    <row r="94" spans="1:7" ht="45" customHeight="1" x14ac:dyDescent="0.3">
      <c r="A94" s="41" t="s">
        <v>683</v>
      </c>
      <c r="B94" s="41" t="s">
        <v>653</v>
      </c>
      <c r="C94" s="41" t="s">
        <v>73</v>
      </c>
      <c r="D94" s="42" t="s">
        <v>71</v>
      </c>
      <c r="E94" s="1" t="s">
        <v>74</v>
      </c>
      <c r="F94" s="1" t="s">
        <v>74</v>
      </c>
      <c r="G94" s="43">
        <f>SUM(G95:G95)</f>
        <v>1</v>
      </c>
    </row>
    <row r="95" spans="1:7" x14ac:dyDescent="0.3">
      <c r="A95" s="44" t="s">
        <v>684</v>
      </c>
      <c r="B95" s="44"/>
      <c r="C95" s="45">
        <v>1</v>
      </c>
      <c r="D95" s="45"/>
      <c r="E95" s="45"/>
      <c r="F95" s="45"/>
      <c r="G95" s="45">
        <f>PRODUCT(C95:F95)</f>
        <v>1</v>
      </c>
    </row>
    <row r="97" spans="1:7" ht="45" customHeight="1" x14ac:dyDescent="0.3">
      <c r="A97" s="41" t="s">
        <v>685</v>
      </c>
      <c r="B97" s="41" t="s">
        <v>653</v>
      </c>
      <c r="C97" s="41" t="s">
        <v>75</v>
      </c>
      <c r="D97" s="42" t="s">
        <v>71</v>
      </c>
      <c r="E97" s="1" t="s">
        <v>76</v>
      </c>
      <c r="F97" s="1" t="s">
        <v>76</v>
      </c>
      <c r="G97" s="43">
        <f>SUM(G98:G98)</f>
        <v>2</v>
      </c>
    </row>
    <row r="98" spans="1:7" x14ac:dyDescent="0.3">
      <c r="A98" s="44"/>
      <c r="B98" s="44"/>
      <c r="C98" s="45">
        <v>2</v>
      </c>
      <c r="D98" s="45"/>
      <c r="E98" s="45"/>
      <c r="F98" s="45"/>
      <c r="G98" s="45">
        <f>PRODUCT(C98:F98)</f>
        <v>2</v>
      </c>
    </row>
    <row r="100" spans="1:7" ht="45" customHeight="1" x14ac:dyDescent="0.3">
      <c r="A100" s="41" t="s">
        <v>686</v>
      </c>
      <c r="B100" s="41" t="s">
        <v>653</v>
      </c>
      <c r="C100" s="41" t="s">
        <v>77</v>
      </c>
      <c r="D100" s="42" t="s">
        <v>71</v>
      </c>
      <c r="E100" s="1" t="s">
        <v>78</v>
      </c>
      <c r="F100" s="1" t="s">
        <v>78</v>
      </c>
      <c r="G100" s="43">
        <f>SUM(G101:G101)</f>
        <v>2</v>
      </c>
    </row>
    <row r="101" spans="1:7" x14ac:dyDescent="0.3">
      <c r="A101" s="44"/>
      <c r="B101" s="44"/>
      <c r="C101" s="45">
        <v>2</v>
      </c>
      <c r="D101" s="45"/>
      <c r="E101" s="45"/>
      <c r="F101" s="45"/>
      <c r="G101" s="45">
        <f>PRODUCT(C101:F101)</f>
        <v>2</v>
      </c>
    </row>
    <row r="103" spans="1:7" x14ac:dyDescent="0.3">
      <c r="B103" t="s">
        <v>651</v>
      </c>
      <c r="C103" s="39" t="s">
        <v>5</v>
      </c>
      <c r="D103" s="40" t="s">
        <v>6</v>
      </c>
      <c r="E103" s="39" t="s">
        <v>7</v>
      </c>
    </row>
    <row r="104" spans="1:7" x14ac:dyDescent="0.3">
      <c r="B104" t="s">
        <v>651</v>
      </c>
      <c r="C104" s="39" t="s">
        <v>8</v>
      </c>
      <c r="D104" s="40" t="s">
        <v>15</v>
      </c>
      <c r="E104" s="39" t="s">
        <v>16</v>
      </c>
    </row>
    <row r="105" spans="1:7" x14ac:dyDescent="0.3">
      <c r="B105" t="s">
        <v>651</v>
      </c>
      <c r="C105" s="39" t="s">
        <v>17</v>
      </c>
      <c r="D105" s="40" t="s">
        <v>6</v>
      </c>
      <c r="E105" s="39" t="s">
        <v>18</v>
      </c>
    </row>
    <row r="106" spans="1:7" x14ac:dyDescent="0.3">
      <c r="B106" t="s">
        <v>651</v>
      </c>
      <c r="C106" s="39" t="s">
        <v>19</v>
      </c>
      <c r="D106" s="40" t="s">
        <v>79</v>
      </c>
      <c r="E106" s="39" t="s">
        <v>80</v>
      </c>
    </row>
    <row r="108" spans="1:7" ht="45" customHeight="1" x14ac:dyDescent="0.3">
      <c r="A108" s="41" t="s">
        <v>687</v>
      </c>
      <c r="B108" s="41" t="s">
        <v>653</v>
      </c>
      <c r="C108" s="41" t="s">
        <v>82</v>
      </c>
      <c r="D108" s="42" t="s">
        <v>59</v>
      </c>
      <c r="E108" s="1" t="s">
        <v>83</v>
      </c>
      <c r="F108" s="1" t="s">
        <v>83</v>
      </c>
      <c r="G108" s="43">
        <f>SUM(G109:G109)</f>
        <v>179.2</v>
      </c>
    </row>
    <row r="109" spans="1:7" x14ac:dyDescent="0.3">
      <c r="A109" s="44"/>
      <c r="B109" s="44"/>
      <c r="C109" s="45">
        <v>179.2</v>
      </c>
      <c r="D109" s="45"/>
      <c r="E109" s="45"/>
      <c r="F109" s="45"/>
      <c r="G109" s="45">
        <f>PRODUCT(C109:F109)</f>
        <v>179.2</v>
      </c>
    </row>
    <row r="111" spans="1:7" x14ac:dyDescent="0.3">
      <c r="B111" t="s">
        <v>651</v>
      </c>
      <c r="C111" s="39" t="s">
        <v>5</v>
      </c>
      <c r="D111" s="40" t="s">
        <v>6</v>
      </c>
      <c r="E111" s="39" t="s">
        <v>7</v>
      </c>
    </row>
    <row r="112" spans="1:7" x14ac:dyDescent="0.3">
      <c r="B112" t="s">
        <v>651</v>
      </c>
      <c r="C112" s="39" t="s">
        <v>8</v>
      </c>
      <c r="D112" s="40" t="s">
        <v>15</v>
      </c>
      <c r="E112" s="39" t="s">
        <v>16</v>
      </c>
    </row>
    <row r="113" spans="1:7" x14ac:dyDescent="0.3">
      <c r="B113" t="s">
        <v>651</v>
      </c>
      <c r="C113" s="39" t="s">
        <v>17</v>
      </c>
      <c r="D113" s="40" t="s">
        <v>15</v>
      </c>
      <c r="E113" s="39" t="s">
        <v>84</v>
      </c>
    </row>
    <row r="114" spans="1:7" x14ac:dyDescent="0.3">
      <c r="B114" t="s">
        <v>651</v>
      </c>
      <c r="C114" s="39" t="s">
        <v>19</v>
      </c>
      <c r="D114" s="40" t="s">
        <v>6</v>
      </c>
      <c r="E114" s="39" t="s">
        <v>85</v>
      </c>
    </row>
    <row r="116" spans="1:7" ht="45" customHeight="1" x14ac:dyDescent="0.3">
      <c r="A116" s="41" t="s">
        <v>688</v>
      </c>
      <c r="B116" s="41" t="s">
        <v>653</v>
      </c>
      <c r="C116" s="41" t="s">
        <v>87</v>
      </c>
      <c r="D116" s="42" t="s">
        <v>23</v>
      </c>
      <c r="E116" s="1" t="s">
        <v>88</v>
      </c>
      <c r="F116" s="1" t="s">
        <v>88</v>
      </c>
      <c r="G116" s="43">
        <f>SUM(G117:G117)</f>
        <v>148.19999999999999</v>
      </c>
    </row>
    <row r="117" spans="1:7" x14ac:dyDescent="0.3">
      <c r="A117" s="44" t="s">
        <v>689</v>
      </c>
      <c r="B117" s="44"/>
      <c r="C117" s="45">
        <v>148.19999999999999</v>
      </c>
      <c r="D117" s="45"/>
      <c r="E117" s="45"/>
      <c r="F117" s="45"/>
      <c r="G117" s="45">
        <f>PRODUCT(C117:F117)</f>
        <v>148.19999999999999</v>
      </c>
    </row>
    <row r="119" spans="1:7" ht="45" customHeight="1" x14ac:dyDescent="0.3">
      <c r="A119" s="41" t="s">
        <v>690</v>
      </c>
      <c r="B119" s="41" t="s">
        <v>653</v>
      </c>
      <c r="C119" s="41" t="s">
        <v>36</v>
      </c>
      <c r="D119" s="42" t="s">
        <v>23</v>
      </c>
      <c r="E119" s="1" t="s">
        <v>37</v>
      </c>
      <c r="F119" s="1" t="s">
        <v>37</v>
      </c>
      <c r="G119" s="43">
        <f>SUM(G120:G120)</f>
        <v>1203.72</v>
      </c>
    </row>
    <row r="120" spans="1:7" x14ac:dyDescent="0.3">
      <c r="A120" s="44" t="s">
        <v>691</v>
      </c>
      <c r="B120" s="44"/>
      <c r="C120" s="45">
        <v>1203.72</v>
      </c>
      <c r="D120" s="45"/>
      <c r="E120" s="45"/>
      <c r="F120" s="45"/>
      <c r="G120" s="45">
        <f>PRODUCT(C120:F120)</f>
        <v>1203.72</v>
      </c>
    </row>
    <row r="122" spans="1:7" ht="45" customHeight="1" x14ac:dyDescent="0.3">
      <c r="A122" s="41" t="s">
        <v>692</v>
      </c>
      <c r="B122" s="41" t="s">
        <v>653</v>
      </c>
      <c r="C122" s="41" t="s">
        <v>27</v>
      </c>
      <c r="D122" s="42" t="s">
        <v>23</v>
      </c>
      <c r="E122" s="1" t="s">
        <v>28</v>
      </c>
      <c r="F122" s="1" t="s">
        <v>28</v>
      </c>
      <c r="G122" s="43">
        <f>SUM(G123:G124)</f>
        <v>1797.8400000000001</v>
      </c>
    </row>
    <row r="123" spans="1:7" x14ac:dyDescent="0.3">
      <c r="A123" s="44"/>
      <c r="B123" s="44"/>
      <c r="C123" s="45">
        <v>1498.2</v>
      </c>
      <c r="D123" s="45"/>
      <c r="E123" s="45"/>
      <c r="F123" s="45"/>
      <c r="G123" s="45">
        <f>PRODUCT(C123:F123)</f>
        <v>1498.2</v>
      </c>
    </row>
    <row r="124" spans="1:7" x14ac:dyDescent="0.3">
      <c r="A124" s="44" t="s">
        <v>656</v>
      </c>
      <c r="B124" s="44"/>
      <c r="C124" s="45">
        <v>20</v>
      </c>
      <c r="D124" s="45">
        <v>1498.2</v>
      </c>
      <c r="E124" s="45"/>
      <c r="F124" s="45"/>
      <c r="G124" s="45">
        <f>C124 * D124/100</f>
        <v>299.64</v>
      </c>
    </row>
    <row r="126" spans="1:7" ht="45" customHeight="1" x14ac:dyDescent="0.3">
      <c r="A126" s="41" t="s">
        <v>693</v>
      </c>
      <c r="B126" s="41" t="s">
        <v>653</v>
      </c>
      <c r="C126" s="41" t="s">
        <v>89</v>
      </c>
      <c r="D126" s="42" t="s">
        <v>23</v>
      </c>
      <c r="E126" s="1" t="s">
        <v>90</v>
      </c>
      <c r="F126" s="1" t="s">
        <v>90</v>
      </c>
      <c r="G126" s="43">
        <f>SUM(G127:G127)</f>
        <v>86.45</v>
      </c>
    </row>
    <row r="127" spans="1:7" x14ac:dyDescent="0.3">
      <c r="A127" s="44" t="s">
        <v>694</v>
      </c>
      <c r="B127" s="44"/>
      <c r="C127" s="45">
        <v>86.45</v>
      </c>
      <c r="D127" s="45"/>
      <c r="E127" s="45"/>
      <c r="F127" s="45"/>
      <c r="G127" s="45">
        <f>PRODUCT(C127:F127)</f>
        <v>86.45</v>
      </c>
    </row>
    <row r="129" spans="1:7" ht="45" customHeight="1" x14ac:dyDescent="0.3">
      <c r="A129" s="41" t="s">
        <v>695</v>
      </c>
      <c r="B129" s="41" t="s">
        <v>653</v>
      </c>
      <c r="C129" s="41" t="s">
        <v>40</v>
      </c>
      <c r="D129" s="42" t="s">
        <v>23</v>
      </c>
      <c r="E129" s="1" t="s">
        <v>41</v>
      </c>
      <c r="F129" s="1" t="s">
        <v>41</v>
      </c>
      <c r="G129" s="43">
        <f>SUM(G130:G131)</f>
        <v>930.25</v>
      </c>
    </row>
    <row r="130" spans="1:7" x14ac:dyDescent="0.3">
      <c r="A130" s="44" t="s">
        <v>696</v>
      </c>
      <c r="B130" s="44"/>
      <c r="C130" s="45">
        <v>868.5</v>
      </c>
      <c r="D130" s="45"/>
      <c r="E130" s="45"/>
      <c r="F130" s="45"/>
      <c r="G130" s="45">
        <f>PRODUCT(C130:F130)</f>
        <v>868.5</v>
      </c>
    </row>
    <row r="131" spans="1:7" x14ac:dyDescent="0.3">
      <c r="A131" s="44" t="s">
        <v>694</v>
      </c>
      <c r="B131" s="44"/>
      <c r="C131" s="45">
        <v>61.75</v>
      </c>
      <c r="D131" s="45"/>
      <c r="E131" s="45"/>
      <c r="F131" s="45"/>
      <c r="G131" s="45">
        <f>PRODUCT(C131:F131)</f>
        <v>61.75</v>
      </c>
    </row>
    <row r="133" spans="1:7" x14ac:dyDescent="0.3">
      <c r="B133" t="s">
        <v>651</v>
      </c>
      <c r="C133" s="39" t="s">
        <v>5</v>
      </c>
      <c r="D133" s="40" t="s">
        <v>6</v>
      </c>
      <c r="E133" s="39" t="s">
        <v>7</v>
      </c>
    </row>
    <row r="134" spans="1:7" x14ac:dyDescent="0.3">
      <c r="B134" t="s">
        <v>651</v>
      </c>
      <c r="C134" s="39" t="s">
        <v>8</v>
      </c>
      <c r="D134" s="40" t="s">
        <v>15</v>
      </c>
      <c r="E134" s="39" t="s">
        <v>16</v>
      </c>
    </row>
    <row r="135" spans="1:7" x14ac:dyDescent="0.3">
      <c r="B135" t="s">
        <v>651</v>
      </c>
      <c r="C135" s="39" t="s">
        <v>17</v>
      </c>
      <c r="D135" s="40" t="s">
        <v>15</v>
      </c>
      <c r="E135" s="39" t="s">
        <v>84</v>
      </c>
    </row>
    <row r="136" spans="1:7" x14ac:dyDescent="0.3">
      <c r="B136" t="s">
        <v>651</v>
      </c>
      <c r="C136" s="39" t="s">
        <v>19</v>
      </c>
      <c r="D136" s="40" t="s">
        <v>15</v>
      </c>
      <c r="E136" s="39" t="s">
        <v>91</v>
      </c>
    </row>
    <row r="138" spans="1:7" ht="45" customHeight="1" x14ac:dyDescent="0.3">
      <c r="A138" s="41" t="s">
        <v>697</v>
      </c>
      <c r="B138" s="41" t="s">
        <v>653</v>
      </c>
      <c r="C138" s="41" t="s">
        <v>93</v>
      </c>
      <c r="D138" s="42" t="s">
        <v>59</v>
      </c>
      <c r="E138" s="1" t="s">
        <v>94</v>
      </c>
      <c r="F138" s="1" t="s">
        <v>94</v>
      </c>
      <c r="G138" s="43">
        <f>SUM(G139:G139)</f>
        <v>570</v>
      </c>
    </row>
    <row r="139" spans="1:7" x14ac:dyDescent="0.3">
      <c r="A139" s="44" t="s">
        <v>698</v>
      </c>
      <c r="B139" s="44"/>
      <c r="C139" s="45">
        <v>95</v>
      </c>
      <c r="D139" s="45">
        <v>6</v>
      </c>
      <c r="E139" s="45"/>
      <c r="F139" s="45"/>
      <c r="G139" s="45">
        <f>PRODUCT(C139:F139)</f>
        <v>570</v>
      </c>
    </row>
    <row r="141" spans="1:7" ht="45" customHeight="1" x14ac:dyDescent="0.3">
      <c r="A141" s="41" t="s">
        <v>699</v>
      </c>
      <c r="B141" s="41" t="s">
        <v>653</v>
      </c>
      <c r="C141" s="41" t="s">
        <v>95</v>
      </c>
      <c r="D141" s="42" t="s">
        <v>59</v>
      </c>
      <c r="E141" s="1" t="s">
        <v>96</v>
      </c>
      <c r="F141" s="1" t="s">
        <v>96</v>
      </c>
      <c r="G141" s="43">
        <f>SUM(G142:G142)</f>
        <v>190</v>
      </c>
    </row>
    <row r="142" spans="1:7" x14ac:dyDescent="0.3">
      <c r="A142" s="44" t="s">
        <v>700</v>
      </c>
      <c r="B142" s="44"/>
      <c r="C142" s="45">
        <v>95</v>
      </c>
      <c r="D142" s="45">
        <v>2</v>
      </c>
      <c r="E142" s="45"/>
      <c r="F142" s="45"/>
      <c r="G142" s="45">
        <f>PRODUCT(C142:F142)</f>
        <v>190</v>
      </c>
    </row>
    <row r="144" spans="1:7" ht="45" customHeight="1" x14ac:dyDescent="0.3">
      <c r="A144" s="41" t="s">
        <v>701</v>
      </c>
      <c r="B144" s="41" t="s">
        <v>653</v>
      </c>
      <c r="C144" s="41" t="s">
        <v>97</v>
      </c>
      <c r="D144" s="42" t="s">
        <v>59</v>
      </c>
      <c r="E144" s="1" t="s">
        <v>98</v>
      </c>
      <c r="F144" s="1" t="s">
        <v>98</v>
      </c>
      <c r="G144" s="43">
        <f>SUM(G145:G145)</f>
        <v>190</v>
      </c>
    </row>
    <row r="145" spans="1:7" x14ac:dyDescent="0.3">
      <c r="A145" s="44" t="s">
        <v>702</v>
      </c>
      <c r="B145" s="44"/>
      <c r="C145" s="45">
        <v>95</v>
      </c>
      <c r="D145" s="45">
        <v>2</v>
      </c>
      <c r="E145" s="45"/>
      <c r="F145" s="45"/>
      <c r="G145" s="45">
        <f>PRODUCT(C145:F145)</f>
        <v>190</v>
      </c>
    </row>
    <row r="147" spans="1:7" ht="45" customHeight="1" x14ac:dyDescent="0.3">
      <c r="A147" s="41" t="s">
        <v>703</v>
      </c>
      <c r="B147" s="41" t="s">
        <v>653</v>
      </c>
      <c r="C147" s="41" t="s">
        <v>99</v>
      </c>
      <c r="D147" s="42" t="s">
        <v>59</v>
      </c>
      <c r="E147" s="1" t="s">
        <v>100</v>
      </c>
      <c r="F147" s="1" t="s">
        <v>100</v>
      </c>
      <c r="G147" s="43">
        <f>SUM(G148:G148)</f>
        <v>190</v>
      </c>
    </row>
    <row r="148" spans="1:7" x14ac:dyDescent="0.3">
      <c r="A148" s="44" t="s">
        <v>704</v>
      </c>
      <c r="B148" s="44"/>
      <c r="C148" s="45">
        <v>95</v>
      </c>
      <c r="D148" s="45">
        <v>2</v>
      </c>
      <c r="E148" s="45"/>
      <c r="F148" s="45"/>
      <c r="G148" s="45">
        <f>PRODUCT(C148:F148)</f>
        <v>190</v>
      </c>
    </row>
    <row r="150" spans="1:7" ht="45" customHeight="1" x14ac:dyDescent="0.3">
      <c r="A150" s="41" t="s">
        <v>705</v>
      </c>
      <c r="B150" s="41" t="s">
        <v>653</v>
      </c>
      <c r="C150" s="41" t="s">
        <v>101</v>
      </c>
      <c r="D150" s="42" t="s">
        <v>59</v>
      </c>
      <c r="E150" s="1" t="s">
        <v>102</v>
      </c>
      <c r="F150" s="1" t="s">
        <v>102</v>
      </c>
      <c r="G150" s="43">
        <f>SUM(G151:G151)</f>
        <v>190</v>
      </c>
    </row>
    <row r="151" spans="1:7" x14ac:dyDescent="0.3">
      <c r="A151" s="44"/>
      <c r="B151" s="44"/>
      <c r="C151" s="45">
        <v>95</v>
      </c>
      <c r="D151" s="45">
        <v>2</v>
      </c>
      <c r="E151" s="45"/>
      <c r="F151" s="45"/>
      <c r="G151" s="45">
        <f>PRODUCT(C151:F151)</f>
        <v>190</v>
      </c>
    </row>
    <row r="153" spans="1:7" x14ac:dyDescent="0.3">
      <c r="B153" t="s">
        <v>651</v>
      </c>
      <c r="C153" s="39" t="s">
        <v>5</v>
      </c>
      <c r="D153" s="40" t="s">
        <v>6</v>
      </c>
      <c r="E153" s="39" t="s">
        <v>7</v>
      </c>
    </row>
    <row r="154" spans="1:7" x14ac:dyDescent="0.3">
      <c r="B154" t="s">
        <v>651</v>
      </c>
      <c r="C154" s="39" t="s">
        <v>8</v>
      </c>
      <c r="D154" s="40" t="s">
        <v>15</v>
      </c>
      <c r="E154" s="39" t="s">
        <v>16</v>
      </c>
    </row>
    <row r="155" spans="1:7" x14ac:dyDescent="0.3">
      <c r="B155" t="s">
        <v>651</v>
      </c>
      <c r="C155" s="39" t="s">
        <v>17</v>
      </c>
      <c r="D155" s="40" t="s">
        <v>15</v>
      </c>
      <c r="E155" s="39" t="s">
        <v>84</v>
      </c>
    </row>
    <row r="156" spans="1:7" x14ac:dyDescent="0.3">
      <c r="B156" t="s">
        <v>651</v>
      </c>
      <c r="C156" s="39" t="s">
        <v>19</v>
      </c>
      <c r="D156" s="40" t="s">
        <v>42</v>
      </c>
      <c r="E156" s="39" t="s">
        <v>62</v>
      </c>
    </row>
    <row r="158" spans="1:7" ht="45" customHeight="1" x14ac:dyDescent="0.3">
      <c r="A158" s="41" t="s">
        <v>706</v>
      </c>
      <c r="B158" s="41" t="s">
        <v>653</v>
      </c>
      <c r="C158" s="41" t="s">
        <v>104</v>
      </c>
      <c r="D158" s="42" t="s">
        <v>59</v>
      </c>
      <c r="E158" s="1" t="s">
        <v>105</v>
      </c>
      <c r="F158" s="1" t="s">
        <v>105</v>
      </c>
      <c r="G158" s="43">
        <f>SUM(G159:G160)</f>
        <v>52.6</v>
      </c>
    </row>
    <row r="159" spans="1:7" x14ac:dyDescent="0.3">
      <c r="A159" s="44" t="s">
        <v>707</v>
      </c>
      <c r="B159" s="44"/>
      <c r="C159" s="45">
        <v>45.6</v>
      </c>
      <c r="D159" s="45"/>
      <c r="E159" s="45"/>
      <c r="F159" s="45"/>
      <c r="G159" s="45">
        <f>PRODUCT(C159:F159)</f>
        <v>45.6</v>
      </c>
    </row>
    <row r="160" spans="1:7" x14ac:dyDescent="0.3">
      <c r="A160" s="44" t="s">
        <v>708</v>
      </c>
      <c r="B160" s="44"/>
      <c r="C160" s="45">
        <v>7</v>
      </c>
      <c r="D160" s="45"/>
      <c r="E160" s="45"/>
      <c r="F160" s="45"/>
      <c r="G160" s="45">
        <f>PRODUCT(C160:F160)</f>
        <v>7</v>
      </c>
    </row>
    <row r="162" spans="1:7" x14ac:dyDescent="0.3">
      <c r="B162" t="s">
        <v>651</v>
      </c>
      <c r="C162" s="39" t="s">
        <v>5</v>
      </c>
      <c r="D162" s="40" t="s">
        <v>6</v>
      </c>
      <c r="E162" s="39" t="s">
        <v>7</v>
      </c>
    </row>
    <row r="163" spans="1:7" x14ac:dyDescent="0.3">
      <c r="B163" t="s">
        <v>651</v>
      </c>
      <c r="C163" s="39" t="s">
        <v>8</v>
      </c>
      <c r="D163" s="40" t="s">
        <v>15</v>
      </c>
      <c r="E163" s="39" t="s">
        <v>16</v>
      </c>
    </row>
    <row r="164" spans="1:7" x14ac:dyDescent="0.3">
      <c r="B164" t="s">
        <v>651</v>
      </c>
      <c r="C164" s="39" t="s">
        <v>17</v>
      </c>
      <c r="D164" s="40" t="s">
        <v>42</v>
      </c>
      <c r="E164" s="39" t="s">
        <v>106</v>
      </c>
    </row>
    <row r="165" spans="1:7" x14ac:dyDescent="0.3">
      <c r="B165" t="s">
        <v>651</v>
      </c>
      <c r="C165" s="39" t="s">
        <v>19</v>
      </c>
      <c r="D165" s="40" t="s">
        <v>6</v>
      </c>
      <c r="E165" s="39" t="s">
        <v>107</v>
      </c>
    </row>
    <row r="167" spans="1:7" ht="45" customHeight="1" x14ac:dyDescent="0.3">
      <c r="A167" s="41" t="s">
        <v>709</v>
      </c>
      <c r="B167" s="41" t="s">
        <v>653</v>
      </c>
      <c r="C167" s="41" t="s">
        <v>22</v>
      </c>
      <c r="D167" s="42" t="s">
        <v>23</v>
      </c>
      <c r="E167" s="1" t="s">
        <v>24</v>
      </c>
      <c r="F167" s="1" t="s">
        <v>24</v>
      </c>
      <c r="G167" s="43">
        <f>SUM(G168:G168)</f>
        <v>35.766360000000006</v>
      </c>
    </row>
    <row r="168" spans="1:7" x14ac:dyDescent="0.3">
      <c r="A168" s="44" t="s">
        <v>106</v>
      </c>
      <c r="B168" s="44"/>
      <c r="C168" s="45">
        <v>23.94</v>
      </c>
      <c r="D168" s="45">
        <v>14.94</v>
      </c>
      <c r="E168" s="45">
        <v>0.1</v>
      </c>
      <c r="F168" s="45"/>
      <c r="G168" s="45">
        <f>PRODUCT(C168:F168)</f>
        <v>35.766360000000006</v>
      </c>
    </row>
    <row r="170" spans="1:7" ht="45" customHeight="1" x14ac:dyDescent="0.3">
      <c r="A170" s="41" t="s">
        <v>710</v>
      </c>
      <c r="B170" s="41" t="s">
        <v>653</v>
      </c>
      <c r="C170" s="41" t="s">
        <v>25</v>
      </c>
      <c r="D170" s="42" t="s">
        <v>23</v>
      </c>
      <c r="E170" s="1" t="s">
        <v>26</v>
      </c>
      <c r="F170" s="1" t="s">
        <v>26</v>
      </c>
      <c r="G170" s="43">
        <f>SUM(G171:G171)</f>
        <v>677.64</v>
      </c>
    </row>
    <row r="171" spans="1:7" x14ac:dyDescent="0.3">
      <c r="A171" s="44" t="s">
        <v>106</v>
      </c>
      <c r="B171" s="44"/>
      <c r="C171" s="45">
        <v>677.64</v>
      </c>
      <c r="D171" s="45"/>
      <c r="E171" s="45"/>
      <c r="F171" s="45"/>
      <c r="G171" s="45">
        <f>PRODUCT(C171:F171)</f>
        <v>677.64</v>
      </c>
    </row>
    <row r="173" spans="1:7" ht="45" customHeight="1" x14ac:dyDescent="0.3">
      <c r="A173" s="41" t="s">
        <v>711</v>
      </c>
      <c r="B173" s="41" t="s">
        <v>653</v>
      </c>
      <c r="C173" s="41" t="s">
        <v>27</v>
      </c>
      <c r="D173" s="42" t="s">
        <v>23</v>
      </c>
      <c r="E173" s="1" t="s">
        <v>28</v>
      </c>
      <c r="F173" s="1" t="s">
        <v>28</v>
      </c>
      <c r="G173" s="43">
        <f>SUM(G174:G175)</f>
        <v>856.07999999999993</v>
      </c>
    </row>
    <row r="174" spans="1:7" x14ac:dyDescent="0.3">
      <c r="A174" s="44" t="s">
        <v>106</v>
      </c>
      <c r="B174" s="44"/>
      <c r="C174" s="45">
        <v>713.4</v>
      </c>
      <c r="D174" s="45"/>
      <c r="E174" s="45"/>
      <c r="F174" s="45"/>
      <c r="G174" s="45">
        <f>PRODUCT(C174:F174)</f>
        <v>713.4</v>
      </c>
    </row>
    <row r="175" spans="1:7" x14ac:dyDescent="0.3">
      <c r="A175" s="44" t="s">
        <v>656</v>
      </c>
      <c r="B175" s="44"/>
      <c r="C175" s="45">
        <v>20</v>
      </c>
      <c r="D175" s="45">
        <v>713.4</v>
      </c>
      <c r="E175" s="45"/>
      <c r="F175" s="45"/>
      <c r="G175" s="45">
        <f>C175 * D175/100</f>
        <v>142.68</v>
      </c>
    </row>
    <row r="177" spans="1:7" ht="45" customHeight="1" x14ac:dyDescent="0.3">
      <c r="A177" s="41" t="s">
        <v>712</v>
      </c>
      <c r="B177" s="41" t="s">
        <v>653</v>
      </c>
      <c r="C177" s="41" t="s">
        <v>29</v>
      </c>
      <c r="D177" s="42" t="s">
        <v>30</v>
      </c>
      <c r="E177" s="1" t="s">
        <v>31</v>
      </c>
      <c r="F177" s="1" t="s">
        <v>31</v>
      </c>
      <c r="G177" s="43">
        <f>SUM(G178:G178)</f>
        <v>357.66360000000003</v>
      </c>
    </row>
    <row r="178" spans="1:7" x14ac:dyDescent="0.3">
      <c r="A178" s="44" t="s">
        <v>106</v>
      </c>
      <c r="B178" s="44"/>
      <c r="C178" s="45">
        <v>23.94</v>
      </c>
      <c r="D178" s="45">
        <v>14.94</v>
      </c>
      <c r="E178" s="45"/>
      <c r="F178" s="45"/>
      <c r="G178" s="45">
        <f>PRODUCT(C178:F178)</f>
        <v>357.66360000000003</v>
      </c>
    </row>
    <row r="180" spans="1:7" x14ac:dyDescent="0.3">
      <c r="B180" t="s">
        <v>651</v>
      </c>
      <c r="C180" s="39" t="s">
        <v>5</v>
      </c>
      <c r="D180" s="40" t="s">
        <v>6</v>
      </c>
      <c r="E180" s="39" t="s">
        <v>7</v>
      </c>
    </row>
    <row r="181" spans="1:7" x14ac:dyDescent="0.3">
      <c r="B181" t="s">
        <v>651</v>
      </c>
      <c r="C181" s="39" t="s">
        <v>8</v>
      </c>
      <c r="D181" s="40" t="s">
        <v>15</v>
      </c>
      <c r="E181" s="39" t="s">
        <v>16</v>
      </c>
    </row>
    <row r="182" spans="1:7" x14ac:dyDescent="0.3">
      <c r="B182" t="s">
        <v>651</v>
      </c>
      <c r="C182" s="39" t="s">
        <v>17</v>
      </c>
      <c r="D182" s="40" t="s">
        <v>42</v>
      </c>
      <c r="E182" s="39" t="s">
        <v>106</v>
      </c>
    </row>
    <row r="183" spans="1:7" x14ac:dyDescent="0.3">
      <c r="B183" t="s">
        <v>651</v>
      </c>
      <c r="C183" s="39" t="s">
        <v>19</v>
      </c>
      <c r="D183" s="40" t="s">
        <v>15</v>
      </c>
      <c r="E183" s="39" t="s">
        <v>109</v>
      </c>
    </row>
    <row r="185" spans="1:7" ht="45" customHeight="1" x14ac:dyDescent="0.3">
      <c r="A185" s="41" t="s">
        <v>713</v>
      </c>
      <c r="B185" s="41" t="s">
        <v>653</v>
      </c>
      <c r="C185" s="41" t="s">
        <v>111</v>
      </c>
      <c r="D185" s="42" t="s">
        <v>59</v>
      </c>
      <c r="E185" s="1" t="s">
        <v>112</v>
      </c>
      <c r="F185" s="1" t="s">
        <v>112</v>
      </c>
      <c r="G185" s="43">
        <f>SUM(G186:G186)</f>
        <v>87.5</v>
      </c>
    </row>
    <row r="186" spans="1:7" x14ac:dyDescent="0.3">
      <c r="A186" s="44"/>
      <c r="B186" s="44"/>
      <c r="C186" s="45">
        <v>87.5</v>
      </c>
      <c r="D186" s="45"/>
      <c r="E186" s="45"/>
      <c r="F186" s="45"/>
      <c r="G186" s="45">
        <f>PRODUCT(C186:F186)</f>
        <v>87.5</v>
      </c>
    </row>
    <row r="188" spans="1:7" ht="45" customHeight="1" x14ac:dyDescent="0.3">
      <c r="A188" s="41" t="s">
        <v>714</v>
      </c>
      <c r="B188" s="41" t="s">
        <v>653</v>
      </c>
      <c r="C188" s="41" t="s">
        <v>113</v>
      </c>
      <c r="D188" s="42" t="s">
        <v>59</v>
      </c>
      <c r="E188" s="1" t="s">
        <v>114</v>
      </c>
      <c r="F188" s="1" t="s">
        <v>114</v>
      </c>
      <c r="G188" s="43">
        <f>SUM(G189:G190)</f>
        <v>43.9</v>
      </c>
    </row>
    <row r="189" spans="1:7" x14ac:dyDescent="0.3">
      <c r="A189" s="44"/>
      <c r="B189" s="44"/>
      <c r="C189" s="45">
        <v>28.8</v>
      </c>
      <c r="D189" s="45"/>
      <c r="E189" s="45"/>
      <c r="F189" s="45"/>
      <c r="G189" s="45">
        <f>PRODUCT(C189:F189)</f>
        <v>28.8</v>
      </c>
    </row>
    <row r="190" spans="1:7" x14ac:dyDescent="0.3">
      <c r="A190" s="44"/>
      <c r="B190" s="44"/>
      <c r="C190" s="45">
        <v>15.1</v>
      </c>
      <c r="D190" s="45"/>
      <c r="E190" s="45"/>
      <c r="F190" s="45"/>
      <c r="G190" s="45">
        <f>PRODUCT(C190:F190)</f>
        <v>15.1</v>
      </c>
    </row>
    <row r="192" spans="1:7" x14ac:dyDescent="0.3">
      <c r="B192" t="s">
        <v>651</v>
      </c>
      <c r="C192" s="39" t="s">
        <v>5</v>
      </c>
      <c r="D192" s="40" t="s">
        <v>6</v>
      </c>
      <c r="E192" s="39" t="s">
        <v>7</v>
      </c>
    </row>
    <row r="193" spans="1:7" x14ac:dyDescent="0.3">
      <c r="B193" t="s">
        <v>651</v>
      </c>
      <c r="C193" s="39" t="s">
        <v>8</v>
      </c>
      <c r="D193" s="40" t="s">
        <v>15</v>
      </c>
      <c r="E193" s="39" t="s">
        <v>16</v>
      </c>
    </row>
    <row r="194" spans="1:7" x14ac:dyDescent="0.3">
      <c r="B194" t="s">
        <v>651</v>
      </c>
      <c r="C194" s="39" t="s">
        <v>17</v>
      </c>
      <c r="D194" s="40" t="s">
        <v>61</v>
      </c>
      <c r="E194" s="39" t="s">
        <v>115</v>
      </c>
    </row>
    <row r="195" spans="1:7" x14ac:dyDescent="0.3">
      <c r="B195" t="s">
        <v>651</v>
      </c>
      <c r="C195" s="39" t="s">
        <v>19</v>
      </c>
      <c r="D195" s="40" t="s">
        <v>6</v>
      </c>
      <c r="E195" s="39" t="s">
        <v>85</v>
      </c>
    </row>
    <row r="197" spans="1:7" ht="45" customHeight="1" x14ac:dyDescent="0.3">
      <c r="A197" s="41" t="s">
        <v>715</v>
      </c>
      <c r="B197" s="41" t="s">
        <v>653</v>
      </c>
      <c r="C197" s="41" t="s">
        <v>22</v>
      </c>
      <c r="D197" s="42" t="s">
        <v>23</v>
      </c>
      <c r="E197" s="1" t="s">
        <v>24</v>
      </c>
      <c r="F197" s="1" t="s">
        <v>24</v>
      </c>
      <c r="G197" s="43">
        <f>SUM(G198:G199)</f>
        <v>114.97895000000001</v>
      </c>
    </row>
    <row r="198" spans="1:7" x14ac:dyDescent="0.3">
      <c r="A198" s="44" t="s">
        <v>716</v>
      </c>
      <c r="B198" s="44"/>
      <c r="C198" s="45">
        <v>35.15</v>
      </c>
      <c r="D198" s="45">
        <v>22.43</v>
      </c>
      <c r="E198" s="45">
        <v>0.1</v>
      </c>
      <c r="F198" s="45"/>
      <c r="G198" s="45">
        <f>PRODUCT(C198:F198)</f>
        <v>78.841450000000009</v>
      </c>
    </row>
    <row r="199" spans="1:7" x14ac:dyDescent="0.3">
      <c r="A199" s="44" t="s">
        <v>717</v>
      </c>
      <c r="B199" s="44"/>
      <c r="C199" s="45">
        <v>12.5</v>
      </c>
      <c r="D199" s="45">
        <v>28.91</v>
      </c>
      <c r="E199" s="45">
        <v>0.1</v>
      </c>
      <c r="F199" s="45"/>
      <c r="G199" s="45">
        <f>PRODUCT(C199:F199)</f>
        <v>36.137500000000003</v>
      </c>
    </row>
    <row r="201" spans="1:7" ht="45" customHeight="1" x14ac:dyDescent="0.3">
      <c r="A201" s="41" t="s">
        <v>718</v>
      </c>
      <c r="B201" s="41" t="s">
        <v>653</v>
      </c>
      <c r="C201" s="41" t="s">
        <v>25</v>
      </c>
      <c r="D201" s="42" t="s">
        <v>23</v>
      </c>
      <c r="E201" s="1" t="s">
        <v>26</v>
      </c>
      <c r="F201" s="1" t="s">
        <v>26</v>
      </c>
      <c r="G201" s="43">
        <f>SUM(G202:G202)</f>
        <v>659.83</v>
      </c>
    </row>
    <row r="202" spans="1:7" x14ac:dyDescent="0.3">
      <c r="A202" s="44" t="s">
        <v>719</v>
      </c>
      <c r="B202" s="44"/>
      <c r="C202" s="45">
        <v>659.83</v>
      </c>
      <c r="D202" s="45"/>
      <c r="E202" s="45"/>
      <c r="F202" s="45"/>
      <c r="G202" s="45">
        <f>PRODUCT(C202:F202)</f>
        <v>659.83</v>
      </c>
    </row>
    <row r="204" spans="1:7" ht="45" customHeight="1" x14ac:dyDescent="0.3">
      <c r="A204" s="41" t="s">
        <v>720</v>
      </c>
      <c r="B204" s="41" t="s">
        <v>653</v>
      </c>
      <c r="C204" s="41" t="s">
        <v>27</v>
      </c>
      <c r="D204" s="42" t="s">
        <v>23</v>
      </c>
      <c r="E204" s="1" t="s">
        <v>28</v>
      </c>
      <c r="F204" s="1" t="s">
        <v>28</v>
      </c>
      <c r="G204" s="43">
        <f>SUM(G205:G206)</f>
        <v>929.77199999999993</v>
      </c>
    </row>
    <row r="205" spans="1:7" x14ac:dyDescent="0.3">
      <c r="A205" s="44" t="s">
        <v>115</v>
      </c>
      <c r="B205" s="44"/>
      <c r="C205" s="45">
        <v>774.81</v>
      </c>
      <c r="D205" s="45"/>
      <c r="E205" s="45"/>
      <c r="F205" s="45"/>
      <c r="G205" s="45">
        <f>PRODUCT(C205:F205)</f>
        <v>774.81</v>
      </c>
    </row>
    <row r="206" spans="1:7" x14ac:dyDescent="0.3">
      <c r="A206" s="44" t="s">
        <v>656</v>
      </c>
      <c r="B206" s="44"/>
      <c r="C206" s="45">
        <v>20</v>
      </c>
      <c r="D206" s="45">
        <v>774.81</v>
      </c>
      <c r="E206" s="45"/>
      <c r="F206" s="45"/>
      <c r="G206" s="45">
        <f>C206 * D206/100</f>
        <v>154.96199999999999</v>
      </c>
    </row>
    <row r="208" spans="1:7" ht="45" customHeight="1" x14ac:dyDescent="0.3">
      <c r="A208" s="41" t="s">
        <v>721</v>
      </c>
      <c r="B208" s="41" t="s">
        <v>653</v>
      </c>
      <c r="C208" s="41" t="s">
        <v>29</v>
      </c>
      <c r="D208" s="42" t="s">
        <v>30</v>
      </c>
      <c r="E208" s="1" t="s">
        <v>31</v>
      </c>
      <c r="F208" s="1" t="s">
        <v>31</v>
      </c>
      <c r="G208" s="43">
        <f>SUM(G209:G210)</f>
        <v>1149.7894999999999</v>
      </c>
    </row>
    <row r="209" spans="1:7" x14ac:dyDescent="0.3">
      <c r="A209" s="44" t="s">
        <v>722</v>
      </c>
      <c r="B209" s="44"/>
      <c r="C209" s="45">
        <v>35.15</v>
      </c>
      <c r="D209" s="45">
        <v>22.43</v>
      </c>
      <c r="E209" s="45"/>
      <c r="F209" s="45"/>
      <c r="G209" s="45">
        <f>PRODUCT(C209:F209)</f>
        <v>788.41449999999998</v>
      </c>
    </row>
    <row r="210" spans="1:7" x14ac:dyDescent="0.3">
      <c r="A210" s="44" t="s">
        <v>723</v>
      </c>
      <c r="B210" s="44"/>
      <c r="C210" s="45">
        <v>28.91</v>
      </c>
      <c r="D210" s="45">
        <v>12.5</v>
      </c>
      <c r="E210" s="45"/>
      <c r="F210" s="45"/>
      <c r="G210" s="45">
        <f>PRODUCT(C210:F210)</f>
        <v>361.375</v>
      </c>
    </row>
    <row r="212" spans="1:7" x14ac:dyDescent="0.3">
      <c r="B212" t="s">
        <v>651</v>
      </c>
      <c r="C212" s="39" t="s">
        <v>5</v>
      </c>
      <c r="D212" s="40" t="s">
        <v>6</v>
      </c>
      <c r="E212" s="39" t="s">
        <v>7</v>
      </c>
    </row>
    <row r="213" spans="1:7" x14ac:dyDescent="0.3">
      <c r="B213" t="s">
        <v>651</v>
      </c>
      <c r="C213" s="39" t="s">
        <v>8</v>
      </c>
      <c r="D213" s="40" t="s">
        <v>15</v>
      </c>
      <c r="E213" s="39" t="s">
        <v>16</v>
      </c>
    </row>
    <row r="214" spans="1:7" x14ac:dyDescent="0.3">
      <c r="B214" t="s">
        <v>651</v>
      </c>
      <c r="C214" s="39" t="s">
        <v>17</v>
      </c>
      <c r="D214" s="40" t="s">
        <v>79</v>
      </c>
      <c r="E214" s="39" t="s">
        <v>117</v>
      </c>
    </row>
    <row r="215" spans="1:7" x14ac:dyDescent="0.3">
      <c r="B215" t="s">
        <v>651</v>
      </c>
      <c r="C215" s="39" t="s">
        <v>19</v>
      </c>
      <c r="D215" s="40" t="s">
        <v>6</v>
      </c>
      <c r="E215" s="39" t="s">
        <v>118</v>
      </c>
    </row>
    <row r="217" spans="1:7" ht="45" customHeight="1" x14ac:dyDescent="0.3">
      <c r="A217" s="41" t="s">
        <v>724</v>
      </c>
      <c r="B217" s="41" t="s">
        <v>653</v>
      </c>
      <c r="C217" s="41" t="s">
        <v>22</v>
      </c>
      <c r="D217" s="42" t="s">
        <v>23</v>
      </c>
      <c r="E217" s="1" t="s">
        <v>24</v>
      </c>
      <c r="F217" s="1" t="s">
        <v>24</v>
      </c>
      <c r="G217" s="43">
        <f>SUM(G218:G218)</f>
        <v>26.541660000000004</v>
      </c>
    </row>
    <row r="218" spans="1:7" x14ac:dyDescent="0.3">
      <c r="A218" s="44"/>
      <c r="B218" s="44"/>
      <c r="C218" s="45">
        <v>51.14</v>
      </c>
      <c r="D218" s="45">
        <v>5.19</v>
      </c>
      <c r="E218" s="45">
        <v>0.1</v>
      </c>
      <c r="F218" s="45"/>
      <c r="G218" s="45">
        <f>PRODUCT(C218:F218)</f>
        <v>26.541660000000004</v>
      </c>
    </row>
    <row r="220" spans="1:7" ht="45" customHeight="1" x14ac:dyDescent="0.3">
      <c r="A220" s="41" t="s">
        <v>725</v>
      </c>
      <c r="B220" s="41" t="s">
        <v>653</v>
      </c>
      <c r="C220" s="41" t="s">
        <v>25</v>
      </c>
      <c r="D220" s="42" t="s">
        <v>23</v>
      </c>
      <c r="E220" s="1" t="s">
        <v>26</v>
      </c>
      <c r="F220" s="1" t="s">
        <v>26</v>
      </c>
      <c r="G220" s="43">
        <f>SUM(G221:G221)</f>
        <v>130.47999999999999</v>
      </c>
    </row>
    <row r="221" spans="1:7" x14ac:dyDescent="0.3">
      <c r="A221" s="44"/>
      <c r="B221" s="44"/>
      <c r="C221" s="45">
        <v>130.47999999999999</v>
      </c>
      <c r="D221" s="45"/>
      <c r="E221" s="45"/>
      <c r="F221" s="45"/>
      <c r="G221" s="45">
        <f>PRODUCT(C221:F221)</f>
        <v>130.47999999999999</v>
      </c>
    </row>
    <row r="223" spans="1:7" ht="45" customHeight="1" x14ac:dyDescent="0.3">
      <c r="A223" s="41" t="s">
        <v>726</v>
      </c>
      <c r="B223" s="41" t="s">
        <v>653</v>
      </c>
      <c r="C223" s="41" t="s">
        <v>29</v>
      </c>
      <c r="D223" s="42" t="s">
        <v>30</v>
      </c>
      <c r="E223" s="1" t="s">
        <v>31</v>
      </c>
      <c r="F223" s="1" t="s">
        <v>31</v>
      </c>
      <c r="G223" s="43">
        <f>SUM(G224:G224)</f>
        <v>265.41660000000002</v>
      </c>
    </row>
    <row r="224" spans="1:7" x14ac:dyDescent="0.3">
      <c r="A224" s="44"/>
      <c r="B224" s="44"/>
      <c r="C224" s="45">
        <v>51.14</v>
      </c>
      <c r="D224" s="45">
        <v>5.19</v>
      </c>
      <c r="E224" s="45"/>
      <c r="F224" s="45"/>
      <c r="G224" s="45">
        <f>PRODUCT(C224:F224)</f>
        <v>265.41660000000002</v>
      </c>
    </row>
    <row r="226" spans="1:7" ht="45" customHeight="1" x14ac:dyDescent="0.3">
      <c r="A226" s="41" t="s">
        <v>727</v>
      </c>
      <c r="B226" s="41" t="s">
        <v>653</v>
      </c>
      <c r="C226" s="41" t="s">
        <v>27</v>
      </c>
      <c r="D226" s="42" t="s">
        <v>23</v>
      </c>
      <c r="E226" s="1" t="s">
        <v>28</v>
      </c>
      <c r="F226" s="1" t="s">
        <v>28</v>
      </c>
      <c r="G226" s="43">
        <f>SUM(G227:G228)</f>
        <v>188.42400000000001</v>
      </c>
    </row>
    <row r="227" spans="1:7" x14ac:dyDescent="0.3">
      <c r="A227" s="44"/>
      <c r="B227" s="44"/>
      <c r="C227" s="45">
        <v>157.02000000000001</v>
      </c>
      <c r="D227" s="45"/>
      <c r="E227" s="45"/>
      <c r="F227" s="45"/>
      <c r="G227" s="45">
        <f>PRODUCT(C227:F227)</f>
        <v>157.02000000000001</v>
      </c>
    </row>
    <row r="228" spans="1:7" x14ac:dyDescent="0.3">
      <c r="A228" s="44" t="s">
        <v>656</v>
      </c>
      <c r="B228" s="44"/>
      <c r="C228" s="45">
        <v>20</v>
      </c>
      <c r="D228" s="45">
        <v>157.02000000000001</v>
      </c>
      <c r="E228" s="45"/>
      <c r="F228" s="45"/>
      <c r="G228" s="45">
        <f>C228 * D228/100</f>
        <v>31.404</v>
      </c>
    </row>
    <row r="230" spans="1:7" x14ac:dyDescent="0.3">
      <c r="B230" t="s">
        <v>651</v>
      </c>
      <c r="C230" s="39" t="s">
        <v>5</v>
      </c>
      <c r="D230" s="40" t="s">
        <v>6</v>
      </c>
      <c r="E230" s="39" t="s">
        <v>7</v>
      </c>
    </row>
    <row r="231" spans="1:7" x14ac:dyDescent="0.3">
      <c r="B231" t="s">
        <v>651</v>
      </c>
      <c r="C231" s="39" t="s">
        <v>8</v>
      </c>
      <c r="D231" s="40" t="s">
        <v>15</v>
      </c>
      <c r="E231" s="39" t="s">
        <v>16</v>
      </c>
    </row>
    <row r="232" spans="1:7" x14ac:dyDescent="0.3">
      <c r="B232" t="s">
        <v>651</v>
      </c>
      <c r="C232" s="39" t="s">
        <v>17</v>
      </c>
      <c r="D232" s="40" t="s">
        <v>79</v>
      </c>
      <c r="E232" s="39" t="s">
        <v>117</v>
      </c>
    </row>
    <row r="233" spans="1:7" x14ac:dyDescent="0.3">
      <c r="B233" t="s">
        <v>651</v>
      </c>
      <c r="C233" s="39" t="s">
        <v>19</v>
      </c>
      <c r="D233" s="40" t="s">
        <v>15</v>
      </c>
      <c r="E233" s="39" t="s">
        <v>34</v>
      </c>
    </row>
    <row r="235" spans="1:7" ht="45" customHeight="1" x14ac:dyDescent="0.3">
      <c r="A235" s="41" t="s">
        <v>728</v>
      </c>
      <c r="B235" s="41" t="s">
        <v>653</v>
      </c>
      <c r="C235" s="41" t="s">
        <v>36</v>
      </c>
      <c r="D235" s="42" t="s">
        <v>23</v>
      </c>
      <c r="E235" s="1" t="s">
        <v>37</v>
      </c>
      <c r="F235" s="1" t="s">
        <v>37</v>
      </c>
      <c r="G235" s="43">
        <f>SUM(G236:G236)</f>
        <v>188.6</v>
      </c>
    </row>
    <row r="236" spans="1:7" x14ac:dyDescent="0.3">
      <c r="A236" s="44" t="s">
        <v>660</v>
      </c>
      <c r="B236" s="44"/>
      <c r="C236" s="45">
        <v>188.6</v>
      </c>
      <c r="D236" s="45"/>
      <c r="E236" s="45"/>
      <c r="F236" s="45"/>
      <c r="G236" s="45">
        <f>PRODUCT(C236:F236)</f>
        <v>188.6</v>
      </c>
    </row>
    <row r="238" spans="1:7" ht="45" customHeight="1" x14ac:dyDescent="0.3">
      <c r="A238" s="41" t="s">
        <v>729</v>
      </c>
      <c r="B238" s="41" t="s">
        <v>653</v>
      </c>
      <c r="C238" s="41" t="s">
        <v>38</v>
      </c>
      <c r="D238" s="42" t="s">
        <v>23</v>
      </c>
      <c r="E238" s="1" t="s">
        <v>39</v>
      </c>
      <c r="F238" s="1" t="s">
        <v>39</v>
      </c>
      <c r="G238" s="43">
        <f>SUM(G239:G239)</f>
        <v>13.38</v>
      </c>
    </row>
    <row r="239" spans="1:7" x14ac:dyDescent="0.3">
      <c r="A239" s="44" t="s">
        <v>730</v>
      </c>
      <c r="B239" s="44"/>
      <c r="C239" s="45">
        <v>13.38</v>
      </c>
      <c r="D239" s="45"/>
      <c r="E239" s="45"/>
      <c r="F239" s="45"/>
      <c r="G239" s="45">
        <f>PRODUCT(C239:F239)</f>
        <v>13.38</v>
      </c>
    </row>
    <row r="241" spans="1:7" ht="45" customHeight="1" x14ac:dyDescent="0.3">
      <c r="A241" s="41" t="s">
        <v>731</v>
      </c>
      <c r="B241" s="41" t="s">
        <v>653</v>
      </c>
      <c r="C241" s="41" t="s">
        <v>27</v>
      </c>
      <c r="D241" s="42" t="s">
        <v>23</v>
      </c>
      <c r="E241" s="1" t="s">
        <v>28</v>
      </c>
      <c r="F241" s="1" t="s">
        <v>28</v>
      </c>
      <c r="G241" s="43">
        <f>SUM(G242:G243)</f>
        <v>242.37599999999998</v>
      </c>
    </row>
    <row r="242" spans="1:7" x14ac:dyDescent="0.3">
      <c r="A242" s="44"/>
      <c r="B242" s="44"/>
      <c r="C242" s="45">
        <v>201.98</v>
      </c>
      <c r="D242" s="45"/>
      <c r="E242" s="45"/>
      <c r="F242" s="45"/>
      <c r="G242" s="45">
        <f>PRODUCT(C242:F242)</f>
        <v>201.98</v>
      </c>
    </row>
    <row r="243" spans="1:7" x14ac:dyDescent="0.3">
      <c r="A243" s="44" t="s">
        <v>656</v>
      </c>
      <c r="B243" s="44"/>
      <c r="C243" s="45">
        <v>20</v>
      </c>
      <c r="D243" s="45">
        <v>201.98</v>
      </c>
      <c r="E243" s="45"/>
      <c r="F243" s="45"/>
      <c r="G243" s="45">
        <f>C243 * D243/100</f>
        <v>40.396000000000001</v>
      </c>
    </row>
    <row r="245" spans="1:7" ht="45" customHeight="1" x14ac:dyDescent="0.3">
      <c r="A245" s="41" t="s">
        <v>732</v>
      </c>
      <c r="B245" s="41" t="s">
        <v>653</v>
      </c>
      <c r="C245" s="41" t="s">
        <v>40</v>
      </c>
      <c r="D245" s="42" t="s">
        <v>23</v>
      </c>
      <c r="E245" s="1" t="s">
        <v>41</v>
      </c>
      <c r="F245" s="1" t="s">
        <v>41</v>
      </c>
      <c r="G245" s="43">
        <f>SUM(G246:G246)</f>
        <v>108.37</v>
      </c>
    </row>
    <row r="246" spans="1:7" x14ac:dyDescent="0.3">
      <c r="A246" s="44"/>
      <c r="B246" s="44"/>
      <c r="C246" s="45">
        <v>108.37</v>
      </c>
      <c r="D246" s="45"/>
      <c r="E246" s="45"/>
      <c r="F246" s="45"/>
      <c r="G246" s="45">
        <f>PRODUCT(C246:F246)</f>
        <v>108.37</v>
      </c>
    </row>
    <row r="248" spans="1:7" x14ac:dyDescent="0.3">
      <c r="B248" t="s">
        <v>651</v>
      </c>
      <c r="C248" s="39" t="s">
        <v>5</v>
      </c>
      <c r="D248" s="40" t="s">
        <v>6</v>
      </c>
      <c r="E248" s="39" t="s">
        <v>7</v>
      </c>
    </row>
    <row r="249" spans="1:7" x14ac:dyDescent="0.3">
      <c r="B249" t="s">
        <v>651</v>
      </c>
      <c r="C249" s="39" t="s">
        <v>8</v>
      </c>
      <c r="D249" s="40" t="s">
        <v>15</v>
      </c>
      <c r="E249" s="39" t="s">
        <v>16</v>
      </c>
    </row>
    <row r="250" spans="1:7" x14ac:dyDescent="0.3">
      <c r="B250" t="s">
        <v>651</v>
      </c>
      <c r="C250" s="39" t="s">
        <v>17</v>
      </c>
      <c r="D250" s="40" t="s">
        <v>79</v>
      </c>
      <c r="E250" s="39" t="s">
        <v>117</v>
      </c>
    </row>
    <row r="251" spans="1:7" x14ac:dyDescent="0.3">
      <c r="B251" t="s">
        <v>651</v>
      </c>
      <c r="C251" s="39" t="s">
        <v>19</v>
      </c>
      <c r="D251" s="40" t="s">
        <v>42</v>
      </c>
      <c r="E251" s="39" t="s">
        <v>43</v>
      </c>
    </row>
    <row r="253" spans="1:7" ht="45" customHeight="1" x14ac:dyDescent="0.3">
      <c r="A253" s="41" t="s">
        <v>733</v>
      </c>
      <c r="B253" s="41" t="s">
        <v>653</v>
      </c>
      <c r="C253" s="41" t="s">
        <v>45</v>
      </c>
      <c r="D253" s="42" t="s">
        <v>23</v>
      </c>
      <c r="E253" s="1" t="s">
        <v>46</v>
      </c>
      <c r="F253" s="1" t="s">
        <v>46</v>
      </c>
      <c r="G253" s="43">
        <f>SUM(G254:G254)</f>
        <v>53.144000000000005</v>
      </c>
    </row>
    <row r="254" spans="1:7" x14ac:dyDescent="0.3">
      <c r="A254" s="44"/>
      <c r="B254" s="44"/>
      <c r="C254" s="45">
        <v>51.1</v>
      </c>
      <c r="D254" s="45">
        <v>5.2</v>
      </c>
      <c r="E254" s="45">
        <v>0.2</v>
      </c>
      <c r="F254" s="45"/>
      <c r="G254" s="45">
        <f>PRODUCT(C254:F254)</f>
        <v>53.144000000000005</v>
      </c>
    </row>
    <row r="256" spans="1:7" ht="45" customHeight="1" x14ac:dyDescent="0.3">
      <c r="A256" s="41" t="s">
        <v>734</v>
      </c>
      <c r="B256" s="41" t="s">
        <v>653</v>
      </c>
      <c r="C256" s="41" t="s">
        <v>47</v>
      </c>
      <c r="D256" s="42" t="s">
        <v>23</v>
      </c>
      <c r="E256" s="1" t="s">
        <v>48</v>
      </c>
      <c r="F256" s="1" t="s">
        <v>48</v>
      </c>
      <c r="G256" s="43">
        <f>SUM(G257:G257)</f>
        <v>53.144000000000005</v>
      </c>
    </row>
    <row r="257" spans="1:7" x14ac:dyDescent="0.3">
      <c r="A257" s="44"/>
      <c r="B257" s="44"/>
      <c r="C257" s="45">
        <v>51.1</v>
      </c>
      <c r="D257" s="45">
        <v>5.2</v>
      </c>
      <c r="E257" s="45">
        <v>0.2</v>
      </c>
      <c r="F257" s="45"/>
      <c r="G257" s="45">
        <f>PRODUCT(C257:F257)</f>
        <v>53.144000000000005</v>
      </c>
    </row>
    <row r="259" spans="1:7" ht="45" customHeight="1" x14ac:dyDescent="0.3">
      <c r="A259" s="41" t="s">
        <v>735</v>
      </c>
      <c r="B259" s="41" t="s">
        <v>653</v>
      </c>
      <c r="C259" s="41" t="s">
        <v>49</v>
      </c>
      <c r="D259" s="42" t="s">
        <v>30</v>
      </c>
      <c r="E259" s="1" t="s">
        <v>50</v>
      </c>
      <c r="F259" s="1" t="s">
        <v>50</v>
      </c>
      <c r="G259" s="43">
        <f>SUM(G260:G260)</f>
        <v>265.72000000000003</v>
      </c>
    </row>
    <row r="260" spans="1:7" x14ac:dyDescent="0.3">
      <c r="A260" s="44"/>
      <c r="B260" s="44"/>
      <c r="C260" s="45">
        <v>51.1</v>
      </c>
      <c r="D260" s="45">
        <v>5.2</v>
      </c>
      <c r="E260" s="45"/>
      <c r="F260" s="45"/>
      <c r="G260" s="45">
        <f>PRODUCT(C260:F260)</f>
        <v>265.72000000000003</v>
      </c>
    </row>
    <row r="262" spans="1:7" ht="45" customHeight="1" x14ac:dyDescent="0.3">
      <c r="A262" s="41" t="s">
        <v>736</v>
      </c>
      <c r="B262" s="41" t="s">
        <v>653</v>
      </c>
      <c r="C262" s="41" t="s">
        <v>54</v>
      </c>
      <c r="D262" s="42" t="s">
        <v>30</v>
      </c>
      <c r="E262" s="1" t="s">
        <v>55</v>
      </c>
      <c r="F262" s="1" t="s">
        <v>55</v>
      </c>
      <c r="G262" s="43">
        <f>SUM(G263:G263)</f>
        <v>265.72000000000003</v>
      </c>
    </row>
    <row r="263" spans="1:7" x14ac:dyDescent="0.3">
      <c r="A263" s="44"/>
      <c r="B263" s="44"/>
      <c r="C263" s="45">
        <v>51.1</v>
      </c>
      <c r="D263" s="45">
        <v>5.2</v>
      </c>
      <c r="E263" s="45"/>
      <c r="F263" s="45"/>
      <c r="G263" s="45">
        <f>PRODUCT(C263:F263)</f>
        <v>265.72000000000003</v>
      </c>
    </row>
    <row r="265" spans="1:7" ht="45" customHeight="1" x14ac:dyDescent="0.3">
      <c r="A265" s="41" t="s">
        <v>737</v>
      </c>
      <c r="B265" s="41" t="s">
        <v>653</v>
      </c>
      <c r="C265" s="41" t="s">
        <v>51</v>
      </c>
      <c r="D265" s="42" t="s">
        <v>52</v>
      </c>
      <c r="E265" s="1" t="s">
        <v>53</v>
      </c>
      <c r="F265" s="1" t="s">
        <v>53</v>
      </c>
      <c r="G265" s="43">
        <f>SUM(G266:G266)</f>
        <v>63.507080000000009</v>
      </c>
    </row>
    <row r="266" spans="1:7" x14ac:dyDescent="0.3">
      <c r="A266" s="44"/>
      <c r="B266" s="44"/>
      <c r="C266" s="45">
        <v>51.1</v>
      </c>
      <c r="D266" s="45">
        <v>5.2</v>
      </c>
      <c r="E266" s="45">
        <v>0.1</v>
      </c>
      <c r="F266" s="45">
        <v>2.39</v>
      </c>
      <c r="G266" s="45">
        <f>PRODUCT(C266:F266)</f>
        <v>63.507080000000009</v>
      </c>
    </row>
    <row r="268" spans="1:7" ht="45" customHeight="1" x14ac:dyDescent="0.3">
      <c r="A268" s="41" t="s">
        <v>738</v>
      </c>
      <c r="B268" s="41" t="s">
        <v>653</v>
      </c>
      <c r="C268" s="41" t="s">
        <v>56</v>
      </c>
      <c r="D268" s="42" t="s">
        <v>52</v>
      </c>
      <c r="E268" s="1" t="s">
        <v>57</v>
      </c>
      <c r="F268" s="1" t="s">
        <v>57</v>
      </c>
      <c r="G268" s="43">
        <f>SUM(G269:G269)</f>
        <v>31.62068</v>
      </c>
    </row>
    <row r="269" spans="1:7" x14ac:dyDescent="0.3">
      <c r="A269" s="44"/>
      <c r="B269" s="44"/>
      <c r="C269" s="45">
        <v>51.1</v>
      </c>
      <c r="D269" s="45">
        <v>5.2</v>
      </c>
      <c r="E269" s="45">
        <v>0.05</v>
      </c>
      <c r="F269" s="45">
        <v>2.38</v>
      </c>
      <c r="G269" s="45">
        <f>PRODUCT(C269:F269)</f>
        <v>31.62068</v>
      </c>
    </row>
    <row r="271" spans="1:7" ht="45" customHeight="1" x14ac:dyDescent="0.3">
      <c r="A271" s="41" t="s">
        <v>739</v>
      </c>
      <c r="B271" s="41" t="s">
        <v>653</v>
      </c>
      <c r="C271" s="41" t="s">
        <v>113</v>
      </c>
      <c r="D271" s="42" t="s">
        <v>59</v>
      </c>
      <c r="E271" s="1" t="s">
        <v>114</v>
      </c>
      <c r="F271" s="1" t="s">
        <v>114</v>
      </c>
      <c r="G271" s="43">
        <f>SUM(G272:G272)</f>
        <v>51.2</v>
      </c>
    </row>
    <row r="272" spans="1:7" x14ac:dyDescent="0.3">
      <c r="A272" s="44"/>
      <c r="B272" s="44"/>
      <c r="C272" s="45">
        <v>51.2</v>
      </c>
      <c r="D272" s="45"/>
      <c r="E272" s="45"/>
      <c r="F272" s="45"/>
      <c r="G272" s="45">
        <f>PRODUCT(C272:F272)</f>
        <v>51.2</v>
      </c>
    </row>
    <row r="274" spans="1:7" x14ac:dyDescent="0.3">
      <c r="B274" t="s">
        <v>651</v>
      </c>
      <c r="C274" s="39" t="s">
        <v>5</v>
      </c>
      <c r="D274" s="40" t="s">
        <v>6</v>
      </c>
      <c r="E274" s="39" t="s">
        <v>7</v>
      </c>
    </row>
    <row r="275" spans="1:7" x14ac:dyDescent="0.3">
      <c r="B275" t="s">
        <v>651</v>
      </c>
      <c r="C275" s="39" t="s">
        <v>8</v>
      </c>
      <c r="D275" s="40" t="s">
        <v>15</v>
      </c>
      <c r="E275" s="39" t="s">
        <v>16</v>
      </c>
    </row>
    <row r="276" spans="1:7" x14ac:dyDescent="0.3">
      <c r="B276" t="s">
        <v>651</v>
      </c>
      <c r="C276" s="39" t="s">
        <v>17</v>
      </c>
      <c r="D276" s="40" t="s">
        <v>79</v>
      </c>
      <c r="E276" s="39" t="s">
        <v>117</v>
      </c>
    </row>
    <row r="277" spans="1:7" x14ac:dyDescent="0.3">
      <c r="B277" t="s">
        <v>651</v>
      </c>
      <c r="C277" s="39" t="s">
        <v>19</v>
      </c>
      <c r="D277" s="40" t="s">
        <v>61</v>
      </c>
      <c r="E277" s="39" t="s">
        <v>62</v>
      </c>
    </row>
    <row r="279" spans="1:7" ht="45" customHeight="1" x14ac:dyDescent="0.3">
      <c r="A279" s="41" t="s">
        <v>740</v>
      </c>
      <c r="B279" s="41" t="s">
        <v>653</v>
      </c>
      <c r="C279" s="41" t="s">
        <v>64</v>
      </c>
      <c r="D279" s="42" t="s">
        <v>59</v>
      </c>
      <c r="E279" s="1" t="s">
        <v>65</v>
      </c>
      <c r="F279" s="1" t="s">
        <v>65</v>
      </c>
      <c r="G279" s="43">
        <f>SUM(G280:G280)</f>
        <v>75</v>
      </c>
    </row>
    <row r="280" spans="1:7" x14ac:dyDescent="0.3">
      <c r="A280" s="44" t="s">
        <v>673</v>
      </c>
      <c r="B280" s="44"/>
      <c r="C280" s="45">
        <v>75</v>
      </c>
      <c r="D280" s="45"/>
      <c r="E280" s="45"/>
      <c r="F280" s="45"/>
      <c r="G280" s="45">
        <f>PRODUCT(C280:F280)</f>
        <v>75</v>
      </c>
    </row>
    <row r="282" spans="1:7" ht="45" customHeight="1" x14ac:dyDescent="0.3">
      <c r="A282" s="41" t="s">
        <v>741</v>
      </c>
      <c r="B282" s="41" t="s">
        <v>653</v>
      </c>
      <c r="C282" s="41" t="s">
        <v>66</v>
      </c>
      <c r="D282" s="42" t="s">
        <v>59</v>
      </c>
      <c r="E282" s="1" t="s">
        <v>67</v>
      </c>
      <c r="F282" s="1" t="s">
        <v>67</v>
      </c>
      <c r="G282" s="43">
        <f>SUM(G283:G286)</f>
        <v>14</v>
      </c>
    </row>
    <row r="283" spans="1:7" x14ac:dyDescent="0.3">
      <c r="A283" s="44" t="s">
        <v>675</v>
      </c>
      <c r="B283" s="44"/>
      <c r="C283" s="45">
        <v>3.5</v>
      </c>
      <c r="D283" s="45"/>
      <c r="E283" s="45"/>
      <c r="F283" s="45"/>
      <c r="G283" s="45">
        <f>PRODUCT(C283:F283)</f>
        <v>3.5</v>
      </c>
    </row>
    <row r="284" spans="1:7" x14ac:dyDescent="0.3">
      <c r="A284" s="44" t="s">
        <v>676</v>
      </c>
      <c r="B284" s="44"/>
      <c r="C284" s="45">
        <v>3.5</v>
      </c>
      <c r="D284" s="45"/>
      <c r="E284" s="45"/>
      <c r="F284" s="45"/>
      <c r="G284" s="45">
        <f>PRODUCT(C284:F284)</f>
        <v>3.5</v>
      </c>
    </row>
    <row r="285" spans="1:7" x14ac:dyDescent="0.3">
      <c r="A285" s="44" t="s">
        <v>677</v>
      </c>
      <c r="B285" s="44"/>
      <c r="C285" s="45">
        <v>3.5</v>
      </c>
      <c r="D285" s="45"/>
      <c r="E285" s="45"/>
      <c r="F285" s="45"/>
      <c r="G285" s="45">
        <f>PRODUCT(C285:F285)</f>
        <v>3.5</v>
      </c>
    </row>
    <row r="286" spans="1:7" x14ac:dyDescent="0.3">
      <c r="A286" s="44" t="s">
        <v>742</v>
      </c>
      <c r="B286" s="44"/>
      <c r="C286" s="45">
        <v>3.5</v>
      </c>
      <c r="D286" s="45"/>
      <c r="E286" s="45"/>
      <c r="F286" s="45"/>
      <c r="G286" s="45">
        <f>PRODUCT(C286:F286)</f>
        <v>3.5</v>
      </c>
    </row>
    <row r="288" spans="1:7" ht="45" customHeight="1" x14ac:dyDescent="0.3">
      <c r="A288" s="41" t="s">
        <v>743</v>
      </c>
      <c r="B288" s="41" t="s">
        <v>653</v>
      </c>
      <c r="C288" s="41" t="s">
        <v>70</v>
      </c>
      <c r="D288" s="42" t="s">
        <v>71</v>
      </c>
      <c r="E288" s="1" t="s">
        <v>72</v>
      </c>
      <c r="F288" s="1" t="s">
        <v>72</v>
      </c>
      <c r="G288" s="43">
        <f>SUM(G289:G289)</f>
        <v>1</v>
      </c>
    </row>
    <row r="289" spans="1:7" x14ac:dyDescent="0.3">
      <c r="A289" s="44" t="s">
        <v>682</v>
      </c>
      <c r="B289" s="44"/>
      <c r="C289" s="45">
        <v>1</v>
      </c>
      <c r="D289" s="45"/>
      <c r="E289" s="45"/>
      <c r="F289" s="45"/>
      <c r="G289" s="45">
        <f>PRODUCT(C289:F289)</f>
        <v>1</v>
      </c>
    </row>
    <row r="291" spans="1:7" ht="45" customHeight="1" x14ac:dyDescent="0.3">
      <c r="A291" s="41" t="s">
        <v>744</v>
      </c>
      <c r="B291" s="41" t="s">
        <v>653</v>
      </c>
      <c r="C291" s="41" t="s">
        <v>73</v>
      </c>
      <c r="D291" s="42" t="s">
        <v>71</v>
      </c>
      <c r="E291" s="1" t="s">
        <v>74</v>
      </c>
      <c r="F291" s="1" t="s">
        <v>74</v>
      </c>
      <c r="G291" s="43">
        <f>SUM(G292:G292)</f>
        <v>2</v>
      </c>
    </row>
    <row r="292" spans="1:7" x14ac:dyDescent="0.3">
      <c r="A292" s="44" t="s">
        <v>745</v>
      </c>
      <c r="B292" s="44"/>
      <c r="C292" s="45">
        <v>2</v>
      </c>
      <c r="D292" s="45"/>
      <c r="E292" s="45"/>
      <c r="F292" s="45"/>
      <c r="G292" s="45">
        <f>PRODUCT(C292:F292)</f>
        <v>2</v>
      </c>
    </row>
    <row r="294" spans="1:7" ht="45" customHeight="1" x14ac:dyDescent="0.3">
      <c r="A294" s="41" t="s">
        <v>746</v>
      </c>
      <c r="B294" s="41" t="s">
        <v>653</v>
      </c>
      <c r="C294" s="41" t="s">
        <v>75</v>
      </c>
      <c r="D294" s="42" t="s">
        <v>71</v>
      </c>
      <c r="E294" s="1" t="s">
        <v>76</v>
      </c>
      <c r="F294" s="1" t="s">
        <v>76</v>
      </c>
      <c r="G294" s="43">
        <f>SUM(G295:G295)</f>
        <v>4</v>
      </c>
    </row>
    <row r="295" spans="1:7" x14ac:dyDescent="0.3">
      <c r="A295" s="44"/>
      <c r="B295" s="44"/>
      <c r="C295" s="45">
        <v>4</v>
      </c>
      <c r="D295" s="45"/>
      <c r="E295" s="45"/>
      <c r="F295" s="45"/>
      <c r="G295" s="45">
        <f>PRODUCT(C295:F295)</f>
        <v>4</v>
      </c>
    </row>
    <row r="297" spans="1:7" ht="45" customHeight="1" x14ac:dyDescent="0.3">
      <c r="A297" s="41" t="s">
        <v>747</v>
      </c>
      <c r="B297" s="41" t="s">
        <v>653</v>
      </c>
      <c r="C297" s="41" t="s">
        <v>77</v>
      </c>
      <c r="D297" s="42" t="s">
        <v>71</v>
      </c>
      <c r="E297" s="1" t="s">
        <v>78</v>
      </c>
      <c r="F297" s="1" t="s">
        <v>78</v>
      </c>
      <c r="G297" s="43">
        <f>SUM(G298:G298)</f>
        <v>4</v>
      </c>
    </row>
    <row r="298" spans="1:7" x14ac:dyDescent="0.3">
      <c r="A298" s="44"/>
      <c r="B298" s="44"/>
      <c r="C298" s="45">
        <v>4</v>
      </c>
      <c r="D298" s="45"/>
      <c r="E298" s="45"/>
      <c r="F298" s="45"/>
      <c r="G298" s="45">
        <f>PRODUCT(C298:F298)</f>
        <v>4</v>
      </c>
    </row>
    <row r="300" spans="1:7" x14ac:dyDescent="0.3">
      <c r="B300" t="s">
        <v>651</v>
      </c>
      <c r="C300" s="39" t="s">
        <v>5</v>
      </c>
      <c r="D300" s="40" t="s">
        <v>6</v>
      </c>
      <c r="E300" s="39" t="s">
        <v>7</v>
      </c>
    </row>
    <row r="301" spans="1:7" x14ac:dyDescent="0.3">
      <c r="B301" t="s">
        <v>651</v>
      </c>
      <c r="C301" s="39" t="s">
        <v>8</v>
      </c>
      <c r="D301" s="40" t="s">
        <v>15</v>
      </c>
      <c r="E301" s="39" t="s">
        <v>16</v>
      </c>
    </row>
    <row r="302" spans="1:7" x14ac:dyDescent="0.3">
      <c r="B302" t="s">
        <v>651</v>
      </c>
      <c r="C302" s="39" t="s">
        <v>17</v>
      </c>
      <c r="D302" s="40" t="s">
        <v>123</v>
      </c>
      <c r="E302" s="39" t="s">
        <v>124</v>
      </c>
    </row>
    <row r="303" spans="1:7" x14ac:dyDescent="0.3">
      <c r="B303" t="s">
        <v>651</v>
      </c>
      <c r="C303" s="39" t="s">
        <v>19</v>
      </c>
      <c r="D303" s="40" t="s">
        <v>6</v>
      </c>
      <c r="E303" s="39" t="s">
        <v>85</v>
      </c>
    </row>
    <row r="305" spans="1:7" ht="45" customHeight="1" x14ac:dyDescent="0.3">
      <c r="A305" s="41" t="s">
        <v>748</v>
      </c>
      <c r="B305" s="41" t="s">
        <v>653</v>
      </c>
      <c r="C305" s="41" t="s">
        <v>22</v>
      </c>
      <c r="D305" s="42" t="s">
        <v>23</v>
      </c>
      <c r="E305" s="1" t="s">
        <v>24</v>
      </c>
      <c r="F305" s="1" t="s">
        <v>24</v>
      </c>
      <c r="G305" s="43">
        <f>SUM(G306:G306)</f>
        <v>17.1005</v>
      </c>
    </row>
    <row r="306" spans="1:7" x14ac:dyDescent="0.3">
      <c r="A306" s="44"/>
      <c r="B306" s="44"/>
      <c r="C306" s="45">
        <v>11.5</v>
      </c>
      <c r="D306" s="45">
        <v>14.87</v>
      </c>
      <c r="E306" s="45">
        <v>0.1</v>
      </c>
      <c r="F306" s="45"/>
      <c r="G306" s="45">
        <f>PRODUCT(C306:F306)</f>
        <v>17.1005</v>
      </c>
    </row>
    <row r="308" spans="1:7" ht="45" customHeight="1" x14ac:dyDescent="0.3">
      <c r="A308" s="41" t="s">
        <v>749</v>
      </c>
      <c r="B308" s="41" t="s">
        <v>653</v>
      </c>
      <c r="C308" s="41" t="s">
        <v>25</v>
      </c>
      <c r="D308" s="42" t="s">
        <v>23</v>
      </c>
      <c r="E308" s="1" t="s">
        <v>26</v>
      </c>
      <c r="F308" s="1" t="s">
        <v>26</v>
      </c>
      <c r="G308" s="43">
        <f>SUM(G309:G309)</f>
        <v>418.96</v>
      </c>
    </row>
    <row r="309" spans="1:7" x14ac:dyDescent="0.3">
      <c r="A309" s="44"/>
      <c r="B309" s="44"/>
      <c r="C309" s="45">
        <v>418.96</v>
      </c>
      <c r="D309" s="45"/>
      <c r="E309" s="45"/>
      <c r="F309" s="45"/>
      <c r="G309" s="45">
        <f>PRODUCT(C309:F309)</f>
        <v>418.96</v>
      </c>
    </row>
    <row r="311" spans="1:7" ht="45" customHeight="1" x14ac:dyDescent="0.3">
      <c r="A311" s="41" t="s">
        <v>750</v>
      </c>
      <c r="B311" s="41" t="s">
        <v>653</v>
      </c>
      <c r="C311" s="41" t="s">
        <v>27</v>
      </c>
      <c r="D311" s="42" t="s">
        <v>23</v>
      </c>
      <c r="E311" s="1" t="s">
        <v>28</v>
      </c>
      <c r="F311" s="1" t="s">
        <v>28</v>
      </c>
      <c r="G311" s="43">
        <f>SUM(G312:G313)</f>
        <v>523.27200000000005</v>
      </c>
    </row>
    <row r="312" spans="1:7" x14ac:dyDescent="0.3">
      <c r="A312" s="44"/>
      <c r="B312" s="44"/>
      <c r="C312" s="45">
        <v>436.06</v>
      </c>
      <c r="D312" s="45"/>
      <c r="E312" s="45"/>
      <c r="F312" s="45"/>
      <c r="G312" s="45">
        <f>PRODUCT(C312:F312)</f>
        <v>436.06</v>
      </c>
    </row>
    <row r="313" spans="1:7" x14ac:dyDescent="0.3">
      <c r="A313" s="44" t="s">
        <v>656</v>
      </c>
      <c r="B313" s="44"/>
      <c r="C313" s="45">
        <v>20</v>
      </c>
      <c r="D313" s="45">
        <v>436.06</v>
      </c>
      <c r="E313" s="45"/>
      <c r="F313" s="45"/>
      <c r="G313" s="45">
        <f>C313 * D313/100</f>
        <v>87.212000000000003</v>
      </c>
    </row>
    <row r="315" spans="1:7" ht="45" customHeight="1" x14ac:dyDescent="0.3">
      <c r="A315" s="41" t="s">
        <v>751</v>
      </c>
      <c r="B315" s="41" t="s">
        <v>653</v>
      </c>
      <c r="C315" s="41" t="s">
        <v>29</v>
      </c>
      <c r="D315" s="42" t="s">
        <v>30</v>
      </c>
      <c r="E315" s="1" t="s">
        <v>31</v>
      </c>
      <c r="F315" s="1" t="s">
        <v>31</v>
      </c>
      <c r="G315" s="43">
        <f>SUM(G316:G316)</f>
        <v>171.005</v>
      </c>
    </row>
    <row r="316" spans="1:7" x14ac:dyDescent="0.3">
      <c r="A316" s="44"/>
      <c r="B316" s="44"/>
      <c r="C316" s="45">
        <v>11.5</v>
      </c>
      <c r="D316" s="45">
        <v>14.87</v>
      </c>
      <c r="E316" s="45"/>
      <c r="F316" s="45"/>
      <c r="G316" s="45">
        <f>PRODUCT(C316:F316)</f>
        <v>171.005</v>
      </c>
    </row>
    <row r="318" spans="1:7" ht="45" customHeight="1" x14ac:dyDescent="0.3">
      <c r="A318" s="41" t="s">
        <v>752</v>
      </c>
      <c r="B318" s="41" t="s">
        <v>653</v>
      </c>
      <c r="C318" s="41" t="s">
        <v>32</v>
      </c>
      <c r="D318" s="42" t="s">
        <v>30</v>
      </c>
      <c r="E318" s="1" t="s">
        <v>33</v>
      </c>
      <c r="F318" s="1" t="s">
        <v>33</v>
      </c>
      <c r="G318" s="43">
        <f>SUM(G319:G319)</f>
        <v>66.2</v>
      </c>
    </row>
    <row r="319" spans="1:7" x14ac:dyDescent="0.3">
      <c r="A319" s="44"/>
      <c r="B319" s="44"/>
      <c r="C319" s="45">
        <v>66.2</v>
      </c>
      <c r="D319" s="45">
        <v>1</v>
      </c>
      <c r="E319" s="45"/>
      <c r="F319" s="45"/>
      <c r="G319" s="45">
        <f>PRODUCT(C319:F319)</f>
        <v>66.2</v>
      </c>
    </row>
    <row r="321" spans="1:7" x14ac:dyDescent="0.3">
      <c r="B321" t="s">
        <v>651</v>
      </c>
      <c r="C321" s="39" t="s">
        <v>5</v>
      </c>
      <c r="D321" s="40" t="s">
        <v>6</v>
      </c>
      <c r="E321" s="39" t="s">
        <v>7</v>
      </c>
    </row>
    <row r="322" spans="1:7" x14ac:dyDescent="0.3">
      <c r="B322" t="s">
        <v>651</v>
      </c>
      <c r="C322" s="39" t="s">
        <v>8</v>
      </c>
      <c r="D322" s="40" t="s">
        <v>15</v>
      </c>
      <c r="E322" s="39" t="s">
        <v>16</v>
      </c>
    </row>
    <row r="323" spans="1:7" x14ac:dyDescent="0.3">
      <c r="B323" t="s">
        <v>651</v>
      </c>
      <c r="C323" s="39" t="s">
        <v>17</v>
      </c>
      <c r="D323" s="40" t="s">
        <v>123</v>
      </c>
      <c r="E323" s="39" t="s">
        <v>124</v>
      </c>
    </row>
    <row r="324" spans="1:7" x14ac:dyDescent="0.3">
      <c r="B324" t="s">
        <v>651</v>
      </c>
      <c r="C324" s="39" t="s">
        <v>19</v>
      </c>
      <c r="D324" s="40" t="s">
        <v>15</v>
      </c>
      <c r="E324" s="39" t="s">
        <v>43</v>
      </c>
    </row>
    <row r="326" spans="1:7" ht="45" customHeight="1" x14ac:dyDescent="0.3">
      <c r="A326" s="41" t="s">
        <v>753</v>
      </c>
      <c r="B326" s="41" t="s">
        <v>653</v>
      </c>
      <c r="C326" s="41" t="s">
        <v>45</v>
      </c>
      <c r="D326" s="42" t="s">
        <v>23</v>
      </c>
      <c r="E326" s="1" t="s">
        <v>46</v>
      </c>
      <c r="F326" s="1" t="s">
        <v>46</v>
      </c>
      <c r="G326" s="43">
        <f>SUM(G327:G327)</f>
        <v>34.270000000000003</v>
      </c>
    </row>
    <row r="327" spans="1:7" x14ac:dyDescent="0.3">
      <c r="A327" s="44"/>
      <c r="B327" s="44"/>
      <c r="C327" s="45">
        <v>14.9</v>
      </c>
      <c r="D327" s="45">
        <v>11.5</v>
      </c>
      <c r="E327" s="45">
        <v>0.2</v>
      </c>
      <c r="F327" s="45"/>
      <c r="G327" s="45">
        <f>PRODUCT(C327:F327)</f>
        <v>34.270000000000003</v>
      </c>
    </row>
    <row r="329" spans="1:7" ht="45" customHeight="1" x14ac:dyDescent="0.3">
      <c r="A329" s="41" t="s">
        <v>754</v>
      </c>
      <c r="B329" s="41" t="s">
        <v>653</v>
      </c>
      <c r="C329" s="41" t="s">
        <v>47</v>
      </c>
      <c r="D329" s="42" t="s">
        <v>23</v>
      </c>
      <c r="E329" s="1" t="s">
        <v>48</v>
      </c>
      <c r="F329" s="1" t="s">
        <v>48</v>
      </c>
      <c r="G329" s="43">
        <f>SUM(G330:G330)</f>
        <v>34.270000000000003</v>
      </c>
    </row>
    <row r="330" spans="1:7" x14ac:dyDescent="0.3">
      <c r="A330" s="44"/>
      <c r="B330" s="44"/>
      <c r="C330" s="45">
        <v>14.9</v>
      </c>
      <c r="D330" s="45">
        <v>11.5</v>
      </c>
      <c r="E330" s="45">
        <v>0.2</v>
      </c>
      <c r="F330" s="45"/>
      <c r="G330" s="45">
        <f>PRODUCT(C330:F330)</f>
        <v>34.270000000000003</v>
      </c>
    </row>
    <row r="332" spans="1:7" ht="45" customHeight="1" x14ac:dyDescent="0.3">
      <c r="A332" s="41" t="s">
        <v>755</v>
      </c>
      <c r="B332" s="41" t="s">
        <v>653</v>
      </c>
      <c r="C332" s="41" t="s">
        <v>49</v>
      </c>
      <c r="D332" s="42" t="s">
        <v>30</v>
      </c>
      <c r="E332" s="1" t="s">
        <v>50</v>
      </c>
      <c r="F332" s="1" t="s">
        <v>50</v>
      </c>
      <c r="G332" s="43">
        <f>SUM(G333:G333)</f>
        <v>171.35</v>
      </c>
    </row>
    <row r="333" spans="1:7" x14ac:dyDescent="0.3">
      <c r="A333" s="44"/>
      <c r="B333" s="44"/>
      <c r="C333" s="45">
        <v>14.9</v>
      </c>
      <c r="D333" s="45">
        <v>11.5</v>
      </c>
      <c r="E333" s="45"/>
      <c r="F333" s="45"/>
      <c r="G333" s="45">
        <f>PRODUCT(C333:F333)</f>
        <v>171.35</v>
      </c>
    </row>
    <row r="335" spans="1:7" ht="45" customHeight="1" x14ac:dyDescent="0.3">
      <c r="A335" s="41" t="s">
        <v>756</v>
      </c>
      <c r="B335" s="41" t="s">
        <v>653</v>
      </c>
      <c r="C335" s="41" t="s">
        <v>54</v>
      </c>
      <c r="D335" s="42" t="s">
        <v>30</v>
      </c>
      <c r="E335" s="1" t="s">
        <v>55</v>
      </c>
      <c r="F335" s="1" t="s">
        <v>55</v>
      </c>
      <c r="G335" s="43">
        <f>SUM(G336:G336)</f>
        <v>171.35</v>
      </c>
    </row>
    <row r="336" spans="1:7" x14ac:dyDescent="0.3">
      <c r="A336" s="44"/>
      <c r="B336" s="44"/>
      <c r="C336" s="45">
        <v>14.9</v>
      </c>
      <c r="D336" s="45">
        <v>11.5</v>
      </c>
      <c r="E336" s="45"/>
      <c r="F336" s="45"/>
      <c r="G336" s="45">
        <f>PRODUCT(C336:F336)</f>
        <v>171.35</v>
      </c>
    </row>
    <row r="338" spans="1:7" ht="45" customHeight="1" x14ac:dyDescent="0.3">
      <c r="A338" s="41" t="s">
        <v>757</v>
      </c>
      <c r="B338" s="41" t="s">
        <v>653</v>
      </c>
      <c r="C338" s="41" t="s">
        <v>51</v>
      </c>
      <c r="D338" s="42" t="s">
        <v>52</v>
      </c>
      <c r="E338" s="1" t="s">
        <v>53</v>
      </c>
      <c r="F338" s="1" t="s">
        <v>53</v>
      </c>
      <c r="G338" s="43">
        <f>SUM(G339:G339)</f>
        <v>40.952650000000006</v>
      </c>
    </row>
    <row r="339" spans="1:7" x14ac:dyDescent="0.3">
      <c r="A339" s="44"/>
      <c r="B339" s="44"/>
      <c r="C339" s="45">
        <v>14.9</v>
      </c>
      <c r="D339" s="45">
        <v>11.5</v>
      </c>
      <c r="E339" s="45">
        <v>0.1</v>
      </c>
      <c r="F339" s="45">
        <v>2.39</v>
      </c>
      <c r="G339" s="45">
        <f>PRODUCT(C339:F339)</f>
        <v>40.952650000000006</v>
      </c>
    </row>
    <row r="341" spans="1:7" ht="45" customHeight="1" x14ac:dyDescent="0.3">
      <c r="A341" s="41" t="s">
        <v>758</v>
      </c>
      <c r="B341" s="41" t="s">
        <v>653</v>
      </c>
      <c r="C341" s="41" t="s">
        <v>56</v>
      </c>
      <c r="D341" s="42" t="s">
        <v>52</v>
      </c>
      <c r="E341" s="1" t="s">
        <v>57</v>
      </c>
      <c r="F341" s="1" t="s">
        <v>57</v>
      </c>
      <c r="G341" s="43">
        <f>SUM(G342:G342)</f>
        <v>20.390650000000001</v>
      </c>
    </row>
    <row r="342" spans="1:7" x14ac:dyDescent="0.3">
      <c r="A342" s="44"/>
      <c r="B342" s="44"/>
      <c r="C342" s="45">
        <v>14.9</v>
      </c>
      <c r="D342" s="45">
        <v>11.5</v>
      </c>
      <c r="E342" s="45">
        <v>0.05</v>
      </c>
      <c r="F342" s="45">
        <v>2.38</v>
      </c>
      <c r="G342" s="45">
        <f>PRODUCT(C342:F342)</f>
        <v>20.390650000000001</v>
      </c>
    </row>
    <row r="344" spans="1:7" ht="45" customHeight="1" x14ac:dyDescent="0.3">
      <c r="A344" s="41" t="s">
        <v>759</v>
      </c>
      <c r="B344" s="41" t="s">
        <v>653</v>
      </c>
      <c r="C344" s="41" t="s">
        <v>113</v>
      </c>
      <c r="D344" s="42" t="s">
        <v>59</v>
      </c>
      <c r="E344" s="1" t="s">
        <v>114</v>
      </c>
      <c r="F344" s="1" t="s">
        <v>114</v>
      </c>
      <c r="G344" s="43">
        <f>SUM(G345:G345)</f>
        <v>11.6</v>
      </c>
    </row>
    <row r="345" spans="1:7" x14ac:dyDescent="0.3">
      <c r="A345" s="44"/>
      <c r="B345" s="44"/>
      <c r="C345" s="45">
        <v>11.6</v>
      </c>
      <c r="D345" s="45"/>
      <c r="E345" s="45"/>
      <c r="F345" s="45"/>
      <c r="G345" s="45">
        <f>PRODUCT(C345:F345)</f>
        <v>11.6</v>
      </c>
    </row>
    <row r="347" spans="1:7" x14ac:dyDescent="0.3">
      <c r="B347" t="s">
        <v>651</v>
      </c>
      <c r="C347" s="39" t="s">
        <v>5</v>
      </c>
      <c r="D347" s="40" t="s">
        <v>6</v>
      </c>
      <c r="E347" s="39" t="s">
        <v>7</v>
      </c>
    </row>
    <row r="348" spans="1:7" x14ac:dyDescent="0.3">
      <c r="B348" t="s">
        <v>651</v>
      </c>
      <c r="C348" s="39" t="s">
        <v>8</v>
      </c>
      <c r="D348" s="40" t="s">
        <v>15</v>
      </c>
      <c r="E348" s="39" t="s">
        <v>16</v>
      </c>
    </row>
    <row r="349" spans="1:7" x14ac:dyDescent="0.3">
      <c r="B349" t="s">
        <v>651</v>
      </c>
      <c r="C349" s="39" t="s">
        <v>17</v>
      </c>
      <c r="D349" s="40" t="s">
        <v>127</v>
      </c>
      <c r="E349" s="39" t="s">
        <v>128</v>
      </c>
    </row>
    <row r="350" spans="1:7" x14ac:dyDescent="0.3">
      <c r="B350" t="s">
        <v>651</v>
      </c>
      <c r="C350" s="39" t="s">
        <v>19</v>
      </c>
      <c r="D350" s="40" t="s">
        <v>6</v>
      </c>
      <c r="E350" s="39" t="s">
        <v>129</v>
      </c>
    </row>
    <row r="352" spans="1:7" ht="45" customHeight="1" x14ac:dyDescent="0.3">
      <c r="A352" s="41" t="s">
        <v>760</v>
      </c>
      <c r="B352" s="41" t="s">
        <v>653</v>
      </c>
      <c r="C352" s="41" t="s">
        <v>22</v>
      </c>
      <c r="D352" s="42" t="s">
        <v>23</v>
      </c>
      <c r="E352" s="1" t="s">
        <v>24</v>
      </c>
      <c r="F352" s="1" t="s">
        <v>24</v>
      </c>
      <c r="G352" s="43">
        <f>SUM(G353:G353)</f>
        <v>120.285</v>
      </c>
    </row>
    <row r="353" spans="1:7" x14ac:dyDescent="0.3">
      <c r="A353" s="44"/>
      <c r="B353" s="44"/>
      <c r="C353" s="45">
        <v>17.82</v>
      </c>
      <c r="D353" s="45">
        <v>67.5</v>
      </c>
      <c r="E353" s="45">
        <v>0.1</v>
      </c>
      <c r="F353" s="45"/>
      <c r="G353" s="45">
        <f>PRODUCT(C353:F353)</f>
        <v>120.285</v>
      </c>
    </row>
    <row r="355" spans="1:7" ht="45" customHeight="1" x14ac:dyDescent="0.3">
      <c r="A355" s="41" t="s">
        <v>761</v>
      </c>
      <c r="B355" s="41" t="s">
        <v>653</v>
      </c>
      <c r="C355" s="41" t="s">
        <v>25</v>
      </c>
      <c r="D355" s="42" t="s">
        <v>23</v>
      </c>
      <c r="E355" s="1" t="s">
        <v>26</v>
      </c>
      <c r="F355" s="1" t="s">
        <v>26</v>
      </c>
      <c r="G355" s="43">
        <f>SUM(G356:G356)</f>
        <v>1682.54</v>
      </c>
    </row>
    <row r="356" spans="1:7" x14ac:dyDescent="0.3">
      <c r="A356" s="44" t="s">
        <v>762</v>
      </c>
      <c r="B356" s="44"/>
      <c r="C356" s="45">
        <v>1682.54</v>
      </c>
      <c r="D356" s="45"/>
      <c r="E356" s="45"/>
      <c r="F356" s="45"/>
      <c r="G356" s="45">
        <f>PRODUCT(C356:F356)</f>
        <v>1682.54</v>
      </c>
    </row>
    <row r="358" spans="1:7" ht="45" customHeight="1" x14ac:dyDescent="0.3">
      <c r="A358" s="41" t="s">
        <v>763</v>
      </c>
      <c r="B358" s="41" t="s">
        <v>653</v>
      </c>
      <c r="C358" s="41" t="s">
        <v>27</v>
      </c>
      <c r="D358" s="42" t="s">
        <v>23</v>
      </c>
      <c r="E358" s="1" t="s">
        <v>28</v>
      </c>
      <c r="F358" s="1" t="s">
        <v>28</v>
      </c>
      <c r="G358" s="43">
        <f>SUM(G359:G361)</f>
        <v>2163.39</v>
      </c>
    </row>
    <row r="359" spans="1:7" x14ac:dyDescent="0.3">
      <c r="A359" s="44"/>
      <c r="B359" s="44"/>
      <c r="C359" s="45">
        <v>1682.54</v>
      </c>
      <c r="D359" s="45"/>
      <c r="E359" s="45"/>
      <c r="F359" s="45"/>
      <c r="G359" s="45">
        <f>PRODUCT(C359:F359)</f>
        <v>1682.54</v>
      </c>
    </row>
    <row r="360" spans="1:7" x14ac:dyDescent="0.3">
      <c r="A360" s="44"/>
      <c r="B360" s="44"/>
      <c r="C360" s="45">
        <v>120.285</v>
      </c>
      <c r="D360" s="45"/>
      <c r="E360" s="45"/>
      <c r="F360" s="45"/>
      <c r="G360" s="45">
        <f>PRODUCT(C360:F360)</f>
        <v>120.285</v>
      </c>
    </row>
    <row r="361" spans="1:7" x14ac:dyDescent="0.3">
      <c r="A361" s="44" t="s">
        <v>656</v>
      </c>
      <c r="B361" s="44"/>
      <c r="C361" s="45">
        <v>20</v>
      </c>
      <c r="D361" s="45">
        <v>1802.825</v>
      </c>
      <c r="E361" s="45"/>
      <c r="F361" s="45"/>
      <c r="G361" s="45">
        <f>C361 * D361/100</f>
        <v>360.565</v>
      </c>
    </row>
    <row r="363" spans="1:7" ht="45" customHeight="1" x14ac:dyDescent="0.3">
      <c r="A363" s="41" t="s">
        <v>764</v>
      </c>
      <c r="B363" s="41" t="s">
        <v>653</v>
      </c>
      <c r="C363" s="41" t="s">
        <v>29</v>
      </c>
      <c r="D363" s="42" t="s">
        <v>30</v>
      </c>
      <c r="E363" s="1" t="s">
        <v>31</v>
      </c>
      <c r="F363" s="1" t="s">
        <v>31</v>
      </c>
      <c r="G363" s="43">
        <f>SUM(G364:G364)</f>
        <v>1202.8499999999999</v>
      </c>
    </row>
    <row r="364" spans="1:7" x14ac:dyDescent="0.3">
      <c r="A364" s="44" t="s">
        <v>762</v>
      </c>
      <c r="B364" s="44"/>
      <c r="C364" s="45">
        <v>17.82</v>
      </c>
      <c r="D364" s="45">
        <v>67.5</v>
      </c>
      <c r="E364" s="45"/>
      <c r="F364" s="45"/>
      <c r="G364" s="45">
        <f>PRODUCT(C364:F364)</f>
        <v>1202.8499999999999</v>
      </c>
    </row>
    <row r="366" spans="1:7" ht="45" customHeight="1" x14ac:dyDescent="0.3">
      <c r="A366" s="41" t="s">
        <v>765</v>
      </c>
      <c r="B366" s="41" t="s">
        <v>653</v>
      </c>
      <c r="C366" s="41" t="s">
        <v>32</v>
      </c>
      <c r="D366" s="42" t="s">
        <v>30</v>
      </c>
      <c r="E366" s="1" t="s">
        <v>33</v>
      </c>
      <c r="F366" s="1" t="s">
        <v>33</v>
      </c>
      <c r="G366" s="43">
        <f>SUM(G367:G367)</f>
        <v>67.5</v>
      </c>
    </row>
    <row r="367" spans="1:7" x14ac:dyDescent="0.3">
      <c r="A367" s="44"/>
      <c r="B367" s="44"/>
      <c r="C367" s="45">
        <v>67.5</v>
      </c>
      <c r="D367" s="45">
        <v>1</v>
      </c>
      <c r="E367" s="45"/>
      <c r="F367" s="45"/>
      <c r="G367" s="45">
        <f>PRODUCT(C367:F367)</f>
        <v>67.5</v>
      </c>
    </row>
    <row r="369" spans="1:7" x14ac:dyDescent="0.3">
      <c r="B369" t="s">
        <v>651</v>
      </c>
      <c r="C369" s="39" t="s">
        <v>5</v>
      </c>
      <c r="D369" s="40" t="s">
        <v>6</v>
      </c>
      <c r="E369" s="39" t="s">
        <v>7</v>
      </c>
    </row>
    <row r="370" spans="1:7" x14ac:dyDescent="0.3">
      <c r="B370" t="s">
        <v>651</v>
      </c>
      <c r="C370" s="39" t="s">
        <v>8</v>
      </c>
      <c r="D370" s="40" t="s">
        <v>15</v>
      </c>
      <c r="E370" s="39" t="s">
        <v>16</v>
      </c>
    </row>
    <row r="371" spans="1:7" x14ac:dyDescent="0.3">
      <c r="B371" t="s">
        <v>651</v>
      </c>
      <c r="C371" s="39" t="s">
        <v>17</v>
      </c>
      <c r="D371" s="40" t="s">
        <v>127</v>
      </c>
      <c r="E371" s="39" t="s">
        <v>128</v>
      </c>
    </row>
    <row r="372" spans="1:7" x14ac:dyDescent="0.3">
      <c r="B372" t="s">
        <v>651</v>
      </c>
      <c r="C372" s="39" t="s">
        <v>19</v>
      </c>
      <c r="D372" s="40" t="s">
        <v>15</v>
      </c>
      <c r="E372" s="39" t="s">
        <v>131</v>
      </c>
    </row>
    <row r="374" spans="1:7" ht="45" customHeight="1" x14ac:dyDescent="0.3">
      <c r="A374" s="41" t="s">
        <v>766</v>
      </c>
      <c r="B374" s="41" t="s">
        <v>653</v>
      </c>
      <c r="C374" s="41" t="s">
        <v>36</v>
      </c>
      <c r="D374" s="42" t="s">
        <v>23</v>
      </c>
      <c r="E374" s="1" t="s">
        <v>37</v>
      </c>
      <c r="F374" s="1" t="s">
        <v>37</v>
      </c>
      <c r="G374" s="43">
        <f>SUM(G375:G376)</f>
        <v>452.9</v>
      </c>
    </row>
    <row r="375" spans="1:7" x14ac:dyDescent="0.3">
      <c r="A375" s="44" t="s">
        <v>767</v>
      </c>
      <c r="B375" s="44"/>
      <c r="C375" s="45">
        <v>63.2</v>
      </c>
      <c r="D375" s="45"/>
      <c r="E375" s="45"/>
      <c r="F375" s="45"/>
      <c r="G375" s="45">
        <f>PRODUCT(C375:F375)</f>
        <v>63.2</v>
      </c>
    </row>
    <row r="376" spans="1:7" x14ac:dyDescent="0.3">
      <c r="A376" s="44" t="s">
        <v>768</v>
      </c>
      <c r="B376" s="44"/>
      <c r="C376" s="45">
        <v>389.7</v>
      </c>
      <c r="D376" s="45"/>
      <c r="E376" s="45"/>
      <c r="F376" s="45"/>
      <c r="G376" s="45">
        <f>PRODUCT(C376:F376)</f>
        <v>389.7</v>
      </c>
    </row>
    <row r="378" spans="1:7" ht="45" customHeight="1" x14ac:dyDescent="0.3">
      <c r="A378" s="41" t="s">
        <v>769</v>
      </c>
      <c r="B378" s="41" t="s">
        <v>653</v>
      </c>
      <c r="C378" s="41" t="s">
        <v>133</v>
      </c>
      <c r="D378" s="42" t="s">
        <v>23</v>
      </c>
      <c r="E378" s="1" t="s">
        <v>134</v>
      </c>
      <c r="F378" s="1" t="s">
        <v>134</v>
      </c>
      <c r="G378" s="43">
        <f>SUM(G379:G379)</f>
        <v>25.32</v>
      </c>
    </row>
    <row r="379" spans="1:7" x14ac:dyDescent="0.3">
      <c r="A379" s="44" t="s">
        <v>770</v>
      </c>
      <c r="B379" s="44"/>
      <c r="C379" s="45">
        <v>25.32</v>
      </c>
      <c r="D379" s="45"/>
      <c r="E379" s="45"/>
      <c r="F379" s="45"/>
      <c r="G379" s="45">
        <f>PRODUCT(C379:F379)</f>
        <v>25.32</v>
      </c>
    </row>
    <row r="381" spans="1:7" ht="45" customHeight="1" x14ac:dyDescent="0.3">
      <c r="A381" s="41" t="s">
        <v>771</v>
      </c>
      <c r="B381" s="41" t="s">
        <v>653</v>
      </c>
      <c r="C381" s="41" t="s">
        <v>27</v>
      </c>
      <c r="D381" s="42" t="s">
        <v>23</v>
      </c>
      <c r="E381" s="1" t="s">
        <v>28</v>
      </c>
      <c r="F381" s="1" t="s">
        <v>28</v>
      </c>
      <c r="G381" s="43">
        <f>SUM(G382:G384)</f>
        <v>573.86400000000003</v>
      </c>
    </row>
    <row r="382" spans="1:7" x14ac:dyDescent="0.3">
      <c r="A382" s="44"/>
      <c r="B382" s="44"/>
      <c r="C382" s="45">
        <v>452.9</v>
      </c>
      <c r="D382" s="45"/>
      <c r="E382" s="45"/>
      <c r="F382" s="45"/>
      <c r="G382" s="45">
        <f>PRODUCT(C382:F382)</f>
        <v>452.9</v>
      </c>
    </row>
    <row r="383" spans="1:7" x14ac:dyDescent="0.3">
      <c r="A383" s="44"/>
      <c r="B383" s="44"/>
      <c r="C383" s="45">
        <v>25.32</v>
      </c>
      <c r="D383" s="45"/>
      <c r="E383" s="45"/>
      <c r="F383" s="45"/>
      <c r="G383" s="45">
        <f>PRODUCT(C383:F383)</f>
        <v>25.32</v>
      </c>
    </row>
    <row r="384" spans="1:7" x14ac:dyDescent="0.3">
      <c r="A384" s="44" t="s">
        <v>656</v>
      </c>
      <c r="B384" s="44"/>
      <c r="C384" s="45">
        <v>20</v>
      </c>
      <c r="D384" s="45">
        <v>478.22</v>
      </c>
      <c r="E384" s="45"/>
      <c r="F384" s="45"/>
      <c r="G384" s="45">
        <f>C384 * D384/100</f>
        <v>95.64400000000002</v>
      </c>
    </row>
    <row r="386" spans="1:7" ht="45" customHeight="1" x14ac:dyDescent="0.3">
      <c r="A386" s="41" t="s">
        <v>772</v>
      </c>
      <c r="B386" s="41" t="s">
        <v>653</v>
      </c>
      <c r="C386" s="41" t="s">
        <v>40</v>
      </c>
      <c r="D386" s="42" t="s">
        <v>23</v>
      </c>
      <c r="E386" s="1" t="s">
        <v>41</v>
      </c>
      <c r="F386" s="1" t="s">
        <v>41</v>
      </c>
      <c r="G386" s="43">
        <f>SUM(G387:G387)</f>
        <v>169</v>
      </c>
    </row>
    <row r="387" spans="1:7" x14ac:dyDescent="0.3">
      <c r="A387" s="44"/>
      <c r="B387" s="44"/>
      <c r="C387" s="45">
        <v>169</v>
      </c>
      <c r="D387" s="45"/>
      <c r="E387" s="45"/>
      <c r="F387" s="45"/>
      <c r="G387" s="45">
        <f>PRODUCT(C387:F387)</f>
        <v>169</v>
      </c>
    </row>
    <row r="389" spans="1:7" x14ac:dyDescent="0.3">
      <c r="B389" t="s">
        <v>651</v>
      </c>
      <c r="C389" s="39" t="s">
        <v>5</v>
      </c>
      <c r="D389" s="40" t="s">
        <v>6</v>
      </c>
      <c r="E389" s="39" t="s">
        <v>7</v>
      </c>
    </row>
    <row r="390" spans="1:7" x14ac:dyDescent="0.3">
      <c r="B390" t="s">
        <v>651</v>
      </c>
      <c r="C390" s="39" t="s">
        <v>8</v>
      </c>
      <c r="D390" s="40" t="s">
        <v>15</v>
      </c>
      <c r="E390" s="39" t="s">
        <v>16</v>
      </c>
    </row>
    <row r="391" spans="1:7" x14ac:dyDescent="0.3">
      <c r="B391" t="s">
        <v>651</v>
      </c>
      <c r="C391" s="39" t="s">
        <v>17</v>
      </c>
      <c r="D391" s="40" t="s">
        <v>127</v>
      </c>
      <c r="E391" s="39" t="s">
        <v>128</v>
      </c>
    </row>
    <row r="392" spans="1:7" x14ac:dyDescent="0.3">
      <c r="B392" t="s">
        <v>651</v>
      </c>
      <c r="C392" s="39" t="s">
        <v>19</v>
      </c>
      <c r="D392" s="40" t="s">
        <v>42</v>
      </c>
      <c r="E392" s="39" t="s">
        <v>43</v>
      </c>
    </row>
    <row r="394" spans="1:7" ht="45" customHeight="1" x14ac:dyDescent="0.3">
      <c r="A394" s="41" t="s">
        <v>773</v>
      </c>
      <c r="B394" s="41" t="s">
        <v>653</v>
      </c>
      <c r="C394" s="41" t="s">
        <v>45</v>
      </c>
      <c r="D394" s="42" t="s">
        <v>23</v>
      </c>
      <c r="E394" s="1" t="s">
        <v>46</v>
      </c>
      <c r="F394" s="1" t="s">
        <v>46</v>
      </c>
      <c r="G394" s="43">
        <f>SUM(G395:G395)</f>
        <v>240.3</v>
      </c>
    </row>
    <row r="395" spans="1:7" x14ac:dyDescent="0.3">
      <c r="A395" s="44"/>
      <c r="B395" s="44"/>
      <c r="C395" s="45">
        <v>17.8</v>
      </c>
      <c r="D395" s="45">
        <v>67.5</v>
      </c>
      <c r="E395" s="45">
        <v>0.2</v>
      </c>
      <c r="F395" s="45"/>
      <c r="G395" s="45">
        <f>PRODUCT(C395:F395)</f>
        <v>240.3</v>
      </c>
    </row>
    <row r="397" spans="1:7" ht="45" customHeight="1" x14ac:dyDescent="0.3">
      <c r="A397" s="41" t="s">
        <v>774</v>
      </c>
      <c r="B397" s="41" t="s">
        <v>653</v>
      </c>
      <c r="C397" s="41" t="s">
        <v>47</v>
      </c>
      <c r="D397" s="42" t="s">
        <v>23</v>
      </c>
      <c r="E397" s="1" t="s">
        <v>48</v>
      </c>
      <c r="F397" s="1" t="s">
        <v>48</v>
      </c>
      <c r="G397" s="43">
        <f>SUM(G398:G398)</f>
        <v>240.3</v>
      </c>
    </row>
    <row r="398" spans="1:7" x14ac:dyDescent="0.3">
      <c r="A398" s="44"/>
      <c r="B398" s="44"/>
      <c r="C398" s="45">
        <v>17.8</v>
      </c>
      <c r="D398" s="45">
        <v>67.5</v>
      </c>
      <c r="E398" s="45">
        <v>0.2</v>
      </c>
      <c r="F398" s="45"/>
      <c r="G398" s="45">
        <f>PRODUCT(C398:F398)</f>
        <v>240.3</v>
      </c>
    </row>
    <row r="400" spans="1:7" ht="45" customHeight="1" x14ac:dyDescent="0.3">
      <c r="A400" s="41" t="s">
        <v>775</v>
      </c>
      <c r="B400" s="41" t="s">
        <v>653</v>
      </c>
      <c r="C400" s="41" t="s">
        <v>49</v>
      </c>
      <c r="D400" s="42" t="s">
        <v>30</v>
      </c>
      <c r="E400" s="1" t="s">
        <v>50</v>
      </c>
      <c r="F400" s="1" t="s">
        <v>50</v>
      </c>
      <c r="G400" s="43">
        <f>SUM(G401:G401)</f>
        <v>1201.5</v>
      </c>
    </row>
    <row r="401" spans="1:7" x14ac:dyDescent="0.3">
      <c r="A401" s="44"/>
      <c r="B401" s="44"/>
      <c r="C401" s="45">
        <v>17.8</v>
      </c>
      <c r="D401" s="45">
        <v>67.5</v>
      </c>
      <c r="E401" s="45"/>
      <c r="F401" s="45"/>
      <c r="G401" s="45">
        <f>PRODUCT(C401:F401)</f>
        <v>1201.5</v>
      </c>
    </row>
    <row r="403" spans="1:7" ht="45" customHeight="1" x14ac:dyDescent="0.3">
      <c r="A403" s="41" t="s">
        <v>776</v>
      </c>
      <c r="B403" s="41" t="s">
        <v>653</v>
      </c>
      <c r="C403" s="41" t="s">
        <v>54</v>
      </c>
      <c r="D403" s="42" t="s">
        <v>30</v>
      </c>
      <c r="E403" s="1" t="s">
        <v>55</v>
      </c>
      <c r="F403" s="1" t="s">
        <v>55</v>
      </c>
      <c r="G403" s="43">
        <f>SUM(G404:G404)</f>
        <v>1201.5</v>
      </c>
    </row>
    <row r="404" spans="1:7" x14ac:dyDescent="0.3">
      <c r="A404" s="44"/>
      <c r="B404" s="44"/>
      <c r="C404" s="45">
        <v>17.8</v>
      </c>
      <c r="D404" s="45">
        <v>67.5</v>
      </c>
      <c r="E404" s="45"/>
      <c r="F404" s="45"/>
      <c r="G404" s="45">
        <f>PRODUCT(C404:F404)</f>
        <v>1201.5</v>
      </c>
    </row>
    <row r="406" spans="1:7" ht="45" customHeight="1" x14ac:dyDescent="0.3">
      <c r="A406" s="41" t="s">
        <v>777</v>
      </c>
      <c r="B406" s="41" t="s">
        <v>653</v>
      </c>
      <c r="C406" s="41" t="s">
        <v>51</v>
      </c>
      <c r="D406" s="42" t="s">
        <v>52</v>
      </c>
      <c r="E406" s="1" t="s">
        <v>53</v>
      </c>
      <c r="F406" s="1" t="s">
        <v>53</v>
      </c>
      <c r="G406" s="43">
        <f>SUM(G407:G407)</f>
        <v>287.1585</v>
      </c>
    </row>
    <row r="407" spans="1:7" x14ac:dyDescent="0.3">
      <c r="A407" s="44"/>
      <c r="B407" s="44"/>
      <c r="C407" s="45">
        <v>17.8</v>
      </c>
      <c r="D407" s="45">
        <v>67.5</v>
      </c>
      <c r="E407" s="45">
        <v>0.1</v>
      </c>
      <c r="F407" s="45">
        <v>2.39</v>
      </c>
      <c r="G407" s="45">
        <f>PRODUCT(C407:F407)</f>
        <v>287.1585</v>
      </c>
    </row>
    <row r="409" spans="1:7" ht="45" customHeight="1" x14ac:dyDescent="0.3">
      <c r="A409" s="41" t="s">
        <v>778</v>
      </c>
      <c r="B409" s="41" t="s">
        <v>653</v>
      </c>
      <c r="C409" s="41" t="s">
        <v>56</v>
      </c>
      <c r="D409" s="42" t="s">
        <v>52</v>
      </c>
      <c r="E409" s="1" t="s">
        <v>57</v>
      </c>
      <c r="F409" s="1" t="s">
        <v>57</v>
      </c>
      <c r="G409" s="43">
        <f>SUM(G410:G410)</f>
        <v>142.9785</v>
      </c>
    </row>
    <row r="410" spans="1:7" x14ac:dyDescent="0.3">
      <c r="A410" s="44"/>
      <c r="B410" s="44"/>
      <c r="C410" s="45">
        <v>17.8</v>
      </c>
      <c r="D410" s="45">
        <v>67.5</v>
      </c>
      <c r="E410" s="45">
        <v>0.05</v>
      </c>
      <c r="F410" s="45">
        <v>2.38</v>
      </c>
      <c r="G410" s="45">
        <f>PRODUCT(C410:F410)</f>
        <v>142.9785</v>
      </c>
    </row>
    <row r="412" spans="1:7" ht="45" customHeight="1" x14ac:dyDescent="0.3">
      <c r="A412" s="41" t="s">
        <v>779</v>
      </c>
      <c r="B412" s="41" t="s">
        <v>653</v>
      </c>
      <c r="C412" s="41" t="s">
        <v>113</v>
      </c>
      <c r="D412" s="42" t="s">
        <v>59</v>
      </c>
      <c r="E412" s="1" t="s">
        <v>114</v>
      </c>
      <c r="F412" s="1" t="s">
        <v>114</v>
      </c>
      <c r="G412" s="43">
        <f>SUM(G413:G413)</f>
        <v>67.5</v>
      </c>
    </row>
    <row r="413" spans="1:7" x14ac:dyDescent="0.3">
      <c r="A413" s="44"/>
      <c r="B413" s="44"/>
      <c r="C413" s="45">
        <v>67.5</v>
      </c>
      <c r="D413" s="45"/>
      <c r="E413" s="45"/>
      <c r="F413" s="45"/>
      <c r="G413" s="45">
        <f>PRODUCT(C413:F413)</f>
        <v>67.5</v>
      </c>
    </row>
    <row r="415" spans="1:7" x14ac:dyDescent="0.3">
      <c r="B415" t="s">
        <v>651</v>
      </c>
      <c r="C415" s="39" t="s">
        <v>5</v>
      </c>
      <c r="D415" s="40" t="s">
        <v>6</v>
      </c>
      <c r="E415" s="39" t="s">
        <v>7</v>
      </c>
    </row>
    <row r="416" spans="1:7" x14ac:dyDescent="0.3">
      <c r="B416" t="s">
        <v>651</v>
      </c>
      <c r="C416" s="39" t="s">
        <v>8</v>
      </c>
      <c r="D416" s="40" t="s">
        <v>15</v>
      </c>
      <c r="E416" s="39" t="s">
        <v>16</v>
      </c>
    </row>
    <row r="417" spans="1:7" x14ac:dyDescent="0.3">
      <c r="B417" t="s">
        <v>651</v>
      </c>
      <c r="C417" s="39" t="s">
        <v>17</v>
      </c>
      <c r="D417" s="40" t="s">
        <v>127</v>
      </c>
      <c r="E417" s="39" t="s">
        <v>128</v>
      </c>
    </row>
    <row r="418" spans="1:7" x14ac:dyDescent="0.3">
      <c r="B418" t="s">
        <v>651</v>
      </c>
      <c r="C418" s="39" t="s">
        <v>19</v>
      </c>
      <c r="D418" s="40" t="s">
        <v>61</v>
      </c>
      <c r="E418" s="39" t="s">
        <v>62</v>
      </c>
    </row>
    <row r="420" spans="1:7" ht="45" customHeight="1" x14ac:dyDescent="0.3">
      <c r="A420" s="41" t="s">
        <v>780</v>
      </c>
      <c r="B420" s="41" t="s">
        <v>653</v>
      </c>
      <c r="C420" s="41" t="s">
        <v>137</v>
      </c>
      <c r="D420" s="42" t="s">
        <v>59</v>
      </c>
      <c r="E420" s="1" t="s">
        <v>138</v>
      </c>
      <c r="F420" s="1" t="s">
        <v>138</v>
      </c>
      <c r="G420" s="43">
        <f>SUM(G421:G421)</f>
        <v>67.5</v>
      </c>
    </row>
    <row r="421" spans="1:7" x14ac:dyDescent="0.3">
      <c r="A421" s="44" t="s">
        <v>781</v>
      </c>
      <c r="B421" s="44"/>
      <c r="C421" s="45">
        <v>67.5</v>
      </c>
      <c r="D421" s="45"/>
      <c r="E421" s="45"/>
      <c r="F421" s="45"/>
      <c r="G421" s="45">
        <f>PRODUCT(C421:F421)</f>
        <v>67.5</v>
      </c>
    </row>
    <row r="423" spans="1:7" ht="45" customHeight="1" x14ac:dyDescent="0.3">
      <c r="A423" s="41" t="s">
        <v>782</v>
      </c>
      <c r="B423" s="41" t="s">
        <v>653</v>
      </c>
      <c r="C423" s="41" t="s">
        <v>66</v>
      </c>
      <c r="D423" s="42" t="s">
        <v>59</v>
      </c>
      <c r="E423" s="1" t="s">
        <v>67</v>
      </c>
      <c r="F423" s="1" t="s">
        <v>67</v>
      </c>
      <c r="G423" s="43">
        <f>SUM(G424:G427)</f>
        <v>36</v>
      </c>
    </row>
    <row r="424" spans="1:7" x14ac:dyDescent="0.3">
      <c r="A424" s="44" t="s">
        <v>783</v>
      </c>
      <c r="B424" s="44"/>
      <c r="C424" s="45">
        <v>9</v>
      </c>
      <c r="D424" s="45"/>
      <c r="E424" s="45"/>
      <c r="F424" s="45"/>
      <c r="G424" s="45">
        <f>PRODUCT(C424:F424)</f>
        <v>9</v>
      </c>
    </row>
    <row r="425" spans="1:7" x14ac:dyDescent="0.3">
      <c r="A425" s="44" t="s">
        <v>784</v>
      </c>
      <c r="B425" s="44"/>
      <c r="C425" s="45">
        <v>9</v>
      </c>
      <c r="D425" s="45"/>
      <c r="E425" s="45"/>
      <c r="F425" s="45"/>
      <c r="G425" s="45">
        <f>PRODUCT(C425:F425)</f>
        <v>9</v>
      </c>
    </row>
    <row r="426" spans="1:7" x14ac:dyDescent="0.3">
      <c r="A426" s="44" t="s">
        <v>785</v>
      </c>
      <c r="B426" s="44"/>
      <c r="C426" s="45">
        <v>9</v>
      </c>
      <c r="D426" s="45"/>
      <c r="E426" s="45"/>
      <c r="F426" s="45"/>
      <c r="G426" s="45">
        <f>PRODUCT(C426:F426)</f>
        <v>9</v>
      </c>
    </row>
    <row r="427" spans="1:7" x14ac:dyDescent="0.3">
      <c r="A427" s="44" t="s">
        <v>786</v>
      </c>
      <c r="B427" s="44"/>
      <c r="C427" s="45">
        <v>9</v>
      </c>
      <c r="D427" s="45"/>
      <c r="E427" s="45"/>
      <c r="F427" s="45"/>
      <c r="G427" s="45">
        <f>PRODUCT(C427:F427)</f>
        <v>9</v>
      </c>
    </row>
    <row r="429" spans="1:7" ht="45" customHeight="1" x14ac:dyDescent="0.3">
      <c r="A429" s="41" t="s">
        <v>787</v>
      </c>
      <c r="B429" s="41" t="s">
        <v>653</v>
      </c>
      <c r="C429" s="41" t="s">
        <v>139</v>
      </c>
      <c r="D429" s="42" t="s">
        <v>71</v>
      </c>
      <c r="E429" s="1" t="s">
        <v>74</v>
      </c>
      <c r="F429" s="1" t="s">
        <v>74</v>
      </c>
      <c r="G429" s="43">
        <f>SUM(G430:G430)</f>
        <v>4</v>
      </c>
    </row>
    <row r="430" spans="1:7" x14ac:dyDescent="0.3">
      <c r="A430" s="44" t="s">
        <v>788</v>
      </c>
      <c r="B430" s="44"/>
      <c r="C430" s="45">
        <v>4</v>
      </c>
      <c r="D430" s="45"/>
      <c r="E430" s="45"/>
      <c r="F430" s="45"/>
      <c r="G430" s="45">
        <f>PRODUCT(C430:F430)</f>
        <v>4</v>
      </c>
    </row>
    <row r="432" spans="1:7" ht="45" customHeight="1" x14ac:dyDescent="0.3">
      <c r="A432" s="41" t="s">
        <v>789</v>
      </c>
      <c r="B432" s="41" t="s">
        <v>653</v>
      </c>
      <c r="C432" s="41" t="s">
        <v>75</v>
      </c>
      <c r="D432" s="42" t="s">
        <v>71</v>
      </c>
      <c r="E432" s="1" t="s">
        <v>76</v>
      </c>
      <c r="F432" s="1" t="s">
        <v>76</v>
      </c>
      <c r="G432" s="43">
        <f>SUM(G433:G433)</f>
        <v>5</v>
      </c>
    </row>
    <row r="433" spans="1:7" x14ac:dyDescent="0.3">
      <c r="A433" s="44"/>
      <c r="B433" s="44"/>
      <c r="C433" s="45">
        <v>5</v>
      </c>
      <c r="D433" s="45"/>
      <c r="E433" s="45"/>
      <c r="F433" s="45"/>
      <c r="G433" s="45">
        <f>PRODUCT(C433:F433)</f>
        <v>5</v>
      </c>
    </row>
    <row r="435" spans="1:7" ht="45" customHeight="1" x14ac:dyDescent="0.3">
      <c r="A435" s="41" t="s">
        <v>790</v>
      </c>
      <c r="B435" s="41" t="s">
        <v>653</v>
      </c>
      <c r="C435" s="41" t="s">
        <v>77</v>
      </c>
      <c r="D435" s="42" t="s">
        <v>71</v>
      </c>
      <c r="E435" s="1" t="s">
        <v>78</v>
      </c>
      <c r="F435" s="1" t="s">
        <v>78</v>
      </c>
      <c r="G435" s="43">
        <f>SUM(G436:G436)</f>
        <v>5</v>
      </c>
    </row>
    <row r="436" spans="1:7" x14ac:dyDescent="0.3">
      <c r="A436" s="44"/>
      <c r="B436" s="44"/>
      <c r="C436" s="45">
        <v>5</v>
      </c>
      <c r="D436" s="45"/>
      <c r="E436" s="45"/>
      <c r="F436" s="45"/>
      <c r="G436" s="45">
        <f>PRODUCT(C436:F436)</f>
        <v>5</v>
      </c>
    </row>
    <row r="438" spans="1:7" x14ac:dyDescent="0.3">
      <c r="B438" t="s">
        <v>651</v>
      </c>
      <c r="C438" s="39" t="s">
        <v>5</v>
      </c>
      <c r="D438" s="40" t="s">
        <v>6</v>
      </c>
      <c r="E438" s="39" t="s">
        <v>7</v>
      </c>
    </row>
    <row r="439" spans="1:7" x14ac:dyDescent="0.3">
      <c r="B439" t="s">
        <v>651</v>
      </c>
      <c r="C439" s="39" t="s">
        <v>8</v>
      </c>
      <c r="D439" s="40" t="s">
        <v>15</v>
      </c>
      <c r="E439" s="39" t="s">
        <v>16</v>
      </c>
    </row>
    <row r="440" spans="1:7" x14ac:dyDescent="0.3">
      <c r="B440" t="s">
        <v>651</v>
      </c>
      <c r="C440" s="39" t="s">
        <v>17</v>
      </c>
      <c r="D440" s="40" t="s">
        <v>140</v>
      </c>
      <c r="E440" s="39" t="s">
        <v>141</v>
      </c>
    </row>
    <row r="442" spans="1:7" ht="45" customHeight="1" x14ac:dyDescent="0.3">
      <c r="A442" s="41" t="s">
        <v>791</v>
      </c>
      <c r="B442" s="41" t="s">
        <v>653</v>
      </c>
      <c r="C442" s="41" t="s">
        <v>143</v>
      </c>
      <c r="D442" s="42" t="s">
        <v>71</v>
      </c>
      <c r="E442" s="1" t="s">
        <v>144</v>
      </c>
      <c r="F442" s="1" t="s">
        <v>144</v>
      </c>
      <c r="G442" s="43">
        <f>SUM(G443:G443)</f>
        <v>1</v>
      </c>
    </row>
    <row r="443" spans="1:7" x14ac:dyDescent="0.3">
      <c r="A443" s="44" t="s">
        <v>16</v>
      </c>
      <c r="B443" s="44"/>
      <c r="C443" s="45">
        <v>1</v>
      </c>
      <c r="D443" s="45"/>
      <c r="E443" s="45"/>
      <c r="F443" s="45"/>
      <c r="G443" s="45">
        <f>PRODUCT(C443:F443)</f>
        <v>1</v>
      </c>
    </row>
    <row r="445" spans="1:7" x14ac:dyDescent="0.3">
      <c r="B445" t="s">
        <v>651</v>
      </c>
      <c r="C445" s="39" t="s">
        <v>5</v>
      </c>
      <c r="D445" s="40" t="s">
        <v>6</v>
      </c>
      <c r="E445" s="39" t="s">
        <v>7</v>
      </c>
    </row>
    <row r="446" spans="1:7" x14ac:dyDescent="0.3">
      <c r="B446" t="s">
        <v>651</v>
      </c>
      <c r="C446" s="39" t="s">
        <v>8</v>
      </c>
      <c r="D446" s="40" t="s">
        <v>15</v>
      </c>
      <c r="E446" s="39" t="s">
        <v>16</v>
      </c>
    </row>
    <row r="447" spans="1:7" x14ac:dyDescent="0.3">
      <c r="B447" t="s">
        <v>651</v>
      </c>
      <c r="C447" s="39" t="s">
        <v>17</v>
      </c>
      <c r="D447" s="40" t="s">
        <v>145</v>
      </c>
      <c r="E447" s="39" t="s">
        <v>146</v>
      </c>
    </row>
    <row r="449" spans="1:7" ht="45" customHeight="1" x14ac:dyDescent="0.3">
      <c r="A449" s="41" t="s">
        <v>792</v>
      </c>
      <c r="B449" s="41" t="s">
        <v>653</v>
      </c>
      <c r="C449" s="41" t="s">
        <v>148</v>
      </c>
      <c r="D449" s="42" t="s">
        <v>71</v>
      </c>
      <c r="E449" s="1" t="s">
        <v>149</v>
      </c>
      <c r="F449" s="1" t="s">
        <v>149</v>
      </c>
      <c r="G449" s="43">
        <f>SUM(G450:G450)</f>
        <v>1</v>
      </c>
    </row>
    <row r="450" spans="1:7" x14ac:dyDescent="0.3">
      <c r="A450" s="44" t="s">
        <v>16</v>
      </c>
      <c r="B450" s="44"/>
      <c r="C450" s="45">
        <v>1</v>
      </c>
      <c r="D450" s="45"/>
      <c r="E450" s="45"/>
      <c r="F450" s="45"/>
      <c r="G450" s="45">
        <f>PRODUCT(C450:F450)</f>
        <v>1</v>
      </c>
    </row>
    <row r="452" spans="1:7" x14ac:dyDescent="0.3">
      <c r="B452" t="s">
        <v>651</v>
      </c>
      <c r="C452" s="39" t="s">
        <v>5</v>
      </c>
      <c r="D452" s="40" t="s">
        <v>6</v>
      </c>
      <c r="E452" s="39" t="s">
        <v>7</v>
      </c>
    </row>
    <row r="453" spans="1:7" x14ac:dyDescent="0.3">
      <c r="B453" t="s">
        <v>651</v>
      </c>
      <c r="C453" s="39" t="s">
        <v>8</v>
      </c>
      <c r="D453" s="40" t="s">
        <v>15</v>
      </c>
      <c r="E453" s="39" t="s">
        <v>16</v>
      </c>
    </row>
    <row r="454" spans="1:7" x14ac:dyDescent="0.3">
      <c r="B454" t="s">
        <v>651</v>
      </c>
      <c r="C454" s="39" t="s">
        <v>17</v>
      </c>
      <c r="D454" s="40" t="s">
        <v>150</v>
      </c>
      <c r="E454" s="39" t="s">
        <v>151</v>
      </c>
    </row>
    <row r="456" spans="1:7" ht="45" customHeight="1" x14ac:dyDescent="0.3">
      <c r="A456" s="41" t="s">
        <v>793</v>
      </c>
      <c r="B456" s="41" t="s">
        <v>653</v>
      </c>
      <c r="C456" s="41" t="s">
        <v>153</v>
      </c>
      <c r="D456" s="42" t="s">
        <v>71</v>
      </c>
      <c r="E456" s="1" t="s">
        <v>154</v>
      </c>
      <c r="F456" s="1" t="s">
        <v>154</v>
      </c>
      <c r="G456" s="43">
        <f>SUM(G457:G457)</f>
        <v>1</v>
      </c>
    </row>
    <row r="457" spans="1:7" x14ac:dyDescent="0.3">
      <c r="A457" s="44" t="s">
        <v>16</v>
      </c>
      <c r="B457" s="44"/>
      <c r="C457" s="45">
        <v>1</v>
      </c>
      <c r="D457" s="45"/>
      <c r="E457" s="45"/>
      <c r="F457" s="45"/>
      <c r="G457" s="45">
        <f>PRODUCT(C457:F457)</f>
        <v>1</v>
      </c>
    </row>
    <row r="459" spans="1:7" x14ac:dyDescent="0.3">
      <c r="B459" t="s">
        <v>651</v>
      </c>
      <c r="C459" s="39" t="s">
        <v>5</v>
      </c>
      <c r="D459" s="40" t="s">
        <v>6</v>
      </c>
      <c r="E459" s="39" t="s">
        <v>7</v>
      </c>
    </row>
    <row r="460" spans="1:7" x14ac:dyDescent="0.3">
      <c r="B460" t="s">
        <v>651</v>
      </c>
      <c r="C460" s="39" t="s">
        <v>8</v>
      </c>
      <c r="D460" s="40" t="s">
        <v>42</v>
      </c>
      <c r="E460" s="39" t="s">
        <v>155</v>
      </c>
    </row>
    <row r="461" spans="1:7" x14ac:dyDescent="0.3">
      <c r="B461" t="s">
        <v>651</v>
      </c>
      <c r="C461" s="39" t="s">
        <v>17</v>
      </c>
      <c r="D461" s="40" t="s">
        <v>6</v>
      </c>
      <c r="E461" s="39" t="s">
        <v>85</v>
      </c>
    </row>
    <row r="463" spans="1:7" ht="45" customHeight="1" x14ac:dyDescent="0.3">
      <c r="A463" s="41" t="s">
        <v>794</v>
      </c>
      <c r="B463" s="41" t="s">
        <v>653</v>
      </c>
      <c r="C463" s="41" t="s">
        <v>22</v>
      </c>
      <c r="D463" s="42" t="s">
        <v>23</v>
      </c>
      <c r="E463" s="1" t="s">
        <v>24</v>
      </c>
      <c r="F463" s="1" t="s">
        <v>24</v>
      </c>
      <c r="G463" s="43">
        <f>SUM(G464:G464)</f>
        <v>219.92</v>
      </c>
    </row>
    <row r="464" spans="1:7" x14ac:dyDescent="0.3">
      <c r="A464" s="44"/>
      <c r="B464" s="44"/>
      <c r="C464" s="45">
        <v>27.49</v>
      </c>
      <c r="D464" s="45">
        <v>80</v>
      </c>
      <c r="E464" s="45">
        <v>0.1</v>
      </c>
      <c r="F464" s="45"/>
      <c r="G464" s="45">
        <f>PRODUCT(C464:F464)</f>
        <v>219.92</v>
      </c>
    </row>
    <row r="466" spans="1:7" ht="45" customHeight="1" x14ac:dyDescent="0.3">
      <c r="A466" s="41" t="s">
        <v>795</v>
      </c>
      <c r="B466" s="41" t="s">
        <v>653</v>
      </c>
      <c r="C466" s="41" t="s">
        <v>25</v>
      </c>
      <c r="D466" s="42" t="s">
        <v>23</v>
      </c>
      <c r="E466" s="1" t="s">
        <v>26</v>
      </c>
      <c r="F466" s="1" t="s">
        <v>26</v>
      </c>
      <c r="G466" s="43">
        <f>SUM(G467:G467)</f>
        <v>3716.56</v>
      </c>
    </row>
    <row r="467" spans="1:7" x14ac:dyDescent="0.3">
      <c r="A467" s="44"/>
      <c r="B467" s="44"/>
      <c r="C467" s="45">
        <v>3716.56</v>
      </c>
      <c r="D467" s="45"/>
      <c r="E467" s="45"/>
      <c r="F467" s="45"/>
      <c r="G467" s="45">
        <f>PRODUCT(C467:F467)</f>
        <v>3716.56</v>
      </c>
    </row>
    <row r="469" spans="1:7" ht="45" customHeight="1" x14ac:dyDescent="0.3">
      <c r="A469" s="41" t="s">
        <v>796</v>
      </c>
      <c r="B469" s="41" t="s">
        <v>653</v>
      </c>
      <c r="C469" s="41" t="s">
        <v>27</v>
      </c>
      <c r="D469" s="42" t="s">
        <v>23</v>
      </c>
      <c r="E469" s="1" t="s">
        <v>28</v>
      </c>
      <c r="F469" s="1" t="s">
        <v>28</v>
      </c>
      <c r="G469" s="43">
        <f>SUM(G470:G471)</f>
        <v>4723.7759999999998</v>
      </c>
    </row>
    <row r="470" spans="1:7" x14ac:dyDescent="0.3">
      <c r="A470" s="44"/>
      <c r="B470" s="44"/>
      <c r="C470" s="45">
        <v>3936.48</v>
      </c>
      <c r="D470" s="45"/>
      <c r="E470" s="45"/>
      <c r="F470" s="45"/>
      <c r="G470" s="45">
        <f>PRODUCT(C470:F470)</f>
        <v>3936.48</v>
      </c>
    </row>
    <row r="471" spans="1:7" x14ac:dyDescent="0.3">
      <c r="A471" s="44" t="s">
        <v>656</v>
      </c>
      <c r="B471" s="44"/>
      <c r="C471" s="45">
        <v>20</v>
      </c>
      <c r="D471" s="45">
        <v>3936.48</v>
      </c>
      <c r="E471" s="45"/>
      <c r="F471" s="45"/>
      <c r="G471" s="45">
        <f>C471 * D471/100</f>
        <v>787.29600000000005</v>
      </c>
    </row>
    <row r="473" spans="1:7" ht="45" customHeight="1" x14ac:dyDescent="0.3">
      <c r="A473" s="41" t="s">
        <v>797</v>
      </c>
      <c r="B473" s="41" t="s">
        <v>653</v>
      </c>
      <c r="C473" s="41" t="s">
        <v>29</v>
      </c>
      <c r="D473" s="42" t="s">
        <v>30</v>
      </c>
      <c r="E473" s="1" t="s">
        <v>31</v>
      </c>
      <c r="F473" s="1" t="s">
        <v>31</v>
      </c>
      <c r="G473" s="43">
        <f>SUM(G474:G474)</f>
        <v>2197.6</v>
      </c>
    </row>
    <row r="474" spans="1:7" x14ac:dyDescent="0.3">
      <c r="A474" s="44"/>
      <c r="B474" s="44"/>
      <c r="C474" s="45">
        <v>27.47</v>
      </c>
      <c r="D474" s="45">
        <v>80</v>
      </c>
      <c r="E474" s="45"/>
      <c r="F474" s="45"/>
      <c r="G474" s="45">
        <f>PRODUCT(C474:F474)</f>
        <v>2197.6</v>
      </c>
    </row>
    <row r="476" spans="1:7" ht="45" customHeight="1" x14ac:dyDescent="0.3">
      <c r="A476" s="41" t="s">
        <v>798</v>
      </c>
      <c r="B476" s="41" t="s">
        <v>653</v>
      </c>
      <c r="C476" s="41" t="s">
        <v>32</v>
      </c>
      <c r="D476" s="42" t="s">
        <v>30</v>
      </c>
      <c r="E476" s="1" t="s">
        <v>33</v>
      </c>
      <c r="F476" s="1" t="s">
        <v>33</v>
      </c>
      <c r="G476" s="43">
        <f>SUM(G477:G477)</f>
        <v>27.47</v>
      </c>
    </row>
    <row r="477" spans="1:7" x14ac:dyDescent="0.3">
      <c r="A477" s="44"/>
      <c r="B477" s="44"/>
      <c r="C477" s="45">
        <v>27.47</v>
      </c>
      <c r="D477" s="45">
        <v>1</v>
      </c>
      <c r="E477" s="45"/>
      <c r="F477" s="45"/>
      <c r="G477" s="45">
        <f>PRODUCT(C477:F477)</f>
        <v>27.47</v>
      </c>
    </row>
    <row r="479" spans="1:7" x14ac:dyDescent="0.3">
      <c r="B479" t="s">
        <v>651</v>
      </c>
      <c r="C479" s="39" t="s">
        <v>5</v>
      </c>
      <c r="D479" s="40" t="s">
        <v>6</v>
      </c>
      <c r="E479" s="39" t="s">
        <v>7</v>
      </c>
    </row>
    <row r="480" spans="1:7" x14ac:dyDescent="0.3">
      <c r="B480" t="s">
        <v>651</v>
      </c>
      <c r="C480" s="39" t="s">
        <v>8</v>
      </c>
      <c r="D480" s="40" t="s">
        <v>42</v>
      </c>
      <c r="E480" s="39" t="s">
        <v>155</v>
      </c>
    </row>
    <row r="481" spans="1:7" x14ac:dyDescent="0.3">
      <c r="B481" t="s">
        <v>651</v>
      </c>
      <c r="C481" s="39" t="s">
        <v>17</v>
      </c>
      <c r="D481" s="40" t="s">
        <v>15</v>
      </c>
      <c r="E481" s="39" t="s">
        <v>141</v>
      </c>
    </row>
    <row r="483" spans="1:7" ht="45" customHeight="1" x14ac:dyDescent="0.3">
      <c r="A483" s="41" t="s">
        <v>799</v>
      </c>
      <c r="B483" s="41" t="s">
        <v>653</v>
      </c>
      <c r="C483" s="41" t="s">
        <v>158</v>
      </c>
      <c r="D483" s="42" t="s">
        <v>71</v>
      </c>
      <c r="E483" s="1" t="s">
        <v>144</v>
      </c>
      <c r="F483" s="1" t="s">
        <v>144</v>
      </c>
      <c r="G483" s="43">
        <f>SUM(G484:G484)</f>
        <v>1</v>
      </c>
    </row>
    <row r="484" spans="1:7" x14ac:dyDescent="0.3">
      <c r="A484" s="44" t="s">
        <v>800</v>
      </c>
      <c r="B484" s="44"/>
      <c r="C484" s="45">
        <v>1</v>
      </c>
      <c r="D484" s="45"/>
      <c r="E484" s="45"/>
      <c r="F484" s="45"/>
      <c r="G484" s="45">
        <f>PRODUCT(C484:F484)</f>
        <v>1</v>
      </c>
    </row>
    <row r="486" spans="1:7" x14ac:dyDescent="0.3">
      <c r="B486" t="s">
        <v>651</v>
      </c>
      <c r="C486" s="39" t="s">
        <v>5</v>
      </c>
      <c r="D486" s="40" t="s">
        <v>6</v>
      </c>
      <c r="E486" s="39" t="s">
        <v>7</v>
      </c>
    </row>
    <row r="487" spans="1:7" x14ac:dyDescent="0.3">
      <c r="B487" t="s">
        <v>651</v>
      </c>
      <c r="C487" s="39" t="s">
        <v>8</v>
      </c>
      <c r="D487" s="40" t="s">
        <v>42</v>
      </c>
      <c r="E487" s="39" t="s">
        <v>155</v>
      </c>
    </row>
    <row r="488" spans="1:7" x14ac:dyDescent="0.3">
      <c r="B488" t="s">
        <v>651</v>
      </c>
      <c r="C488" s="39" t="s">
        <v>17</v>
      </c>
      <c r="D488" s="40" t="s">
        <v>42</v>
      </c>
      <c r="E488" s="39" t="s">
        <v>146</v>
      </c>
    </row>
    <row r="490" spans="1:7" ht="45" customHeight="1" x14ac:dyDescent="0.3">
      <c r="A490" s="41" t="s">
        <v>801</v>
      </c>
      <c r="B490" s="41" t="s">
        <v>653</v>
      </c>
      <c r="C490" s="41" t="s">
        <v>160</v>
      </c>
      <c r="D490" s="42" t="s">
        <v>71</v>
      </c>
      <c r="E490" s="1" t="s">
        <v>149</v>
      </c>
      <c r="F490" s="1" t="s">
        <v>149</v>
      </c>
      <c r="G490" s="43">
        <f>SUM(G491:G491)</f>
        <v>1</v>
      </c>
    </row>
    <row r="491" spans="1:7" x14ac:dyDescent="0.3">
      <c r="A491" s="44" t="s">
        <v>800</v>
      </c>
      <c r="B491" s="44"/>
      <c r="C491" s="45">
        <v>1</v>
      </c>
      <c r="D491" s="45"/>
      <c r="E491" s="45"/>
      <c r="F491" s="45"/>
      <c r="G491" s="45">
        <f>PRODUCT(C491:F491)</f>
        <v>1</v>
      </c>
    </row>
    <row r="493" spans="1:7" x14ac:dyDescent="0.3">
      <c r="B493" t="s">
        <v>651</v>
      </c>
      <c r="C493" s="39" t="s">
        <v>5</v>
      </c>
      <c r="D493" s="40" t="s">
        <v>6</v>
      </c>
      <c r="E493" s="39" t="s">
        <v>7</v>
      </c>
    </row>
    <row r="494" spans="1:7" x14ac:dyDescent="0.3">
      <c r="B494" t="s">
        <v>651</v>
      </c>
      <c r="C494" s="39" t="s">
        <v>8</v>
      </c>
      <c r="D494" s="40" t="s">
        <v>42</v>
      </c>
      <c r="E494" s="39" t="s">
        <v>155</v>
      </c>
    </row>
    <row r="495" spans="1:7" x14ac:dyDescent="0.3">
      <c r="B495" t="s">
        <v>651</v>
      </c>
      <c r="C495" s="39" t="s">
        <v>17</v>
      </c>
      <c r="D495" s="40" t="s">
        <v>61</v>
      </c>
      <c r="E495" s="39" t="s">
        <v>151</v>
      </c>
    </row>
    <row r="497" spans="1:7" ht="45" customHeight="1" x14ac:dyDescent="0.3">
      <c r="A497" s="41" t="s">
        <v>802</v>
      </c>
      <c r="B497" s="41" t="s">
        <v>653</v>
      </c>
      <c r="C497" s="41" t="s">
        <v>162</v>
      </c>
      <c r="D497" s="42" t="s">
        <v>71</v>
      </c>
      <c r="E497" s="1" t="s">
        <v>154</v>
      </c>
      <c r="F497" s="1" t="s">
        <v>154</v>
      </c>
      <c r="G497" s="43">
        <f>SUM(G498:G498)</f>
        <v>1</v>
      </c>
    </row>
    <row r="498" spans="1:7" x14ac:dyDescent="0.3">
      <c r="A498" s="44" t="s">
        <v>800</v>
      </c>
      <c r="B498" s="44"/>
      <c r="C498" s="45">
        <v>1</v>
      </c>
      <c r="D498" s="45"/>
      <c r="E498" s="45"/>
      <c r="F498" s="45"/>
      <c r="G498" s="45">
        <f>PRODUCT(C498:F498)</f>
        <v>1</v>
      </c>
    </row>
    <row r="500" spans="1:7" x14ac:dyDescent="0.3">
      <c r="B500" t="s">
        <v>651</v>
      </c>
      <c r="C500" s="39" t="s">
        <v>5</v>
      </c>
      <c r="D500" s="40" t="s">
        <v>6</v>
      </c>
      <c r="E500" s="39" t="s">
        <v>7</v>
      </c>
    </row>
    <row r="501" spans="1:7" x14ac:dyDescent="0.3">
      <c r="B501" t="s">
        <v>651</v>
      </c>
      <c r="C501" s="39" t="s">
        <v>8</v>
      </c>
      <c r="D501" s="40" t="s">
        <v>61</v>
      </c>
      <c r="E501" s="39" t="s">
        <v>163</v>
      </c>
    </row>
    <row r="502" spans="1:7" x14ac:dyDescent="0.3">
      <c r="B502" t="s">
        <v>651</v>
      </c>
      <c r="C502" s="39" t="s">
        <v>17</v>
      </c>
      <c r="D502" s="40" t="s">
        <v>6</v>
      </c>
      <c r="E502" s="39" t="s">
        <v>85</v>
      </c>
    </row>
    <row r="503" spans="1:7" x14ac:dyDescent="0.3">
      <c r="B503" t="s">
        <v>651</v>
      </c>
      <c r="C503" s="39" t="s">
        <v>19</v>
      </c>
      <c r="D503" s="40" t="s">
        <v>6</v>
      </c>
      <c r="E503" s="39" t="s">
        <v>129</v>
      </c>
    </row>
    <row r="505" spans="1:7" ht="45" customHeight="1" x14ac:dyDescent="0.3">
      <c r="A505" s="41" t="s">
        <v>803</v>
      </c>
      <c r="B505" s="41" t="s">
        <v>653</v>
      </c>
      <c r="C505" s="41" t="s">
        <v>22</v>
      </c>
      <c r="D505" s="42" t="s">
        <v>23</v>
      </c>
      <c r="E505" s="1" t="s">
        <v>24</v>
      </c>
      <c r="F505" s="1" t="s">
        <v>24</v>
      </c>
      <c r="G505" s="43">
        <f>SUM(G506:G507)</f>
        <v>236.39060999999998</v>
      </c>
    </row>
    <row r="506" spans="1:7" x14ac:dyDescent="0.3">
      <c r="A506" s="44" t="s">
        <v>168</v>
      </c>
      <c r="B506" s="44"/>
      <c r="C506" s="45">
        <v>66.61</v>
      </c>
      <c r="D506" s="45">
        <v>11.01</v>
      </c>
      <c r="E506" s="45">
        <v>0.1</v>
      </c>
      <c r="F506" s="45"/>
      <c r="G506" s="45">
        <f>PRODUCT(C506:F506)</f>
        <v>73.337609999999998</v>
      </c>
    </row>
    <row r="507" spans="1:7" x14ac:dyDescent="0.3">
      <c r="A507" s="44" t="s">
        <v>173</v>
      </c>
      <c r="B507" s="44"/>
      <c r="C507" s="45">
        <v>17.82</v>
      </c>
      <c r="D507" s="45">
        <v>91.5</v>
      </c>
      <c r="E507" s="45">
        <v>0.1</v>
      </c>
      <c r="F507" s="45"/>
      <c r="G507" s="45">
        <f>PRODUCT(C507:F507)</f>
        <v>163.053</v>
      </c>
    </row>
    <row r="509" spans="1:7" ht="45" customHeight="1" x14ac:dyDescent="0.3">
      <c r="A509" s="41" t="s">
        <v>804</v>
      </c>
      <c r="B509" s="41" t="s">
        <v>653</v>
      </c>
      <c r="C509" s="41" t="s">
        <v>25</v>
      </c>
      <c r="D509" s="42" t="s">
        <v>23</v>
      </c>
      <c r="E509" s="1" t="s">
        <v>26</v>
      </c>
      <c r="F509" s="1" t="s">
        <v>26</v>
      </c>
      <c r="G509" s="43">
        <f>SUM(G510:G511)</f>
        <v>2439.9</v>
      </c>
    </row>
    <row r="510" spans="1:7" x14ac:dyDescent="0.3">
      <c r="A510" s="44" t="s">
        <v>168</v>
      </c>
      <c r="B510" s="44"/>
      <c r="C510" s="45">
        <v>159.13</v>
      </c>
      <c r="D510" s="45"/>
      <c r="E510" s="45"/>
      <c r="F510" s="45"/>
      <c r="G510" s="45">
        <f>PRODUCT(C510:F510)</f>
        <v>159.13</v>
      </c>
    </row>
    <row r="511" spans="1:7" x14ac:dyDescent="0.3">
      <c r="A511" s="44" t="s">
        <v>173</v>
      </c>
      <c r="B511" s="44"/>
      <c r="C511" s="45">
        <v>2280.77</v>
      </c>
      <c r="D511" s="45"/>
      <c r="E511" s="45"/>
      <c r="F511" s="45"/>
      <c r="G511" s="45">
        <f>PRODUCT(C511:F511)</f>
        <v>2280.77</v>
      </c>
    </row>
    <row r="513" spans="1:7" ht="45" customHeight="1" x14ac:dyDescent="0.3">
      <c r="A513" s="41" t="s">
        <v>805</v>
      </c>
      <c r="B513" s="41" t="s">
        <v>653</v>
      </c>
      <c r="C513" s="41" t="s">
        <v>27</v>
      </c>
      <c r="D513" s="42" t="s">
        <v>23</v>
      </c>
      <c r="E513" s="1" t="s">
        <v>28</v>
      </c>
      <c r="F513" s="1" t="s">
        <v>28</v>
      </c>
      <c r="G513" s="43">
        <f>SUM(G514:G516)</f>
        <v>3211.5479999999998</v>
      </c>
    </row>
    <row r="514" spans="1:7" x14ac:dyDescent="0.3">
      <c r="A514" s="44" t="s">
        <v>168</v>
      </c>
      <c r="B514" s="44"/>
      <c r="C514" s="45">
        <v>232.47</v>
      </c>
      <c r="D514" s="45"/>
      <c r="E514" s="45"/>
      <c r="F514" s="45"/>
      <c r="G514" s="45">
        <f>PRODUCT(C514:F514)</f>
        <v>232.47</v>
      </c>
    </row>
    <row r="515" spans="1:7" x14ac:dyDescent="0.3">
      <c r="A515" s="44" t="s">
        <v>173</v>
      </c>
      <c r="B515" s="44"/>
      <c r="C515" s="45">
        <v>2443.8200000000002</v>
      </c>
      <c r="D515" s="45"/>
      <c r="E515" s="45"/>
      <c r="F515" s="45"/>
      <c r="G515" s="45">
        <f>PRODUCT(C515:F515)</f>
        <v>2443.8200000000002</v>
      </c>
    </row>
    <row r="516" spans="1:7" x14ac:dyDescent="0.3">
      <c r="A516" s="44" t="s">
        <v>806</v>
      </c>
      <c r="B516" s="44"/>
      <c r="C516" s="45">
        <v>20</v>
      </c>
      <c r="D516" s="45">
        <v>2676.29</v>
      </c>
      <c r="E516" s="45"/>
      <c r="F516" s="45"/>
      <c r="G516" s="45">
        <f>C516 * D516/100</f>
        <v>535.25800000000004</v>
      </c>
    </row>
    <row r="518" spans="1:7" ht="45" customHeight="1" x14ac:dyDescent="0.3">
      <c r="A518" s="41" t="s">
        <v>807</v>
      </c>
      <c r="B518" s="41" t="s">
        <v>653</v>
      </c>
      <c r="C518" s="41" t="s">
        <v>29</v>
      </c>
      <c r="D518" s="42" t="s">
        <v>30</v>
      </c>
      <c r="E518" s="1" t="s">
        <v>31</v>
      </c>
      <c r="F518" s="1" t="s">
        <v>31</v>
      </c>
      <c r="G518" s="43">
        <f>SUM(G519:G520)</f>
        <v>2363.9061000000002</v>
      </c>
    </row>
    <row r="519" spans="1:7" x14ac:dyDescent="0.3">
      <c r="A519" s="44" t="s">
        <v>168</v>
      </c>
      <c r="B519" s="44"/>
      <c r="C519" s="45">
        <v>66.61</v>
      </c>
      <c r="D519" s="45">
        <v>11.01</v>
      </c>
      <c r="E519" s="45"/>
      <c r="F519" s="45"/>
      <c r="G519" s="45">
        <f>PRODUCT(C519:F519)</f>
        <v>733.37609999999995</v>
      </c>
    </row>
    <row r="520" spans="1:7" x14ac:dyDescent="0.3">
      <c r="A520" s="44" t="s">
        <v>173</v>
      </c>
      <c r="B520" s="44"/>
      <c r="C520" s="45">
        <v>17.82</v>
      </c>
      <c r="D520" s="45">
        <v>91.5</v>
      </c>
      <c r="E520" s="45"/>
      <c r="F520" s="45"/>
      <c r="G520" s="45">
        <f>PRODUCT(C520:F520)</f>
        <v>1630.53</v>
      </c>
    </row>
    <row r="522" spans="1:7" ht="45" customHeight="1" x14ac:dyDescent="0.3">
      <c r="A522" s="41" t="s">
        <v>808</v>
      </c>
      <c r="B522" s="41" t="s">
        <v>653</v>
      </c>
      <c r="C522" s="41" t="s">
        <v>32</v>
      </c>
      <c r="D522" s="42" t="s">
        <v>30</v>
      </c>
      <c r="E522" s="1" t="s">
        <v>33</v>
      </c>
      <c r="F522" s="1" t="s">
        <v>33</v>
      </c>
      <c r="G522" s="43">
        <f>SUM(G523:G524)</f>
        <v>157.69999999999999</v>
      </c>
    </row>
    <row r="523" spans="1:7" x14ac:dyDescent="0.3">
      <c r="A523" s="44" t="s">
        <v>168</v>
      </c>
      <c r="B523" s="44"/>
      <c r="C523" s="45">
        <v>66.2</v>
      </c>
      <c r="D523" s="45">
        <v>1</v>
      </c>
      <c r="E523" s="45"/>
      <c r="F523" s="45"/>
      <c r="G523" s="45">
        <f>PRODUCT(C523:F523)</f>
        <v>66.2</v>
      </c>
    </row>
    <row r="524" spans="1:7" x14ac:dyDescent="0.3">
      <c r="A524" s="44" t="s">
        <v>173</v>
      </c>
      <c r="B524" s="44"/>
      <c r="C524" s="45">
        <v>91.5</v>
      </c>
      <c r="D524" s="45">
        <v>1</v>
      </c>
      <c r="E524" s="45"/>
      <c r="F524" s="45"/>
      <c r="G524" s="45">
        <f>PRODUCT(C524:F524)</f>
        <v>91.5</v>
      </c>
    </row>
    <row r="526" spans="1:7" x14ac:dyDescent="0.3">
      <c r="B526" t="s">
        <v>651</v>
      </c>
      <c r="C526" s="39" t="s">
        <v>5</v>
      </c>
      <c r="D526" s="40" t="s">
        <v>6</v>
      </c>
      <c r="E526" s="39" t="s">
        <v>7</v>
      </c>
    </row>
    <row r="527" spans="1:7" x14ac:dyDescent="0.3">
      <c r="B527" t="s">
        <v>651</v>
      </c>
      <c r="C527" s="39" t="s">
        <v>8</v>
      </c>
      <c r="D527" s="40" t="s">
        <v>61</v>
      </c>
      <c r="E527" s="39" t="s">
        <v>163</v>
      </c>
    </row>
    <row r="528" spans="1:7" x14ac:dyDescent="0.3">
      <c r="B528" t="s">
        <v>651</v>
      </c>
      <c r="C528" s="39" t="s">
        <v>17</v>
      </c>
      <c r="D528" s="40" t="s">
        <v>6</v>
      </c>
      <c r="E528" s="39" t="s">
        <v>85</v>
      </c>
    </row>
    <row r="529" spans="1:7" x14ac:dyDescent="0.3">
      <c r="B529" t="s">
        <v>651</v>
      </c>
      <c r="C529" s="39" t="s">
        <v>19</v>
      </c>
      <c r="D529" s="40" t="s">
        <v>15</v>
      </c>
      <c r="E529" s="39" t="s">
        <v>131</v>
      </c>
    </row>
    <row r="531" spans="1:7" ht="45" customHeight="1" x14ac:dyDescent="0.3">
      <c r="A531" s="41" t="s">
        <v>809</v>
      </c>
      <c r="B531" s="41" t="s">
        <v>653</v>
      </c>
      <c r="C531" s="41" t="s">
        <v>36</v>
      </c>
      <c r="D531" s="42" t="s">
        <v>23</v>
      </c>
      <c r="E531" s="1" t="s">
        <v>37</v>
      </c>
      <c r="F531" s="1" t="s">
        <v>37</v>
      </c>
      <c r="G531" s="43">
        <f>SUM(G532:G533)</f>
        <v>375.52</v>
      </c>
    </row>
    <row r="532" spans="1:7" x14ac:dyDescent="0.3">
      <c r="A532" s="44" t="s">
        <v>168</v>
      </c>
      <c r="B532" s="44"/>
      <c r="C532" s="45">
        <v>202.12</v>
      </c>
      <c r="D532" s="45"/>
      <c r="E532" s="45"/>
      <c r="F532" s="45"/>
      <c r="G532" s="45">
        <f>PRODUCT(C532:F532)</f>
        <v>202.12</v>
      </c>
    </row>
    <row r="533" spans="1:7" x14ac:dyDescent="0.3">
      <c r="A533" s="44" t="s">
        <v>173</v>
      </c>
      <c r="B533" s="44"/>
      <c r="C533" s="45">
        <v>173.4</v>
      </c>
      <c r="D533" s="45"/>
      <c r="E533" s="45"/>
      <c r="F533" s="45"/>
      <c r="G533" s="45">
        <f>PRODUCT(C533:F533)</f>
        <v>173.4</v>
      </c>
    </row>
    <row r="535" spans="1:7" ht="45" customHeight="1" x14ac:dyDescent="0.3">
      <c r="A535" s="41" t="s">
        <v>810</v>
      </c>
      <c r="B535" s="41" t="s">
        <v>653</v>
      </c>
      <c r="C535" s="41" t="s">
        <v>38</v>
      </c>
      <c r="D535" s="42" t="s">
        <v>23</v>
      </c>
      <c r="E535" s="1" t="s">
        <v>39</v>
      </c>
      <c r="F535" s="1" t="s">
        <v>39</v>
      </c>
      <c r="G535" s="43">
        <f>SUM(G536:G537)</f>
        <v>26.76</v>
      </c>
    </row>
    <row r="536" spans="1:7" x14ac:dyDescent="0.3">
      <c r="A536" s="44" t="s">
        <v>168</v>
      </c>
      <c r="B536" s="44"/>
      <c r="C536" s="45">
        <v>13.38</v>
      </c>
      <c r="D536" s="45"/>
      <c r="E536" s="45"/>
      <c r="F536" s="45"/>
      <c r="G536" s="45">
        <f>PRODUCT(C536:F536)</f>
        <v>13.38</v>
      </c>
    </row>
    <row r="537" spans="1:7" x14ac:dyDescent="0.3">
      <c r="A537" s="44" t="s">
        <v>173</v>
      </c>
      <c r="B537" s="44"/>
      <c r="C537" s="45">
        <v>13.38</v>
      </c>
      <c r="D537" s="45"/>
      <c r="E537" s="45"/>
      <c r="F537" s="45"/>
      <c r="G537" s="45">
        <f>PRODUCT(C537:F537)</f>
        <v>13.38</v>
      </c>
    </row>
    <row r="539" spans="1:7" ht="45" customHeight="1" x14ac:dyDescent="0.3">
      <c r="A539" s="41" t="s">
        <v>811</v>
      </c>
      <c r="B539" s="41" t="s">
        <v>653</v>
      </c>
      <c r="C539" s="41" t="s">
        <v>27</v>
      </c>
      <c r="D539" s="42" t="s">
        <v>23</v>
      </c>
      <c r="E539" s="1" t="s">
        <v>28</v>
      </c>
      <c r="F539" s="1" t="s">
        <v>28</v>
      </c>
      <c r="G539" s="43">
        <f>SUM(G540:G542)</f>
        <v>632.88</v>
      </c>
    </row>
    <row r="540" spans="1:7" x14ac:dyDescent="0.3">
      <c r="A540" s="44" t="s">
        <v>168</v>
      </c>
      <c r="B540" s="44"/>
      <c r="C540" s="45">
        <v>215.5</v>
      </c>
      <c r="D540" s="45"/>
      <c r="E540" s="45"/>
      <c r="F540" s="45"/>
      <c r="G540" s="45">
        <f>PRODUCT(C540:F540)</f>
        <v>215.5</v>
      </c>
    </row>
    <row r="541" spans="1:7" x14ac:dyDescent="0.3">
      <c r="A541" s="44" t="s">
        <v>173</v>
      </c>
      <c r="B541" s="44"/>
      <c r="C541" s="45">
        <v>311.89999999999998</v>
      </c>
      <c r="D541" s="45"/>
      <c r="E541" s="45"/>
      <c r="F541" s="45"/>
      <c r="G541" s="45">
        <f>PRODUCT(C541:F541)</f>
        <v>311.89999999999998</v>
      </c>
    </row>
    <row r="542" spans="1:7" x14ac:dyDescent="0.3">
      <c r="A542" s="44" t="s">
        <v>656</v>
      </c>
      <c r="B542" s="44"/>
      <c r="C542" s="45">
        <v>20</v>
      </c>
      <c r="D542" s="45">
        <v>527.4</v>
      </c>
      <c r="E542" s="45"/>
      <c r="F542" s="45"/>
      <c r="G542" s="45">
        <f>C542 * D542/100</f>
        <v>105.48</v>
      </c>
    </row>
    <row r="544" spans="1:7" ht="45" customHeight="1" x14ac:dyDescent="0.3">
      <c r="A544" s="41" t="s">
        <v>812</v>
      </c>
      <c r="B544" s="41" t="s">
        <v>653</v>
      </c>
      <c r="C544" s="41" t="s">
        <v>40</v>
      </c>
      <c r="D544" s="42" t="s">
        <v>23</v>
      </c>
      <c r="E544" s="1" t="s">
        <v>41</v>
      </c>
      <c r="F544" s="1" t="s">
        <v>41</v>
      </c>
      <c r="G544" s="43">
        <f>SUM(G545:G546)</f>
        <v>232.72</v>
      </c>
    </row>
    <row r="545" spans="1:7" x14ac:dyDescent="0.3">
      <c r="A545" s="44" t="s">
        <v>168</v>
      </c>
      <c r="B545" s="44"/>
      <c r="C545" s="45">
        <v>116.6</v>
      </c>
      <c r="D545" s="45"/>
      <c r="E545" s="45"/>
      <c r="F545" s="45"/>
      <c r="G545" s="45">
        <f>PRODUCT(C545:F545)</f>
        <v>116.6</v>
      </c>
    </row>
    <row r="546" spans="1:7" x14ac:dyDescent="0.3">
      <c r="A546" s="44" t="s">
        <v>173</v>
      </c>
      <c r="B546" s="44"/>
      <c r="C546" s="45">
        <v>116.12</v>
      </c>
      <c r="D546" s="45"/>
      <c r="E546" s="45"/>
      <c r="F546" s="45"/>
      <c r="G546" s="45">
        <f>PRODUCT(C546:F546)</f>
        <v>116.12</v>
      </c>
    </row>
    <row r="548" spans="1:7" ht="45" customHeight="1" x14ac:dyDescent="0.3">
      <c r="A548" s="41" t="s">
        <v>813</v>
      </c>
      <c r="B548" s="41" t="s">
        <v>653</v>
      </c>
      <c r="C548" s="41" t="s">
        <v>166</v>
      </c>
      <c r="D548" s="42" t="s">
        <v>23</v>
      </c>
      <c r="E548" s="1" t="s">
        <v>167</v>
      </c>
      <c r="F548" s="1" t="s">
        <v>167</v>
      </c>
      <c r="G548" s="43">
        <f>SUM(G549:G549)</f>
        <v>119.6</v>
      </c>
    </row>
    <row r="549" spans="1:7" x14ac:dyDescent="0.3">
      <c r="A549" s="44" t="s">
        <v>173</v>
      </c>
      <c r="B549" s="44"/>
      <c r="C549" s="45">
        <v>119.6</v>
      </c>
      <c r="D549" s="45"/>
      <c r="E549" s="45"/>
      <c r="F549" s="45"/>
      <c r="G549" s="45">
        <f>PRODUCT(C549:F549)</f>
        <v>119.6</v>
      </c>
    </row>
    <row r="551" spans="1:7" ht="45" customHeight="1" x14ac:dyDescent="0.3">
      <c r="A551" s="41" t="s">
        <v>814</v>
      </c>
      <c r="B551" s="41" t="s">
        <v>653</v>
      </c>
      <c r="C551" s="41" t="s">
        <v>133</v>
      </c>
      <c r="D551" s="42" t="s">
        <v>23</v>
      </c>
      <c r="E551" s="1" t="s">
        <v>134</v>
      </c>
      <c r="F551" s="1" t="s">
        <v>134</v>
      </c>
      <c r="G551" s="43">
        <f>SUM(G552:G552)</f>
        <v>5.52</v>
      </c>
    </row>
    <row r="552" spans="1:7" x14ac:dyDescent="0.3">
      <c r="A552" s="44" t="s">
        <v>173</v>
      </c>
      <c r="B552" s="44"/>
      <c r="C552" s="45">
        <v>5.52</v>
      </c>
      <c r="D552" s="45"/>
      <c r="E552" s="45"/>
      <c r="F552" s="45"/>
      <c r="G552" s="45">
        <f>PRODUCT(C552:F552)</f>
        <v>5.52</v>
      </c>
    </row>
    <row r="554" spans="1:7" x14ac:dyDescent="0.3">
      <c r="B554" t="s">
        <v>651</v>
      </c>
      <c r="C554" s="39" t="s">
        <v>5</v>
      </c>
      <c r="D554" s="40" t="s">
        <v>6</v>
      </c>
      <c r="E554" s="39" t="s">
        <v>7</v>
      </c>
    </row>
    <row r="555" spans="1:7" x14ac:dyDescent="0.3">
      <c r="B555" t="s">
        <v>651</v>
      </c>
      <c r="C555" s="39" t="s">
        <v>8</v>
      </c>
      <c r="D555" s="40" t="s">
        <v>61</v>
      </c>
      <c r="E555" s="39" t="s">
        <v>163</v>
      </c>
    </row>
    <row r="556" spans="1:7" x14ac:dyDescent="0.3">
      <c r="B556" t="s">
        <v>651</v>
      </c>
      <c r="C556" s="39" t="s">
        <v>17</v>
      </c>
      <c r="D556" s="40" t="s">
        <v>61</v>
      </c>
      <c r="E556" s="39" t="s">
        <v>141</v>
      </c>
    </row>
    <row r="558" spans="1:7" ht="45" customHeight="1" x14ac:dyDescent="0.3">
      <c r="A558" s="41" t="s">
        <v>815</v>
      </c>
      <c r="B558" s="41" t="s">
        <v>653</v>
      </c>
      <c r="C558" s="41" t="s">
        <v>178</v>
      </c>
      <c r="D558" s="42" t="s">
        <v>71</v>
      </c>
      <c r="E558" s="1" t="s">
        <v>144</v>
      </c>
      <c r="F558" s="1" t="s">
        <v>144</v>
      </c>
      <c r="G558" s="43">
        <f>SUM(G559:G559)</f>
        <v>1</v>
      </c>
    </row>
    <row r="559" spans="1:7" x14ac:dyDescent="0.3">
      <c r="A559" s="44" t="s">
        <v>163</v>
      </c>
      <c r="B559" s="44"/>
      <c r="C559" s="45">
        <v>1</v>
      </c>
      <c r="D559" s="45"/>
      <c r="E559" s="45"/>
      <c r="F559" s="45"/>
      <c r="G559" s="45">
        <f>PRODUCT(C559:F559)</f>
        <v>1</v>
      </c>
    </row>
    <row r="561" spans="1:7" x14ac:dyDescent="0.3">
      <c r="B561" t="s">
        <v>651</v>
      </c>
      <c r="C561" s="39" t="s">
        <v>5</v>
      </c>
      <c r="D561" s="40" t="s">
        <v>6</v>
      </c>
      <c r="E561" s="39" t="s">
        <v>7</v>
      </c>
    </row>
    <row r="562" spans="1:7" x14ac:dyDescent="0.3">
      <c r="B562" t="s">
        <v>651</v>
      </c>
      <c r="C562" s="39" t="s">
        <v>8</v>
      </c>
      <c r="D562" s="40" t="s">
        <v>61</v>
      </c>
      <c r="E562" s="39" t="s">
        <v>163</v>
      </c>
    </row>
    <row r="563" spans="1:7" x14ac:dyDescent="0.3">
      <c r="B563" t="s">
        <v>651</v>
      </c>
      <c r="C563" s="39" t="s">
        <v>17</v>
      </c>
      <c r="D563" s="40" t="s">
        <v>79</v>
      </c>
      <c r="E563" s="39" t="s">
        <v>146</v>
      </c>
    </row>
    <row r="565" spans="1:7" ht="45" customHeight="1" x14ac:dyDescent="0.3">
      <c r="A565" s="41" t="s">
        <v>816</v>
      </c>
      <c r="B565" s="41" t="s">
        <v>653</v>
      </c>
      <c r="C565" s="41" t="s">
        <v>180</v>
      </c>
      <c r="D565" s="42" t="s">
        <v>71</v>
      </c>
      <c r="E565" s="1" t="s">
        <v>149</v>
      </c>
      <c r="F565" s="1" t="s">
        <v>149</v>
      </c>
      <c r="G565" s="43">
        <f>SUM(G566:G566)</f>
        <v>1</v>
      </c>
    </row>
    <row r="566" spans="1:7" x14ac:dyDescent="0.3">
      <c r="A566" s="44" t="s">
        <v>163</v>
      </c>
      <c r="B566" s="44"/>
      <c r="C566" s="45">
        <v>1</v>
      </c>
      <c r="D566" s="45"/>
      <c r="E566" s="45"/>
      <c r="F566" s="45"/>
      <c r="G566" s="45">
        <f>PRODUCT(C566:F566)</f>
        <v>1</v>
      </c>
    </row>
  </sheetData>
  <sheetProtection sheet="1"/>
  <mergeCells count="127">
    <mergeCell ref="E565:F565"/>
    <mergeCell ref="E518:F518"/>
    <mergeCell ref="E522:F522"/>
    <mergeCell ref="E531:F531"/>
    <mergeCell ref="E535:F535"/>
    <mergeCell ref="E539:F539"/>
    <mergeCell ref="E544:F544"/>
    <mergeCell ref="E548:F548"/>
    <mergeCell ref="E551:F551"/>
    <mergeCell ref="E558:F558"/>
    <mergeCell ref="E469:F469"/>
    <mergeCell ref="E473:F473"/>
    <mergeCell ref="E476:F476"/>
    <mergeCell ref="E483:F483"/>
    <mergeCell ref="E490:F490"/>
    <mergeCell ref="E497:F497"/>
    <mergeCell ref="E505:F505"/>
    <mergeCell ref="E509:F509"/>
    <mergeCell ref="E513:F513"/>
    <mergeCell ref="E423:F423"/>
    <mergeCell ref="E429:F429"/>
    <mergeCell ref="E432:F432"/>
    <mergeCell ref="E435:F435"/>
    <mergeCell ref="E442:F442"/>
    <mergeCell ref="E449:F449"/>
    <mergeCell ref="E456:F456"/>
    <mergeCell ref="E463:F463"/>
    <mergeCell ref="E466:F466"/>
    <mergeCell ref="E386:F386"/>
    <mergeCell ref="E394:F394"/>
    <mergeCell ref="E397:F397"/>
    <mergeCell ref="E400:F400"/>
    <mergeCell ref="E403:F403"/>
    <mergeCell ref="E406:F406"/>
    <mergeCell ref="E409:F409"/>
    <mergeCell ref="E412:F412"/>
    <mergeCell ref="E420:F420"/>
    <mergeCell ref="E344:F344"/>
    <mergeCell ref="E352:F352"/>
    <mergeCell ref="E355:F355"/>
    <mergeCell ref="E358:F358"/>
    <mergeCell ref="E363:F363"/>
    <mergeCell ref="E366:F366"/>
    <mergeCell ref="E374:F374"/>
    <mergeCell ref="E378:F378"/>
    <mergeCell ref="E381:F381"/>
    <mergeCell ref="E311:F311"/>
    <mergeCell ref="E315:F315"/>
    <mergeCell ref="E318:F318"/>
    <mergeCell ref="E326:F326"/>
    <mergeCell ref="E329:F329"/>
    <mergeCell ref="E332:F332"/>
    <mergeCell ref="E335:F335"/>
    <mergeCell ref="E338:F338"/>
    <mergeCell ref="E341:F341"/>
    <mergeCell ref="E271:F271"/>
    <mergeCell ref="E279:F279"/>
    <mergeCell ref="E282:F282"/>
    <mergeCell ref="E288:F288"/>
    <mergeCell ref="E291:F291"/>
    <mergeCell ref="E294:F294"/>
    <mergeCell ref="E297:F297"/>
    <mergeCell ref="E305:F305"/>
    <mergeCell ref="E308:F308"/>
    <mergeCell ref="E238:F238"/>
    <mergeCell ref="E241:F241"/>
    <mergeCell ref="E245:F245"/>
    <mergeCell ref="E253:F253"/>
    <mergeCell ref="E256:F256"/>
    <mergeCell ref="E259:F259"/>
    <mergeCell ref="E262:F262"/>
    <mergeCell ref="E265:F265"/>
    <mergeCell ref="E268:F268"/>
    <mergeCell ref="E197:F197"/>
    <mergeCell ref="E201:F201"/>
    <mergeCell ref="E204:F204"/>
    <mergeCell ref="E208:F208"/>
    <mergeCell ref="E217:F217"/>
    <mergeCell ref="E220:F220"/>
    <mergeCell ref="E223:F223"/>
    <mergeCell ref="E226:F226"/>
    <mergeCell ref="E235:F235"/>
    <mergeCell ref="E147:F147"/>
    <mergeCell ref="E150:F150"/>
    <mergeCell ref="E158:F158"/>
    <mergeCell ref="E167:F167"/>
    <mergeCell ref="E170:F170"/>
    <mergeCell ref="E173:F173"/>
    <mergeCell ref="E177:F177"/>
    <mergeCell ref="E185:F185"/>
    <mergeCell ref="E188:F188"/>
    <mergeCell ref="E108:F108"/>
    <mergeCell ref="E116:F116"/>
    <mergeCell ref="E119:F119"/>
    <mergeCell ref="E122:F122"/>
    <mergeCell ref="E126:F126"/>
    <mergeCell ref="E129:F129"/>
    <mergeCell ref="E138:F138"/>
    <mergeCell ref="E141:F141"/>
    <mergeCell ref="E144:F144"/>
    <mergeCell ref="E67:F67"/>
    <mergeCell ref="E70:F70"/>
    <mergeCell ref="E78:F78"/>
    <mergeCell ref="E81:F81"/>
    <mergeCell ref="E88:F88"/>
    <mergeCell ref="E91:F91"/>
    <mergeCell ref="E94:F94"/>
    <mergeCell ref="E97:F97"/>
    <mergeCell ref="E100:F100"/>
    <mergeCell ref="E28:F28"/>
    <mergeCell ref="E36:F36"/>
    <mergeCell ref="E39:F39"/>
    <mergeCell ref="E43:F43"/>
    <mergeCell ref="E47:F47"/>
    <mergeCell ref="E55:F55"/>
    <mergeCell ref="E58:F58"/>
    <mergeCell ref="E61:F61"/>
    <mergeCell ref="E64:F64"/>
    <mergeCell ref="E1:H1"/>
    <mergeCell ref="E2:H2"/>
    <mergeCell ref="E3:H3"/>
    <mergeCell ref="E4:H4"/>
    <mergeCell ref="C6:G6"/>
    <mergeCell ref="E15:F15"/>
    <mergeCell ref="E18:F18"/>
    <mergeCell ref="E21:F21"/>
    <mergeCell ref="E25:F25"/>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T-PRES</vt:lpstr>
      <vt:lpstr>T-APU</vt:lpstr>
      <vt:lpstr>T-SMP</vt:lpstr>
      <vt:lpstr>T-DIM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Pascual, Raquel</dc:creator>
  <cp:lastModifiedBy>Garcia Pascual, Raquel</cp:lastModifiedBy>
  <dcterms:created xsi:type="dcterms:W3CDTF">2024-07-22T11:29:48Z</dcterms:created>
  <dcterms:modified xsi:type="dcterms:W3CDTF">2024-07-22T16:28:33Z</dcterms:modified>
</cp:coreProperties>
</file>