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4_GSS\CAPITOL_2\SERVEIS\GSS-2024-426_O_Neteja_HCP\04.2_Sobre_digital_documentacio\"/>
    </mc:Choice>
  </mc:AlternateContent>
  <bookViews>
    <workbookView xWindow="0" yWindow="0" windowWidth="23040" windowHeight="9192" activeTab="1"/>
  </bookViews>
  <sheets>
    <sheet name="2024-426_oferta_servei" sheetId="13" r:id="rId1"/>
    <sheet name="2024-426_oferta_hores_extraord" sheetId="15" r:id="rId2"/>
  </sheets>
  <definedNames>
    <definedName name="_xlnm.Print_Area" localSheetId="1">'2024-426_oferta_hores_extraord'!$B$2:$O$31</definedName>
    <definedName name="_xlnm.Print_Area" localSheetId="0">'2024-426_oferta_servei'!$B$2:$O$49</definedName>
  </definedNames>
  <calcPr calcId="162913"/>
</workbook>
</file>

<file path=xl/calcChain.xml><?xml version="1.0" encoding="utf-8"?>
<calcChain xmlns="http://schemas.openxmlformats.org/spreadsheetml/2006/main">
  <c r="O12" i="13" l="1"/>
  <c r="E22" i="13" l="1"/>
  <c r="E20" i="13"/>
  <c r="E21" i="13"/>
  <c r="E19" i="13"/>
  <c r="D21" i="13" l="1"/>
  <c r="C21" i="13"/>
  <c r="D20" i="13"/>
  <c r="C20" i="13"/>
  <c r="D19" i="13"/>
  <c r="C19" i="13"/>
  <c r="C30" i="13" l="1"/>
  <c r="C31" i="13"/>
  <c r="D12" i="13" l="1"/>
  <c r="D11" i="13"/>
  <c r="M31" i="13" l="1"/>
  <c r="N31" i="13" s="1"/>
  <c r="O31" i="13" s="1"/>
  <c r="J31" i="13"/>
  <c r="K31" i="13" s="1"/>
  <c r="L31" i="13" s="1"/>
  <c r="F31" i="13"/>
  <c r="D31" i="13"/>
  <c r="M30" i="13"/>
  <c r="N30" i="13" s="1"/>
  <c r="J30" i="13"/>
  <c r="F30" i="13"/>
  <c r="G30" i="13" s="1"/>
  <c r="H30" i="13" s="1"/>
  <c r="D30" i="13"/>
  <c r="M13" i="13"/>
  <c r="J13" i="13"/>
  <c r="F13" i="13"/>
  <c r="C13" i="13"/>
  <c r="N12" i="13"/>
  <c r="K12" i="13"/>
  <c r="L12" i="13" s="1"/>
  <c r="H12" i="13"/>
  <c r="G12" i="13"/>
  <c r="N11" i="13"/>
  <c r="O11" i="13" s="1"/>
  <c r="K11" i="13"/>
  <c r="G11" i="13"/>
  <c r="H11" i="13" s="1"/>
  <c r="E11" i="13"/>
  <c r="D32" i="13" l="1"/>
  <c r="J32" i="13"/>
  <c r="K30" i="13"/>
  <c r="L30" i="13" s="1"/>
  <c r="L32" i="13" s="1"/>
  <c r="G13" i="13"/>
  <c r="F32" i="13"/>
  <c r="O13" i="13"/>
  <c r="N13" i="13"/>
  <c r="K13" i="13"/>
  <c r="L11" i="13"/>
  <c r="L13" i="13" s="1"/>
  <c r="H13" i="13"/>
  <c r="G31" i="13"/>
  <c r="C32" i="13"/>
  <c r="D13" i="13"/>
  <c r="E30" i="13"/>
  <c r="O30" i="13"/>
  <c r="O32" i="13" s="1"/>
  <c r="N32" i="13"/>
  <c r="E12" i="13"/>
  <c r="E13" i="13" s="1"/>
  <c r="M32" i="13"/>
  <c r="L38" i="13" l="1"/>
  <c r="M38" i="13" s="1"/>
  <c r="E31" i="13"/>
  <c r="E32" i="13" s="1"/>
  <c r="K32" i="13"/>
  <c r="G32" i="13"/>
  <c r="L36" i="13" s="1"/>
  <c r="H31" i="13"/>
  <c r="H32" i="13" s="1"/>
  <c r="M36" i="13" l="1"/>
  <c r="C22" i="13"/>
  <c r="L37" i="13"/>
  <c r="M37" i="13" s="1"/>
  <c r="D22" i="13"/>
  <c r="L39" i="13" l="1"/>
  <c r="M39" i="13" s="1"/>
</calcChain>
</file>

<file path=xl/sharedStrings.xml><?xml version="1.0" encoding="utf-8"?>
<sst xmlns="http://schemas.openxmlformats.org/spreadsheetml/2006/main" count="111" uniqueCount="57">
  <si>
    <t>Import mensual sense IVA</t>
  </si>
  <si>
    <t>Import sense IVA</t>
  </si>
  <si>
    <t>Import amb IVA</t>
  </si>
  <si>
    <t>12 mesos</t>
  </si>
  <si>
    <t>1a pròrroga (1 any)</t>
  </si>
  <si>
    <t>2a pròrroga (1 any)</t>
  </si>
  <si>
    <r>
      <t xml:space="preserve">+3,25% </t>
    </r>
    <r>
      <rPr>
        <b/>
        <sz val="9"/>
        <color theme="1"/>
        <rFont val="Calibri"/>
        <family val="2"/>
        <scheme val="minor"/>
      </rPr>
      <t>increment respecte any anterior</t>
    </r>
  </si>
  <si>
    <r>
      <t xml:space="preserve">+2% </t>
    </r>
    <r>
      <rPr>
        <b/>
        <sz val="9"/>
        <color theme="1"/>
        <rFont val="Calibri"/>
        <family val="2"/>
        <scheme val="minor"/>
      </rPr>
      <t>increment respecte any anterior</t>
    </r>
  </si>
  <si>
    <t>Hospital Comarcal del Pallars (HCP)</t>
  </si>
  <si>
    <t>Reforç Hemodialisis</t>
  </si>
  <si>
    <t>PRESSUPOST BASE DE LICITACIÓ</t>
  </si>
  <si>
    <t>Contracte Inicial</t>
  </si>
  <si>
    <t>Els imports que es fan constar en el pressupost base de licitació són màxims. D'acord amb el Plec de clàusules administratives particulars, no es valorarà la proposició del licitador i, per tant, s'exclorà del procediment quan algun dels imports oferts superi qualsevol dels imports de licitació.</t>
  </si>
  <si>
    <t>PERCENTATGE DE REDUCCIÓ OFERT</t>
  </si>
  <si>
    <t>Caldrà indicar únicament un percentatge de rebaixa, la resta de camps s'ompliran automàticament.</t>
  </si>
  <si>
    <t>Licitador</t>
  </si>
  <si>
    <r>
      <rPr>
        <sz val="10"/>
        <color indexed="10"/>
        <rFont val="Calibri"/>
        <family val="2"/>
      </rPr>
      <t>Cal presentar aquesta oferta en format de full de càlcul.</t>
    </r>
    <r>
      <rPr>
        <sz val="10"/>
        <rFont val="Calibri"/>
        <family val="2"/>
      </rPr>
      <t xml:space="preserve">
D'acord amb l'apartat 13è del Plec de Clàusules Administratives Particulars, "a travès de l'eina de Sobre Digital les empreses hauran de signar el document "resum" de les seves ofertes, amb signatura electrònica avançada basada en un certificat qualificat reconegut, amb la signatura del qual s'entén signada la totalitat de l'oferta, atès que aquest document conté les empremtes electròniques de tots els documents que la composen."</t>
    </r>
  </si>
  <si>
    <t>NIF</t>
  </si>
  <si>
    <t>Nom i cognoms Representant 1</t>
  </si>
  <si>
    <t>DNI Representant 1</t>
  </si>
  <si>
    <t>Nom i cognoms Representant 2</t>
  </si>
  <si>
    <t>DNI Representant 2</t>
  </si>
  <si>
    <t>Lloc</t>
  </si>
  <si>
    <t>Data</t>
  </si>
  <si>
    <t>OFERTA ECONÒMICA</t>
  </si>
  <si>
    <r>
      <t xml:space="preserve">OFERTA ECONÒMICA                                         </t>
    </r>
    <r>
      <rPr>
        <b/>
        <sz val="10"/>
        <color rgb="FFFF0000"/>
        <rFont val="Calibri"/>
        <family val="2"/>
        <scheme val="minor"/>
      </rPr>
      <t xml:space="preserve"> (Cal omplir el camp resaltat en groc, la resta de camps s'ompliràn automàticament)</t>
    </r>
  </si>
  <si>
    <r>
      <t xml:space="preserve"> laborable diürn (</t>
    </r>
    <r>
      <rPr>
        <b/>
        <sz val="11"/>
        <color theme="1"/>
        <rFont val="Calibri"/>
        <family val="2"/>
        <scheme val="minor"/>
      </rPr>
      <t>fins a 2 punts</t>
    </r>
    <r>
      <rPr>
        <sz val="11"/>
        <color theme="1"/>
        <rFont val="Calibri"/>
        <family val="2"/>
        <scheme val="minor"/>
      </rPr>
      <t>)</t>
    </r>
  </si>
  <si>
    <t>Netejador/a</t>
  </si>
  <si>
    <t>Especialista</t>
  </si>
  <si>
    <r>
      <t>diumenge/festiu diürn (</t>
    </r>
    <r>
      <rPr>
        <b/>
        <sz val="11"/>
        <color theme="1"/>
        <rFont val="Calibri"/>
        <family val="2"/>
        <scheme val="minor"/>
      </rPr>
      <t>fins a 1 punt</t>
    </r>
    <r>
      <rPr>
        <sz val="11"/>
        <color theme="1"/>
        <rFont val="Calibri"/>
        <family val="2"/>
        <scheme val="minor"/>
      </rPr>
      <t>)</t>
    </r>
  </si>
  <si>
    <r>
      <t>laborable nocturn (</t>
    </r>
    <r>
      <rPr>
        <b/>
        <sz val="11"/>
        <color theme="1"/>
        <rFont val="Calibri"/>
        <family val="2"/>
        <scheme val="minor"/>
      </rPr>
      <t>fins a 1 punt</t>
    </r>
    <r>
      <rPr>
        <sz val="11"/>
        <color theme="1"/>
        <rFont val="Calibri"/>
        <family val="2"/>
        <scheme val="minor"/>
      </rPr>
      <t>)</t>
    </r>
  </si>
  <si>
    <t>Preus màxims per a hores extraordinàries (preus s/IVA)</t>
  </si>
  <si>
    <t>Preus ofertats  per a hores extraordinàries (preus s/IVA)</t>
  </si>
  <si>
    <t>EXPEDIENT: GSS-2024-426</t>
  </si>
  <si>
    <t>3 mesos</t>
  </si>
  <si>
    <t>TOTALS:</t>
  </si>
  <si>
    <t>Contracte inicial (15 mesos)</t>
  </si>
  <si>
    <t>TOTAL:</t>
  </si>
  <si>
    <t>VALOR ESTIMAT DEL CONTRACTE</t>
  </si>
  <si>
    <t>1ª prorroga: 2026 (12 mesos)</t>
  </si>
  <si>
    <t>2ª prorroga: 2027 (12 mesos)</t>
  </si>
  <si>
    <t>1ª prorroga: (2026) 12 mesos</t>
  </si>
  <si>
    <t>Import 
(sense IVA)</t>
  </si>
  <si>
    <t>Import 
(amb IVA)</t>
  </si>
  <si>
    <t xml:space="preserve">TOTAL: </t>
  </si>
  <si>
    <t>2ª prorroga: (2027) 12 mesos</t>
  </si>
  <si>
    <t>SERVEI DE NETEJA PER A L'HOSPITAL COMARCAL DEL PALLARS (HCP), GESTIONAT PER L'EMPRESA PÚBLICA GESTIÓ DE SERVEIS SANITARIS (GSS)</t>
  </si>
  <si>
    <t>Oferta econòmica (Sobre C)</t>
  </si>
  <si>
    <t>Partida 
IVA (21%)</t>
  </si>
  <si>
    <t>CATEGORIA PROFESSIONAL</t>
  </si>
  <si>
    <r>
      <t>diumenge/festiu diürn 
(</t>
    </r>
    <r>
      <rPr>
        <b/>
        <sz val="11"/>
        <color theme="1"/>
        <rFont val="Calibri"/>
        <family val="2"/>
        <scheme val="minor"/>
      </rPr>
      <t>fins a 1 punt</t>
    </r>
    <r>
      <rPr>
        <sz val="11"/>
        <color theme="1"/>
        <rFont val="Calibri"/>
        <family val="2"/>
        <scheme val="minor"/>
      </rPr>
      <t>)</t>
    </r>
  </si>
  <si>
    <r>
      <t>diumenge/festiu nocturn 
(</t>
    </r>
    <r>
      <rPr>
        <b/>
        <sz val="11"/>
        <color theme="1"/>
        <rFont val="Calibri"/>
        <family val="2"/>
        <scheme val="minor"/>
      </rPr>
      <t>fins a 1 punt</t>
    </r>
    <r>
      <rPr>
        <sz val="11"/>
        <color theme="1"/>
        <rFont val="Calibri"/>
        <family val="2"/>
        <scheme val="minor"/>
      </rPr>
      <t>)</t>
    </r>
  </si>
  <si>
    <t>Preu hora máxim segons perfil professional en treballs extraordinaris i puntuals</t>
  </si>
  <si>
    <r>
      <rPr>
        <sz val="10"/>
        <color indexed="10"/>
        <rFont val="Calibri"/>
        <family val="2"/>
      </rPr>
      <t>Cal presentar aquesta oferta en format de full de càlcul.</t>
    </r>
    <r>
      <rPr>
        <sz val="10"/>
        <rFont val="Calibri"/>
        <family val="2"/>
      </rPr>
      <t xml:space="preserve">
D'acord amb el Plec de Clàusules Administratives Particulars, "a travès de l'eina de Sobre Digital les empreses hauran de signar el document "resum" de les seves ofertes, amb signatura electrònica avançada basada en un certificat qualificat reconegut, amb la signatura del qual s'entén signada la totalitat de l'oferta, atès que aquest document conté les empremtes electròniques de tots els documents que la composen."</t>
    </r>
  </si>
  <si>
    <t>*Caldrá omplir les cel·les ombrejades en color groc. 
No es podrà superar el preu/hora màxim establert en la licitació,  serà motiu d'exclusió.</t>
  </si>
  <si>
    <r>
      <t xml:space="preserve">SERVEI DE NETEJA PER A L'HOSPITAL COMARCAL DEL PALLARS (HCP), 
GESTIONAT PER L'EMPRESA PÚBLICA GESTIÓ DE SERVEIS SANITARIS (GSS)
</t>
    </r>
    <r>
      <rPr>
        <sz val="14"/>
        <color theme="1"/>
        <rFont val="Calibri"/>
        <family val="2"/>
        <scheme val="minor"/>
      </rPr>
      <t>GSS-2024-426
Oferta econòmica</t>
    </r>
  </si>
  <si>
    <t>OFERTA LICITADOR (Preu hora segons perfil professional en treballs extraordinaris i puntuals)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</si>
</sst>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164" formatCode="#,##0.00\ &quot;€&quot;"/>
  </numFmts>
  <fonts count="13" x14ac:knownFonts="1">
    <font>
      <sz val="11"/>
      <color theme="1"/>
      <name val="Calibri"/>
      <family val="2"/>
      <scheme val="minor"/>
    </font>
    <font>
      <b/>
      <sz val="11"/>
      <color theme="1"/>
      <name val="Calibri"/>
      <family val="2"/>
      <scheme val="minor"/>
    </font>
    <font>
      <b/>
      <sz val="9"/>
      <color theme="1"/>
      <name val="Calibri"/>
      <family val="2"/>
      <scheme val="minor"/>
    </font>
    <font>
      <sz val="9"/>
      <color theme="1"/>
      <name val="Calibri"/>
      <family val="2"/>
      <scheme val="minor"/>
    </font>
    <font>
      <sz val="11"/>
      <color rgb="FFFF0000"/>
      <name val="Calibri"/>
      <family val="2"/>
      <scheme val="minor"/>
    </font>
    <font>
      <sz val="11"/>
      <color indexed="8"/>
      <name val="Arial"/>
      <family val="2"/>
    </font>
    <font>
      <sz val="10"/>
      <name val="Calibri"/>
      <family val="2"/>
    </font>
    <font>
      <sz val="10"/>
      <color indexed="10"/>
      <name val="Calibri"/>
      <family val="2"/>
    </font>
    <font>
      <b/>
      <sz val="10"/>
      <color rgb="FFFF0000"/>
      <name val="Calibri"/>
      <family val="2"/>
      <scheme val="minor"/>
    </font>
    <font>
      <b/>
      <sz val="14"/>
      <color theme="1"/>
      <name val="Calibri"/>
      <family val="2"/>
      <scheme val="minor"/>
    </font>
    <font>
      <b/>
      <sz val="11"/>
      <name val="Calibri"/>
      <family val="2"/>
      <scheme val="minor"/>
    </font>
    <font>
      <sz val="14"/>
      <color theme="1"/>
      <name val="Calibri"/>
      <family val="2"/>
      <scheme val="minor"/>
    </font>
    <font>
      <i/>
      <sz val="11"/>
      <color rgb="FFFF0000"/>
      <name val="Calibri"/>
      <family val="2"/>
      <scheme val="minor"/>
    </font>
  </fonts>
  <fills count="12">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22"/>
        <bgColor indexed="64"/>
      </patternFill>
    </fill>
    <fill>
      <patternFill patternType="solid">
        <fgColor theme="4"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65">
    <xf numFmtId="0" fontId="0" fillId="0" borderId="0" xfId="0"/>
    <xf numFmtId="0" fontId="0" fillId="0" borderId="0" xfId="0" applyProtection="1"/>
    <xf numFmtId="0" fontId="1" fillId="7" borderId="3" xfId="0" applyFont="1" applyFill="1" applyBorder="1" applyAlignment="1" applyProtection="1">
      <alignment horizontal="center" vertical="center"/>
    </xf>
    <xf numFmtId="0" fontId="1" fillId="2" borderId="1"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7" borderId="1" xfId="0" applyFont="1" applyFill="1" applyBorder="1" applyAlignment="1" applyProtection="1">
      <alignment horizontal="center" vertical="center" wrapText="1"/>
    </xf>
    <xf numFmtId="0" fontId="0" fillId="0" borderId="13" xfId="0" applyBorder="1" applyAlignment="1" applyProtection="1">
      <alignment horizontal="left" vertical="center"/>
    </xf>
    <xf numFmtId="164" fontId="0" fillId="0" borderId="17" xfId="0" applyNumberFormat="1" applyBorder="1" applyAlignment="1" applyProtection="1">
      <alignment horizontal="right" vertical="center"/>
    </xf>
    <xf numFmtId="164" fontId="0" fillId="0" borderId="18" xfId="0" applyNumberFormat="1" applyBorder="1" applyAlignment="1" applyProtection="1">
      <alignment horizontal="right" vertical="center"/>
    </xf>
    <xf numFmtId="164" fontId="0" fillId="0" borderId="19" xfId="0" applyNumberFormat="1" applyBorder="1" applyAlignment="1" applyProtection="1">
      <alignment horizontal="right" vertical="center"/>
    </xf>
    <xf numFmtId="164" fontId="0" fillId="7" borderId="30" xfId="0" applyNumberFormat="1" applyFill="1" applyBorder="1" applyAlignment="1" applyProtection="1">
      <alignment horizontal="right" vertical="center"/>
    </xf>
    <xf numFmtId="0" fontId="0" fillId="0" borderId="8" xfId="0" applyBorder="1" applyAlignment="1" applyProtection="1">
      <alignment horizontal="left" vertical="center"/>
    </xf>
    <xf numFmtId="164" fontId="0" fillId="0" borderId="20" xfId="0" applyNumberFormat="1" applyBorder="1" applyAlignment="1" applyProtection="1">
      <alignment horizontal="right" vertical="center"/>
    </xf>
    <xf numFmtId="164" fontId="0" fillId="0" borderId="21" xfId="0" applyNumberFormat="1" applyBorder="1" applyAlignment="1" applyProtection="1">
      <alignment horizontal="right" vertical="center"/>
    </xf>
    <xf numFmtId="164" fontId="0" fillId="0" borderId="22" xfId="0" applyNumberFormat="1" applyBorder="1" applyAlignment="1" applyProtection="1">
      <alignment horizontal="right" vertical="center"/>
    </xf>
    <xf numFmtId="164" fontId="0" fillId="7" borderId="31" xfId="0" applyNumberFormat="1" applyFill="1" applyBorder="1" applyAlignment="1" applyProtection="1">
      <alignment horizontal="right" vertical="center"/>
    </xf>
    <xf numFmtId="0" fontId="1" fillId="2" borderId="1" xfId="0" applyFont="1" applyFill="1" applyBorder="1" applyAlignment="1" applyProtection="1">
      <alignment horizontal="right" vertical="center"/>
    </xf>
    <xf numFmtId="164" fontId="1" fillId="2" borderId="1" xfId="0" applyNumberFormat="1" applyFont="1" applyFill="1" applyBorder="1" applyAlignment="1" applyProtection="1">
      <alignment horizontal="right" vertical="center"/>
    </xf>
    <xf numFmtId="164" fontId="1" fillId="7" borderId="1" xfId="0" applyNumberFormat="1" applyFont="1" applyFill="1" applyBorder="1" applyAlignment="1" applyProtection="1">
      <alignment horizontal="right" vertical="center"/>
    </xf>
    <xf numFmtId="0" fontId="1" fillId="0" borderId="0" xfId="0" applyFont="1" applyAlignment="1" applyProtection="1">
      <alignment wrapText="1"/>
    </xf>
    <xf numFmtId="0" fontId="1" fillId="0" borderId="0" xfId="0" applyFont="1" applyAlignment="1" applyProtection="1"/>
    <xf numFmtId="164" fontId="0" fillId="0" borderId="0" xfId="0" applyNumberFormat="1" applyProtection="1"/>
    <xf numFmtId="0" fontId="0" fillId="0" borderId="2" xfId="0" applyBorder="1" applyAlignment="1" applyProtection="1">
      <alignment vertical="center"/>
    </xf>
    <xf numFmtId="164" fontId="0" fillId="0" borderId="1" xfId="0" applyNumberFormat="1" applyBorder="1" applyAlignment="1" applyProtection="1">
      <alignment horizontal="right" vertical="center"/>
    </xf>
    <xf numFmtId="164" fontId="0" fillId="0" borderId="2" xfId="0" applyNumberFormat="1" applyBorder="1" applyAlignment="1" applyProtection="1">
      <alignment horizontal="right" vertical="center"/>
    </xf>
    <xf numFmtId="164" fontId="0" fillId="0" borderId="33" xfId="0" applyNumberFormat="1" applyBorder="1" applyProtection="1"/>
    <xf numFmtId="0" fontId="0" fillId="0" borderId="12" xfId="0" applyBorder="1" applyAlignment="1" applyProtection="1">
      <alignment horizontal="left" vertical="center"/>
    </xf>
    <xf numFmtId="0" fontId="0" fillId="0" borderId="29" xfId="0" applyBorder="1" applyAlignment="1" applyProtection="1">
      <alignment horizontal="left" vertical="center"/>
    </xf>
    <xf numFmtId="164" fontId="0" fillId="0" borderId="24" xfId="0" applyNumberFormat="1" applyBorder="1" applyAlignment="1" applyProtection="1">
      <alignment horizontal="right" vertical="center"/>
    </xf>
    <xf numFmtId="164" fontId="0" fillId="0" borderId="26" xfId="0" applyNumberFormat="1" applyBorder="1" applyAlignment="1" applyProtection="1">
      <alignment horizontal="right" vertical="center"/>
    </xf>
    <xf numFmtId="0" fontId="1" fillId="8" borderId="2" xfId="0" applyFont="1" applyFill="1" applyBorder="1" applyAlignment="1" applyProtection="1"/>
    <xf numFmtId="164" fontId="1" fillId="8" borderId="1" xfId="0" applyNumberFormat="1" applyFont="1" applyFill="1" applyBorder="1" applyProtection="1"/>
    <xf numFmtId="164" fontId="1" fillId="0" borderId="1" xfId="0" applyNumberFormat="1" applyFont="1" applyBorder="1" applyProtection="1"/>
    <xf numFmtId="0" fontId="1" fillId="6" borderId="1" xfId="0" applyFont="1" applyFill="1" applyBorder="1" applyAlignment="1" applyProtection="1">
      <alignment horizontal="center" vertical="center"/>
    </xf>
    <xf numFmtId="0" fontId="1" fillId="6" borderId="4" xfId="0" applyFont="1" applyFill="1" applyBorder="1" applyAlignment="1" applyProtection="1">
      <alignment horizontal="center" vertical="center"/>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164" fontId="0" fillId="0" borderId="7" xfId="0" applyNumberFormat="1" applyBorder="1" applyAlignment="1" applyProtection="1">
      <alignment horizontal="right" vertical="center"/>
    </xf>
    <xf numFmtId="164" fontId="0" fillId="0" borderId="9" xfId="0" applyNumberFormat="1" applyBorder="1" applyAlignment="1" applyProtection="1">
      <alignment horizontal="right" vertical="center"/>
    </xf>
    <xf numFmtId="164" fontId="0" fillId="7" borderId="9" xfId="0" applyNumberFormat="1" applyFill="1" applyBorder="1" applyAlignment="1" applyProtection="1">
      <alignment horizontal="right" vertical="center"/>
    </xf>
    <xf numFmtId="164" fontId="0" fillId="0" borderId="10" xfId="0" applyNumberFormat="1" applyBorder="1" applyAlignment="1" applyProtection="1">
      <alignment horizontal="right" vertical="center"/>
    </xf>
    <xf numFmtId="164" fontId="0" fillId="0" borderId="11" xfId="0" applyNumberFormat="1" applyBorder="1" applyAlignment="1" applyProtection="1">
      <alignment horizontal="right" vertical="center"/>
    </xf>
    <xf numFmtId="164" fontId="0" fillId="7" borderId="11" xfId="0" applyNumberFormat="1" applyFill="1" applyBorder="1" applyAlignment="1" applyProtection="1">
      <alignment horizontal="right" vertical="center"/>
    </xf>
    <xf numFmtId="164" fontId="1" fillId="2" borderId="4" xfId="0" applyNumberFormat="1" applyFont="1" applyFill="1" applyBorder="1" applyAlignment="1" applyProtection="1">
      <alignment horizontal="right" vertical="center"/>
    </xf>
    <xf numFmtId="164" fontId="1" fillId="7" borderId="4" xfId="0" applyNumberFormat="1" applyFont="1" applyFill="1" applyBorder="1" applyAlignment="1" applyProtection="1">
      <alignment horizontal="right" vertical="center"/>
    </xf>
    <xf numFmtId="0" fontId="0" fillId="0" borderId="0" xfId="0" applyBorder="1" applyProtection="1"/>
    <xf numFmtId="164" fontId="0" fillId="0" borderId="32" xfId="0" applyNumberFormat="1" applyBorder="1" applyAlignment="1" applyProtection="1"/>
    <xf numFmtId="164" fontId="0" fillId="0" borderId="32" xfId="0" applyNumberFormat="1" applyBorder="1" applyProtection="1"/>
    <xf numFmtId="164" fontId="1" fillId="0" borderId="32" xfId="0" applyNumberFormat="1" applyFont="1" applyBorder="1" applyAlignment="1" applyProtection="1"/>
    <xf numFmtId="164" fontId="1" fillId="0" borderId="32" xfId="0" applyNumberFormat="1" applyFont="1" applyBorder="1" applyProtection="1"/>
    <xf numFmtId="0" fontId="5" fillId="7" borderId="25" xfId="0" applyFont="1" applyFill="1" applyBorder="1" applyAlignment="1" applyProtection="1">
      <alignment horizontal="center" vertical="center"/>
    </xf>
    <xf numFmtId="0" fontId="5" fillId="7" borderId="0" xfId="0" applyFont="1" applyFill="1" applyBorder="1" applyAlignment="1" applyProtection="1">
      <alignment horizontal="center" vertical="center"/>
    </xf>
    <xf numFmtId="0" fontId="5" fillId="7" borderId="27" xfId="0" applyFont="1" applyFill="1" applyBorder="1" applyAlignment="1" applyProtection="1">
      <alignment horizontal="center" vertical="center"/>
    </xf>
    <xf numFmtId="0" fontId="9" fillId="0" borderId="0" xfId="0" applyFont="1" applyFill="1" applyBorder="1" applyAlignment="1" applyProtection="1">
      <alignment vertical="center" wrapText="1"/>
    </xf>
    <xf numFmtId="0" fontId="9" fillId="0" borderId="0" xfId="0" applyFont="1" applyFill="1" applyBorder="1" applyAlignment="1" applyProtection="1">
      <alignment vertical="center"/>
    </xf>
    <xf numFmtId="0" fontId="11" fillId="0" borderId="0" xfId="0" applyFont="1" applyFill="1" applyBorder="1" applyAlignment="1" applyProtection="1">
      <alignment vertical="center"/>
    </xf>
    <xf numFmtId="0" fontId="0" fillId="9" borderId="28" xfId="0" applyFont="1" applyFill="1" applyBorder="1" applyAlignment="1" applyProtection="1">
      <alignment horizontal="center" vertical="center" wrapText="1"/>
    </xf>
    <xf numFmtId="0" fontId="0" fillId="9" borderId="28" xfId="0" applyFill="1" applyBorder="1" applyAlignment="1" applyProtection="1">
      <alignment horizontal="center" vertical="center" wrapText="1"/>
    </xf>
    <xf numFmtId="0" fontId="1" fillId="11" borderId="24" xfId="0" applyFont="1" applyFill="1" applyBorder="1" applyAlignment="1" applyProtection="1">
      <alignment vertical="center"/>
    </xf>
    <xf numFmtId="8" fontId="4" fillId="0" borderId="28" xfId="0" applyNumberFormat="1" applyFont="1" applyBorder="1" applyAlignment="1" applyProtection="1">
      <alignment horizontal="center" vertical="center"/>
    </xf>
    <xf numFmtId="0" fontId="0" fillId="0" borderId="0" xfId="0" applyFont="1" applyBorder="1" applyAlignment="1" applyProtection="1">
      <alignment vertical="center"/>
    </xf>
    <xf numFmtId="8" fontId="4" fillId="0" borderId="0" xfId="0" applyNumberFormat="1" applyFont="1" applyBorder="1" applyAlignment="1" applyProtection="1">
      <alignment horizontal="center" vertical="center"/>
    </xf>
    <xf numFmtId="0" fontId="0" fillId="0" borderId="28" xfId="0" applyFont="1" applyBorder="1" applyAlignment="1" applyProtection="1">
      <alignment horizontal="left" vertical="center" wrapText="1"/>
    </xf>
    <xf numFmtId="0" fontId="0" fillId="0" borderId="28" xfId="0" applyBorder="1" applyAlignment="1" applyProtection="1">
      <alignment horizontal="center" vertical="center" wrapText="1"/>
    </xf>
    <xf numFmtId="0" fontId="1" fillId="10" borderId="24" xfId="0" applyFont="1" applyFill="1" applyBorder="1" applyAlignment="1" applyProtection="1">
      <alignment vertical="center"/>
    </xf>
    <xf numFmtId="8" fontId="0" fillId="4" borderId="28" xfId="0" applyNumberFormat="1" applyFont="1" applyFill="1" applyBorder="1" applyAlignment="1" applyProtection="1">
      <alignment horizontal="center" vertical="center"/>
      <protection locked="0"/>
    </xf>
    <xf numFmtId="10" fontId="1" fillId="4" borderId="5" xfId="0" applyNumberFormat="1" applyFont="1" applyFill="1" applyBorder="1" applyAlignment="1" applyProtection="1">
      <alignment horizontal="center" vertical="center"/>
      <protection locked="0"/>
    </xf>
    <xf numFmtId="10" fontId="1" fillId="4" borderId="24" xfId="0" applyNumberFormat="1" applyFont="1" applyFill="1" applyBorder="1" applyAlignment="1" applyProtection="1">
      <alignment horizontal="center" vertical="center"/>
      <protection locked="0"/>
    </xf>
    <xf numFmtId="0" fontId="1" fillId="6" borderId="2" xfId="0" applyFont="1" applyFill="1" applyBorder="1" applyAlignment="1" applyProtection="1">
      <alignment horizontal="center" vertical="center"/>
    </xf>
    <xf numFmtId="0" fontId="1" fillId="6" borderId="3" xfId="0" applyFont="1" applyFill="1" applyBorder="1" applyAlignment="1" applyProtection="1">
      <alignment horizontal="center" vertical="center"/>
    </xf>
    <xf numFmtId="0" fontId="1" fillId="6" borderId="4" xfId="0" applyFont="1" applyFill="1" applyBorder="1" applyAlignment="1" applyProtection="1">
      <alignment horizontal="center" vertical="center"/>
    </xf>
    <xf numFmtId="0" fontId="1" fillId="6" borderId="3" xfId="0" quotePrefix="1" applyFont="1" applyFill="1" applyBorder="1" applyAlignment="1" applyProtection="1">
      <alignment horizontal="center" vertical="center"/>
    </xf>
    <xf numFmtId="0" fontId="1" fillId="6" borderId="4" xfId="0" quotePrefix="1" applyFont="1" applyFill="1" applyBorder="1" applyAlignment="1" applyProtection="1">
      <alignment horizontal="center" vertical="center"/>
    </xf>
    <xf numFmtId="0" fontId="1" fillId="0" borderId="2" xfId="0" quotePrefix="1"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6" borderId="32" xfId="0" applyFont="1" applyFill="1" applyBorder="1" applyAlignment="1" applyProtection="1">
      <alignment horizontal="center" wrapText="1"/>
    </xf>
    <xf numFmtId="0" fontId="1" fillId="6" borderId="32" xfId="0" applyFont="1" applyFill="1" applyBorder="1" applyAlignment="1" applyProtection="1">
      <alignment horizontal="center"/>
    </xf>
    <xf numFmtId="0" fontId="1" fillId="2" borderId="5" xfId="0" applyFont="1" applyFill="1" applyBorder="1" applyAlignment="1" applyProtection="1">
      <alignment horizontal="center" vertical="center"/>
    </xf>
    <xf numFmtId="0" fontId="1" fillId="2" borderId="24" xfId="0" applyFont="1" applyFill="1" applyBorder="1" applyAlignment="1" applyProtection="1">
      <alignment horizontal="center" vertical="center"/>
    </xf>
    <xf numFmtId="0" fontId="3" fillId="0" borderId="14" xfId="0" applyFont="1" applyBorder="1" applyAlignment="1" applyProtection="1">
      <alignment horizontal="left" vertical="center" wrapText="1"/>
    </xf>
    <xf numFmtId="0" fontId="3" fillId="0" borderId="2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5"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16" xfId="0" applyFont="1" applyBorder="1" applyAlignment="1" applyProtection="1">
      <alignment horizontal="left" vertical="center" wrapText="1"/>
    </xf>
    <xf numFmtId="0" fontId="3" fillId="0" borderId="26" xfId="0" applyFont="1" applyBorder="1" applyAlignment="1" applyProtection="1">
      <alignment horizontal="left" vertical="center" wrapText="1"/>
    </xf>
    <xf numFmtId="0" fontId="3" fillId="0" borderId="27" xfId="0" applyFont="1" applyBorder="1" applyAlignment="1" applyProtection="1">
      <alignment horizontal="left" vertical="center" wrapText="1"/>
    </xf>
    <xf numFmtId="0" fontId="3" fillId="0" borderId="28" xfId="0" applyFont="1" applyBorder="1" applyAlignment="1" applyProtection="1">
      <alignment horizontal="left" vertical="center" wrapText="1"/>
    </xf>
    <xf numFmtId="0" fontId="4" fillId="0" borderId="5" xfId="0" applyFont="1" applyBorder="1" applyAlignment="1" applyProtection="1">
      <alignment horizontal="center" vertical="center" wrapText="1"/>
    </xf>
    <xf numFmtId="0" fontId="4" fillId="0" borderId="23" xfId="0" applyFont="1" applyBorder="1" applyProtection="1"/>
    <xf numFmtId="0" fontId="4" fillId="0" borderId="24" xfId="0" applyFont="1" applyBorder="1" applyProtection="1"/>
    <xf numFmtId="0" fontId="1" fillId="0" borderId="32" xfId="0" applyFont="1" applyBorder="1" applyAlignment="1" applyProtection="1">
      <alignment horizontal="center"/>
    </xf>
    <xf numFmtId="0" fontId="1" fillId="6" borderId="32" xfId="0" applyFont="1" applyFill="1" applyBorder="1" applyAlignment="1" applyProtection="1">
      <alignment horizontal="center" vertical="center"/>
    </xf>
    <xf numFmtId="0" fontId="10" fillId="5" borderId="2" xfId="0" applyFont="1" applyFill="1" applyBorder="1" applyAlignment="1" applyProtection="1">
      <alignment horizontal="center" vertical="center"/>
    </xf>
    <xf numFmtId="0" fontId="10" fillId="5" borderId="4" xfId="0" applyFont="1" applyFill="1" applyBorder="1" applyAlignment="1" applyProtection="1">
      <alignment horizontal="center" vertical="center"/>
    </xf>
    <xf numFmtId="0" fontId="9" fillId="9" borderId="14" xfId="0" applyFont="1" applyFill="1" applyBorder="1" applyAlignment="1" applyProtection="1">
      <alignment horizontal="center" vertical="center"/>
    </xf>
    <xf numFmtId="0" fontId="9" fillId="9" borderId="25" xfId="0" applyFont="1" applyFill="1" applyBorder="1" applyAlignment="1" applyProtection="1">
      <alignment horizontal="center" vertical="center"/>
    </xf>
    <xf numFmtId="0" fontId="9" fillId="9" borderId="6" xfId="0" applyFont="1" applyFill="1" applyBorder="1" applyAlignment="1" applyProtection="1">
      <alignment horizontal="center" vertical="center"/>
    </xf>
    <xf numFmtId="0" fontId="9" fillId="9" borderId="15" xfId="0" applyFont="1" applyFill="1" applyBorder="1" applyAlignment="1" applyProtection="1">
      <alignment horizontal="center" vertical="center"/>
    </xf>
    <xf numFmtId="0" fontId="9" fillId="9" borderId="0" xfId="0" applyFont="1" applyFill="1" applyBorder="1" applyAlignment="1" applyProtection="1">
      <alignment horizontal="center" vertical="center"/>
    </xf>
    <xf numFmtId="0" fontId="9" fillId="9" borderId="16" xfId="0" applyFont="1" applyFill="1" applyBorder="1" applyAlignment="1" applyProtection="1">
      <alignment horizontal="center" vertical="center"/>
    </xf>
    <xf numFmtId="0" fontId="11" fillId="9" borderId="26" xfId="0" applyFont="1" applyFill="1" applyBorder="1" applyAlignment="1" applyProtection="1">
      <alignment horizontal="center" vertical="center"/>
    </xf>
    <xf numFmtId="0" fontId="11" fillId="9" borderId="27" xfId="0" applyFont="1" applyFill="1" applyBorder="1" applyAlignment="1" applyProtection="1">
      <alignment horizontal="center" vertical="center"/>
    </xf>
    <xf numFmtId="0" fontId="11" fillId="9" borderId="28" xfId="0" applyFont="1" applyFill="1" applyBorder="1" applyAlignment="1" applyProtection="1">
      <alignment horizontal="center" vertical="center"/>
    </xf>
    <xf numFmtId="0" fontId="1" fillId="2" borderId="2" xfId="0"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0" fontId="1" fillId="2" borderId="4" xfId="0" applyFont="1" applyFill="1" applyBorder="1" applyAlignment="1" applyProtection="1">
      <alignment horizontal="center" vertical="center"/>
    </xf>
    <xf numFmtId="0" fontId="1" fillId="2" borderId="3" xfId="0" quotePrefix="1" applyFont="1" applyFill="1" applyBorder="1" applyAlignment="1" applyProtection="1">
      <alignment horizontal="center" vertical="center"/>
    </xf>
    <xf numFmtId="0" fontId="1" fillId="2" borderId="4" xfId="0" quotePrefix="1" applyFont="1" applyFill="1" applyBorder="1" applyAlignment="1" applyProtection="1">
      <alignment horizontal="center" vertical="center"/>
    </xf>
    <xf numFmtId="0" fontId="1" fillId="3" borderId="2" xfId="0" quotePrefix="1" applyFont="1" applyFill="1" applyBorder="1" applyAlignment="1" applyProtection="1">
      <alignment horizontal="center" vertical="center"/>
    </xf>
    <xf numFmtId="0" fontId="1" fillId="3" borderId="3" xfId="0" applyFont="1" applyFill="1" applyBorder="1" applyAlignment="1" applyProtection="1">
      <alignment horizontal="center" vertical="center"/>
    </xf>
    <xf numFmtId="0" fontId="1" fillId="3" borderId="4" xfId="0" applyFont="1" applyFill="1" applyBorder="1" applyAlignment="1" applyProtection="1">
      <alignment horizontal="center" vertical="center"/>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6" fillId="0" borderId="14" xfId="0" applyFont="1" applyBorder="1" applyAlignment="1" applyProtection="1">
      <alignment horizontal="center" vertical="center" wrapText="1"/>
    </xf>
    <xf numFmtId="0" fontId="6" fillId="0" borderId="25" xfId="0"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26" xfId="0" applyFont="1" applyBorder="1" applyAlignment="1" applyProtection="1">
      <alignment horizontal="center" vertical="center" wrapText="1"/>
    </xf>
    <xf numFmtId="0" fontId="6" fillId="0" borderId="27" xfId="0" applyFont="1" applyBorder="1" applyAlignment="1" applyProtection="1">
      <alignment horizontal="center" vertical="center" wrapText="1"/>
    </xf>
    <xf numFmtId="0" fontId="6" fillId="0" borderId="28" xfId="0" applyFont="1" applyBorder="1" applyAlignment="1" applyProtection="1">
      <alignment horizontal="center" vertical="center" wrapText="1"/>
    </xf>
    <xf numFmtId="0" fontId="10" fillId="5" borderId="2"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1" fillId="2" borderId="23" xfId="0" applyFont="1" applyFill="1" applyBorder="1" applyAlignment="1" applyProtection="1">
      <alignment horizontal="center" vertical="center"/>
    </xf>
    <xf numFmtId="0" fontId="1" fillId="6" borderId="5" xfId="0" applyFont="1" applyFill="1" applyBorder="1" applyAlignment="1" applyProtection="1">
      <alignment horizontal="center" vertical="center" wrapText="1"/>
    </xf>
    <xf numFmtId="0" fontId="1" fillId="6" borderId="23" xfId="0" applyFont="1" applyFill="1" applyBorder="1" applyAlignment="1" applyProtection="1">
      <alignment horizontal="center" vertical="center" wrapText="1"/>
    </xf>
    <xf numFmtId="0" fontId="1" fillId="6" borderId="24" xfId="0" applyFont="1" applyFill="1" applyBorder="1" applyAlignment="1" applyProtection="1">
      <alignment horizontal="center" vertical="center" wrapText="1"/>
    </xf>
    <xf numFmtId="0" fontId="1" fillId="8" borderId="5" xfId="0" applyFont="1" applyFill="1" applyBorder="1" applyAlignment="1" applyProtection="1">
      <alignment horizontal="center" vertical="center"/>
    </xf>
    <xf numFmtId="0" fontId="1" fillId="8" borderId="24" xfId="0" applyFont="1" applyFill="1" applyBorder="1" applyAlignment="1" applyProtection="1">
      <alignment horizontal="center" vertical="center"/>
    </xf>
    <xf numFmtId="0" fontId="0" fillId="0" borderId="0" xfId="0" applyAlignment="1" applyProtection="1">
      <alignment horizontal="center"/>
    </xf>
    <xf numFmtId="0" fontId="1" fillId="8" borderId="5" xfId="0" applyFont="1" applyFill="1" applyBorder="1" applyAlignment="1" applyProtection="1">
      <alignment horizontal="center" vertical="center" wrapText="1"/>
    </xf>
    <xf numFmtId="0" fontId="1" fillId="8" borderId="24" xfId="0" applyFont="1" applyFill="1" applyBorder="1" applyAlignment="1" applyProtection="1">
      <alignment horizontal="center" vertical="center" wrapText="1"/>
    </xf>
    <xf numFmtId="0" fontId="1" fillId="10" borderId="5" xfId="0" applyFont="1" applyFill="1" applyBorder="1" applyAlignment="1" applyProtection="1">
      <alignment horizontal="center" vertical="center"/>
    </xf>
    <xf numFmtId="0" fontId="1" fillId="10" borderId="24" xfId="0" applyFont="1" applyFill="1" applyBorder="1" applyAlignment="1" applyProtection="1">
      <alignment horizontal="center" vertical="center"/>
    </xf>
    <xf numFmtId="0" fontId="1" fillId="0" borderId="2" xfId="0" applyFont="1" applyBorder="1" applyAlignment="1" applyProtection="1">
      <alignment horizontal="center" vertical="center"/>
    </xf>
    <xf numFmtId="0" fontId="1" fillId="10" borderId="2" xfId="0" applyFont="1" applyFill="1" applyBorder="1" applyAlignment="1" applyProtection="1">
      <alignment horizontal="center" vertical="center"/>
    </xf>
    <xf numFmtId="0" fontId="1" fillId="10" borderId="3" xfId="0" applyFont="1" applyFill="1" applyBorder="1" applyAlignment="1" applyProtection="1">
      <alignment horizontal="center" vertical="center"/>
    </xf>
    <xf numFmtId="0" fontId="1" fillId="10" borderId="4" xfId="0" applyFont="1" applyFill="1" applyBorder="1" applyAlignment="1" applyProtection="1">
      <alignment horizontal="center" vertical="center"/>
    </xf>
    <xf numFmtId="0" fontId="12" fillId="0" borderId="0" xfId="0" applyFont="1" applyBorder="1" applyAlignment="1" applyProtection="1">
      <alignment horizontal="center" wrapText="1"/>
    </xf>
    <xf numFmtId="0" fontId="9" fillId="9" borderId="14" xfId="0" applyFont="1" applyFill="1" applyBorder="1" applyAlignment="1" applyProtection="1">
      <alignment horizontal="center" vertical="center" wrapText="1"/>
    </xf>
    <xf numFmtId="0" fontId="9" fillId="9" borderId="25" xfId="0" applyFont="1" applyFill="1" applyBorder="1" applyAlignment="1" applyProtection="1">
      <alignment horizontal="center" vertical="center" wrapText="1"/>
    </xf>
    <xf numFmtId="0" fontId="9" fillId="9" borderId="6" xfId="0" applyFont="1" applyFill="1" applyBorder="1" applyAlignment="1" applyProtection="1">
      <alignment horizontal="center" vertical="center" wrapText="1"/>
    </xf>
    <xf numFmtId="0" fontId="9" fillId="9" borderId="15" xfId="0" applyFont="1" applyFill="1" applyBorder="1" applyAlignment="1" applyProtection="1">
      <alignment horizontal="center" vertical="center" wrapText="1"/>
    </xf>
    <xf numFmtId="0" fontId="9" fillId="9" borderId="0" xfId="0" applyFont="1" applyFill="1" applyBorder="1" applyAlignment="1" applyProtection="1">
      <alignment horizontal="center" vertical="center" wrapText="1"/>
    </xf>
    <xf numFmtId="0" fontId="9" fillId="9" borderId="16" xfId="0" applyFont="1" applyFill="1" applyBorder="1" applyAlignment="1" applyProtection="1">
      <alignment horizontal="center" vertical="center" wrapText="1"/>
    </xf>
    <xf numFmtId="0" fontId="9" fillId="9" borderId="26" xfId="0" applyFont="1" applyFill="1" applyBorder="1" applyAlignment="1" applyProtection="1">
      <alignment horizontal="center" vertical="center" wrapText="1"/>
    </xf>
    <xf numFmtId="0" fontId="9" fillId="9" borderId="27" xfId="0" applyFont="1" applyFill="1" applyBorder="1" applyAlignment="1" applyProtection="1">
      <alignment horizontal="center" vertical="center" wrapText="1"/>
    </xf>
    <xf numFmtId="0" fontId="9" fillId="9" borderId="28" xfId="0" applyFont="1" applyFill="1" applyBorder="1" applyAlignment="1" applyProtection="1">
      <alignment horizontal="center" vertical="center" wrapText="1"/>
    </xf>
    <xf numFmtId="0" fontId="10" fillId="11" borderId="2" xfId="0" applyFont="1" applyFill="1" applyBorder="1" applyAlignment="1" applyProtection="1">
      <alignment horizontal="center" vertical="center"/>
    </xf>
    <xf numFmtId="0" fontId="10" fillId="11" borderId="3" xfId="0" applyFont="1" applyFill="1" applyBorder="1" applyAlignment="1" applyProtection="1">
      <alignment horizontal="center" vertical="center"/>
    </xf>
    <xf numFmtId="0" fontId="10" fillId="11" borderId="4" xfId="0" applyFont="1" applyFill="1" applyBorder="1" applyAlignment="1" applyProtection="1">
      <alignment horizontal="center" vertical="center"/>
    </xf>
    <xf numFmtId="0" fontId="1" fillId="11" borderId="5" xfId="0" applyFont="1" applyFill="1" applyBorder="1" applyAlignment="1" applyProtection="1">
      <alignment horizontal="center" vertical="center"/>
    </xf>
    <xf numFmtId="0" fontId="1" fillId="11" borderId="24" xfId="0" applyFont="1" applyFill="1" applyBorder="1" applyAlignment="1" applyProtection="1">
      <alignment horizontal="center" vertical="center"/>
    </xf>
    <xf numFmtId="0" fontId="1" fillId="11" borderId="2" xfId="0" applyFont="1" applyFill="1" applyBorder="1" applyAlignment="1" applyProtection="1">
      <alignment horizontal="center" vertical="center"/>
    </xf>
    <xf numFmtId="0" fontId="1" fillId="11" borderId="3" xfId="0" applyFont="1" applyFill="1" applyBorder="1" applyAlignment="1" applyProtection="1">
      <alignment horizontal="center" vertical="center"/>
    </xf>
    <xf numFmtId="0" fontId="1" fillId="11" borderId="4" xfId="0" applyFont="1" applyFill="1" applyBorder="1" applyAlignment="1" applyProtection="1">
      <alignment horizontal="center" vertical="center"/>
    </xf>
    <xf numFmtId="164" fontId="1" fillId="0" borderId="0" xfId="0" applyNumberFormat="1" applyFont="1" applyAlignment="1" applyProtection="1"/>
  </cellXfs>
  <cellStyles count="1">
    <cellStyle name="Normal" xfId="0" builtinId="0"/>
  </cellStyles>
  <dxfs count="0"/>
  <tableStyles count="0" defaultTableStyle="TableStyleMedium9" defaultPivotStyle="PivotStyleLight16"/>
  <colors>
    <mruColors>
      <color rgb="FF00FF00"/>
      <color rgb="FF00B0F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9"/>
  <sheetViews>
    <sheetView showGridLines="0" topLeftCell="A4" zoomScale="96" zoomScaleNormal="96" workbookViewId="0">
      <selection activeCell="B39" sqref="B39:B40"/>
    </sheetView>
  </sheetViews>
  <sheetFormatPr defaultColWidth="11.5546875" defaultRowHeight="14.4" x14ac:dyDescent="0.3"/>
  <cols>
    <col min="1" max="1" width="11.5546875" style="1"/>
    <col min="2" max="2" width="35.33203125" style="1" customWidth="1"/>
    <col min="3" max="3" width="14.33203125" style="1" customWidth="1"/>
    <col min="4" max="4" width="13.5546875" style="1" customWidth="1"/>
    <col min="5" max="5" width="12.6640625" style="1" customWidth="1"/>
    <col min="6" max="6" width="11.5546875" style="1"/>
    <col min="7" max="7" width="11.88671875" style="1" customWidth="1"/>
    <col min="8" max="8" width="12.33203125" style="1" customWidth="1"/>
    <col min="9" max="9" width="0.77734375" style="1" customWidth="1"/>
    <col min="10" max="10" width="14" style="1" customWidth="1"/>
    <col min="11" max="11" width="13" style="1" customWidth="1"/>
    <col min="12" max="12" width="16.5546875" style="1" customWidth="1"/>
    <col min="13" max="13" width="13.6640625" style="1" customWidth="1"/>
    <col min="14" max="14" width="12.77734375" style="1" customWidth="1"/>
    <col min="15" max="15" width="13.109375" style="1" customWidth="1"/>
    <col min="16" max="16" width="13.109375" style="1" bestFit="1" customWidth="1"/>
    <col min="17" max="16384" width="11.5546875" style="1"/>
  </cols>
  <sheetData>
    <row r="1" spans="2:15" ht="15" thickBot="1" x14ac:dyDescent="0.35"/>
    <row r="2" spans="2:15" ht="18" x14ac:dyDescent="0.3">
      <c r="B2" s="100" t="s">
        <v>46</v>
      </c>
      <c r="C2" s="101"/>
      <c r="D2" s="101"/>
      <c r="E2" s="101"/>
      <c r="F2" s="101"/>
      <c r="G2" s="101"/>
      <c r="H2" s="101"/>
      <c r="I2" s="101"/>
      <c r="J2" s="101"/>
      <c r="K2" s="101"/>
      <c r="L2" s="101"/>
      <c r="M2" s="101"/>
      <c r="N2" s="101"/>
      <c r="O2" s="102"/>
    </row>
    <row r="3" spans="2:15" ht="18" x14ac:dyDescent="0.3">
      <c r="B3" s="103" t="s">
        <v>33</v>
      </c>
      <c r="C3" s="104"/>
      <c r="D3" s="104"/>
      <c r="E3" s="104"/>
      <c r="F3" s="104"/>
      <c r="G3" s="104"/>
      <c r="H3" s="104"/>
      <c r="I3" s="104"/>
      <c r="J3" s="104"/>
      <c r="K3" s="104"/>
      <c r="L3" s="104"/>
      <c r="M3" s="104"/>
      <c r="N3" s="104"/>
      <c r="O3" s="105"/>
    </row>
    <row r="4" spans="2:15" ht="18.600000000000001" thickBot="1" x14ac:dyDescent="0.35">
      <c r="B4" s="106" t="s">
        <v>47</v>
      </c>
      <c r="C4" s="107"/>
      <c r="D4" s="107"/>
      <c r="E4" s="107"/>
      <c r="F4" s="107"/>
      <c r="G4" s="107"/>
      <c r="H4" s="107"/>
      <c r="I4" s="107"/>
      <c r="J4" s="107"/>
      <c r="K4" s="107"/>
      <c r="L4" s="107"/>
      <c r="M4" s="107"/>
      <c r="N4" s="107"/>
      <c r="O4" s="108"/>
    </row>
    <row r="6" spans="2:15" ht="15" customHeight="1" thickBot="1" x14ac:dyDescent="0.35"/>
    <row r="7" spans="2:15" ht="15" thickBot="1" x14ac:dyDescent="0.35">
      <c r="B7" s="82" t="s">
        <v>10</v>
      </c>
      <c r="C7" s="109" t="s">
        <v>11</v>
      </c>
      <c r="D7" s="110"/>
      <c r="E7" s="110"/>
      <c r="F7" s="110"/>
      <c r="G7" s="110"/>
      <c r="H7" s="111"/>
      <c r="I7" s="2"/>
      <c r="J7" s="109" t="s">
        <v>4</v>
      </c>
      <c r="K7" s="112"/>
      <c r="L7" s="113"/>
      <c r="M7" s="109" t="s">
        <v>5</v>
      </c>
      <c r="N7" s="112"/>
      <c r="O7" s="113"/>
    </row>
    <row r="8" spans="2:15" ht="15" thickBot="1" x14ac:dyDescent="0.35">
      <c r="B8" s="131"/>
      <c r="C8" s="77"/>
      <c r="D8" s="78"/>
      <c r="E8" s="79"/>
      <c r="F8" s="77" t="s">
        <v>6</v>
      </c>
      <c r="G8" s="78"/>
      <c r="H8" s="79"/>
      <c r="I8" s="2"/>
      <c r="J8" s="114" t="s">
        <v>7</v>
      </c>
      <c r="K8" s="115"/>
      <c r="L8" s="116"/>
      <c r="M8" s="114" t="s">
        <v>7</v>
      </c>
      <c r="N8" s="115"/>
      <c r="O8" s="116"/>
    </row>
    <row r="9" spans="2:15" ht="15" thickBot="1" x14ac:dyDescent="0.35">
      <c r="B9" s="131"/>
      <c r="C9" s="3">
        <v>2024</v>
      </c>
      <c r="D9" s="109" t="s">
        <v>34</v>
      </c>
      <c r="E9" s="111"/>
      <c r="F9" s="4">
        <v>2025</v>
      </c>
      <c r="G9" s="109" t="s">
        <v>3</v>
      </c>
      <c r="H9" s="111"/>
      <c r="I9" s="5"/>
      <c r="J9" s="3">
        <v>2026</v>
      </c>
      <c r="K9" s="109" t="s">
        <v>3</v>
      </c>
      <c r="L9" s="111"/>
      <c r="M9" s="4">
        <v>2027</v>
      </c>
      <c r="N9" s="109" t="s">
        <v>3</v>
      </c>
      <c r="O9" s="111"/>
    </row>
    <row r="10" spans="2:15" ht="48.6" customHeight="1" thickBot="1" x14ac:dyDescent="0.35">
      <c r="B10" s="83"/>
      <c r="C10" s="6" t="s">
        <v>0</v>
      </c>
      <c r="D10" s="6" t="s">
        <v>1</v>
      </c>
      <c r="E10" s="7" t="s">
        <v>2</v>
      </c>
      <c r="F10" s="6" t="s">
        <v>0</v>
      </c>
      <c r="G10" s="6" t="s">
        <v>1</v>
      </c>
      <c r="H10" s="6" t="s">
        <v>2</v>
      </c>
      <c r="I10" s="8"/>
      <c r="J10" s="6" t="s">
        <v>0</v>
      </c>
      <c r="K10" s="6" t="s">
        <v>1</v>
      </c>
      <c r="L10" s="6" t="s">
        <v>2</v>
      </c>
      <c r="M10" s="6" t="s">
        <v>0</v>
      </c>
      <c r="N10" s="6" t="s">
        <v>1</v>
      </c>
      <c r="O10" s="6" t="s">
        <v>2</v>
      </c>
    </row>
    <row r="11" spans="2:15" x14ac:dyDescent="0.3">
      <c r="B11" s="9" t="s">
        <v>8</v>
      </c>
      <c r="C11" s="10">
        <v>35210.400000000001</v>
      </c>
      <c r="D11" s="11">
        <f>C11*3</f>
        <v>105631.20000000001</v>
      </c>
      <c r="E11" s="12">
        <f>+D11*1.21</f>
        <v>127813.75200000001</v>
      </c>
      <c r="F11" s="10">
        <v>36354.74</v>
      </c>
      <c r="G11" s="11">
        <f>F11*12</f>
        <v>436256.88</v>
      </c>
      <c r="H11" s="12">
        <f>+G11*1.21</f>
        <v>527870.82479999994</v>
      </c>
      <c r="I11" s="13"/>
      <c r="J11" s="10">
        <v>37081.839999999997</v>
      </c>
      <c r="K11" s="11">
        <f>J11*12</f>
        <v>444982.07999999996</v>
      </c>
      <c r="L11" s="12">
        <f>+K11*1.21</f>
        <v>538428.31679999991</v>
      </c>
      <c r="M11" s="10">
        <v>37823.47</v>
      </c>
      <c r="N11" s="11">
        <f>M11*12</f>
        <v>453881.64</v>
      </c>
      <c r="O11" s="12">
        <f>+N11*1.21</f>
        <v>549196.7844</v>
      </c>
    </row>
    <row r="12" spans="2:15" ht="15" thickBot="1" x14ac:dyDescent="0.35">
      <c r="B12" s="14" t="s">
        <v>9</v>
      </c>
      <c r="C12" s="15">
        <v>845.05</v>
      </c>
      <c r="D12" s="16">
        <f>C12*3</f>
        <v>2535.1499999999996</v>
      </c>
      <c r="E12" s="17">
        <f>+D12*1.21</f>
        <v>3067.5314999999996</v>
      </c>
      <c r="F12" s="15">
        <v>872.51</v>
      </c>
      <c r="G12" s="16">
        <f>F12*12</f>
        <v>10470.119999999999</v>
      </c>
      <c r="H12" s="17">
        <f>+G12*1.21</f>
        <v>12668.845199999998</v>
      </c>
      <c r="I12" s="18"/>
      <c r="J12" s="15">
        <v>889.96</v>
      </c>
      <c r="K12" s="16">
        <f>J12*12</f>
        <v>10679.52</v>
      </c>
      <c r="L12" s="17">
        <f>+K12*1.21</f>
        <v>12922.2192</v>
      </c>
      <c r="M12" s="15">
        <v>907.76</v>
      </c>
      <c r="N12" s="16">
        <f>M12*12</f>
        <v>10893.119999999999</v>
      </c>
      <c r="O12" s="17">
        <f>+N12*1.21</f>
        <v>13180.675199999998</v>
      </c>
    </row>
    <row r="13" spans="2:15" ht="15" thickBot="1" x14ac:dyDescent="0.35">
      <c r="B13" s="19" t="s">
        <v>35</v>
      </c>
      <c r="C13" s="20">
        <f>C11+C12</f>
        <v>36055.450000000004</v>
      </c>
      <c r="D13" s="20">
        <f t="shared" ref="D13:O13" si="0">D11+D12</f>
        <v>108166.35</v>
      </c>
      <c r="E13" s="20">
        <f t="shared" si="0"/>
        <v>130881.28350000001</v>
      </c>
      <c r="F13" s="20">
        <f t="shared" si="0"/>
        <v>37227.25</v>
      </c>
      <c r="G13" s="20">
        <f t="shared" si="0"/>
        <v>446727</v>
      </c>
      <c r="H13" s="20">
        <f t="shared" si="0"/>
        <v>540539.66999999993</v>
      </c>
      <c r="I13" s="21"/>
      <c r="J13" s="20">
        <f t="shared" si="0"/>
        <v>37971.799999999996</v>
      </c>
      <c r="K13" s="20">
        <f t="shared" si="0"/>
        <v>455661.6</v>
      </c>
      <c r="L13" s="20">
        <f t="shared" si="0"/>
        <v>551350.53599999996</v>
      </c>
      <c r="M13" s="20">
        <f t="shared" si="0"/>
        <v>38731.230000000003</v>
      </c>
      <c r="N13" s="20">
        <f t="shared" si="0"/>
        <v>464774.76</v>
      </c>
      <c r="O13" s="20">
        <f t="shared" si="0"/>
        <v>562377.45959999994</v>
      </c>
    </row>
    <row r="16" spans="2:15" ht="15" thickBot="1" x14ac:dyDescent="0.35">
      <c r="H16" s="24"/>
    </row>
    <row r="17" spans="2:15" ht="14.4" customHeight="1" x14ac:dyDescent="0.3">
      <c r="B17" s="135" t="s">
        <v>38</v>
      </c>
      <c r="C17" s="138" t="s">
        <v>42</v>
      </c>
      <c r="D17" s="138" t="s">
        <v>43</v>
      </c>
      <c r="E17" s="138" t="s">
        <v>48</v>
      </c>
      <c r="J17" s="22"/>
      <c r="K17" s="23"/>
      <c r="M17" s="24"/>
    </row>
    <row r="18" spans="2:15" ht="15" customHeight="1" thickBot="1" x14ac:dyDescent="0.35">
      <c r="B18" s="136"/>
      <c r="C18" s="139"/>
      <c r="D18" s="139"/>
      <c r="E18" s="139"/>
      <c r="G18" s="24"/>
      <c r="J18" s="164"/>
      <c r="K18" s="23"/>
      <c r="M18" s="24"/>
    </row>
    <row r="19" spans="2:15" ht="15" thickBot="1" x14ac:dyDescent="0.35">
      <c r="B19" s="25" t="s">
        <v>36</v>
      </c>
      <c r="C19" s="26">
        <f>D13+G13</f>
        <v>554893.35</v>
      </c>
      <c r="D19" s="27">
        <f>C19*1.21</f>
        <v>671420.95349999995</v>
      </c>
      <c r="E19" s="28">
        <f>D19-C19</f>
        <v>116527.60349999997</v>
      </c>
      <c r="J19" s="137"/>
      <c r="K19" s="137"/>
    </row>
    <row r="20" spans="2:15" ht="15" thickBot="1" x14ac:dyDescent="0.35">
      <c r="B20" s="29" t="s">
        <v>39</v>
      </c>
      <c r="C20" s="26">
        <f>K13</f>
        <v>455661.6</v>
      </c>
      <c r="D20" s="27">
        <f>C20*1.21</f>
        <v>551350.53599999996</v>
      </c>
      <c r="E20" s="28">
        <f t="shared" ref="E20:E21" si="1">D20-C20</f>
        <v>95688.935999999987</v>
      </c>
      <c r="J20" s="24"/>
    </row>
    <row r="21" spans="2:15" ht="15" thickBot="1" x14ac:dyDescent="0.35">
      <c r="B21" s="30" t="s">
        <v>40</v>
      </c>
      <c r="C21" s="31">
        <f>N13</f>
        <v>464774.76</v>
      </c>
      <c r="D21" s="32">
        <f>C21*1.21</f>
        <v>562377.45959999994</v>
      </c>
      <c r="E21" s="28">
        <f t="shared" si="1"/>
        <v>97602.699599999934</v>
      </c>
      <c r="J21" s="24"/>
    </row>
    <row r="22" spans="2:15" ht="15" thickBot="1" x14ac:dyDescent="0.35">
      <c r="B22" s="33" t="s">
        <v>37</v>
      </c>
      <c r="C22" s="34">
        <f>SUM(C19:C21)</f>
        <v>1475329.71</v>
      </c>
      <c r="D22" s="35">
        <f>SUM(D19:D21)</f>
        <v>1785148.9490999999</v>
      </c>
      <c r="E22" s="28">
        <f>D22-C22</f>
        <v>309819.23909999989</v>
      </c>
      <c r="G22" s="24"/>
      <c r="J22" s="24"/>
    </row>
    <row r="23" spans="2:15" x14ac:dyDescent="0.3">
      <c r="G23" s="24"/>
    </row>
    <row r="25" spans="2:15" ht="15" customHeight="1" thickBot="1" x14ac:dyDescent="0.35"/>
    <row r="26" spans="2:15" ht="15" customHeight="1" thickBot="1" x14ac:dyDescent="0.35">
      <c r="B26" s="132" t="s">
        <v>25</v>
      </c>
      <c r="C26" s="72" t="s">
        <v>11</v>
      </c>
      <c r="D26" s="73"/>
      <c r="E26" s="73"/>
      <c r="F26" s="73"/>
      <c r="G26" s="73"/>
      <c r="H26" s="74"/>
      <c r="I26" s="2"/>
      <c r="J26" s="72" t="s">
        <v>4</v>
      </c>
      <c r="K26" s="75"/>
      <c r="L26" s="76"/>
      <c r="M26" s="72" t="s">
        <v>5</v>
      </c>
      <c r="N26" s="75"/>
      <c r="O26" s="76"/>
    </row>
    <row r="27" spans="2:15" ht="15" thickBot="1" x14ac:dyDescent="0.35">
      <c r="B27" s="133"/>
      <c r="C27" s="77"/>
      <c r="D27" s="78"/>
      <c r="E27" s="79"/>
      <c r="F27" s="77" t="s">
        <v>6</v>
      </c>
      <c r="G27" s="78"/>
      <c r="H27" s="79"/>
      <c r="I27" s="2"/>
      <c r="J27" s="114" t="s">
        <v>7</v>
      </c>
      <c r="K27" s="115"/>
      <c r="L27" s="116"/>
      <c r="M27" s="114" t="s">
        <v>7</v>
      </c>
      <c r="N27" s="115"/>
      <c r="O27" s="116"/>
    </row>
    <row r="28" spans="2:15" ht="31.2" customHeight="1" thickBot="1" x14ac:dyDescent="0.35">
      <c r="B28" s="133"/>
      <c r="C28" s="36">
        <v>2024</v>
      </c>
      <c r="D28" s="72" t="s">
        <v>34</v>
      </c>
      <c r="E28" s="74"/>
      <c r="F28" s="37">
        <v>2025</v>
      </c>
      <c r="G28" s="72" t="s">
        <v>3</v>
      </c>
      <c r="H28" s="74"/>
      <c r="I28" s="5"/>
      <c r="J28" s="36">
        <v>2026</v>
      </c>
      <c r="K28" s="72" t="s">
        <v>3</v>
      </c>
      <c r="L28" s="74"/>
      <c r="M28" s="36">
        <v>2027</v>
      </c>
      <c r="N28" s="72" t="s">
        <v>3</v>
      </c>
      <c r="O28" s="74"/>
    </row>
    <row r="29" spans="2:15" ht="43.8" thickBot="1" x14ac:dyDescent="0.35">
      <c r="B29" s="134"/>
      <c r="C29" s="38" t="s">
        <v>0</v>
      </c>
      <c r="D29" s="38" t="s">
        <v>1</v>
      </c>
      <c r="E29" s="39" t="s">
        <v>2</v>
      </c>
      <c r="F29" s="38" t="s">
        <v>0</v>
      </c>
      <c r="G29" s="38" t="s">
        <v>1</v>
      </c>
      <c r="H29" s="38" t="s">
        <v>2</v>
      </c>
      <c r="I29" s="40"/>
      <c r="J29" s="38" t="s">
        <v>0</v>
      </c>
      <c r="K29" s="38" t="s">
        <v>1</v>
      </c>
      <c r="L29" s="38" t="s">
        <v>2</v>
      </c>
      <c r="M29" s="38" t="s">
        <v>0</v>
      </c>
      <c r="N29" s="38" t="s">
        <v>1</v>
      </c>
      <c r="O29" s="38" t="s">
        <v>2</v>
      </c>
    </row>
    <row r="30" spans="2:15" x14ac:dyDescent="0.3">
      <c r="B30" s="9" t="s">
        <v>8</v>
      </c>
      <c r="C30" s="41">
        <f>C11-(C11*B39)</f>
        <v>35210.400000000001</v>
      </c>
      <c r="D30" s="41">
        <f>C30*3</f>
        <v>105631.20000000001</v>
      </c>
      <c r="E30" s="42">
        <f>+D30*1.21</f>
        <v>127813.75200000001</v>
      </c>
      <c r="F30" s="41">
        <f>F11-(F11*B39)</f>
        <v>36354.74</v>
      </c>
      <c r="G30" s="41">
        <f>F30*12</f>
        <v>436256.88</v>
      </c>
      <c r="H30" s="42">
        <f>+G30*1.21</f>
        <v>527870.82479999994</v>
      </c>
      <c r="I30" s="43"/>
      <c r="J30" s="41">
        <f>J11-(J11*B39)</f>
        <v>37081.839999999997</v>
      </c>
      <c r="K30" s="41">
        <f>J30*12</f>
        <v>444982.07999999996</v>
      </c>
      <c r="L30" s="42">
        <f>+K30*1.21</f>
        <v>538428.31679999991</v>
      </c>
      <c r="M30" s="41">
        <f>M11-(M11*B39)</f>
        <v>37823.47</v>
      </c>
      <c r="N30" s="41">
        <f>M30*12</f>
        <v>453881.64</v>
      </c>
      <c r="O30" s="42">
        <f>+N30*1.21</f>
        <v>549196.7844</v>
      </c>
    </row>
    <row r="31" spans="2:15" ht="15" thickBot="1" x14ac:dyDescent="0.35">
      <c r="B31" s="14" t="s">
        <v>9</v>
      </c>
      <c r="C31" s="44">
        <f>C12-(C12*B39)</f>
        <v>845.05</v>
      </c>
      <c r="D31" s="44">
        <f>C31*3</f>
        <v>2535.1499999999996</v>
      </c>
      <c r="E31" s="45">
        <f>+D31*1.21</f>
        <v>3067.5314999999996</v>
      </c>
      <c r="F31" s="44">
        <f>F12-(F12*B39)</f>
        <v>872.51</v>
      </c>
      <c r="G31" s="44">
        <f>F31*12</f>
        <v>10470.119999999999</v>
      </c>
      <c r="H31" s="45">
        <f>+G31*1.21</f>
        <v>12668.845199999998</v>
      </c>
      <c r="I31" s="46"/>
      <c r="J31" s="44">
        <f>J12-(J12*B39)</f>
        <v>889.96</v>
      </c>
      <c r="K31" s="44">
        <f>J31*12</f>
        <v>10679.52</v>
      </c>
      <c r="L31" s="45">
        <f>+K31*1.21</f>
        <v>12922.2192</v>
      </c>
      <c r="M31" s="44">
        <f>M12-(M12*B39)</f>
        <v>907.76</v>
      </c>
      <c r="N31" s="44">
        <f>M31*12</f>
        <v>10893.119999999999</v>
      </c>
      <c r="O31" s="45">
        <f>+N31*1.21</f>
        <v>13180.675199999998</v>
      </c>
    </row>
    <row r="32" spans="2:15" ht="15" thickBot="1" x14ac:dyDescent="0.35">
      <c r="B32" s="19" t="s">
        <v>35</v>
      </c>
      <c r="C32" s="20">
        <f>C30+C31</f>
        <v>36055.450000000004</v>
      </c>
      <c r="D32" s="20">
        <f t="shared" ref="D32:O32" si="2">D30+D31</f>
        <v>108166.35</v>
      </c>
      <c r="E32" s="47">
        <f t="shared" si="2"/>
        <v>130881.28350000001</v>
      </c>
      <c r="F32" s="20">
        <f t="shared" si="2"/>
        <v>37227.25</v>
      </c>
      <c r="G32" s="20">
        <f t="shared" si="2"/>
        <v>446727</v>
      </c>
      <c r="H32" s="47">
        <f t="shared" si="2"/>
        <v>540539.66999999993</v>
      </c>
      <c r="I32" s="48"/>
      <c r="J32" s="20">
        <f t="shared" si="2"/>
        <v>37971.799999999996</v>
      </c>
      <c r="K32" s="20">
        <f t="shared" si="2"/>
        <v>455661.6</v>
      </c>
      <c r="L32" s="47">
        <f t="shared" si="2"/>
        <v>551350.53599999996</v>
      </c>
      <c r="M32" s="20">
        <f t="shared" si="2"/>
        <v>38731.230000000003</v>
      </c>
      <c r="N32" s="20">
        <f t="shared" si="2"/>
        <v>464774.76</v>
      </c>
      <c r="O32" s="47">
        <f t="shared" si="2"/>
        <v>562377.45959999994</v>
      </c>
    </row>
    <row r="33" spans="2:16" ht="15" thickBot="1" x14ac:dyDescent="0.35"/>
    <row r="34" spans="2:16" ht="14.4" customHeight="1" x14ac:dyDescent="0.3">
      <c r="B34" s="82" t="s">
        <v>13</v>
      </c>
      <c r="C34" s="84" t="s">
        <v>12</v>
      </c>
      <c r="D34" s="85"/>
      <c r="E34" s="86"/>
      <c r="J34" s="97" t="s">
        <v>24</v>
      </c>
      <c r="K34" s="97"/>
      <c r="L34" s="80" t="s">
        <v>42</v>
      </c>
      <c r="M34" s="80" t="s">
        <v>43</v>
      </c>
      <c r="O34" s="49"/>
      <c r="P34" s="49"/>
    </row>
    <row r="35" spans="2:16" ht="15" thickBot="1" x14ac:dyDescent="0.35">
      <c r="B35" s="83"/>
      <c r="C35" s="87"/>
      <c r="D35" s="88"/>
      <c r="E35" s="89"/>
      <c r="G35" s="24"/>
      <c r="J35" s="97"/>
      <c r="K35" s="97"/>
      <c r="L35" s="81"/>
      <c r="M35" s="81"/>
    </row>
    <row r="36" spans="2:16" x14ac:dyDescent="0.3">
      <c r="B36" s="93" t="s">
        <v>14</v>
      </c>
      <c r="C36" s="87"/>
      <c r="D36" s="88"/>
      <c r="E36" s="89"/>
      <c r="J36" s="96" t="s">
        <v>36</v>
      </c>
      <c r="K36" s="96"/>
      <c r="L36" s="50">
        <f>D32+G32</f>
        <v>554893.35</v>
      </c>
      <c r="M36" s="51">
        <f>L36*1.21</f>
        <v>671420.95349999995</v>
      </c>
    </row>
    <row r="37" spans="2:16" x14ac:dyDescent="0.3">
      <c r="B37" s="94"/>
      <c r="C37" s="87"/>
      <c r="D37" s="88"/>
      <c r="E37" s="89"/>
      <c r="J37" s="96" t="s">
        <v>41</v>
      </c>
      <c r="K37" s="96"/>
      <c r="L37" s="50">
        <f>K32</f>
        <v>455661.6</v>
      </c>
      <c r="M37" s="51">
        <f>L37*1.21</f>
        <v>551350.53599999996</v>
      </c>
    </row>
    <row r="38" spans="2:16" ht="15" thickBot="1" x14ac:dyDescent="0.35">
      <c r="B38" s="95"/>
      <c r="C38" s="87"/>
      <c r="D38" s="88"/>
      <c r="E38" s="89"/>
      <c r="J38" s="96" t="s">
        <v>45</v>
      </c>
      <c r="K38" s="96"/>
      <c r="L38" s="50">
        <f>N32</f>
        <v>464774.76</v>
      </c>
      <c r="M38" s="51">
        <f>L38*1.21</f>
        <v>562377.45959999994</v>
      </c>
    </row>
    <row r="39" spans="2:16" x14ac:dyDescent="0.3">
      <c r="B39" s="70">
        <v>0</v>
      </c>
      <c r="C39" s="87"/>
      <c r="D39" s="88"/>
      <c r="E39" s="89"/>
      <c r="J39" s="96" t="s">
        <v>44</v>
      </c>
      <c r="K39" s="96"/>
      <c r="L39" s="52">
        <f>SUM(L36:L38)</f>
        <v>1475329.71</v>
      </c>
      <c r="M39" s="53">
        <f>L39*1.21</f>
        <v>1785148.9490999999</v>
      </c>
    </row>
    <row r="40" spans="2:16" ht="15" thickBot="1" x14ac:dyDescent="0.35">
      <c r="B40" s="71"/>
      <c r="C40" s="90"/>
      <c r="D40" s="91"/>
      <c r="E40" s="92"/>
    </row>
    <row r="41" spans="2:16" ht="15" thickBot="1" x14ac:dyDescent="0.35"/>
    <row r="42" spans="2:16" ht="17.100000000000001" customHeight="1" thickBot="1" x14ac:dyDescent="0.35">
      <c r="B42" s="98" t="s">
        <v>15</v>
      </c>
      <c r="C42" s="99"/>
      <c r="D42" s="117"/>
      <c r="E42" s="118"/>
      <c r="F42" s="118"/>
      <c r="G42" s="118"/>
      <c r="H42" s="119"/>
      <c r="I42" s="54"/>
      <c r="J42" s="120" t="s">
        <v>16</v>
      </c>
      <c r="K42" s="121"/>
      <c r="L42" s="121"/>
      <c r="M42" s="122"/>
    </row>
    <row r="43" spans="2:16" ht="17.100000000000001" customHeight="1" thickBot="1" x14ac:dyDescent="0.35">
      <c r="B43" s="98" t="s">
        <v>17</v>
      </c>
      <c r="C43" s="99"/>
      <c r="D43" s="117"/>
      <c r="E43" s="118"/>
      <c r="F43" s="118"/>
      <c r="G43" s="118"/>
      <c r="H43" s="119"/>
      <c r="I43" s="55"/>
      <c r="J43" s="123"/>
      <c r="K43" s="124"/>
      <c r="L43" s="124"/>
      <c r="M43" s="125"/>
    </row>
    <row r="44" spans="2:16" ht="17.100000000000001" customHeight="1" thickBot="1" x14ac:dyDescent="0.35">
      <c r="B44" s="129" t="s">
        <v>18</v>
      </c>
      <c r="C44" s="130"/>
      <c r="D44" s="117"/>
      <c r="E44" s="118"/>
      <c r="F44" s="118"/>
      <c r="G44" s="118"/>
      <c r="H44" s="119"/>
      <c r="I44" s="55"/>
      <c r="J44" s="123"/>
      <c r="K44" s="124"/>
      <c r="L44" s="124"/>
      <c r="M44" s="125"/>
    </row>
    <row r="45" spans="2:16" ht="17.100000000000001" customHeight="1" thickBot="1" x14ac:dyDescent="0.35">
      <c r="B45" s="98" t="s">
        <v>19</v>
      </c>
      <c r="C45" s="99"/>
      <c r="D45" s="117"/>
      <c r="E45" s="118"/>
      <c r="F45" s="118"/>
      <c r="G45" s="118"/>
      <c r="H45" s="119"/>
      <c r="I45" s="55"/>
      <c r="J45" s="123"/>
      <c r="K45" s="124"/>
      <c r="L45" s="124"/>
      <c r="M45" s="125"/>
    </row>
    <row r="46" spans="2:16" ht="17.100000000000001" customHeight="1" thickBot="1" x14ac:dyDescent="0.35">
      <c r="B46" s="129" t="s">
        <v>20</v>
      </c>
      <c r="C46" s="130"/>
      <c r="D46" s="117"/>
      <c r="E46" s="118"/>
      <c r="F46" s="118"/>
      <c r="G46" s="118"/>
      <c r="H46" s="119"/>
      <c r="I46" s="55"/>
      <c r="J46" s="123"/>
      <c r="K46" s="124"/>
      <c r="L46" s="124"/>
      <c r="M46" s="125"/>
    </row>
    <row r="47" spans="2:16" ht="17.100000000000001" customHeight="1" thickBot="1" x14ac:dyDescent="0.35">
      <c r="B47" s="98" t="s">
        <v>21</v>
      </c>
      <c r="C47" s="99"/>
      <c r="D47" s="117"/>
      <c r="E47" s="118"/>
      <c r="F47" s="118"/>
      <c r="G47" s="118"/>
      <c r="H47" s="119"/>
      <c r="I47" s="55"/>
      <c r="J47" s="123"/>
      <c r="K47" s="124"/>
      <c r="L47" s="124"/>
      <c r="M47" s="125"/>
    </row>
    <row r="48" spans="2:16" ht="17.100000000000001" customHeight="1" thickBot="1" x14ac:dyDescent="0.35">
      <c r="B48" s="98" t="s">
        <v>22</v>
      </c>
      <c r="C48" s="99"/>
      <c r="D48" s="117"/>
      <c r="E48" s="118"/>
      <c r="F48" s="118"/>
      <c r="G48" s="118"/>
      <c r="H48" s="119"/>
      <c r="I48" s="55"/>
      <c r="J48" s="123"/>
      <c r="K48" s="124"/>
      <c r="L48" s="124"/>
      <c r="M48" s="125"/>
    </row>
    <row r="49" spans="2:13" ht="17.100000000000001" customHeight="1" thickBot="1" x14ac:dyDescent="0.35">
      <c r="B49" s="98" t="s">
        <v>23</v>
      </c>
      <c r="C49" s="99"/>
      <c r="D49" s="117"/>
      <c r="E49" s="118"/>
      <c r="F49" s="118"/>
      <c r="G49" s="118"/>
      <c r="H49" s="119"/>
      <c r="I49" s="56"/>
      <c r="J49" s="126"/>
      <c r="K49" s="127"/>
      <c r="L49" s="127"/>
      <c r="M49" s="128"/>
    </row>
  </sheetData>
  <sheetProtection algorithmName="SHA-512" hashValue="QFQaWPfafQalSvKbwNNwB/8PXY/TmIv5mEmQIcmVmJ8gxMMl6+hOyCrYYM8AYU9vodaJZ6WrUH3qJ9FFvXmpow==" saltValue="NRA2CqXektcwpkItZ3yBkA==" spinCount="100000" sheet="1" objects="1" scenarios="1" selectLockedCells="1"/>
  <mergeCells count="60">
    <mergeCell ref="B7:B10"/>
    <mergeCell ref="B26:B29"/>
    <mergeCell ref="B17:B18"/>
    <mergeCell ref="J19:K19"/>
    <mergeCell ref="M27:O27"/>
    <mergeCell ref="D28:E28"/>
    <mergeCell ref="G28:H28"/>
    <mergeCell ref="K28:L28"/>
    <mergeCell ref="N28:O28"/>
    <mergeCell ref="C17:C18"/>
    <mergeCell ref="D17:D18"/>
    <mergeCell ref="E17:E18"/>
    <mergeCell ref="D49:H49"/>
    <mergeCell ref="B42:C42"/>
    <mergeCell ref="D42:H42"/>
    <mergeCell ref="J42:M49"/>
    <mergeCell ref="B43:C43"/>
    <mergeCell ref="D43:H43"/>
    <mergeCell ref="B44:C44"/>
    <mergeCell ref="D44:H44"/>
    <mergeCell ref="B45:C45"/>
    <mergeCell ref="D45:H45"/>
    <mergeCell ref="B46:C46"/>
    <mergeCell ref="D46:H46"/>
    <mergeCell ref="B47:C47"/>
    <mergeCell ref="D47:H47"/>
    <mergeCell ref="B48:C48"/>
    <mergeCell ref="D48:H48"/>
    <mergeCell ref="B49:C49"/>
    <mergeCell ref="B2:O2"/>
    <mergeCell ref="B3:O3"/>
    <mergeCell ref="B4:O4"/>
    <mergeCell ref="C7:H7"/>
    <mergeCell ref="J7:L7"/>
    <mergeCell ref="M7:O7"/>
    <mergeCell ref="C8:E8"/>
    <mergeCell ref="F8:H8"/>
    <mergeCell ref="J8:L8"/>
    <mergeCell ref="M8:O8"/>
    <mergeCell ref="D9:E9"/>
    <mergeCell ref="G9:H9"/>
    <mergeCell ref="K9:L9"/>
    <mergeCell ref="N9:O9"/>
    <mergeCell ref="J27:L27"/>
    <mergeCell ref="B39:B40"/>
    <mergeCell ref="C26:H26"/>
    <mergeCell ref="J26:L26"/>
    <mergeCell ref="M26:O26"/>
    <mergeCell ref="C27:E27"/>
    <mergeCell ref="F27:H27"/>
    <mergeCell ref="L34:L35"/>
    <mergeCell ref="M34:M35"/>
    <mergeCell ref="B34:B35"/>
    <mergeCell ref="C34:E40"/>
    <mergeCell ref="B36:B38"/>
    <mergeCell ref="J36:K36"/>
    <mergeCell ref="J37:K37"/>
    <mergeCell ref="J38:K38"/>
    <mergeCell ref="J39:K39"/>
    <mergeCell ref="J34:K35"/>
  </mergeCells>
  <pageMargins left="0" right="0" top="0.15748031496062992" bottom="0" header="0.31496062992125984" footer="0.31496062992125984"/>
  <pageSetup paperSize="9" scale="70"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31"/>
  <sheetViews>
    <sheetView showGridLines="0" tabSelected="1" zoomScale="96" zoomScaleNormal="96" workbookViewId="0">
      <selection activeCell="F17" sqref="F17"/>
    </sheetView>
  </sheetViews>
  <sheetFormatPr defaultColWidth="11.5546875" defaultRowHeight="14.4" x14ac:dyDescent="0.3"/>
  <cols>
    <col min="1" max="1" width="11.5546875" style="1"/>
    <col min="2" max="2" width="35.33203125" style="1" customWidth="1"/>
    <col min="3" max="3" width="14.33203125" style="1" customWidth="1"/>
    <col min="4" max="4" width="16.109375" style="1" customWidth="1"/>
    <col min="5" max="5" width="19.77734375" style="1" customWidth="1"/>
    <col min="6" max="6" width="16.6640625" style="1" customWidth="1"/>
    <col min="7" max="7" width="11.88671875" style="1" customWidth="1"/>
    <col min="8" max="8" width="12.33203125" style="1" customWidth="1"/>
    <col min="9" max="9" width="0.77734375" style="1" customWidth="1"/>
    <col min="10" max="10" width="14" style="1" customWidth="1"/>
    <col min="11" max="11" width="13" style="1" customWidth="1"/>
    <col min="12" max="12" width="16.5546875" style="1" customWidth="1"/>
    <col min="13" max="13" width="13.6640625" style="1" customWidth="1"/>
    <col min="14" max="14" width="12.77734375" style="1" customWidth="1"/>
    <col min="15" max="15" width="13.109375" style="1" customWidth="1"/>
    <col min="16" max="16" width="13.109375" style="1" bestFit="1" customWidth="1"/>
    <col min="17" max="16384" width="11.5546875" style="1"/>
  </cols>
  <sheetData>
    <row r="1" spans="2:15" ht="15" thickBot="1" x14ac:dyDescent="0.35"/>
    <row r="2" spans="2:15" ht="18" customHeight="1" x14ac:dyDescent="0.3">
      <c r="B2" s="147" t="s">
        <v>55</v>
      </c>
      <c r="C2" s="148"/>
      <c r="D2" s="148"/>
      <c r="E2" s="148"/>
      <c r="F2" s="149"/>
      <c r="G2" s="57"/>
      <c r="H2" s="57"/>
      <c r="I2" s="58"/>
      <c r="J2" s="58"/>
      <c r="K2" s="58"/>
      <c r="L2" s="58"/>
      <c r="M2" s="58"/>
      <c r="N2" s="58"/>
      <c r="O2" s="58"/>
    </row>
    <row r="3" spans="2:15" ht="18" x14ac:dyDescent="0.3">
      <c r="B3" s="150"/>
      <c r="C3" s="151"/>
      <c r="D3" s="151"/>
      <c r="E3" s="151"/>
      <c r="F3" s="152"/>
      <c r="G3" s="57"/>
      <c r="H3" s="57"/>
      <c r="I3" s="58"/>
      <c r="J3" s="58"/>
      <c r="K3" s="58"/>
      <c r="L3" s="58"/>
      <c r="M3" s="58"/>
      <c r="N3" s="58"/>
      <c r="O3" s="58"/>
    </row>
    <row r="4" spans="2:15" ht="43.8" customHeight="1" thickBot="1" x14ac:dyDescent="0.35">
      <c r="B4" s="153"/>
      <c r="C4" s="154"/>
      <c r="D4" s="154"/>
      <c r="E4" s="154"/>
      <c r="F4" s="155"/>
      <c r="G4" s="57"/>
      <c r="H4" s="57"/>
      <c r="I4" s="59"/>
      <c r="J4" s="59"/>
      <c r="K4" s="59"/>
      <c r="L4" s="59"/>
      <c r="M4" s="59"/>
      <c r="N4" s="59"/>
      <c r="O4" s="59"/>
    </row>
    <row r="7" spans="2:15" ht="15" thickBot="1" x14ac:dyDescent="0.35"/>
    <row r="8" spans="2:15" ht="15" thickBot="1" x14ac:dyDescent="0.35">
      <c r="B8" s="156" t="s">
        <v>52</v>
      </c>
      <c r="C8" s="157"/>
      <c r="D8" s="157"/>
      <c r="E8" s="157"/>
      <c r="F8" s="158"/>
    </row>
    <row r="9" spans="2:15" ht="15" thickBot="1" x14ac:dyDescent="0.35">
      <c r="B9" s="159" t="s">
        <v>49</v>
      </c>
      <c r="C9" s="161" t="s">
        <v>31</v>
      </c>
      <c r="D9" s="162"/>
      <c r="E9" s="162"/>
      <c r="F9" s="163"/>
    </row>
    <row r="10" spans="2:15" ht="43.8" thickBot="1" x14ac:dyDescent="0.35">
      <c r="B10" s="160"/>
      <c r="C10" s="60" t="s">
        <v>26</v>
      </c>
      <c r="D10" s="61" t="s">
        <v>30</v>
      </c>
      <c r="E10" s="61" t="s">
        <v>50</v>
      </c>
      <c r="F10" s="61" t="s">
        <v>51</v>
      </c>
    </row>
    <row r="11" spans="2:15" ht="15" thickBot="1" x14ac:dyDescent="0.35">
      <c r="B11" s="62" t="s">
        <v>27</v>
      </c>
      <c r="C11" s="63">
        <v>20.46</v>
      </c>
      <c r="D11" s="63">
        <v>23.57</v>
      </c>
      <c r="E11" s="63">
        <v>39.65</v>
      </c>
      <c r="F11" s="63">
        <v>42.75</v>
      </c>
    </row>
    <row r="12" spans="2:15" ht="15" thickBot="1" x14ac:dyDescent="0.35">
      <c r="B12" s="62" t="s">
        <v>28</v>
      </c>
      <c r="C12" s="63">
        <v>21.28</v>
      </c>
      <c r="D12" s="63">
        <v>24.55</v>
      </c>
      <c r="E12" s="63">
        <v>40.47</v>
      </c>
      <c r="F12" s="63">
        <v>43.75</v>
      </c>
    </row>
    <row r="13" spans="2:15" ht="15" thickBot="1" x14ac:dyDescent="0.35">
      <c r="B13" s="64"/>
      <c r="C13" s="65"/>
      <c r="D13" s="65"/>
      <c r="E13" s="65"/>
      <c r="F13" s="65"/>
    </row>
    <row r="14" spans="2:15" ht="15" thickBot="1" x14ac:dyDescent="0.35">
      <c r="B14" s="143" t="s">
        <v>56</v>
      </c>
      <c r="C14" s="144"/>
      <c r="D14" s="144"/>
      <c r="E14" s="144"/>
      <c r="F14" s="145"/>
    </row>
    <row r="15" spans="2:15" ht="15" thickBot="1" x14ac:dyDescent="0.35">
      <c r="B15" s="140" t="s">
        <v>49</v>
      </c>
      <c r="C15" s="142" t="s">
        <v>32</v>
      </c>
      <c r="D15" s="78"/>
      <c r="E15" s="78"/>
      <c r="F15" s="79"/>
    </row>
    <row r="16" spans="2:15" ht="43.8" thickBot="1" x14ac:dyDescent="0.35">
      <c r="B16" s="141"/>
      <c r="C16" s="66" t="s">
        <v>26</v>
      </c>
      <c r="D16" s="67" t="s">
        <v>30</v>
      </c>
      <c r="E16" s="67" t="s">
        <v>29</v>
      </c>
      <c r="F16" s="67" t="s">
        <v>51</v>
      </c>
    </row>
    <row r="17" spans="2:13" ht="15" thickBot="1" x14ac:dyDescent="0.35">
      <c r="B17" s="68" t="s">
        <v>27</v>
      </c>
      <c r="C17" s="69">
        <v>0</v>
      </c>
      <c r="D17" s="69">
        <v>0</v>
      </c>
      <c r="E17" s="69">
        <v>0</v>
      </c>
      <c r="F17" s="69">
        <v>0</v>
      </c>
    </row>
    <row r="18" spans="2:13" ht="15" thickBot="1" x14ac:dyDescent="0.35">
      <c r="B18" s="68" t="s">
        <v>28</v>
      </c>
      <c r="C18" s="69">
        <v>0</v>
      </c>
      <c r="D18" s="69">
        <v>0</v>
      </c>
      <c r="E18" s="69">
        <v>0</v>
      </c>
      <c r="F18" s="69">
        <v>0</v>
      </c>
    </row>
    <row r="21" spans="2:13" ht="14.4" customHeight="1" x14ac:dyDescent="0.3">
      <c r="B21" s="146" t="s">
        <v>54</v>
      </c>
      <c r="C21" s="146"/>
      <c r="D21" s="146"/>
      <c r="E21" s="146"/>
      <c r="F21" s="146"/>
    </row>
    <row r="22" spans="2:13" ht="15" customHeight="1" x14ac:dyDescent="0.3">
      <c r="B22" s="146"/>
      <c r="C22" s="146"/>
      <c r="D22" s="146"/>
      <c r="E22" s="146"/>
      <c r="F22" s="146"/>
    </row>
    <row r="23" spans="2:13" ht="15" thickBot="1" x14ac:dyDescent="0.35"/>
    <row r="24" spans="2:13" ht="17.100000000000001" customHeight="1" thickBot="1" x14ac:dyDescent="0.35">
      <c r="B24" s="98" t="s">
        <v>15</v>
      </c>
      <c r="C24" s="99"/>
      <c r="D24" s="117"/>
      <c r="E24" s="118"/>
      <c r="F24" s="118"/>
      <c r="G24" s="118"/>
      <c r="H24" s="119"/>
      <c r="I24" s="54"/>
      <c r="J24" s="120" t="s">
        <v>53</v>
      </c>
      <c r="K24" s="121"/>
      <c r="L24" s="121"/>
      <c r="M24" s="122"/>
    </row>
    <row r="25" spans="2:13" ht="17.100000000000001" customHeight="1" thickBot="1" x14ac:dyDescent="0.35">
      <c r="B25" s="98" t="s">
        <v>17</v>
      </c>
      <c r="C25" s="99"/>
      <c r="D25" s="117"/>
      <c r="E25" s="118"/>
      <c r="F25" s="118"/>
      <c r="G25" s="118"/>
      <c r="H25" s="119"/>
      <c r="I25" s="55"/>
      <c r="J25" s="123"/>
      <c r="K25" s="124"/>
      <c r="L25" s="124"/>
      <c r="M25" s="125"/>
    </row>
    <row r="26" spans="2:13" ht="17.100000000000001" customHeight="1" thickBot="1" x14ac:dyDescent="0.35">
      <c r="B26" s="129" t="s">
        <v>18</v>
      </c>
      <c r="C26" s="130"/>
      <c r="D26" s="117"/>
      <c r="E26" s="118"/>
      <c r="F26" s="118"/>
      <c r="G26" s="118"/>
      <c r="H26" s="119"/>
      <c r="I26" s="55"/>
      <c r="J26" s="123"/>
      <c r="K26" s="124"/>
      <c r="L26" s="124"/>
      <c r="M26" s="125"/>
    </row>
    <row r="27" spans="2:13" ht="17.100000000000001" customHeight="1" thickBot="1" x14ac:dyDescent="0.35">
      <c r="B27" s="98" t="s">
        <v>19</v>
      </c>
      <c r="C27" s="99"/>
      <c r="D27" s="117"/>
      <c r="E27" s="118"/>
      <c r="F27" s="118"/>
      <c r="G27" s="118"/>
      <c r="H27" s="119"/>
      <c r="I27" s="55"/>
      <c r="J27" s="123"/>
      <c r="K27" s="124"/>
      <c r="L27" s="124"/>
      <c r="M27" s="125"/>
    </row>
    <row r="28" spans="2:13" ht="17.100000000000001" customHeight="1" thickBot="1" x14ac:dyDescent="0.35">
      <c r="B28" s="129" t="s">
        <v>20</v>
      </c>
      <c r="C28" s="130"/>
      <c r="D28" s="117"/>
      <c r="E28" s="118"/>
      <c r="F28" s="118"/>
      <c r="G28" s="118"/>
      <c r="H28" s="119"/>
      <c r="I28" s="55"/>
      <c r="J28" s="123"/>
      <c r="K28" s="124"/>
      <c r="L28" s="124"/>
      <c r="M28" s="125"/>
    </row>
    <row r="29" spans="2:13" ht="17.100000000000001" customHeight="1" thickBot="1" x14ac:dyDescent="0.35">
      <c r="B29" s="98" t="s">
        <v>21</v>
      </c>
      <c r="C29" s="99"/>
      <c r="D29" s="117"/>
      <c r="E29" s="118"/>
      <c r="F29" s="118"/>
      <c r="G29" s="118"/>
      <c r="H29" s="119"/>
      <c r="I29" s="55"/>
      <c r="J29" s="123"/>
      <c r="K29" s="124"/>
      <c r="L29" s="124"/>
      <c r="M29" s="125"/>
    </row>
    <row r="30" spans="2:13" ht="17.100000000000001" customHeight="1" thickBot="1" x14ac:dyDescent="0.35">
      <c r="B30" s="98" t="s">
        <v>22</v>
      </c>
      <c r="C30" s="99"/>
      <c r="D30" s="117"/>
      <c r="E30" s="118"/>
      <c r="F30" s="118"/>
      <c r="G30" s="118"/>
      <c r="H30" s="119"/>
      <c r="I30" s="55"/>
      <c r="J30" s="123"/>
      <c r="K30" s="124"/>
      <c r="L30" s="124"/>
      <c r="M30" s="125"/>
    </row>
    <row r="31" spans="2:13" ht="17.100000000000001" customHeight="1" thickBot="1" x14ac:dyDescent="0.35">
      <c r="B31" s="98" t="s">
        <v>23</v>
      </c>
      <c r="C31" s="99"/>
      <c r="D31" s="117"/>
      <c r="E31" s="118"/>
      <c r="F31" s="118"/>
      <c r="G31" s="118"/>
      <c r="H31" s="119"/>
      <c r="I31" s="56"/>
      <c r="J31" s="126"/>
      <c r="K31" s="127"/>
      <c r="L31" s="127"/>
      <c r="M31" s="128"/>
    </row>
  </sheetData>
  <sheetProtection algorithmName="SHA-512" hashValue="0pu31wiLKUwvYQOKLmfcLgFt/Iz/K8Y3OCwhPF6z60aR16qD8ejAAgAxbf/3Rbu/ag5fxHtrjJPxvEEBv1uToA==" saltValue="7pEL2Xp0IUIaDRYhVf6kmw==" spinCount="100000" sheet="1" objects="1" scenarios="1" selectLockedCells="1"/>
  <mergeCells count="25">
    <mergeCell ref="J24:M31"/>
    <mergeCell ref="B25:C25"/>
    <mergeCell ref="D25:H25"/>
    <mergeCell ref="B26:C26"/>
    <mergeCell ref="B30:C30"/>
    <mergeCell ref="D30:H30"/>
    <mergeCell ref="B31:C31"/>
    <mergeCell ref="D31:H31"/>
    <mergeCell ref="B8:F8"/>
    <mergeCell ref="B9:B10"/>
    <mergeCell ref="C9:F9"/>
    <mergeCell ref="D26:H26"/>
    <mergeCell ref="B27:C27"/>
    <mergeCell ref="D27:H27"/>
    <mergeCell ref="B28:C28"/>
    <mergeCell ref="D28:H28"/>
    <mergeCell ref="B29:C29"/>
    <mergeCell ref="D29:H29"/>
    <mergeCell ref="B24:C24"/>
    <mergeCell ref="D24:H24"/>
    <mergeCell ref="B15:B16"/>
    <mergeCell ref="C15:F15"/>
    <mergeCell ref="B14:F14"/>
    <mergeCell ref="B21:F22"/>
    <mergeCell ref="B2:F4"/>
  </mergeCells>
  <dataValidations count="1">
    <dataValidation type="decimal" operator="lessThanOrEqual" allowBlank="1" showInputMessage="1" showErrorMessage="1" error="S'ha superat l'imports establert en la licitació" sqref="C17:F18">
      <formula1>C11</formula1>
    </dataValidation>
  </dataValidations>
  <pageMargins left="0" right="0" top="0.15748031496062992" bottom="0" header="0.31496062992125984" footer="0.31496062992125984"/>
  <pageSetup paperSize="9" scale="70"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2024-426_oferta_servei</vt:lpstr>
      <vt:lpstr>2024-426_oferta_hores_extraord</vt:lpstr>
      <vt:lpstr>'2024-426_oferta_hores_extraord'!Àrea_d'impressió</vt:lpstr>
      <vt:lpstr>'2024-426_oferta_servei'!Àrea_d'impressió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cdominguez</dc:creator>
  <cp:lastModifiedBy>Lidia Puigdemasa Soto</cp:lastModifiedBy>
  <cp:lastPrinted>2024-03-22T08:03:22Z</cp:lastPrinted>
  <dcterms:created xsi:type="dcterms:W3CDTF">2023-10-03T10:40:23Z</dcterms:created>
  <dcterms:modified xsi:type="dcterms:W3CDTF">2024-06-03T12:59:55Z</dcterms:modified>
</cp:coreProperties>
</file>