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aria Guell\Downloads\"/>
    </mc:Choice>
  </mc:AlternateContent>
  <xr:revisionPtr revIDLastSave="0" documentId="8_{EFCDE575-C2C4-46CE-A298-8B1F531BB608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Plan_Fre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T4" i="1"/>
  <c r="U4" i="1"/>
  <c r="V4" i="1"/>
  <c r="S5" i="1"/>
  <c r="T5" i="1"/>
  <c r="U5" i="1"/>
  <c r="W4" i="1" s="1"/>
  <c r="V5" i="1"/>
  <c r="S6" i="1"/>
  <c r="T6" i="1"/>
  <c r="U6" i="1"/>
  <c r="V6" i="1"/>
  <c r="S7" i="1"/>
  <c r="T7" i="1"/>
  <c r="U7" i="1"/>
  <c r="V7" i="1"/>
  <c r="S8" i="1"/>
  <c r="T8" i="1"/>
  <c r="U8" i="1"/>
  <c r="V8" i="1"/>
  <c r="S9" i="1"/>
  <c r="T9" i="1"/>
  <c r="U9" i="1"/>
  <c r="V9" i="1"/>
  <c r="S10" i="1"/>
  <c r="T10" i="1"/>
  <c r="U10" i="1"/>
  <c r="U35" i="1" s="1"/>
  <c r="U36" i="1" s="1"/>
  <c r="V10" i="1"/>
  <c r="S11" i="1"/>
  <c r="T11" i="1"/>
  <c r="U11" i="1"/>
  <c r="V11" i="1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V15" i="1"/>
  <c r="S16" i="1"/>
  <c r="T16" i="1"/>
  <c r="U16" i="1"/>
  <c r="V16" i="1"/>
  <c r="S17" i="1"/>
  <c r="T17" i="1"/>
  <c r="U17" i="1"/>
  <c r="V17" i="1"/>
  <c r="S18" i="1"/>
  <c r="T18" i="1"/>
  <c r="U18" i="1"/>
  <c r="V18" i="1"/>
  <c r="S19" i="1"/>
  <c r="T19" i="1"/>
  <c r="U19" i="1"/>
  <c r="V19" i="1"/>
  <c r="S20" i="1"/>
  <c r="T20" i="1"/>
  <c r="U20" i="1"/>
  <c r="V20" i="1"/>
  <c r="S21" i="1"/>
  <c r="T21" i="1"/>
  <c r="U21" i="1"/>
  <c r="V21" i="1"/>
  <c r="S22" i="1"/>
  <c r="T22" i="1"/>
  <c r="U22" i="1"/>
  <c r="V22" i="1"/>
  <c r="S23" i="1"/>
  <c r="T23" i="1"/>
  <c r="U23" i="1"/>
  <c r="V23" i="1"/>
  <c r="S24" i="1"/>
  <c r="T24" i="1"/>
  <c r="U24" i="1"/>
  <c r="V24" i="1"/>
  <c r="S25" i="1"/>
  <c r="T25" i="1"/>
  <c r="U25" i="1"/>
  <c r="V25" i="1"/>
  <c r="S26" i="1"/>
  <c r="T26" i="1"/>
  <c r="U26" i="1"/>
  <c r="V26" i="1"/>
  <c r="S27" i="1"/>
  <c r="T27" i="1"/>
  <c r="U27" i="1"/>
  <c r="V27" i="1"/>
  <c r="S28" i="1"/>
  <c r="T28" i="1"/>
  <c r="V28" i="1"/>
  <c r="S29" i="1"/>
  <c r="T29" i="1"/>
  <c r="U29" i="1"/>
  <c r="V29" i="1"/>
  <c r="S30" i="1"/>
  <c r="T30" i="1"/>
  <c r="U30" i="1"/>
  <c r="V30" i="1"/>
  <c r="S31" i="1"/>
  <c r="T31" i="1"/>
  <c r="U31" i="1"/>
  <c r="V31" i="1"/>
  <c r="S32" i="1"/>
  <c r="T32" i="1"/>
  <c r="U32" i="1"/>
  <c r="V32" i="1"/>
  <c r="S33" i="1"/>
  <c r="T33" i="1"/>
  <c r="U33" i="1"/>
  <c r="V33" i="1"/>
  <c r="S34" i="1"/>
  <c r="T34" i="1"/>
  <c r="U34" i="1"/>
  <c r="V34" i="1"/>
  <c r="S41" i="1"/>
  <c r="T41" i="1"/>
  <c r="U41" i="1"/>
  <c r="V41" i="1"/>
  <c r="S42" i="1"/>
  <c r="T42" i="1"/>
  <c r="U42" i="1"/>
  <c r="V42" i="1"/>
  <c r="S43" i="1"/>
  <c r="T43" i="1"/>
  <c r="U43" i="1"/>
  <c r="U73" i="1" s="1"/>
  <c r="U74" i="1" s="1"/>
  <c r="V43" i="1"/>
  <c r="S44" i="1"/>
  <c r="T44" i="1"/>
  <c r="U44" i="1"/>
  <c r="V44" i="1"/>
  <c r="S45" i="1"/>
  <c r="T45" i="1"/>
  <c r="U45" i="1"/>
  <c r="V45" i="1"/>
  <c r="S46" i="1"/>
  <c r="T46" i="1"/>
  <c r="U46" i="1"/>
  <c r="V46" i="1"/>
  <c r="S47" i="1"/>
  <c r="T47" i="1"/>
  <c r="U47" i="1"/>
  <c r="V47" i="1"/>
  <c r="S48" i="1"/>
  <c r="T48" i="1"/>
  <c r="U48" i="1"/>
  <c r="V48" i="1"/>
  <c r="S49" i="1"/>
  <c r="T49" i="1"/>
  <c r="U49" i="1"/>
  <c r="V49" i="1"/>
  <c r="S50" i="1"/>
  <c r="T50" i="1"/>
  <c r="U50" i="1"/>
  <c r="V50" i="1"/>
  <c r="S51" i="1"/>
  <c r="T51" i="1"/>
  <c r="U51" i="1"/>
  <c r="V51" i="1"/>
  <c r="S52" i="1"/>
  <c r="T52" i="1"/>
  <c r="U52" i="1"/>
  <c r="V52" i="1"/>
  <c r="S53" i="1"/>
  <c r="T53" i="1"/>
  <c r="U53" i="1"/>
  <c r="V53" i="1"/>
  <c r="W53" i="1"/>
  <c r="X53" i="1" s="1"/>
  <c r="S54" i="1"/>
  <c r="T54" i="1"/>
  <c r="U54" i="1"/>
  <c r="V54" i="1"/>
  <c r="S55" i="1"/>
  <c r="T55" i="1"/>
  <c r="U55" i="1"/>
  <c r="V55" i="1"/>
  <c r="S56" i="1"/>
  <c r="T56" i="1"/>
  <c r="U56" i="1"/>
  <c r="V56" i="1"/>
  <c r="S57" i="1"/>
  <c r="T57" i="1"/>
  <c r="U57" i="1"/>
  <c r="V57" i="1"/>
  <c r="S58" i="1"/>
  <c r="T58" i="1"/>
  <c r="U58" i="1"/>
  <c r="V58" i="1"/>
  <c r="S59" i="1"/>
  <c r="T59" i="1"/>
  <c r="U59" i="1"/>
  <c r="V59" i="1"/>
  <c r="S60" i="1"/>
  <c r="T60" i="1"/>
  <c r="U60" i="1"/>
  <c r="V60" i="1"/>
  <c r="S61" i="1"/>
  <c r="T61" i="1"/>
  <c r="U61" i="1"/>
  <c r="V61" i="1"/>
  <c r="S62" i="1"/>
  <c r="T62" i="1"/>
  <c r="U62" i="1"/>
  <c r="V62" i="1"/>
  <c r="S63" i="1"/>
  <c r="T63" i="1"/>
  <c r="U63" i="1"/>
  <c r="V63" i="1"/>
  <c r="S64" i="1"/>
  <c r="T64" i="1"/>
  <c r="W64" i="1" s="1"/>
  <c r="X64" i="1" s="1"/>
  <c r="U64" i="1"/>
  <c r="V64" i="1"/>
  <c r="S65" i="1"/>
  <c r="T65" i="1"/>
  <c r="U65" i="1"/>
  <c r="V65" i="1"/>
  <c r="S66" i="1"/>
  <c r="T66" i="1"/>
  <c r="U66" i="1"/>
  <c r="V66" i="1"/>
  <c r="S67" i="1"/>
  <c r="T67" i="1"/>
  <c r="U67" i="1"/>
  <c r="V67" i="1"/>
  <c r="S68" i="1"/>
  <c r="T68" i="1"/>
  <c r="U68" i="1"/>
  <c r="V68" i="1"/>
  <c r="S69" i="1"/>
  <c r="T69" i="1"/>
  <c r="U69" i="1"/>
  <c r="V69" i="1"/>
  <c r="S70" i="1"/>
  <c r="T70" i="1"/>
  <c r="U70" i="1"/>
  <c r="V70" i="1"/>
  <c r="S71" i="1"/>
  <c r="T71" i="1"/>
  <c r="U71" i="1"/>
  <c r="V71" i="1"/>
  <c r="S72" i="1"/>
  <c r="T72" i="1"/>
  <c r="U72" i="1"/>
  <c r="V72" i="1"/>
  <c r="T73" i="1"/>
  <c r="T74" i="1" s="1"/>
  <c r="S79" i="1"/>
  <c r="T79" i="1"/>
  <c r="U79" i="1"/>
  <c r="V79" i="1"/>
  <c r="S80" i="1"/>
  <c r="T80" i="1"/>
  <c r="U80" i="1"/>
  <c r="V80" i="1"/>
  <c r="S81" i="1"/>
  <c r="T81" i="1"/>
  <c r="U81" i="1"/>
  <c r="U107" i="1" s="1"/>
  <c r="U108" i="1" s="1"/>
  <c r="V81" i="1"/>
  <c r="S82" i="1"/>
  <c r="T82" i="1"/>
  <c r="U82" i="1"/>
  <c r="V82" i="1"/>
  <c r="S83" i="1"/>
  <c r="T83" i="1"/>
  <c r="U83" i="1"/>
  <c r="V83" i="1"/>
  <c r="S84" i="1"/>
  <c r="T84" i="1"/>
  <c r="U84" i="1"/>
  <c r="V84" i="1"/>
  <c r="S85" i="1"/>
  <c r="T85" i="1"/>
  <c r="U85" i="1"/>
  <c r="V85" i="1"/>
  <c r="S86" i="1"/>
  <c r="T86" i="1"/>
  <c r="U86" i="1"/>
  <c r="V86" i="1"/>
  <c r="S87" i="1"/>
  <c r="T87" i="1"/>
  <c r="U87" i="1"/>
  <c r="V87" i="1"/>
  <c r="S88" i="1"/>
  <c r="T88" i="1"/>
  <c r="U88" i="1"/>
  <c r="V88" i="1"/>
  <c r="S89" i="1"/>
  <c r="T89" i="1"/>
  <c r="U89" i="1"/>
  <c r="V89" i="1"/>
  <c r="S90" i="1"/>
  <c r="T90" i="1"/>
  <c r="U90" i="1"/>
  <c r="V90" i="1"/>
  <c r="S91" i="1"/>
  <c r="T91" i="1"/>
  <c r="U91" i="1"/>
  <c r="V91" i="1"/>
  <c r="S92" i="1"/>
  <c r="T92" i="1"/>
  <c r="U92" i="1"/>
  <c r="V92" i="1"/>
  <c r="S93" i="1"/>
  <c r="T93" i="1"/>
  <c r="U93" i="1"/>
  <c r="V93" i="1"/>
  <c r="S94" i="1"/>
  <c r="T94" i="1"/>
  <c r="U94" i="1"/>
  <c r="V94" i="1"/>
  <c r="S95" i="1"/>
  <c r="T95" i="1"/>
  <c r="U95" i="1"/>
  <c r="V95" i="1"/>
  <c r="S96" i="1"/>
  <c r="T96" i="1"/>
  <c r="U96" i="1"/>
  <c r="V96" i="1"/>
  <c r="S97" i="1"/>
  <c r="T97" i="1"/>
  <c r="U97" i="1"/>
  <c r="V97" i="1"/>
  <c r="S98" i="1"/>
  <c r="T98" i="1"/>
  <c r="U98" i="1"/>
  <c r="V98" i="1"/>
  <c r="S99" i="1"/>
  <c r="T99" i="1"/>
  <c r="U99" i="1"/>
  <c r="V99" i="1"/>
  <c r="S100" i="1"/>
  <c r="T100" i="1"/>
  <c r="U100" i="1"/>
  <c r="V100" i="1"/>
  <c r="S101" i="1"/>
  <c r="T101" i="1"/>
  <c r="U101" i="1"/>
  <c r="V101" i="1"/>
  <c r="S102" i="1"/>
  <c r="T102" i="1"/>
  <c r="U102" i="1"/>
  <c r="V102" i="1"/>
  <c r="S103" i="1"/>
  <c r="T103" i="1"/>
  <c r="U103" i="1"/>
  <c r="V103" i="1"/>
  <c r="S104" i="1"/>
  <c r="T104" i="1"/>
  <c r="U104" i="1"/>
  <c r="V104" i="1"/>
  <c r="S105" i="1"/>
  <c r="T105" i="1"/>
  <c r="U105" i="1"/>
  <c r="V105" i="1"/>
  <c r="S106" i="1"/>
  <c r="T106" i="1"/>
  <c r="U106" i="1"/>
  <c r="V106" i="1"/>
  <c r="T107" i="1"/>
  <c r="T108" i="1" s="1"/>
  <c r="S113" i="1"/>
  <c r="T113" i="1"/>
  <c r="U113" i="1"/>
  <c r="V113" i="1"/>
  <c r="V139" i="1" s="1"/>
  <c r="V140" i="1" s="1"/>
  <c r="S114" i="1"/>
  <c r="T114" i="1"/>
  <c r="U114" i="1"/>
  <c r="V114" i="1"/>
  <c r="S115" i="1"/>
  <c r="T115" i="1"/>
  <c r="U115" i="1"/>
  <c r="V115" i="1"/>
  <c r="S116" i="1"/>
  <c r="T116" i="1"/>
  <c r="U116" i="1"/>
  <c r="V116" i="1"/>
  <c r="S117" i="1"/>
  <c r="T117" i="1"/>
  <c r="U117" i="1"/>
  <c r="V117" i="1"/>
  <c r="S118" i="1"/>
  <c r="T118" i="1"/>
  <c r="U118" i="1"/>
  <c r="V118" i="1"/>
  <c r="S119" i="1"/>
  <c r="T119" i="1"/>
  <c r="U119" i="1"/>
  <c r="V119" i="1"/>
  <c r="S120" i="1"/>
  <c r="T120" i="1"/>
  <c r="U120" i="1"/>
  <c r="V120" i="1"/>
  <c r="S122" i="1"/>
  <c r="T122" i="1"/>
  <c r="U122" i="1"/>
  <c r="V122" i="1"/>
  <c r="S123" i="1"/>
  <c r="T123" i="1"/>
  <c r="U123" i="1"/>
  <c r="V123" i="1"/>
  <c r="S124" i="1"/>
  <c r="W124" i="1" s="1"/>
  <c r="X124" i="1" s="1"/>
  <c r="T124" i="1"/>
  <c r="U124" i="1"/>
  <c r="V124" i="1"/>
  <c r="S125" i="1"/>
  <c r="T125" i="1"/>
  <c r="U125" i="1"/>
  <c r="V125" i="1"/>
  <c r="S126" i="1"/>
  <c r="T126" i="1"/>
  <c r="U126" i="1"/>
  <c r="V126" i="1"/>
  <c r="S127" i="1"/>
  <c r="T127" i="1"/>
  <c r="U127" i="1"/>
  <c r="V127" i="1"/>
  <c r="S128" i="1"/>
  <c r="T128" i="1"/>
  <c r="U128" i="1"/>
  <c r="V128" i="1"/>
  <c r="S129" i="1"/>
  <c r="T129" i="1"/>
  <c r="U129" i="1"/>
  <c r="V129" i="1"/>
  <c r="S130" i="1"/>
  <c r="T130" i="1"/>
  <c r="U130" i="1"/>
  <c r="V130" i="1"/>
  <c r="S131" i="1"/>
  <c r="T131" i="1"/>
  <c r="U131" i="1"/>
  <c r="V131" i="1"/>
  <c r="S132" i="1"/>
  <c r="T132" i="1"/>
  <c r="W132" i="1" s="1"/>
  <c r="X132" i="1" s="1"/>
  <c r="U132" i="1"/>
  <c r="V132" i="1"/>
  <c r="S133" i="1"/>
  <c r="T133" i="1"/>
  <c r="U133" i="1"/>
  <c r="V133" i="1"/>
  <c r="S134" i="1"/>
  <c r="T134" i="1"/>
  <c r="U134" i="1"/>
  <c r="V134" i="1"/>
  <c r="S135" i="1"/>
  <c r="T135" i="1"/>
  <c r="U135" i="1"/>
  <c r="V135" i="1"/>
  <c r="S136" i="1"/>
  <c r="T136" i="1"/>
  <c r="U136" i="1"/>
  <c r="V136" i="1"/>
  <c r="S137" i="1"/>
  <c r="T137" i="1"/>
  <c r="U137" i="1"/>
  <c r="V137" i="1"/>
  <c r="S138" i="1"/>
  <c r="T138" i="1"/>
  <c r="U138" i="1"/>
  <c r="V138" i="1"/>
  <c r="S139" i="1"/>
  <c r="S140" i="1" s="1"/>
  <c r="S145" i="1"/>
  <c r="T145" i="1"/>
  <c r="U145" i="1"/>
  <c r="V145" i="1"/>
  <c r="V165" i="1" s="1"/>
  <c r="V166" i="1" s="1"/>
  <c r="S146" i="1"/>
  <c r="T146" i="1"/>
  <c r="U146" i="1"/>
  <c r="V146" i="1"/>
  <c r="S147" i="1"/>
  <c r="T147" i="1"/>
  <c r="U147" i="1"/>
  <c r="V147" i="1"/>
  <c r="S148" i="1"/>
  <c r="T148" i="1"/>
  <c r="U148" i="1"/>
  <c r="V148" i="1"/>
  <c r="S149" i="1"/>
  <c r="T149" i="1"/>
  <c r="U149" i="1"/>
  <c r="V149" i="1"/>
  <c r="S150" i="1"/>
  <c r="T150" i="1"/>
  <c r="U150" i="1"/>
  <c r="V150" i="1"/>
  <c r="S151" i="1"/>
  <c r="T151" i="1"/>
  <c r="U151" i="1"/>
  <c r="V151" i="1"/>
  <c r="S152" i="1"/>
  <c r="T152" i="1"/>
  <c r="U152" i="1"/>
  <c r="V152" i="1"/>
  <c r="S153" i="1"/>
  <c r="T153" i="1"/>
  <c r="U153" i="1"/>
  <c r="V153" i="1"/>
  <c r="S154" i="1"/>
  <c r="T154" i="1"/>
  <c r="U154" i="1"/>
  <c r="V154" i="1"/>
  <c r="S155" i="1"/>
  <c r="T155" i="1"/>
  <c r="U155" i="1"/>
  <c r="V155" i="1"/>
  <c r="S156" i="1"/>
  <c r="T156" i="1"/>
  <c r="W156" i="1" s="1"/>
  <c r="X156" i="1" s="1"/>
  <c r="U156" i="1"/>
  <c r="V156" i="1"/>
  <c r="S157" i="1"/>
  <c r="T157" i="1"/>
  <c r="U157" i="1"/>
  <c r="V157" i="1"/>
  <c r="S158" i="1"/>
  <c r="T158" i="1"/>
  <c r="U158" i="1"/>
  <c r="W158" i="1" s="1"/>
  <c r="X158" i="1" s="1"/>
  <c r="V158" i="1"/>
  <c r="S159" i="1"/>
  <c r="T159" i="1"/>
  <c r="U159" i="1"/>
  <c r="V159" i="1"/>
  <c r="S160" i="1"/>
  <c r="T160" i="1"/>
  <c r="U160" i="1"/>
  <c r="V160" i="1"/>
  <c r="S161" i="1"/>
  <c r="T161" i="1"/>
  <c r="U161" i="1"/>
  <c r="V161" i="1"/>
  <c r="S162" i="1"/>
  <c r="T162" i="1"/>
  <c r="U162" i="1"/>
  <c r="V162" i="1"/>
  <c r="S163" i="1"/>
  <c r="T163" i="1"/>
  <c r="U163" i="1"/>
  <c r="V163" i="1"/>
  <c r="S164" i="1"/>
  <c r="T164" i="1"/>
  <c r="U164" i="1"/>
  <c r="V164" i="1"/>
  <c r="S165" i="1"/>
  <c r="S166" i="1" s="1"/>
  <c r="S171" i="1"/>
  <c r="T171" i="1"/>
  <c r="U171" i="1"/>
  <c r="V171" i="1"/>
  <c r="S172" i="1"/>
  <c r="S186" i="1" s="1"/>
  <c r="S187" i="1" s="1"/>
  <c r="T172" i="1"/>
  <c r="U172" i="1"/>
  <c r="V172" i="1"/>
  <c r="S173" i="1"/>
  <c r="T173" i="1"/>
  <c r="U173" i="1"/>
  <c r="V173" i="1"/>
  <c r="S174" i="1"/>
  <c r="T174" i="1"/>
  <c r="U174" i="1"/>
  <c r="V174" i="1"/>
  <c r="S175" i="1"/>
  <c r="T175" i="1"/>
  <c r="U175" i="1"/>
  <c r="V175" i="1"/>
  <c r="S176" i="1"/>
  <c r="T176" i="1"/>
  <c r="U176" i="1"/>
  <c r="V176" i="1"/>
  <c r="S177" i="1"/>
  <c r="T177" i="1"/>
  <c r="U177" i="1"/>
  <c r="V177" i="1"/>
  <c r="S178" i="1"/>
  <c r="T178" i="1"/>
  <c r="U178" i="1"/>
  <c r="V178" i="1"/>
  <c r="S179" i="1"/>
  <c r="T179" i="1"/>
  <c r="U179" i="1"/>
  <c r="V179" i="1"/>
  <c r="S180" i="1"/>
  <c r="T180" i="1"/>
  <c r="U180" i="1"/>
  <c r="V180" i="1"/>
  <c r="S181" i="1"/>
  <c r="T181" i="1"/>
  <c r="U181" i="1"/>
  <c r="V181" i="1"/>
  <c r="S182" i="1"/>
  <c r="T182" i="1"/>
  <c r="U182" i="1"/>
  <c r="V182" i="1"/>
  <c r="S183" i="1"/>
  <c r="T183" i="1"/>
  <c r="U183" i="1"/>
  <c r="V183" i="1"/>
  <c r="S184" i="1"/>
  <c r="T184" i="1"/>
  <c r="U184" i="1"/>
  <c r="V184" i="1"/>
  <c r="V186" i="1" s="1"/>
  <c r="V187" i="1" s="1"/>
  <c r="S185" i="1"/>
  <c r="T185" i="1"/>
  <c r="U185" i="1"/>
  <c r="V185" i="1"/>
  <c r="T165" i="1" l="1"/>
  <c r="T166" i="1" s="1"/>
  <c r="W126" i="1"/>
  <c r="X126" i="1" s="1"/>
  <c r="W47" i="1"/>
  <c r="X47" i="1" s="1"/>
  <c r="W23" i="1"/>
  <c r="X23" i="1" s="1"/>
  <c r="T35" i="1"/>
  <c r="T186" i="1"/>
  <c r="T187" i="1" s="1"/>
  <c r="W177" i="1"/>
  <c r="X177" i="1" s="1"/>
  <c r="W148" i="1"/>
  <c r="X148" i="1" s="1"/>
  <c r="W129" i="1"/>
  <c r="X129" i="1" s="1"/>
  <c r="U139" i="1"/>
  <c r="W99" i="1"/>
  <c r="X99" i="1" s="1"/>
  <c r="W79" i="1"/>
  <c r="S107" i="1"/>
  <c r="S108" i="1" s="1"/>
  <c r="S73" i="1"/>
  <c r="S74" i="1" s="1"/>
  <c r="W151" i="1"/>
  <c r="X151" i="1" s="1"/>
  <c r="W159" i="1"/>
  <c r="X159" i="1" s="1"/>
  <c r="W136" i="1"/>
  <c r="X136" i="1" s="1"/>
  <c r="W120" i="1"/>
  <c r="X120" i="1" s="1"/>
  <c r="T139" i="1"/>
  <c r="T140" i="1" s="1"/>
  <c r="W28" i="1"/>
  <c r="X28" i="1" s="1"/>
  <c r="W15" i="1"/>
  <c r="X15" i="1" s="1"/>
  <c r="W7" i="1"/>
  <c r="X7" i="1" s="1"/>
  <c r="V35" i="1"/>
  <c r="V192" i="1" s="1"/>
  <c r="W55" i="1"/>
  <c r="X55" i="1" s="1"/>
  <c r="W41" i="1"/>
  <c r="W73" i="1" s="1"/>
  <c r="W179" i="1"/>
  <c r="X179" i="1" s="1"/>
  <c r="W93" i="1"/>
  <c r="X93" i="1" s="1"/>
  <c r="W81" i="1"/>
  <c r="X81" i="1" s="1"/>
  <c r="V107" i="1"/>
  <c r="V108" i="1" s="1"/>
  <c r="V73" i="1"/>
  <c r="V74" i="1" s="1"/>
  <c r="U186" i="1"/>
  <c r="U187" i="1" s="1"/>
  <c r="W157" i="1"/>
  <c r="X157" i="1" s="1"/>
  <c r="U165" i="1"/>
  <c r="U166" i="1" s="1"/>
  <c r="W133" i="1"/>
  <c r="X133" i="1" s="1"/>
  <c r="W84" i="1"/>
  <c r="X84" i="1" s="1"/>
  <c r="W20" i="1"/>
  <c r="X20" i="1" s="1"/>
  <c r="S35" i="1"/>
  <c r="S36" i="1" s="1"/>
  <c r="V36" i="1"/>
  <c r="T36" i="1"/>
  <c r="X79" i="1"/>
  <c r="X107" i="1" s="1"/>
  <c r="W107" i="1"/>
  <c r="X41" i="1"/>
  <c r="X73" i="1" s="1"/>
  <c r="X4" i="1"/>
  <c r="U140" i="1"/>
  <c r="U192" i="1"/>
  <c r="S192" i="1"/>
  <c r="W113" i="1"/>
  <c r="W171" i="1"/>
  <c r="W145" i="1"/>
  <c r="W35" i="1" l="1"/>
  <c r="X35" i="1"/>
  <c r="T192" i="1"/>
  <c r="X145" i="1"/>
  <c r="X165" i="1" s="1"/>
  <c r="W165" i="1"/>
  <c r="X171" i="1"/>
  <c r="X186" i="1" s="1"/>
  <c r="W186" i="1"/>
  <c r="W139" i="1"/>
  <c r="V193" i="1" s="1"/>
  <c r="X113" i="1"/>
  <c r="X139" i="1" s="1"/>
  <c r="X193" i="1" l="1"/>
  <c r="X195" i="1" s="1"/>
  <c r="X194" i="1" l="1"/>
</calcChain>
</file>

<file path=xl/sharedStrings.xml><?xml version="1.0" encoding="utf-8"?>
<sst xmlns="http://schemas.openxmlformats.org/spreadsheetml/2006/main" count="735" uniqueCount="318">
  <si>
    <t>+ IVA</t>
  </si>
  <si>
    <t xml:space="preserve">Total hores ANUALS </t>
  </si>
  <si>
    <t>TOTAL COST SERVEI</t>
  </si>
  <si>
    <t>H. ANY VARIS</t>
  </si>
  <si>
    <t>H.ANY PODA</t>
  </si>
  <si>
    <t>H.ANY FULLES</t>
  </si>
  <si>
    <t>H.ANY SEGAR</t>
  </si>
  <si>
    <r>
      <t xml:space="preserve">PRIORITAT   </t>
    </r>
    <r>
      <rPr>
        <b/>
        <sz val="8"/>
        <rFont val="Arial"/>
        <family val="2"/>
      </rPr>
      <t>1 MAXIMA</t>
    </r>
    <r>
      <rPr>
        <sz val="8"/>
        <rFont val="Arial"/>
        <family val="2"/>
      </rPr>
      <t xml:space="preserve"> CADA SETMANA ---- PRIORITAT </t>
    </r>
    <r>
      <rPr>
        <b/>
        <sz val="8"/>
        <rFont val="Arial"/>
        <family val="2"/>
      </rPr>
      <t xml:space="preserve"> 2 ALTA</t>
    </r>
    <r>
      <rPr>
        <sz val="8"/>
        <rFont val="Arial"/>
        <family val="2"/>
      </rPr>
      <t xml:space="preserve"> CADA 15 DIES --- </t>
    </r>
    <r>
      <rPr>
        <b/>
        <sz val="8"/>
        <rFont val="Arial"/>
        <family val="2"/>
      </rPr>
      <t xml:space="preserve">PRIORITAT 3 MITJANA </t>
    </r>
    <r>
      <rPr>
        <sz val="8"/>
        <rFont val="Arial"/>
        <family val="2"/>
      </rPr>
      <t xml:space="preserve">DE 15 DIES A UN MES --- </t>
    </r>
    <r>
      <rPr>
        <b/>
        <sz val="8"/>
        <rFont val="Arial"/>
        <family val="2"/>
      </rPr>
      <t>PRIORITAT 4 BAIXA</t>
    </r>
    <r>
      <rPr>
        <sz val="8"/>
        <rFont val="Arial"/>
        <family val="2"/>
      </rPr>
      <t xml:space="preserve"> 1-2 COP ANY</t>
    </r>
  </si>
  <si>
    <t>???</t>
  </si>
  <si>
    <t>D</t>
  </si>
  <si>
    <t>FONT DEL FERRO</t>
  </si>
  <si>
    <t>FONT DEL FAIG</t>
  </si>
  <si>
    <t xml:space="preserve">CAMI CREUAMENT FINS FONT ST. PATLLARI </t>
  </si>
  <si>
    <t>ABANS 21 JUNY FM</t>
  </si>
  <si>
    <t>S o T i D</t>
  </si>
  <si>
    <t>FONT ST. PATLLARI</t>
  </si>
  <si>
    <t>FONT DEL VERN  I CAMÍ ACCÉS</t>
  </si>
  <si>
    <t>T</t>
  </si>
  <si>
    <t>FONT DEL BOTAS</t>
  </si>
  <si>
    <t>FONT LLANDRIUS I MARGES</t>
  </si>
  <si>
    <t>FONTS</t>
  </si>
  <si>
    <t>Z-34</t>
  </si>
  <si>
    <t xml:space="preserve"> dins riu</t>
  </si>
  <si>
    <t>SOTA PONT CARRERAS / CAL CAMPANER</t>
  </si>
  <si>
    <t>FONT LA CORDERA FINS QUATRECANTONS</t>
  </si>
  <si>
    <t>ZONES RIU TER I RITORT</t>
  </si>
  <si>
    <t>Z-33</t>
  </si>
  <si>
    <t>ENTRADA PLA VIDAL FINS MINIGOLF</t>
  </si>
  <si>
    <t>FONT DE L'AGUILA I ACCÉS</t>
  </si>
  <si>
    <t>CORVA C/ DEVESA NOVA</t>
  </si>
  <si>
    <t>ROTONDA CAMI VELL</t>
  </si>
  <si>
    <t>PART. DAVANT PISCINA / OCELLS</t>
  </si>
  <si>
    <t>PART.  DAVANT MINIGOLF CONTAINERS</t>
  </si>
  <si>
    <t>FONT RUBI</t>
  </si>
  <si>
    <t>Z-32</t>
  </si>
  <si>
    <t>COST TOTAL</t>
  </si>
  <si>
    <t xml:space="preserve"> H. TOTALS</t>
  </si>
  <si>
    <t>VARIS</t>
  </si>
  <si>
    <t>PODA</t>
  </si>
  <si>
    <t>FULLES</t>
  </si>
  <si>
    <t>SEGAR</t>
  </si>
  <si>
    <t>OBS.</t>
  </si>
  <si>
    <t>rec. Fulles</t>
  </si>
  <si>
    <t>Herbicida</t>
  </si>
  <si>
    <t>Arbres</t>
  </si>
  <si>
    <t>Arbusts</t>
  </si>
  <si>
    <t>Tanca</t>
  </si>
  <si>
    <t>Marge</t>
  </si>
  <si>
    <t>Prat</t>
  </si>
  <si>
    <t>Gespa</t>
  </si>
  <si>
    <t>PR.</t>
  </si>
  <si>
    <t>ZONA      Nº</t>
  </si>
  <si>
    <t>S= Segadora  T= Tractor  D= desbrossadora</t>
  </si>
  <si>
    <t>€/ hora</t>
  </si>
  <si>
    <t>act./any</t>
  </si>
  <si>
    <t>si</t>
  </si>
  <si>
    <t>no poda</t>
  </si>
  <si>
    <t>S o T</t>
  </si>
  <si>
    <t>PARTERRES FABRICA CAN BIRBA</t>
  </si>
  <si>
    <t>S o D</t>
  </si>
  <si>
    <t>ZONA DIPOSIT GAS</t>
  </si>
  <si>
    <t>DARRERA CANAL</t>
  </si>
  <si>
    <t>ESCOLA I VORERA PONT CAN MARCE</t>
  </si>
  <si>
    <t>MARGES GARATGES</t>
  </si>
  <si>
    <t>CAMP FUTBOL</t>
  </si>
  <si>
    <t>COLONIA ESTABANELL</t>
  </si>
  <si>
    <t>Z-31</t>
  </si>
  <si>
    <t>PARTERRE EDIF. RAIROT</t>
  </si>
  <si>
    <t>CARRER CRTA.  SANT JOAN</t>
  </si>
  <si>
    <t>Z-30</t>
  </si>
  <si>
    <t>RECINTE BOMBERS</t>
  </si>
  <si>
    <t>BOMBERS</t>
  </si>
  <si>
    <t>Z-29</t>
  </si>
  <si>
    <t>ABANS DEL 8 S</t>
  </si>
  <si>
    <t>S</t>
  </si>
  <si>
    <t>VOLTANTS ERMITA i cami acces C/ llandrius</t>
  </si>
  <si>
    <t>ERMITA DEL ROURE</t>
  </si>
  <si>
    <t>Z-28</t>
  </si>
  <si>
    <t>DARRERA PLAÇA CUATRECASAS FINS AVETS</t>
  </si>
  <si>
    <t>PARTERRES ACCÉS GARATGES</t>
  </si>
  <si>
    <t>PARTERRE MORELL I MACIAS</t>
  </si>
  <si>
    <t>S  o T</t>
  </si>
  <si>
    <t>PARTERRES ACCES PLAÇA</t>
  </si>
  <si>
    <t>PLAÇA CUATRECASAS</t>
  </si>
  <si>
    <t>PL.CUATRECASAS-CRTA. MOLLÓ</t>
  </si>
  <si>
    <t>Z-27</t>
  </si>
  <si>
    <t>PARTERRES PLAÇA FINS PONT DE FUSTA</t>
  </si>
  <si>
    <t>carp.</t>
  </si>
  <si>
    <t>junip.</t>
  </si>
  <si>
    <t>ROTONDA PLAÇA DE LA VALL</t>
  </si>
  <si>
    <t>PARTERRES CRTA. MOLLO FINS ROTONDA</t>
  </si>
  <si>
    <t xml:space="preserve">ENTRADA NORD </t>
  </si>
  <si>
    <t>Z-26</t>
  </si>
  <si>
    <t>ZONA ESTENADORS</t>
  </si>
  <si>
    <t>TUIES RECINTE</t>
  </si>
  <si>
    <t>leyl.</t>
  </si>
  <si>
    <t>PARTERE INTERIOR</t>
  </si>
  <si>
    <t>APARCAMENT CRTA.</t>
  </si>
  <si>
    <t>GUARDIA CIVIL - POLICIA</t>
  </si>
  <si>
    <t>Z-25</t>
  </si>
  <si>
    <t>PARTERRES DAVANT</t>
  </si>
  <si>
    <t>ACCÉS FONT LLANDRIUS</t>
  </si>
  <si>
    <t>DARRERA PAVELLO PISTES TENIS</t>
  </si>
  <si>
    <t>PAVELLO LLANDRIUS</t>
  </si>
  <si>
    <t>Z-24</t>
  </si>
  <si>
    <t>APARCAMENT</t>
  </si>
  <si>
    <t>MARGUE INTERIOR- FONT LLANDRIUS</t>
  </si>
  <si>
    <t>PARTERRES FUTBOL SET</t>
  </si>
  <si>
    <t>Z-23</t>
  </si>
  <si>
    <t xml:space="preserve"> TALL.FORA HORARIS</t>
  </si>
  <si>
    <t>PISCINA MUNICIPAL</t>
  </si>
  <si>
    <t>Z-22</t>
  </si>
  <si>
    <t>PARTERRE ACCÉS PISCINA</t>
  </si>
  <si>
    <t>PARTERRE BUSTIES</t>
  </si>
  <si>
    <t>pos. a voreres</t>
  </si>
  <si>
    <t>PARTERRES CARRER A. GALI I COLL</t>
  </si>
  <si>
    <t>CARRER A. GALI I COLL</t>
  </si>
  <si>
    <t>Z-21</t>
  </si>
  <si>
    <t>DAVANT ENTRADA PISCINA</t>
  </si>
  <si>
    <t>PASATGE C/ LLANDRIUS-- INSTITUT</t>
  </si>
  <si>
    <t>thuy.</t>
  </si>
  <si>
    <t>PARTERRES CARRER LLANDRIUS</t>
  </si>
  <si>
    <t>CARRER LLANDRIUS</t>
  </si>
  <si>
    <t>Z-20</t>
  </si>
  <si>
    <t>acces  tennis</t>
  </si>
  <si>
    <t>ACCESOS CARRERS AL PARC</t>
  </si>
  <si>
    <t>leylanadis grans skatepark</t>
  </si>
  <si>
    <t>PARC RITORTELL</t>
  </si>
  <si>
    <t>Z-19</t>
  </si>
  <si>
    <t>PARTERRE CARRETERA FINS PONT FUSTA</t>
  </si>
  <si>
    <t>PARTERRE CARRETERA</t>
  </si>
  <si>
    <t>PÀRQUING FONT NOVA</t>
  </si>
  <si>
    <t>Saulo</t>
  </si>
  <si>
    <t>PASSEIG FONT NOVA</t>
  </si>
  <si>
    <t>FONT NOVA</t>
  </si>
  <si>
    <t>Z-18</t>
  </si>
  <si>
    <t>boixos</t>
  </si>
  <si>
    <t>CEMENTIRI ROCABRUNA INTERIOR</t>
  </si>
  <si>
    <t>CEMENTIRI ROCABRUNA EXTERIOR</t>
  </si>
  <si>
    <t>BOIXOS CEMENTIRI</t>
  </si>
  <si>
    <t>PODA ARBRES PERILL</t>
  </si>
  <si>
    <t>MARGE CEMENTIRI</t>
  </si>
  <si>
    <t>DINS CEMENTIRI CARRERS</t>
  </si>
  <si>
    <t>DAVANT CEMENTIRI</t>
  </si>
  <si>
    <t xml:space="preserve">vores 0,5m </t>
  </si>
  <si>
    <t>CAMÍ DEL CEMENTIRI</t>
  </si>
  <si>
    <t>CEMENTIRI</t>
  </si>
  <si>
    <t>Z-17</t>
  </si>
  <si>
    <t xml:space="preserve"> vora riu</t>
  </si>
  <si>
    <t>PARTERRES DAVANT CAP</t>
  </si>
  <si>
    <t>PASATGE PASSEIG FINS C/ MONESTIR</t>
  </si>
  <si>
    <t>molt brut</t>
  </si>
  <si>
    <t>MARGE PASSEIG DELS ENAMORATS</t>
  </si>
  <si>
    <t>poll.</t>
  </si>
  <si>
    <t>PASSEIG DELS ENAMORATS</t>
  </si>
  <si>
    <t>PASATGE CANIGÓ</t>
  </si>
  <si>
    <t>poss.voreres</t>
  </si>
  <si>
    <t>PARTERRES C/ BASTIMENTS</t>
  </si>
  <si>
    <t>S +T</t>
  </si>
  <si>
    <t>PARTERRES PLACA + C/ PASSEIG CANIGÓ</t>
  </si>
  <si>
    <t>PLAÇA EUROPA</t>
  </si>
  <si>
    <t>LA CAMPA</t>
  </si>
  <si>
    <t>Z-16</t>
  </si>
  <si>
    <t>de tot</t>
  </si>
  <si>
    <t>PARTERRES  Arbusts DAVANT RECEPCIÓ</t>
  </si>
  <si>
    <t>esporga?</t>
  </si>
  <si>
    <t xml:space="preserve">Desmai </t>
  </si>
  <si>
    <t>MARGES DARRERA HOSPITAL</t>
  </si>
  <si>
    <t>coton.</t>
  </si>
  <si>
    <t>PARTERRES  FAÇANA EDIF. NOU</t>
  </si>
  <si>
    <t>Xiprer</t>
  </si>
  <si>
    <t xml:space="preserve">ZONA DE LA VERGE </t>
  </si>
  <si>
    <t>troa.</t>
  </si>
  <si>
    <t>DAVANT TANATORI</t>
  </si>
  <si>
    <t>fruït desm.</t>
  </si>
  <si>
    <t>MARGE DAVANT</t>
  </si>
  <si>
    <t>HOSPITAL</t>
  </si>
  <si>
    <t>Z-15</t>
  </si>
  <si>
    <t>vores, mur</t>
  </si>
  <si>
    <t>CAMÍ DELS HORTS</t>
  </si>
  <si>
    <t>APARCAMENT CARRER MONESTIR (XINO)</t>
  </si>
  <si>
    <t>SOLAR MONESTIR-- C/ GERMANS VILARIERA</t>
  </si>
  <si>
    <t>si n'hi cauen si</t>
  </si>
  <si>
    <t>MARGE MONESTIR -- ESCOLA</t>
  </si>
  <si>
    <t>MONESTIR ST. PERE</t>
  </si>
  <si>
    <t>parking</t>
  </si>
  <si>
    <t>desmai</t>
  </si>
  <si>
    <t>esbarz.</t>
  </si>
  <si>
    <t>APARCAMENT PASSATGE DEL PLANET</t>
  </si>
  <si>
    <t>DARRERA ESGLESIA CARRER</t>
  </si>
  <si>
    <t>BOIXOS LATERAL  ESGLESIA</t>
  </si>
  <si>
    <t xml:space="preserve">DINS BOIXOS </t>
  </si>
  <si>
    <t xml:space="preserve"> MONESTIR</t>
  </si>
  <si>
    <t>Z-14</t>
  </si>
  <si>
    <t>coton</t>
  </si>
  <si>
    <t>S + D</t>
  </si>
  <si>
    <t>LLAR DINFANTS</t>
  </si>
  <si>
    <t>grava???</t>
  </si>
  <si>
    <t>PATI ESCOLA DR. ROBERT</t>
  </si>
  <si>
    <t>agrup.</t>
  </si>
  <si>
    <t>PARTERRES PLAÇA</t>
  </si>
  <si>
    <t>PLAÇA ST. MARIA</t>
  </si>
  <si>
    <t>Z-13</t>
  </si>
  <si>
    <t xml:space="preserve">gespa a grava, jardineres </t>
  </si>
  <si>
    <t>poss.</t>
  </si>
  <si>
    <t>PASSATGE C/ NOU-- FERRER BARBARÀ</t>
  </si>
  <si>
    <t>murs,gespa privada</t>
  </si>
  <si>
    <t xml:space="preserve"> veins</t>
  </si>
  <si>
    <t>CARRER NOU</t>
  </si>
  <si>
    <t>Z-12</t>
  </si>
  <si>
    <t>€/ hora =</t>
  </si>
  <si>
    <t>PARTERRES CRTA. FINS PONT HEDATSA</t>
  </si>
  <si>
    <t>ACCES DESVIO CARRER MOSSEN TUSELL</t>
  </si>
  <si>
    <t>CARRERO PARC--MOSSEN TUSSELL</t>
  </si>
  <si>
    <t>PUJADA VIAL ACCÉS PARC LAT. VORERES</t>
  </si>
  <si>
    <t>CAMI ACCES DESDE TUNEL</t>
  </si>
  <si>
    <t>2 M D'AMPLADA</t>
  </si>
  <si>
    <t>CAMI SOBRE FONT -- CAMI CAN  MUNE</t>
  </si>
  <si>
    <t>PARTERRE ESCALES</t>
  </si>
  <si>
    <t>ZONA APARCAMENTS</t>
  </si>
  <si>
    <t>ZONA FONT</t>
  </si>
  <si>
    <t>PARC MAS VENTOS</t>
  </si>
  <si>
    <t>Z-11</t>
  </si>
  <si>
    <t>A CONSIDERAR</t>
  </si>
  <si>
    <t>CAMI DEL NOC</t>
  </si>
  <si>
    <t>NO FET FINS ARA</t>
  </si>
  <si>
    <t xml:space="preserve">DARRERA CASES </t>
  </si>
  <si>
    <t>ACCÉS FONT FORCARA</t>
  </si>
  <si>
    <t>ESCALES RIU</t>
  </si>
  <si>
    <t>PARTERRES VIAL CAMI ESPINALVA</t>
  </si>
  <si>
    <t>brot baix.</t>
  </si>
  <si>
    <t>PARTERRE DESMAI-BANC</t>
  </si>
  <si>
    <t>APARCAMENT MARGE RIU</t>
  </si>
  <si>
    <t>PARTERRES ROTONDA FINS TUNEL</t>
  </si>
  <si>
    <t>ROTONDA</t>
  </si>
  <si>
    <t>LA FORCARA</t>
  </si>
  <si>
    <t>Z-10</t>
  </si>
  <si>
    <t>PARTERRES  1/2 ROTONDA</t>
  </si>
  <si>
    <t>PARTERRE FONT</t>
  </si>
  <si>
    <t>FONT J.M. GUASCH</t>
  </si>
  <si>
    <t>Z-9</t>
  </si>
  <si>
    <t>LATERAL CRTA FINS FONT GUASCH</t>
  </si>
  <si>
    <t>LATERAL CRTA. FINS ROTONDA</t>
  </si>
  <si>
    <t>AVDA. MARISTANY</t>
  </si>
  <si>
    <t>LATERAL CRTA. FINS BELLABRIGA</t>
  </si>
  <si>
    <t>ROTONDA DALT</t>
  </si>
  <si>
    <t>PARTERRES ESQUERRA I DRETA</t>
  </si>
  <si>
    <t>PASSEIG CENTRAL</t>
  </si>
  <si>
    <t>PASSEIG MARISTANY</t>
  </si>
  <si>
    <t>Z-8</t>
  </si>
  <si>
    <t>AV. MARISTANY - CTRA LLANARS</t>
  </si>
  <si>
    <t>PARTERRES MARGES PONT</t>
  </si>
  <si>
    <t>PARTERES FINS ENTRADA CARRER NOU</t>
  </si>
  <si>
    <t>PARTERRES DRETA FINS HOTEL MARISTANY</t>
  </si>
  <si>
    <t>CONTAINERS CAN BIRBA ESQUERRA</t>
  </si>
  <si>
    <t>Z-7</t>
  </si>
  <si>
    <t>LLERA RIU PONT CASANOVAS</t>
  </si>
  <si>
    <t>ESCALES PUJADA MAS VENTOS</t>
  </si>
  <si>
    <t>CARRER CAMI ESPINALVA FINS ROTONDA</t>
  </si>
  <si>
    <t xml:space="preserve">males herbes </t>
  </si>
  <si>
    <t>possible</t>
  </si>
  <si>
    <t>CARRERO ENLLÀ TER--MAS VENTOS</t>
  </si>
  <si>
    <t>ENTRADA CARRER ENLLÀ TER</t>
  </si>
  <si>
    <t xml:space="preserve">MARGE ROCA </t>
  </si>
  <si>
    <t>tuhja</t>
  </si>
  <si>
    <t xml:space="preserve">ZONA VERDA </t>
  </si>
  <si>
    <t>ZONA PONT ROMA</t>
  </si>
  <si>
    <t>Z-6</t>
  </si>
  <si>
    <t>CAN VINCKE</t>
  </si>
  <si>
    <t>BAIXADA TORRE DEL COLL--PAVELLO</t>
  </si>
  <si>
    <t>C</t>
  </si>
  <si>
    <t>PAS TORRE DEL COLL -- CRTA DESVIO</t>
  </si>
  <si>
    <t>VORERA</t>
  </si>
  <si>
    <t>PUJADA LATERAL ESQUERRA VORERA</t>
  </si>
  <si>
    <t>APARCAMENT GRAVA CAL MARQUES</t>
  </si>
  <si>
    <t>TORRE DEL COLL</t>
  </si>
  <si>
    <t>Z-5</t>
  </si>
  <si>
    <t>PAS PLAÇA LA FIA--- TORRE DEL COLL</t>
  </si>
  <si>
    <t>PARTERRE MARGE SOBRE CONTENIDORS</t>
  </si>
  <si>
    <t>TROS PETIT ESCALES BIBLIOTECA</t>
  </si>
  <si>
    <t>LA FIA</t>
  </si>
  <si>
    <t>Z-4</t>
  </si>
  <si>
    <t>NO RECOLLIR</t>
  </si>
  <si>
    <t>APARCAMENT GRAVA</t>
  </si>
  <si>
    <t xml:space="preserve">MARGUE ESQUERRA CAMI TERRA </t>
  </si>
  <si>
    <t>MARGUE MUR ESTACIO CRTA. DESVIO</t>
  </si>
  <si>
    <t>NO</t>
  </si>
  <si>
    <t>CARRERO FINS RESTAURANT CAN XICOI</t>
  </si>
  <si>
    <t>escocells, jardineres</t>
  </si>
  <si>
    <t>vorera?</t>
  </si>
  <si>
    <t>bola</t>
  </si>
  <si>
    <t>S+T</t>
  </si>
  <si>
    <t>DAVANT CORREUS</t>
  </si>
  <si>
    <t>ESTACIO AUTOBUSOS</t>
  </si>
  <si>
    <t>Z-3</t>
  </si>
  <si>
    <t>no</t>
  </si>
  <si>
    <t>MARGUES CRTA. DESVIO</t>
  </si>
  <si>
    <t>LATERALS ESCALES FINS DESVIO</t>
  </si>
  <si>
    <t>talps!</t>
  </si>
  <si>
    <t>ZONA PICNIC FINS CRTA.</t>
  </si>
  <si>
    <t>CAMI DARRERA FABRICA CASANOVAS</t>
  </si>
  <si>
    <t>PLAÇA BMV</t>
  </si>
  <si>
    <t>troa. Coto.</t>
  </si>
  <si>
    <t>COLUMPIOS</t>
  </si>
  <si>
    <t xml:space="preserve"> aquat.</t>
  </si>
  <si>
    <t>ZONA LLAC</t>
  </si>
  <si>
    <t>MARE DE LA FONT</t>
  </si>
  <si>
    <t>Z-2</t>
  </si>
  <si>
    <t>rapid i pla.</t>
  </si>
  <si>
    <t>PARRTERE FINS PONT DESVIO</t>
  </si>
  <si>
    <t>PARTERRE FINS MARE DE LA FONT</t>
  </si>
  <si>
    <t>agrup. Arbu.</t>
  </si>
  <si>
    <t>berb. Junip.</t>
  </si>
  <si>
    <t>PARTERRES I ROTONDA TURISME</t>
  </si>
  <si>
    <t>ENTRADA SUD ROTONDA</t>
  </si>
  <si>
    <t>Z-1</t>
  </si>
  <si>
    <t>Fulles</t>
  </si>
  <si>
    <t>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</si>
</sst>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8">
    <xf numFmtId="0" fontId="0" fillId="0" borderId="0" xfId="0"/>
    <xf numFmtId="164" fontId="2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2" fillId="0" borderId="0" xfId="1" applyNumberFormat="1" applyFont="1" applyBorder="1"/>
    <xf numFmtId="49" fontId="4" fillId="0" borderId="1" xfId="0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3" borderId="6" xfId="0" applyFont="1" applyFill="1" applyBorder="1"/>
    <xf numFmtId="0" fontId="6" fillId="4" borderId="6" xfId="0" applyFont="1" applyFill="1" applyBorder="1"/>
    <xf numFmtId="0" fontId="6" fillId="5" borderId="6" xfId="0" applyFont="1" applyFill="1" applyBorder="1"/>
    <xf numFmtId="0" fontId="6" fillId="6" borderId="6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2" fillId="5" borderId="8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right" wrapText="1"/>
    </xf>
    <xf numFmtId="164" fontId="2" fillId="7" borderId="9" xfId="0" applyNumberFormat="1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1" xfId="0" applyFont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13" xfId="0" applyFont="1" applyBorder="1" applyAlignment="1">
      <alignment wrapText="1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19" xfId="0" applyFont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21" xfId="0" applyFont="1" applyBorder="1" applyAlignment="1">
      <alignment wrapText="1"/>
    </xf>
    <xf numFmtId="0" fontId="6" fillId="0" borderId="1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6" fillId="9" borderId="20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19" xfId="0" applyFont="1" applyBorder="1" applyAlignment="1">
      <alignment wrapText="1"/>
    </xf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6" xfId="0" applyFont="1" applyBorder="1" applyAlignment="1">
      <alignment wrapText="1"/>
    </xf>
    <xf numFmtId="0" fontId="3" fillId="6" borderId="25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0" borderId="28" xfId="0" applyFont="1" applyBorder="1" applyAlignment="1">
      <alignment wrapText="1"/>
    </xf>
    <xf numFmtId="0" fontId="6" fillId="0" borderId="29" xfId="0" applyFont="1" applyBorder="1"/>
    <xf numFmtId="0" fontId="6" fillId="0" borderId="25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5" fillId="0" borderId="32" xfId="0" applyFont="1" applyBorder="1" applyAlignment="1">
      <alignment wrapText="1"/>
    </xf>
    <xf numFmtId="0" fontId="7" fillId="0" borderId="33" xfId="0" applyFont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164" fontId="2" fillId="0" borderId="1" xfId="0" applyNumberFormat="1" applyFont="1" applyBorder="1"/>
    <xf numFmtId="0" fontId="5" fillId="0" borderId="1" xfId="0" applyFont="1" applyBorder="1" applyAlignment="1">
      <alignment wrapText="1"/>
    </xf>
    <xf numFmtId="164" fontId="2" fillId="7" borderId="5" xfId="0" applyNumberFormat="1" applyFont="1" applyFill="1" applyBorder="1"/>
    <xf numFmtId="0" fontId="6" fillId="7" borderId="1" xfId="0" applyFont="1" applyFill="1" applyBorder="1"/>
    <xf numFmtId="0" fontId="6" fillId="0" borderId="7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 applyAlignment="1">
      <alignment wrapText="1"/>
    </xf>
    <xf numFmtId="0" fontId="6" fillId="0" borderId="37" xfId="0" applyFont="1" applyBorder="1"/>
    <xf numFmtId="0" fontId="6" fillId="0" borderId="38" xfId="0" applyFont="1" applyBorder="1"/>
    <xf numFmtId="0" fontId="6" fillId="0" borderId="25" xfId="0" applyFont="1" applyBorder="1" applyAlignment="1">
      <alignment wrapText="1"/>
    </xf>
    <xf numFmtId="0" fontId="6" fillId="8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0" fontId="3" fillId="6" borderId="3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24" xfId="0" applyFont="1" applyBorder="1" applyAlignment="1">
      <alignment horizontal="center"/>
    </xf>
    <xf numFmtId="0" fontId="6" fillId="0" borderId="24" xfId="0" applyFont="1" applyBorder="1" applyAlignment="1">
      <alignment wrapText="1"/>
    </xf>
    <xf numFmtId="0" fontId="3" fillId="0" borderId="24" xfId="0" applyFont="1" applyBorder="1" applyAlignment="1">
      <alignment horizontal="center"/>
    </xf>
    <xf numFmtId="0" fontId="6" fillId="0" borderId="45" xfId="0" applyFont="1" applyBorder="1" applyAlignment="1">
      <alignment wrapText="1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" fontId="6" fillId="9" borderId="47" xfId="0" applyNumberFormat="1" applyFont="1" applyFill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8" xfId="0" applyFont="1" applyBorder="1" applyAlignment="1">
      <alignment wrapText="1"/>
    </xf>
    <xf numFmtId="0" fontId="6" fillId="0" borderId="16" xfId="0" applyFont="1" applyBorder="1"/>
    <xf numFmtId="0" fontId="6" fillId="0" borderId="5" xfId="0" applyFont="1" applyBorder="1"/>
    <xf numFmtId="0" fontId="6" fillId="0" borderId="49" xfId="0" applyFont="1" applyBorder="1"/>
    <xf numFmtId="0" fontId="3" fillId="6" borderId="0" xfId="0" applyFont="1" applyFill="1" applyAlignment="1">
      <alignment horizontal="center"/>
    </xf>
    <xf numFmtId="0" fontId="6" fillId="0" borderId="50" xfId="0" applyFont="1" applyBorder="1" applyAlignment="1">
      <alignment wrapText="1"/>
    </xf>
    <xf numFmtId="0" fontId="3" fillId="6" borderId="40" xfId="0" applyFont="1" applyFill="1" applyBorder="1" applyAlignment="1">
      <alignment horizontal="center"/>
    </xf>
    <xf numFmtId="0" fontId="6" fillId="0" borderId="51" xfId="0" applyFont="1" applyBorder="1" applyAlignment="1">
      <alignment wrapText="1"/>
    </xf>
    <xf numFmtId="0" fontId="6" fillId="0" borderId="52" xfId="0" applyFont="1" applyBorder="1"/>
    <xf numFmtId="0" fontId="6" fillId="0" borderId="53" xfId="0" applyFont="1" applyBorder="1"/>
    <xf numFmtId="0" fontId="6" fillId="9" borderId="20" xfId="0" applyFont="1" applyFill="1" applyBorder="1"/>
    <xf numFmtId="0" fontId="6" fillId="0" borderId="54" xfId="0" applyFont="1" applyBorder="1"/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7" borderId="5" xfId="0" applyFont="1" applyFill="1" applyBorder="1"/>
    <xf numFmtId="0" fontId="6" fillId="0" borderId="55" xfId="0" applyFont="1" applyBorder="1"/>
    <xf numFmtId="0" fontId="6" fillId="0" borderId="36" xfId="0" applyFont="1" applyBorder="1"/>
    <xf numFmtId="0" fontId="6" fillId="0" borderId="11" xfId="0" applyFont="1" applyBorder="1" applyAlignment="1">
      <alignment wrapText="1"/>
    </xf>
    <xf numFmtId="0" fontId="6" fillId="0" borderId="56" xfId="0" applyFont="1" applyBorder="1"/>
    <xf numFmtId="0" fontId="6" fillId="0" borderId="57" xfId="0" applyFont="1" applyBorder="1"/>
    <xf numFmtId="0" fontId="6" fillId="0" borderId="39" xfId="0" applyFont="1" applyBorder="1"/>
    <xf numFmtId="0" fontId="6" fillId="0" borderId="58" xfId="0" applyFont="1" applyBorder="1"/>
    <xf numFmtId="0" fontId="6" fillId="0" borderId="33" xfId="0" applyFont="1" applyBorder="1"/>
    <xf numFmtId="0" fontId="6" fillId="0" borderId="33" xfId="0" applyFont="1" applyBorder="1" applyAlignment="1">
      <alignment horizontal="center"/>
    </xf>
    <xf numFmtId="0" fontId="6" fillId="0" borderId="59" xfId="0" applyFont="1" applyBorder="1"/>
    <xf numFmtId="0" fontId="6" fillId="0" borderId="33" xfId="0" applyFont="1" applyBorder="1" applyAlignment="1">
      <alignment wrapText="1"/>
    </xf>
    <xf numFmtId="0" fontId="3" fillId="6" borderId="33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6" fillId="0" borderId="60" xfId="0" applyFont="1" applyBorder="1" applyAlignment="1">
      <alignment wrapText="1"/>
    </xf>
    <xf numFmtId="0" fontId="6" fillId="0" borderId="40" xfId="0" applyFont="1" applyBorder="1"/>
    <xf numFmtId="0" fontId="6" fillId="0" borderId="17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10" borderId="25" xfId="0" applyFont="1" applyFill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0" fontId="3" fillId="6" borderId="3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61" xfId="0" applyFont="1" applyBorder="1"/>
    <xf numFmtId="0" fontId="6" fillId="0" borderId="62" xfId="0" applyFont="1" applyBorder="1" applyAlignment="1">
      <alignment wrapText="1"/>
    </xf>
    <xf numFmtId="0" fontId="3" fillId="6" borderId="24" xfId="0" applyFont="1" applyFill="1" applyBorder="1" applyAlignment="1">
      <alignment horizontal="center"/>
    </xf>
    <xf numFmtId="0" fontId="6" fillId="0" borderId="5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9" borderId="19" xfId="0" applyFont="1" applyFill="1" applyBorder="1"/>
    <xf numFmtId="0" fontId="6" fillId="11" borderId="19" xfId="0" applyFont="1" applyFill="1" applyBorder="1"/>
    <xf numFmtId="0" fontId="6" fillId="0" borderId="2" xfId="0" applyFont="1" applyBorder="1"/>
    <xf numFmtId="0" fontId="3" fillId="6" borderId="1" xfId="0" applyFont="1" applyFill="1" applyBorder="1" applyAlignment="1">
      <alignment horizontal="center"/>
    </xf>
    <xf numFmtId="0" fontId="6" fillId="0" borderId="21" xfId="0" applyFont="1" applyBorder="1"/>
    <xf numFmtId="0" fontId="6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33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59" xfId="0" applyFont="1" applyBorder="1" applyAlignment="1">
      <alignment wrapText="1"/>
    </xf>
    <xf numFmtId="0" fontId="3" fillId="6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50" xfId="0" applyFont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6" borderId="4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67" xfId="0" applyFont="1" applyBorder="1" applyAlignment="1">
      <alignment vertical="center" wrapText="1"/>
    </xf>
    <xf numFmtId="0" fontId="3" fillId="0" borderId="44" xfId="0" applyFont="1" applyBorder="1" applyAlignment="1">
      <alignment horizontal="center"/>
    </xf>
    <xf numFmtId="0" fontId="6" fillId="0" borderId="21" xfId="0" applyFont="1" applyBorder="1" applyAlignment="1">
      <alignment horizontal="left" wrapText="1"/>
    </xf>
    <xf numFmtId="0" fontId="6" fillId="9" borderId="11" xfId="0" applyFont="1" applyFill="1" applyBorder="1"/>
    <xf numFmtId="0" fontId="6" fillId="9" borderId="13" xfId="0" applyFont="1" applyFill="1" applyBorder="1" applyAlignment="1">
      <alignment wrapText="1"/>
    </xf>
    <xf numFmtId="0" fontId="6" fillId="9" borderId="21" xfId="0" applyFont="1" applyFill="1" applyBorder="1" applyAlignment="1">
      <alignment wrapText="1"/>
    </xf>
    <xf numFmtId="0" fontId="3" fillId="6" borderId="7" xfId="0" applyFont="1" applyFill="1" applyBorder="1" applyAlignment="1">
      <alignment horizontal="center"/>
    </xf>
    <xf numFmtId="0" fontId="6" fillId="0" borderId="22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/>
    <xf numFmtId="0" fontId="6" fillId="7" borderId="1" xfId="0" applyFont="1" applyFill="1" applyBorder="1" applyAlignment="1">
      <alignment horizontal="center" vertical="center"/>
    </xf>
    <xf numFmtId="0" fontId="6" fillId="12" borderId="11" xfId="0" applyFont="1" applyFill="1" applyBorder="1"/>
    <xf numFmtId="0" fontId="6" fillId="12" borderId="19" xfId="0" applyFont="1" applyFill="1" applyBorder="1"/>
    <xf numFmtId="0" fontId="6" fillId="12" borderId="25" xfId="0" applyFont="1" applyFill="1" applyBorder="1"/>
    <xf numFmtId="0" fontId="6" fillId="0" borderId="22" xfId="0" applyFont="1" applyBorder="1"/>
    <xf numFmtId="0" fontId="6" fillId="0" borderId="68" xfId="0" applyFont="1" applyBorder="1"/>
    <xf numFmtId="0" fontId="6" fillId="12" borderId="59" xfId="0" applyFont="1" applyFill="1" applyBorder="1"/>
    <xf numFmtId="0" fontId="3" fillId="0" borderId="59" xfId="0" applyFont="1" applyBorder="1" applyAlignment="1">
      <alignment horizontal="center"/>
    </xf>
    <xf numFmtId="0" fontId="6" fillId="13" borderId="69" xfId="0" applyFont="1" applyFill="1" applyBorder="1" applyAlignment="1">
      <alignment wrapText="1"/>
    </xf>
    <xf numFmtId="0" fontId="6" fillId="0" borderId="53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6" fillId="0" borderId="13" xfId="0" applyFont="1" applyBorder="1"/>
    <xf numFmtId="0" fontId="6" fillId="0" borderId="28" xfId="0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6" fillId="12" borderId="24" xfId="0" applyFont="1" applyFill="1" applyBorder="1"/>
    <xf numFmtId="0" fontId="3" fillId="0" borderId="57" xfId="0" applyFont="1" applyBorder="1" applyAlignment="1">
      <alignment horizontal="center"/>
    </xf>
    <xf numFmtId="0" fontId="6" fillId="0" borderId="71" xfId="0" applyFont="1" applyBorder="1"/>
    <xf numFmtId="0" fontId="5" fillId="0" borderId="19" xfId="0" applyFont="1" applyBorder="1"/>
    <xf numFmtId="0" fontId="6" fillId="0" borderId="56" xfId="0" applyFont="1" applyBorder="1" applyAlignment="1">
      <alignment vertical="center"/>
    </xf>
    <xf numFmtId="0" fontId="6" fillId="12" borderId="19" xfId="0" applyFont="1" applyFill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6" fillId="0" borderId="62" xfId="0" applyFont="1" applyBorder="1" applyAlignment="1">
      <alignment vertical="center" wrapText="1"/>
    </xf>
    <xf numFmtId="0" fontId="6" fillId="0" borderId="32" xfId="0" applyFont="1" applyBorder="1"/>
    <xf numFmtId="0" fontId="6" fillId="12" borderId="33" xfId="0" applyFont="1" applyFill="1" applyBorder="1"/>
    <xf numFmtId="0" fontId="6" fillId="0" borderId="60" xfId="0" applyFont="1" applyBorder="1"/>
    <xf numFmtId="0" fontId="3" fillId="0" borderId="71" xfId="0" applyFont="1" applyBorder="1" applyAlignment="1">
      <alignment horizontal="center"/>
    </xf>
    <xf numFmtId="0" fontId="6" fillId="0" borderId="67" xfId="0" applyFont="1" applyBorder="1" applyAlignment="1">
      <alignment wrapText="1"/>
    </xf>
    <xf numFmtId="0" fontId="6" fillId="0" borderId="2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12" borderId="25" xfId="0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51" xfId="0" applyFont="1" applyBorder="1" applyAlignment="1">
      <alignment vertical="center" wrapText="1"/>
    </xf>
    <xf numFmtId="0" fontId="7" fillId="12" borderId="31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/>
    </xf>
    <xf numFmtId="6" fontId="0" fillId="0" borderId="0" xfId="0" applyNumberFormat="1"/>
    <xf numFmtId="164" fontId="2" fillId="0" borderId="7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/>
    </xf>
    <xf numFmtId="0" fontId="6" fillId="8" borderId="65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5"/>
  <sheetViews>
    <sheetView tabSelected="1" topLeftCell="C161" zoomScaleNormal="100" workbookViewId="0">
      <selection activeCell="X193" sqref="X193"/>
    </sheetView>
  </sheetViews>
  <sheetFormatPr baseColWidth="10" defaultColWidth="9.140625" defaultRowHeight="12.75" x14ac:dyDescent="0.2"/>
  <cols>
    <col min="1" max="1" width="6.140625" style="5" customWidth="1"/>
    <col min="2" max="2" width="10.5703125" style="4" customWidth="1"/>
    <col min="3" max="3" width="34" style="4" customWidth="1"/>
    <col min="4" max="5" width="5" style="3" customWidth="1"/>
    <col min="6" max="6" width="6" bestFit="1" customWidth="1"/>
    <col min="7" max="7" width="4.7109375" style="2" bestFit="1" customWidth="1"/>
    <col min="8" max="8" width="6" bestFit="1" customWidth="1"/>
    <col min="9" max="9" width="6.28515625" customWidth="1"/>
    <col min="10" max="10" width="7" customWidth="1"/>
    <col min="11" max="11" width="7.140625" customWidth="1"/>
    <col min="12" max="12" width="8.85546875" customWidth="1"/>
    <col min="13" max="13" width="8.5703125" customWidth="1"/>
    <col min="14" max="14" width="15.42578125" customWidth="1"/>
    <col min="15" max="15" width="8.42578125" customWidth="1"/>
    <col min="16" max="16" width="9" customWidth="1"/>
    <col min="17" max="17" width="7.7109375" customWidth="1"/>
    <col min="18" max="18" width="7.28515625" customWidth="1"/>
    <col min="19" max="19" width="7.42578125" customWidth="1"/>
    <col min="20" max="20" width="7.5703125" customWidth="1"/>
    <col min="21" max="21" width="8" customWidth="1"/>
    <col min="22" max="22" width="7.42578125" customWidth="1"/>
    <col min="23" max="23" width="9.140625" customWidth="1"/>
    <col min="24" max="24" width="14.5703125" style="1" bestFit="1" customWidth="1"/>
    <col min="25" max="25" width="5" bestFit="1" customWidth="1"/>
  </cols>
  <sheetData>
    <row r="1" spans="1:24" ht="26.25" thickBot="1" x14ac:dyDescent="0.25">
      <c r="S1" s="4"/>
      <c r="T1" s="84" t="s">
        <v>54</v>
      </c>
      <c r="U1" s="84" t="s">
        <v>54</v>
      </c>
      <c r="V1" s="84" t="s">
        <v>54</v>
      </c>
      <c r="W1" s="84" t="s">
        <v>53</v>
      </c>
      <c r="X1" s="83">
        <v>55.05</v>
      </c>
    </row>
    <row r="2" spans="1:24" ht="13.5" thickBot="1" x14ac:dyDescent="0.25">
      <c r="E2" s="301" t="s">
        <v>52</v>
      </c>
      <c r="F2" s="302"/>
      <c r="G2" s="302"/>
      <c r="H2" s="302"/>
      <c r="I2" s="302"/>
      <c r="J2" s="302"/>
      <c r="K2" s="303"/>
      <c r="S2" s="4"/>
      <c r="T2" s="82">
        <v>1</v>
      </c>
      <c r="U2" s="81">
        <v>1</v>
      </c>
      <c r="V2" s="80">
        <v>1</v>
      </c>
      <c r="W2" s="255"/>
    </row>
    <row r="3" spans="1:24" s="18" customFormat="1" ht="24.75" thickBot="1" x14ac:dyDescent="0.25">
      <c r="A3" s="79" t="s">
        <v>51</v>
      </c>
      <c r="B3" s="78"/>
      <c r="C3" s="78"/>
      <c r="D3" s="145" t="s">
        <v>50</v>
      </c>
      <c r="E3" s="144" t="s">
        <v>317</v>
      </c>
      <c r="F3" s="77" t="s">
        <v>49</v>
      </c>
      <c r="G3" s="77" t="s">
        <v>48</v>
      </c>
      <c r="H3" s="77" t="s">
        <v>47</v>
      </c>
      <c r="I3" s="76" t="s">
        <v>46</v>
      </c>
      <c r="J3" s="76" t="s">
        <v>45</v>
      </c>
      <c r="K3" s="76" t="s">
        <v>44</v>
      </c>
      <c r="L3" s="70" t="s">
        <v>43</v>
      </c>
      <c r="M3" s="75" t="s">
        <v>316</v>
      </c>
      <c r="N3" s="254" t="s">
        <v>41</v>
      </c>
      <c r="O3" s="253" t="s">
        <v>40</v>
      </c>
      <c r="P3" s="72" t="s">
        <v>39</v>
      </c>
      <c r="Q3" s="71" t="s">
        <v>38</v>
      </c>
      <c r="R3" s="70" t="s">
        <v>37</v>
      </c>
      <c r="S3" s="69" t="s">
        <v>6</v>
      </c>
      <c r="T3" s="68" t="s">
        <v>5</v>
      </c>
      <c r="U3" s="15" t="s">
        <v>4</v>
      </c>
      <c r="V3" s="14" t="s">
        <v>3</v>
      </c>
      <c r="W3" s="67" t="s">
        <v>36</v>
      </c>
      <c r="X3" s="66" t="s">
        <v>35</v>
      </c>
    </row>
    <row r="4" spans="1:24" s="18" customFormat="1" ht="23.25" thickBot="1" x14ac:dyDescent="0.25">
      <c r="A4" s="265" t="s">
        <v>315</v>
      </c>
      <c r="B4" s="276" t="s">
        <v>314</v>
      </c>
      <c r="C4" s="252" t="s">
        <v>313</v>
      </c>
      <c r="D4" s="251">
        <v>2</v>
      </c>
      <c r="E4" s="198">
        <v>14</v>
      </c>
      <c r="F4" s="172" t="s">
        <v>291</v>
      </c>
      <c r="G4" s="166"/>
      <c r="H4" s="166"/>
      <c r="I4" s="166"/>
      <c r="J4" s="169" t="s">
        <v>312</v>
      </c>
      <c r="K4" s="169" t="s">
        <v>186</v>
      </c>
      <c r="L4" s="166"/>
      <c r="M4" s="166" t="s">
        <v>55</v>
      </c>
      <c r="N4" s="169" t="s">
        <v>311</v>
      </c>
      <c r="O4" s="250">
        <v>3</v>
      </c>
      <c r="P4" s="165"/>
      <c r="Q4" s="249">
        <v>7.5</v>
      </c>
      <c r="R4" s="248"/>
      <c r="S4" s="96">
        <f t="shared" ref="S4:S34" si="0">O4*E4</f>
        <v>42</v>
      </c>
      <c r="T4" s="96">
        <f t="shared" ref="T4:T34" si="1">P4*$T$2</f>
        <v>0</v>
      </c>
      <c r="U4" s="96">
        <f t="shared" ref="U4:U27" si="2">Q4*$U$2</f>
        <v>7.5</v>
      </c>
      <c r="V4" s="95">
        <f t="shared" ref="V4:V34" si="3">R4*$V$2</f>
        <v>0</v>
      </c>
      <c r="W4" s="259">
        <f>SUM(S4:V6)</f>
        <v>70.5</v>
      </c>
      <c r="X4" s="256">
        <f>W4*$X$1</f>
        <v>3881.0249999999996</v>
      </c>
    </row>
    <row r="5" spans="1:24" s="18" customFormat="1" ht="13.5" thickBot="1" x14ac:dyDescent="0.25">
      <c r="A5" s="266"/>
      <c r="B5" s="273"/>
      <c r="C5" s="130" t="s">
        <v>310</v>
      </c>
      <c r="D5" s="202">
        <v>2</v>
      </c>
      <c r="E5" s="201">
        <v>14</v>
      </c>
      <c r="F5" s="188" t="s">
        <v>17</v>
      </c>
      <c r="G5" s="39"/>
      <c r="H5" s="39"/>
      <c r="I5" s="39"/>
      <c r="J5" s="39"/>
      <c r="K5" s="39" t="s">
        <v>56</v>
      </c>
      <c r="L5" s="39"/>
      <c r="M5" s="39" t="s">
        <v>55</v>
      </c>
      <c r="N5" s="39"/>
      <c r="O5" s="221">
        <v>1</v>
      </c>
      <c r="P5" s="152"/>
      <c r="Q5" s="91"/>
      <c r="R5" s="40"/>
      <c r="S5" s="25">
        <f t="shared" si="0"/>
        <v>14</v>
      </c>
      <c r="T5" s="25">
        <f t="shared" si="1"/>
        <v>0</v>
      </c>
      <c r="U5" s="25">
        <f t="shared" si="2"/>
        <v>0</v>
      </c>
      <c r="V5" s="87">
        <f t="shared" si="3"/>
        <v>0</v>
      </c>
      <c r="W5" s="260"/>
      <c r="X5" s="257"/>
    </row>
    <row r="6" spans="1:24" s="18" customFormat="1" ht="13.5" thickBot="1" x14ac:dyDescent="0.25">
      <c r="A6" s="267"/>
      <c r="B6" s="277"/>
      <c r="C6" s="247" t="s">
        <v>309</v>
      </c>
      <c r="D6" s="246">
        <v>2</v>
      </c>
      <c r="E6" s="201">
        <v>14</v>
      </c>
      <c r="F6" s="245" t="s">
        <v>17</v>
      </c>
      <c r="G6" s="156"/>
      <c r="H6" s="156"/>
      <c r="I6" s="156"/>
      <c r="J6" s="156"/>
      <c r="K6" s="156" t="s">
        <v>56</v>
      </c>
      <c r="L6" s="156"/>
      <c r="M6" s="156" t="s">
        <v>55</v>
      </c>
      <c r="N6" s="156" t="s">
        <v>308</v>
      </c>
      <c r="O6" s="244">
        <v>0.5</v>
      </c>
      <c r="P6" s="155"/>
      <c r="Q6" s="243"/>
      <c r="R6" s="236"/>
      <c r="S6" s="25">
        <f t="shared" si="0"/>
        <v>7</v>
      </c>
      <c r="T6" s="25">
        <f t="shared" si="1"/>
        <v>0</v>
      </c>
      <c r="U6" s="25">
        <f t="shared" si="2"/>
        <v>0</v>
      </c>
      <c r="V6" s="87">
        <f t="shared" si="3"/>
        <v>0</v>
      </c>
      <c r="W6" s="261"/>
      <c r="X6" s="258"/>
    </row>
    <row r="7" spans="1:24" s="18" customFormat="1" ht="13.5" thickBot="1" x14ac:dyDescent="0.25">
      <c r="A7" s="265" t="s">
        <v>307</v>
      </c>
      <c r="B7" s="276" t="s">
        <v>306</v>
      </c>
      <c r="C7" s="63" t="s">
        <v>305</v>
      </c>
      <c r="D7" s="62">
        <v>2</v>
      </c>
      <c r="E7" s="201">
        <v>14</v>
      </c>
      <c r="F7" s="231" t="s">
        <v>17</v>
      </c>
      <c r="G7" s="57"/>
      <c r="H7" s="57"/>
      <c r="I7" s="57"/>
      <c r="J7" s="93" t="s">
        <v>304</v>
      </c>
      <c r="K7" s="57" t="s">
        <v>56</v>
      </c>
      <c r="L7" s="57"/>
      <c r="M7" s="57" t="s">
        <v>55</v>
      </c>
      <c r="N7" s="57"/>
      <c r="O7" s="222">
        <v>4.5</v>
      </c>
      <c r="P7" s="153">
        <v>7.5</v>
      </c>
      <c r="Q7" s="59"/>
      <c r="R7" s="59"/>
      <c r="S7" s="25">
        <f t="shared" si="0"/>
        <v>63</v>
      </c>
      <c r="T7" s="25">
        <f t="shared" si="1"/>
        <v>7.5</v>
      </c>
      <c r="U7" s="25">
        <f t="shared" si="2"/>
        <v>0</v>
      </c>
      <c r="V7" s="87">
        <f t="shared" si="3"/>
        <v>0</v>
      </c>
      <c r="W7" s="259">
        <f>SUM(S7:V14)</f>
        <v>160</v>
      </c>
      <c r="X7" s="256">
        <f>W7*$X$1</f>
        <v>8808</v>
      </c>
    </row>
    <row r="8" spans="1:24" ht="23.25" thickBot="1" x14ac:dyDescent="0.25">
      <c r="A8" s="266"/>
      <c r="B8" s="273"/>
      <c r="C8" s="194" t="s">
        <v>219</v>
      </c>
      <c r="D8" s="53">
        <v>2</v>
      </c>
      <c r="E8" s="198">
        <v>14</v>
      </c>
      <c r="F8" s="242" t="s">
        <v>158</v>
      </c>
      <c r="G8" s="190"/>
      <c r="H8" s="190"/>
      <c r="I8" s="195" t="s">
        <v>302</v>
      </c>
      <c r="J8" s="190"/>
      <c r="K8" s="190" t="s">
        <v>56</v>
      </c>
      <c r="L8" s="241" t="s">
        <v>289</v>
      </c>
      <c r="M8" s="190" t="s">
        <v>55</v>
      </c>
      <c r="N8" s="190"/>
      <c r="O8" s="239">
        <v>2</v>
      </c>
      <c r="P8" s="238"/>
      <c r="Q8" s="189">
        <v>7.5</v>
      </c>
      <c r="R8" s="189"/>
      <c r="S8" s="96">
        <f t="shared" si="0"/>
        <v>28</v>
      </c>
      <c r="T8" s="96">
        <f t="shared" si="1"/>
        <v>0</v>
      </c>
      <c r="U8" s="96">
        <f t="shared" si="2"/>
        <v>7.5</v>
      </c>
      <c r="V8" s="95">
        <f t="shared" si="3"/>
        <v>0</v>
      </c>
      <c r="W8" s="260"/>
      <c r="X8" s="257"/>
    </row>
    <row r="9" spans="1:24" s="18" customFormat="1" ht="23.25" thickBot="1" x14ac:dyDescent="0.25">
      <c r="A9" s="266"/>
      <c r="B9" s="273"/>
      <c r="C9" s="194" t="s">
        <v>303</v>
      </c>
      <c r="D9" s="53">
        <v>2</v>
      </c>
      <c r="E9" s="198">
        <v>14</v>
      </c>
      <c r="F9" s="240" t="s">
        <v>17</v>
      </c>
      <c r="G9" s="190"/>
      <c r="H9" s="190"/>
      <c r="I9" s="195" t="s">
        <v>302</v>
      </c>
      <c r="J9" s="190"/>
      <c r="K9" s="190" t="s">
        <v>56</v>
      </c>
      <c r="L9" s="190"/>
      <c r="M9" s="190" t="s">
        <v>55</v>
      </c>
      <c r="N9" s="190"/>
      <c r="O9" s="239">
        <v>1</v>
      </c>
      <c r="P9" s="238"/>
      <c r="Q9" s="189">
        <v>7.5</v>
      </c>
      <c r="R9" s="189"/>
      <c r="S9" s="96">
        <f t="shared" si="0"/>
        <v>14</v>
      </c>
      <c r="T9" s="96">
        <f t="shared" si="1"/>
        <v>0</v>
      </c>
      <c r="U9" s="96">
        <f t="shared" si="2"/>
        <v>7.5</v>
      </c>
      <c r="V9" s="95">
        <f t="shared" si="3"/>
        <v>0</v>
      </c>
      <c r="W9" s="260"/>
      <c r="X9" s="257"/>
    </row>
    <row r="10" spans="1:24" s="18" customFormat="1" ht="13.5" thickBot="1" x14ac:dyDescent="0.25">
      <c r="A10" s="266"/>
      <c r="B10" s="273"/>
      <c r="C10" s="44" t="s">
        <v>301</v>
      </c>
      <c r="D10" s="43">
        <v>2</v>
      </c>
      <c r="E10" s="201">
        <v>14</v>
      </c>
      <c r="F10" s="174" t="s">
        <v>291</v>
      </c>
      <c r="G10" s="39"/>
      <c r="H10" s="39"/>
      <c r="I10" s="39"/>
      <c r="J10" s="39"/>
      <c r="K10" s="39" t="s">
        <v>56</v>
      </c>
      <c r="L10" s="114" t="s">
        <v>289</v>
      </c>
      <c r="M10" s="39" t="s">
        <v>55</v>
      </c>
      <c r="N10" s="39"/>
      <c r="O10" s="221">
        <v>0.25</v>
      </c>
      <c r="P10" s="152"/>
      <c r="Q10" s="40"/>
      <c r="R10" s="40"/>
      <c r="S10" s="25">
        <f t="shared" si="0"/>
        <v>3.5</v>
      </c>
      <c r="T10" s="25">
        <f t="shared" si="1"/>
        <v>0</v>
      </c>
      <c r="U10" s="25">
        <f t="shared" si="2"/>
        <v>0</v>
      </c>
      <c r="V10" s="87">
        <f t="shared" si="3"/>
        <v>0</v>
      </c>
      <c r="W10" s="260"/>
      <c r="X10" s="257"/>
    </row>
    <row r="11" spans="1:24" ht="13.5" thickBot="1" x14ac:dyDescent="0.25">
      <c r="A11" s="266"/>
      <c r="B11" s="273"/>
      <c r="C11" s="44" t="s">
        <v>300</v>
      </c>
      <c r="D11" s="43">
        <v>4</v>
      </c>
      <c r="E11" s="201">
        <v>2</v>
      </c>
      <c r="F11" s="188"/>
      <c r="G11" s="39"/>
      <c r="H11" s="156" t="s">
        <v>9</v>
      </c>
      <c r="I11" s="39"/>
      <c r="J11" s="39"/>
      <c r="K11" s="39" t="s">
        <v>56</v>
      </c>
      <c r="L11" s="39"/>
      <c r="M11" s="39" t="s">
        <v>295</v>
      </c>
      <c r="N11" s="39"/>
      <c r="O11" s="221">
        <v>1</v>
      </c>
      <c r="P11" s="152"/>
      <c r="Q11" s="40"/>
      <c r="R11" s="40"/>
      <c r="S11" s="25">
        <f t="shared" si="0"/>
        <v>2</v>
      </c>
      <c r="T11" s="25">
        <f t="shared" si="1"/>
        <v>0</v>
      </c>
      <c r="U11" s="25">
        <f t="shared" si="2"/>
        <v>0</v>
      </c>
      <c r="V11" s="87">
        <f t="shared" si="3"/>
        <v>0</v>
      </c>
      <c r="W11" s="260"/>
      <c r="X11" s="257"/>
    </row>
    <row r="12" spans="1:24" ht="13.5" thickBot="1" x14ac:dyDescent="0.25">
      <c r="A12" s="266"/>
      <c r="B12" s="273"/>
      <c r="C12" s="44" t="s">
        <v>299</v>
      </c>
      <c r="D12" s="43">
        <v>3</v>
      </c>
      <c r="E12" s="201">
        <v>6</v>
      </c>
      <c r="F12" s="188"/>
      <c r="G12" s="39"/>
      <c r="H12" s="39"/>
      <c r="I12" s="39"/>
      <c r="J12" s="39"/>
      <c r="K12" s="39" t="s">
        <v>56</v>
      </c>
      <c r="L12" s="39"/>
      <c r="M12" s="39" t="s">
        <v>55</v>
      </c>
      <c r="N12" s="237" t="s">
        <v>298</v>
      </c>
      <c r="O12" s="221">
        <v>3</v>
      </c>
      <c r="P12" s="152"/>
      <c r="Q12" s="40"/>
      <c r="R12" s="40"/>
      <c r="S12" s="25">
        <f t="shared" si="0"/>
        <v>18</v>
      </c>
      <c r="T12" s="25">
        <f t="shared" si="1"/>
        <v>0</v>
      </c>
      <c r="U12" s="25">
        <f t="shared" si="2"/>
        <v>0</v>
      </c>
      <c r="V12" s="87">
        <f t="shared" si="3"/>
        <v>0</v>
      </c>
      <c r="W12" s="260"/>
      <c r="X12" s="257"/>
    </row>
    <row r="13" spans="1:24" s="18" customFormat="1" ht="13.5" thickBot="1" x14ac:dyDescent="0.25">
      <c r="A13" s="266"/>
      <c r="B13" s="273"/>
      <c r="C13" s="44" t="s">
        <v>297</v>
      </c>
      <c r="D13" s="43">
        <v>4</v>
      </c>
      <c r="E13" s="201">
        <v>2</v>
      </c>
      <c r="F13" s="188"/>
      <c r="G13" s="39"/>
      <c r="H13" s="156" t="s">
        <v>9</v>
      </c>
      <c r="I13" s="39"/>
      <c r="J13" s="39"/>
      <c r="K13" s="39" t="s">
        <v>56</v>
      </c>
      <c r="L13" s="39"/>
      <c r="M13" s="39" t="s">
        <v>55</v>
      </c>
      <c r="N13" s="39"/>
      <c r="O13" s="221">
        <v>3</v>
      </c>
      <c r="P13" s="152"/>
      <c r="Q13" s="40"/>
      <c r="R13" s="40"/>
      <c r="S13" s="25">
        <f t="shared" si="0"/>
        <v>6</v>
      </c>
      <c r="T13" s="25">
        <f t="shared" si="1"/>
        <v>0</v>
      </c>
      <c r="U13" s="25">
        <f t="shared" si="2"/>
        <v>0</v>
      </c>
      <c r="V13" s="87">
        <f t="shared" si="3"/>
        <v>0</v>
      </c>
      <c r="W13" s="260"/>
      <c r="X13" s="257"/>
    </row>
    <row r="14" spans="1:24" s="18" customFormat="1" ht="13.5" thickBot="1" x14ac:dyDescent="0.25">
      <c r="A14" s="267"/>
      <c r="B14" s="277"/>
      <c r="C14" s="36" t="s">
        <v>296</v>
      </c>
      <c r="D14" s="35">
        <v>4</v>
      </c>
      <c r="E14" s="201">
        <v>2</v>
      </c>
      <c r="F14" s="230"/>
      <c r="G14" s="31"/>
      <c r="H14" s="31" t="s">
        <v>9</v>
      </c>
      <c r="I14" s="31"/>
      <c r="J14" s="31"/>
      <c r="K14" s="31" t="s">
        <v>56</v>
      </c>
      <c r="L14" s="31"/>
      <c r="M14" s="31" t="s">
        <v>295</v>
      </c>
      <c r="N14" s="31"/>
      <c r="O14" s="220">
        <v>1.5</v>
      </c>
      <c r="P14" s="149"/>
      <c r="Q14" s="236"/>
      <c r="R14" s="236"/>
      <c r="S14" s="25">
        <f t="shared" si="0"/>
        <v>3</v>
      </c>
      <c r="T14" s="25">
        <f t="shared" si="1"/>
        <v>0</v>
      </c>
      <c r="U14" s="25">
        <f t="shared" si="2"/>
        <v>0</v>
      </c>
      <c r="V14" s="87">
        <f t="shared" si="3"/>
        <v>0</v>
      </c>
      <c r="W14" s="260"/>
      <c r="X14" s="258"/>
    </row>
    <row r="15" spans="1:24" s="18" customFormat="1" ht="13.5" thickBot="1" x14ac:dyDescent="0.25">
      <c r="A15" s="265" t="s">
        <v>294</v>
      </c>
      <c r="B15" s="276" t="s">
        <v>293</v>
      </c>
      <c r="C15" s="63" t="s">
        <v>292</v>
      </c>
      <c r="D15" s="235">
        <v>2</v>
      </c>
      <c r="E15" s="187">
        <v>14</v>
      </c>
      <c r="F15" s="174" t="s">
        <v>291</v>
      </c>
      <c r="G15" s="56"/>
      <c r="H15" s="158" t="s">
        <v>9</v>
      </c>
      <c r="I15" s="56"/>
      <c r="J15" s="56" t="s">
        <v>290</v>
      </c>
      <c r="K15" s="158" t="s">
        <v>56</v>
      </c>
      <c r="L15" s="114" t="s">
        <v>289</v>
      </c>
      <c r="M15" s="56" t="s">
        <v>55</v>
      </c>
      <c r="N15" s="114" t="s">
        <v>288</v>
      </c>
      <c r="O15" s="234">
        <v>1</v>
      </c>
      <c r="P15" s="173">
        <v>1</v>
      </c>
      <c r="Q15" s="59"/>
      <c r="R15" s="59"/>
      <c r="S15" s="25">
        <f t="shared" si="0"/>
        <v>14</v>
      </c>
      <c r="T15" s="25">
        <f t="shared" si="1"/>
        <v>1</v>
      </c>
      <c r="U15" s="25">
        <f t="shared" si="2"/>
        <v>0</v>
      </c>
      <c r="V15" s="87">
        <f t="shared" si="3"/>
        <v>0</v>
      </c>
      <c r="W15" s="259">
        <f>SUM(S15:V19)</f>
        <v>35</v>
      </c>
      <c r="X15" s="256">
        <f>W15*$X$1</f>
        <v>1926.75</v>
      </c>
    </row>
    <row r="16" spans="1:24" s="18" customFormat="1" ht="13.5" thickBot="1" x14ac:dyDescent="0.25">
      <c r="A16" s="266"/>
      <c r="B16" s="273"/>
      <c r="C16" s="44" t="s">
        <v>287</v>
      </c>
      <c r="D16" s="233">
        <v>3</v>
      </c>
      <c r="E16" s="187">
        <v>6</v>
      </c>
      <c r="F16" s="39"/>
      <c r="G16" s="39"/>
      <c r="H16" s="156" t="s">
        <v>9</v>
      </c>
      <c r="I16" s="39"/>
      <c r="J16" s="39"/>
      <c r="K16" s="39"/>
      <c r="L16" s="39"/>
      <c r="M16" s="39" t="s">
        <v>286</v>
      </c>
      <c r="N16" s="39"/>
      <c r="O16" s="221">
        <v>0.5</v>
      </c>
      <c r="P16" s="152"/>
      <c r="Q16" s="40"/>
      <c r="R16" s="40"/>
      <c r="S16" s="25">
        <f t="shared" si="0"/>
        <v>3</v>
      </c>
      <c r="T16" s="25">
        <f t="shared" si="1"/>
        <v>0</v>
      </c>
      <c r="U16" s="25">
        <f t="shared" si="2"/>
        <v>0</v>
      </c>
      <c r="V16" s="87">
        <f t="shared" si="3"/>
        <v>0</v>
      </c>
      <c r="W16" s="260"/>
      <c r="X16" s="257"/>
    </row>
    <row r="17" spans="1:24" s="18" customFormat="1" ht="13.5" thickBot="1" x14ac:dyDescent="0.25">
      <c r="A17" s="266"/>
      <c r="B17" s="273"/>
      <c r="C17" s="44" t="s">
        <v>285</v>
      </c>
      <c r="D17" s="233">
        <v>4</v>
      </c>
      <c r="E17" s="187">
        <v>2</v>
      </c>
      <c r="F17" s="39"/>
      <c r="G17" s="39"/>
      <c r="H17" s="156" t="s">
        <v>9</v>
      </c>
      <c r="I17" s="39"/>
      <c r="J17" s="39"/>
      <c r="K17" s="39"/>
      <c r="L17" s="39"/>
      <c r="M17" s="39"/>
      <c r="N17" s="39" t="s">
        <v>282</v>
      </c>
      <c r="O17" s="221">
        <v>2</v>
      </c>
      <c r="P17" s="152"/>
      <c r="Q17" s="40"/>
      <c r="R17" s="40"/>
      <c r="S17" s="25">
        <f t="shared" si="0"/>
        <v>4</v>
      </c>
      <c r="T17" s="25">
        <f t="shared" si="1"/>
        <v>0</v>
      </c>
      <c r="U17" s="25">
        <f t="shared" si="2"/>
        <v>0</v>
      </c>
      <c r="V17" s="87">
        <f t="shared" si="3"/>
        <v>0</v>
      </c>
      <c r="W17" s="260"/>
      <c r="X17" s="257"/>
    </row>
    <row r="18" spans="1:24" s="18" customFormat="1" ht="13.5" thickBot="1" x14ac:dyDescent="0.25">
      <c r="A18" s="266"/>
      <c r="B18" s="273"/>
      <c r="C18" s="44" t="s">
        <v>284</v>
      </c>
      <c r="D18" s="233">
        <v>4</v>
      </c>
      <c r="E18" s="187">
        <v>2</v>
      </c>
      <c r="F18" s="39"/>
      <c r="G18" s="39"/>
      <c r="H18" s="156" t="s">
        <v>9</v>
      </c>
      <c r="I18" s="39"/>
      <c r="J18" s="39"/>
      <c r="K18" s="39"/>
      <c r="L18" s="39"/>
      <c r="M18" s="39"/>
      <c r="N18" s="39" t="s">
        <v>282</v>
      </c>
      <c r="O18" s="221">
        <v>2.5</v>
      </c>
      <c r="P18" s="152"/>
      <c r="Q18" s="40"/>
      <c r="R18" s="40"/>
      <c r="S18" s="25">
        <f t="shared" si="0"/>
        <v>5</v>
      </c>
      <c r="T18" s="25">
        <f t="shared" si="1"/>
        <v>0</v>
      </c>
      <c r="U18" s="25">
        <f t="shared" si="2"/>
        <v>0</v>
      </c>
      <c r="V18" s="87">
        <f t="shared" si="3"/>
        <v>0</v>
      </c>
      <c r="W18" s="260"/>
      <c r="X18" s="257"/>
    </row>
    <row r="19" spans="1:24" s="18" customFormat="1" ht="13.5" thickBot="1" x14ac:dyDescent="0.25">
      <c r="A19" s="266"/>
      <c r="B19" s="273"/>
      <c r="C19" s="36" t="s">
        <v>283</v>
      </c>
      <c r="D19" s="232">
        <v>4</v>
      </c>
      <c r="E19" s="187">
        <v>2</v>
      </c>
      <c r="F19" s="39"/>
      <c r="G19" s="39"/>
      <c r="H19" s="156" t="s">
        <v>9</v>
      </c>
      <c r="I19" s="39"/>
      <c r="J19" s="39"/>
      <c r="K19" s="39"/>
      <c r="L19" s="39" t="s">
        <v>260</v>
      </c>
      <c r="M19" s="39"/>
      <c r="N19" s="39" t="s">
        <v>282</v>
      </c>
      <c r="O19" s="221">
        <v>4</v>
      </c>
      <c r="P19" s="152"/>
      <c r="Q19" s="40"/>
      <c r="R19" s="40"/>
      <c r="S19" s="25">
        <f t="shared" si="0"/>
        <v>8</v>
      </c>
      <c r="T19" s="25">
        <f t="shared" si="1"/>
        <v>0</v>
      </c>
      <c r="U19" s="25">
        <f t="shared" si="2"/>
        <v>0</v>
      </c>
      <c r="V19" s="87">
        <f t="shared" si="3"/>
        <v>0</v>
      </c>
      <c r="W19" s="260"/>
      <c r="X19" s="258"/>
    </row>
    <row r="20" spans="1:24" s="18" customFormat="1" ht="13.5" thickBot="1" x14ac:dyDescent="0.25">
      <c r="A20" s="265" t="s">
        <v>281</v>
      </c>
      <c r="B20" s="276" t="s">
        <v>280</v>
      </c>
      <c r="C20" s="174" t="s">
        <v>279</v>
      </c>
      <c r="D20" s="115">
        <v>2</v>
      </c>
      <c r="E20" s="201">
        <v>14</v>
      </c>
      <c r="F20" s="231" t="s">
        <v>9</v>
      </c>
      <c r="G20" s="57"/>
      <c r="H20" s="57"/>
      <c r="I20" s="57"/>
      <c r="J20" s="57"/>
      <c r="K20" s="57"/>
      <c r="L20" s="57"/>
      <c r="M20" s="57"/>
      <c r="N20" s="57"/>
      <c r="O20" s="222">
        <v>0.25</v>
      </c>
      <c r="P20" s="153"/>
      <c r="Q20" s="59"/>
      <c r="R20" s="59"/>
      <c r="S20" s="25">
        <f t="shared" si="0"/>
        <v>3.5</v>
      </c>
      <c r="T20" s="25">
        <f t="shared" si="1"/>
        <v>0</v>
      </c>
      <c r="U20" s="25">
        <f t="shared" si="2"/>
        <v>0</v>
      </c>
      <c r="V20" s="87">
        <f t="shared" si="3"/>
        <v>0</v>
      </c>
      <c r="W20" s="259">
        <f>SUM(S20:V22)</f>
        <v>19</v>
      </c>
      <c r="X20" s="256">
        <f>W20*X1</f>
        <v>1045.95</v>
      </c>
    </row>
    <row r="21" spans="1:24" s="18" customFormat="1" ht="13.5" thickBot="1" x14ac:dyDescent="0.25">
      <c r="A21" s="266"/>
      <c r="B21" s="273"/>
      <c r="C21" s="44" t="s">
        <v>278</v>
      </c>
      <c r="D21" s="43">
        <v>2</v>
      </c>
      <c r="E21" s="201">
        <v>14</v>
      </c>
      <c r="F21" s="174" t="s">
        <v>59</v>
      </c>
      <c r="G21" s="39"/>
      <c r="H21" s="39"/>
      <c r="I21" s="39"/>
      <c r="J21" s="39"/>
      <c r="K21" s="39"/>
      <c r="L21" s="39"/>
      <c r="M21" s="39"/>
      <c r="N21" s="39"/>
      <c r="O21" s="221">
        <v>0.25</v>
      </c>
      <c r="P21" s="152"/>
      <c r="Q21" s="40"/>
      <c r="R21" s="40"/>
      <c r="S21" s="25">
        <f t="shared" si="0"/>
        <v>3.5</v>
      </c>
      <c r="T21" s="25">
        <f t="shared" si="1"/>
        <v>0</v>
      </c>
      <c r="U21" s="25">
        <f t="shared" si="2"/>
        <v>0</v>
      </c>
      <c r="V21" s="87">
        <f t="shared" si="3"/>
        <v>0</v>
      </c>
      <c r="W21" s="260"/>
      <c r="X21" s="257"/>
    </row>
    <row r="22" spans="1:24" s="18" customFormat="1" ht="13.5" thickBot="1" x14ac:dyDescent="0.25">
      <c r="A22" s="266"/>
      <c r="B22" s="273"/>
      <c r="C22" s="36" t="s">
        <v>277</v>
      </c>
      <c r="D22" s="35">
        <v>3</v>
      </c>
      <c r="E22" s="201">
        <v>6</v>
      </c>
      <c r="F22" s="230" t="s">
        <v>74</v>
      </c>
      <c r="G22" s="31"/>
      <c r="H22" s="31" t="s">
        <v>9</v>
      </c>
      <c r="I22" s="31"/>
      <c r="J22" s="31"/>
      <c r="K22" s="31"/>
      <c r="L22" s="31"/>
      <c r="M22" s="31"/>
      <c r="N22" s="31"/>
      <c r="O22" s="220">
        <v>2</v>
      </c>
      <c r="P22" s="149"/>
      <c r="Q22" s="32"/>
      <c r="R22" s="32"/>
      <c r="S22" s="25">
        <f t="shared" si="0"/>
        <v>12</v>
      </c>
      <c r="T22" s="25">
        <f t="shared" si="1"/>
        <v>0</v>
      </c>
      <c r="U22" s="25">
        <f t="shared" si="2"/>
        <v>0</v>
      </c>
      <c r="V22" s="87">
        <f t="shared" si="3"/>
        <v>0</v>
      </c>
      <c r="W22" s="261"/>
      <c r="X22" s="258"/>
    </row>
    <row r="23" spans="1:24" s="18" customFormat="1" ht="13.5" customHeight="1" thickBot="1" x14ac:dyDescent="0.25">
      <c r="A23" s="265" t="s">
        <v>276</v>
      </c>
      <c r="B23" s="304" t="s">
        <v>275</v>
      </c>
      <c r="C23" s="229" t="s">
        <v>274</v>
      </c>
      <c r="D23" s="62">
        <v>4</v>
      </c>
      <c r="E23" s="187">
        <v>2</v>
      </c>
      <c r="F23" s="57"/>
      <c r="G23" s="58" t="s">
        <v>9</v>
      </c>
      <c r="H23" s="57"/>
      <c r="I23" s="57"/>
      <c r="J23" s="57"/>
      <c r="K23" s="57"/>
      <c r="L23" s="57" t="s">
        <v>260</v>
      </c>
      <c r="M23" s="163"/>
      <c r="N23" s="57"/>
      <c r="O23" s="222">
        <v>3</v>
      </c>
      <c r="P23" s="153"/>
      <c r="Q23" s="59"/>
      <c r="R23" s="153"/>
      <c r="S23" s="25">
        <f t="shared" si="0"/>
        <v>6</v>
      </c>
      <c r="T23" s="25">
        <f t="shared" si="1"/>
        <v>0</v>
      </c>
      <c r="U23" s="25">
        <f t="shared" si="2"/>
        <v>0</v>
      </c>
      <c r="V23" s="87">
        <f t="shared" si="3"/>
        <v>0</v>
      </c>
      <c r="W23" s="259">
        <f>SUM(S23:V27)</f>
        <v>85.5</v>
      </c>
      <c r="X23" s="256">
        <f>W23*$X$1</f>
        <v>4706.7749999999996</v>
      </c>
    </row>
    <row r="24" spans="1:24" s="18" customFormat="1" ht="13.5" thickBot="1" x14ac:dyDescent="0.25">
      <c r="A24" s="266"/>
      <c r="B24" s="305"/>
      <c r="C24" s="228" t="s">
        <v>273</v>
      </c>
      <c r="D24" s="43">
        <v>3</v>
      </c>
      <c r="E24" s="187">
        <v>6</v>
      </c>
      <c r="F24" s="39"/>
      <c r="G24" s="156" t="s">
        <v>9</v>
      </c>
      <c r="H24" s="39"/>
      <c r="I24" s="39"/>
      <c r="J24" s="39"/>
      <c r="K24" s="39"/>
      <c r="L24" s="39"/>
      <c r="M24" s="39"/>
      <c r="N24" s="39" t="s">
        <v>272</v>
      </c>
      <c r="O24" s="221">
        <v>0.5</v>
      </c>
      <c r="P24" s="152"/>
      <c r="Q24" s="40"/>
      <c r="R24" s="152"/>
      <c r="S24" s="25">
        <f t="shared" si="0"/>
        <v>3</v>
      </c>
      <c r="T24" s="25">
        <f t="shared" si="1"/>
        <v>0</v>
      </c>
      <c r="U24" s="25">
        <f t="shared" si="2"/>
        <v>0</v>
      </c>
      <c r="V24" s="87">
        <f t="shared" si="3"/>
        <v>0</v>
      </c>
      <c r="W24" s="260"/>
      <c r="X24" s="257"/>
    </row>
    <row r="25" spans="1:24" s="18" customFormat="1" ht="13.5" thickBot="1" x14ac:dyDescent="0.25">
      <c r="A25" s="266"/>
      <c r="B25" s="305"/>
      <c r="C25" s="228" t="s">
        <v>271</v>
      </c>
      <c r="D25" s="43">
        <v>3</v>
      </c>
      <c r="E25" s="187">
        <v>6</v>
      </c>
      <c r="F25" s="55" t="s">
        <v>270</v>
      </c>
      <c r="G25" s="39"/>
      <c r="H25" s="39"/>
      <c r="I25" s="39"/>
      <c r="J25" s="39"/>
      <c r="K25" s="39"/>
      <c r="L25" s="39"/>
      <c r="M25" s="39"/>
      <c r="N25" s="39"/>
      <c r="O25" s="221">
        <v>1</v>
      </c>
      <c r="P25" s="152"/>
      <c r="Q25" s="40"/>
      <c r="R25" s="152"/>
      <c r="S25" s="25">
        <f t="shared" si="0"/>
        <v>6</v>
      </c>
      <c r="T25" s="25">
        <f t="shared" si="1"/>
        <v>0</v>
      </c>
      <c r="U25" s="25">
        <f t="shared" si="2"/>
        <v>0</v>
      </c>
      <c r="V25" s="87">
        <f t="shared" si="3"/>
        <v>0</v>
      </c>
      <c r="W25" s="260"/>
      <c r="X25" s="257"/>
    </row>
    <row r="26" spans="1:24" s="18" customFormat="1" ht="13.5" thickBot="1" x14ac:dyDescent="0.25">
      <c r="A26" s="266"/>
      <c r="B26" s="305"/>
      <c r="C26" s="228" t="s">
        <v>269</v>
      </c>
      <c r="D26" s="43">
        <v>3</v>
      </c>
      <c r="E26" s="187">
        <v>6</v>
      </c>
      <c r="F26" s="39"/>
      <c r="G26" s="39" t="s">
        <v>9</v>
      </c>
      <c r="H26" s="39"/>
      <c r="I26" s="39"/>
      <c r="J26" s="39"/>
      <c r="K26" s="39"/>
      <c r="L26" s="39" t="s">
        <v>260</v>
      </c>
      <c r="M26" s="111"/>
      <c r="N26" s="55" t="s">
        <v>259</v>
      </c>
      <c r="O26" s="221">
        <v>0.5</v>
      </c>
      <c r="P26" s="152"/>
      <c r="Q26" s="40"/>
      <c r="R26" s="152"/>
      <c r="S26" s="25">
        <f t="shared" si="0"/>
        <v>3</v>
      </c>
      <c r="T26" s="25">
        <f t="shared" si="1"/>
        <v>0</v>
      </c>
      <c r="U26" s="25">
        <f t="shared" si="2"/>
        <v>0</v>
      </c>
      <c r="V26" s="87">
        <f t="shared" si="3"/>
        <v>0</v>
      </c>
      <c r="W26" s="260"/>
      <c r="X26" s="257"/>
    </row>
    <row r="27" spans="1:24" s="18" customFormat="1" ht="13.5" thickBot="1" x14ac:dyDescent="0.25">
      <c r="A27" s="267"/>
      <c r="B27" s="306"/>
      <c r="C27" s="227" t="s">
        <v>268</v>
      </c>
      <c r="D27" s="226">
        <v>3</v>
      </c>
      <c r="E27" s="197">
        <v>6</v>
      </c>
      <c r="F27" s="158" t="s">
        <v>59</v>
      </c>
      <c r="G27" s="158"/>
      <c r="H27" s="56"/>
      <c r="I27" s="56"/>
      <c r="J27" s="56"/>
      <c r="K27" s="56"/>
      <c r="L27" s="56"/>
      <c r="N27" s="114"/>
      <c r="O27" s="225">
        <v>11.25</v>
      </c>
      <c r="P27" s="224"/>
      <c r="Q27" s="223"/>
      <c r="R27" s="223"/>
      <c r="S27" s="25">
        <f t="shared" si="0"/>
        <v>67.5</v>
      </c>
      <c r="T27" s="25">
        <f t="shared" si="1"/>
        <v>0</v>
      </c>
      <c r="U27" s="25">
        <f t="shared" si="2"/>
        <v>0</v>
      </c>
      <c r="V27" s="87">
        <f t="shared" si="3"/>
        <v>0</v>
      </c>
      <c r="W27" s="261"/>
      <c r="X27" s="258"/>
    </row>
    <row r="28" spans="1:24" s="18" customFormat="1" ht="13.5" thickBot="1" x14ac:dyDescent="0.25">
      <c r="A28" s="265" t="s">
        <v>267</v>
      </c>
      <c r="B28" s="276" t="s">
        <v>266</v>
      </c>
      <c r="C28" s="63" t="s">
        <v>265</v>
      </c>
      <c r="D28" s="62">
        <v>2</v>
      </c>
      <c r="E28" s="187">
        <v>14</v>
      </c>
      <c r="F28" s="57" t="s">
        <v>74</v>
      </c>
      <c r="G28" s="57"/>
      <c r="H28" s="57"/>
      <c r="I28" s="57" t="s">
        <v>264</v>
      </c>
      <c r="J28" s="57"/>
      <c r="K28" s="57" t="s">
        <v>56</v>
      </c>
      <c r="L28" s="57"/>
      <c r="M28" s="57"/>
      <c r="N28" s="57"/>
      <c r="O28" s="222">
        <v>1</v>
      </c>
      <c r="P28" s="153"/>
      <c r="Q28" s="59"/>
      <c r="R28" s="153"/>
      <c r="S28" s="25">
        <f t="shared" si="0"/>
        <v>14</v>
      </c>
      <c r="T28" s="25">
        <f t="shared" si="1"/>
        <v>0</v>
      </c>
      <c r="U28" s="25">
        <v>3</v>
      </c>
      <c r="V28" s="87">
        <f t="shared" si="3"/>
        <v>0</v>
      </c>
      <c r="W28" s="259">
        <f>SUM(S28:V34)</f>
        <v>55.5</v>
      </c>
      <c r="X28" s="256">
        <f>W28*$X$1</f>
        <v>3055.2749999999996</v>
      </c>
    </row>
    <row r="29" spans="1:24" s="18" customFormat="1" ht="13.5" thickBot="1" x14ac:dyDescent="0.25">
      <c r="A29" s="266"/>
      <c r="B29" s="273"/>
      <c r="C29" s="44" t="s">
        <v>263</v>
      </c>
      <c r="D29" s="43">
        <v>2</v>
      </c>
      <c r="E29" s="187">
        <v>14</v>
      </c>
      <c r="F29" s="39"/>
      <c r="G29" s="156" t="s">
        <v>9</v>
      </c>
      <c r="H29" s="39"/>
      <c r="I29" s="39"/>
      <c r="J29" s="39"/>
      <c r="K29" s="39"/>
      <c r="L29" s="39"/>
      <c r="M29" s="39"/>
      <c r="N29" s="39"/>
      <c r="O29" s="221">
        <v>0.25</v>
      </c>
      <c r="P29" s="152"/>
      <c r="Q29" s="40"/>
      <c r="R29" s="152"/>
      <c r="S29" s="25">
        <f t="shared" si="0"/>
        <v>3.5</v>
      </c>
      <c r="T29" s="25">
        <f t="shared" si="1"/>
        <v>0</v>
      </c>
      <c r="U29" s="25">
        <f t="shared" ref="U29:U34" si="4">Q29*$U$2</f>
        <v>0</v>
      </c>
      <c r="V29" s="87">
        <f t="shared" si="3"/>
        <v>0</v>
      </c>
      <c r="W29" s="260"/>
      <c r="X29" s="257"/>
    </row>
    <row r="30" spans="1:24" s="18" customFormat="1" ht="13.5" thickBot="1" x14ac:dyDescent="0.25">
      <c r="A30" s="266"/>
      <c r="B30" s="273"/>
      <c r="C30" s="44" t="s">
        <v>262</v>
      </c>
      <c r="D30" s="43">
        <v>4</v>
      </c>
      <c r="E30" s="187">
        <v>2</v>
      </c>
      <c r="F30" s="39"/>
      <c r="G30" s="156" t="s">
        <v>9</v>
      </c>
      <c r="H30" s="39"/>
      <c r="I30" s="39"/>
      <c r="J30" s="39"/>
      <c r="K30" s="39"/>
      <c r="L30" s="39"/>
      <c r="M30" s="39"/>
      <c r="N30" s="39"/>
      <c r="O30" s="221">
        <v>0.25</v>
      </c>
      <c r="P30" s="152"/>
      <c r="Q30" s="40"/>
      <c r="R30" s="152"/>
      <c r="S30" s="25">
        <f t="shared" si="0"/>
        <v>0.5</v>
      </c>
      <c r="T30" s="25">
        <f t="shared" si="1"/>
        <v>0</v>
      </c>
      <c r="U30" s="25">
        <f t="shared" si="4"/>
        <v>0</v>
      </c>
      <c r="V30" s="87">
        <f t="shared" si="3"/>
        <v>0</v>
      </c>
      <c r="W30" s="260"/>
      <c r="X30" s="257"/>
    </row>
    <row r="31" spans="1:24" s="18" customFormat="1" ht="13.5" thickBot="1" x14ac:dyDescent="0.25">
      <c r="A31" s="266"/>
      <c r="B31" s="273"/>
      <c r="C31" s="44" t="s">
        <v>261</v>
      </c>
      <c r="D31" s="43">
        <v>4</v>
      </c>
      <c r="E31" s="187">
        <v>2</v>
      </c>
      <c r="F31" s="39" t="s">
        <v>74</v>
      </c>
      <c r="G31" s="156" t="s">
        <v>9</v>
      </c>
      <c r="H31" s="39"/>
      <c r="I31" s="39"/>
      <c r="J31" s="39"/>
      <c r="K31" s="39"/>
      <c r="L31" s="39" t="s">
        <v>260</v>
      </c>
      <c r="N31" s="55" t="s">
        <v>259</v>
      </c>
      <c r="O31" s="221">
        <v>0.25</v>
      </c>
      <c r="P31" s="152"/>
      <c r="Q31" s="40"/>
      <c r="R31" s="152"/>
      <c r="S31" s="25">
        <f t="shared" si="0"/>
        <v>0.5</v>
      </c>
      <c r="T31" s="25">
        <f t="shared" si="1"/>
        <v>0</v>
      </c>
      <c r="U31" s="25">
        <f t="shared" si="4"/>
        <v>0</v>
      </c>
      <c r="V31" s="87">
        <f t="shared" si="3"/>
        <v>0</v>
      </c>
      <c r="W31" s="260"/>
      <c r="X31" s="257"/>
    </row>
    <row r="32" spans="1:24" s="18" customFormat="1" ht="13.5" thickBot="1" x14ac:dyDescent="0.25">
      <c r="A32" s="266"/>
      <c r="B32" s="273"/>
      <c r="C32" s="44" t="s">
        <v>258</v>
      </c>
      <c r="D32" s="43">
        <v>2</v>
      </c>
      <c r="E32" s="187">
        <v>14</v>
      </c>
      <c r="F32" s="39" t="s">
        <v>74</v>
      </c>
      <c r="G32" s="156" t="s">
        <v>9</v>
      </c>
      <c r="H32" s="39"/>
      <c r="I32" s="39"/>
      <c r="J32" s="39"/>
      <c r="K32" s="56" t="s">
        <v>56</v>
      </c>
      <c r="L32" s="39"/>
      <c r="M32" s="39" t="s">
        <v>55</v>
      </c>
      <c r="N32" s="56"/>
      <c r="O32" s="221">
        <v>1</v>
      </c>
      <c r="P32" s="152"/>
      <c r="Q32" s="40"/>
      <c r="R32" s="152"/>
      <c r="S32" s="25">
        <f t="shared" si="0"/>
        <v>14</v>
      </c>
      <c r="T32" s="25">
        <f t="shared" si="1"/>
        <v>0</v>
      </c>
      <c r="U32" s="25">
        <f t="shared" si="4"/>
        <v>0</v>
      </c>
      <c r="V32" s="87">
        <f t="shared" si="3"/>
        <v>0</v>
      </c>
      <c r="W32" s="260"/>
      <c r="X32" s="257"/>
    </row>
    <row r="33" spans="1:24" s="18" customFormat="1" ht="13.5" thickBot="1" x14ac:dyDescent="0.25">
      <c r="A33" s="266"/>
      <c r="B33" s="273"/>
      <c r="C33" s="208" t="s">
        <v>257</v>
      </c>
      <c r="D33" s="43">
        <v>2</v>
      </c>
      <c r="E33" s="187">
        <v>14</v>
      </c>
      <c r="F33" s="39"/>
      <c r="G33" s="156" t="s">
        <v>9</v>
      </c>
      <c r="H33" s="39"/>
      <c r="I33" s="39"/>
      <c r="J33" s="39"/>
      <c r="K33" s="39"/>
      <c r="L33" s="39"/>
      <c r="M33" s="39"/>
      <c r="N33" s="39"/>
      <c r="O33" s="221">
        <v>1</v>
      </c>
      <c r="P33" s="152"/>
      <c r="Q33" s="40"/>
      <c r="R33" s="152"/>
      <c r="S33" s="25">
        <f t="shared" si="0"/>
        <v>14</v>
      </c>
      <c r="T33" s="25">
        <f t="shared" si="1"/>
        <v>0</v>
      </c>
      <c r="U33" s="25">
        <f t="shared" si="4"/>
        <v>0</v>
      </c>
      <c r="V33" s="87">
        <f t="shared" si="3"/>
        <v>0</v>
      </c>
      <c r="W33" s="260"/>
      <c r="X33" s="257"/>
    </row>
    <row r="34" spans="1:24" s="18" customFormat="1" ht="13.5" thickBot="1" x14ac:dyDescent="0.25">
      <c r="A34" s="267"/>
      <c r="B34" s="277"/>
      <c r="C34" s="36" t="s">
        <v>256</v>
      </c>
      <c r="D34" s="35">
        <v>4</v>
      </c>
      <c r="E34" s="187">
        <v>2</v>
      </c>
      <c r="F34" s="31"/>
      <c r="G34" s="31" t="s">
        <v>9</v>
      </c>
      <c r="H34" s="31"/>
      <c r="I34" s="31"/>
      <c r="J34" s="31"/>
      <c r="K34" s="31"/>
      <c r="L34" s="31"/>
      <c r="M34" s="31"/>
      <c r="N34" s="31"/>
      <c r="O34" s="220">
        <v>3</v>
      </c>
      <c r="P34" s="149"/>
      <c r="Q34" s="32"/>
      <c r="R34" s="149"/>
      <c r="S34" s="25">
        <f t="shared" si="0"/>
        <v>6</v>
      </c>
      <c r="T34" s="25">
        <f t="shared" si="1"/>
        <v>0</v>
      </c>
      <c r="U34" s="25">
        <f t="shared" si="4"/>
        <v>0</v>
      </c>
      <c r="V34" s="87">
        <f t="shared" si="3"/>
        <v>0</v>
      </c>
      <c r="W34" s="260"/>
      <c r="X34" s="258"/>
    </row>
    <row r="35" spans="1:24" s="18" customFormat="1" ht="13.5" thickBot="1" x14ac:dyDescent="0.25">
      <c r="A35" s="29"/>
      <c r="B35" s="28"/>
      <c r="C35" s="18" t="s">
        <v>7</v>
      </c>
      <c r="D35" s="3"/>
      <c r="E35" s="3"/>
      <c r="G35" s="26"/>
      <c r="S35" s="25">
        <f>SUM(S4:S34)</f>
        <v>391.5</v>
      </c>
      <c r="T35" s="25">
        <f>SUM(T4:T34)</f>
        <v>8.5</v>
      </c>
      <c r="U35" s="25">
        <f>SUM(U4:U34)</f>
        <v>25.5</v>
      </c>
      <c r="V35" s="25">
        <f>SUM(V4:V34)</f>
        <v>0</v>
      </c>
      <c r="W35" s="219">
        <f>SUM(W4:W34)</f>
        <v>425.5</v>
      </c>
      <c r="X35" s="218">
        <f>SUM(X4:X33)</f>
        <v>23423.775000000001</v>
      </c>
    </row>
    <row r="36" spans="1:24" s="18" customFormat="1" ht="13.5" thickBot="1" x14ac:dyDescent="0.25">
      <c r="A36" s="29"/>
      <c r="B36" s="28"/>
      <c r="C36" s="28"/>
      <c r="D36" s="3"/>
      <c r="E36" s="3"/>
      <c r="G36" s="26"/>
      <c r="S36" s="22">
        <f>S35*$X$1</f>
        <v>21552.074999999997</v>
      </c>
      <c r="T36" s="21">
        <f>T35*$X$1</f>
        <v>467.92499999999995</v>
      </c>
      <c r="U36" s="20">
        <f>U35*$X$1</f>
        <v>1403.7749999999999</v>
      </c>
      <c r="V36" s="19">
        <f>V35*$X$1</f>
        <v>0</v>
      </c>
      <c r="X36" s="1"/>
    </row>
    <row r="37" spans="1:24" s="18" customFormat="1" ht="13.5" thickBot="1" x14ac:dyDescent="0.25">
      <c r="A37" s="29"/>
      <c r="B37" s="28"/>
      <c r="C37" s="28"/>
      <c r="D37" s="3"/>
      <c r="E37" s="3"/>
      <c r="G37" s="2"/>
      <c r="H37"/>
      <c r="I37"/>
      <c r="X37" s="1"/>
    </row>
    <row r="38" spans="1:24" s="18" customFormat="1" ht="26.25" thickBot="1" x14ac:dyDescent="0.25">
      <c r="A38" s="29"/>
      <c r="C38" s="28"/>
      <c r="D38" s="3"/>
      <c r="E38" s="3"/>
      <c r="G38" s="26"/>
      <c r="S38" s="4"/>
      <c r="T38" s="84" t="s">
        <v>54</v>
      </c>
      <c r="U38" s="84" t="s">
        <v>54</v>
      </c>
      <c r="V38" s="146" t="s">
        <v>54</v>
      </c>
      <c r="W38" s="84" t="s">
        <v>53</v>
      </c>
      <c r="X38" s="83">
        <v>55.05</v>
      </c>
    </row>
    <row r="39" spans="1:24" s="18" customFormat="1" ht="13.5" thickBot="1" x14ac:dyDescent="0.25">
      <c r="A39" s="29"/>
      <c r="B39" s="28"/>
      <c r="C39" s="28"/>
      <c r="D39" s="3"/>
      <c r="E39" s="301" t="s">
        <v>52</v>
      </c>
      <c r="F39" s="302"/>
      <c r="G39" s="302"/>
      <c r="H39" s="302"/>
      <c r="I39" s="302"/>
      <c r="J39" s="302"/>
      <c r="K39" s="303"/>
      <c r="S39" s="4"/>
      <c r="T39" s="82">
        <v>1</v>
      </c>
      <c r="U39" s="81">
        <v>1</v>
      </c>
      <c r="V39" s="80">
        <v>1</v>
      </c>
      <c r="X39" s="1"/>
    </row>
    <row r="40" spans="1:24" s="18" customFormat="1" ht="27" customHeight="1" thickBot="1" x14ac:dyDescent="0.25">
      <c r="A40" s="79" t="s">
        <v>51</v>
      </c>
      <c r="B40" s="78"/>
      <c r="C40" s="30"/>
      <c r="D40" s="145" t="s">
        <v>50</v>
      </c>
      <c r="E40" s="144"/>
      <c r="F40" s="144" t="s">
        <v>49</v>
      </c>
      <c r="G40" s="144" t="s">
        <v>48</v>
      </c>
      <c r="H40" s="144" t="s">
        <v>47</v>
      </c>
      <c r="I40" s="143" t="s">
        <v>46</v>
      </c>
      <c r="J40" s="143" t="s">
        <v>45</v>
      </c>
      <c r="K40" s="143" t="s">
        <v>44</v>
      </c>
      <c r="L40" s="217" t="s">
        <v>43</v>
      </c>
      <c r="M40" s="142" t="s">
        <v>42</v>
      </c>
      <c r="N40" s="74" t="s">
        <v>41</v>
      </c>
      <c r="O40" s="73" t="s">
        <v>40</v>
      </c>
      <c r="P40" s="72" t="s">
        <v>39</v>
      </c>
      <c r="Q40" s="71" t="s">
        <v>38</v>
      </c>
      <c r="R40" s="70" t="s">
        <v>37</v>
      </c>
      <c r="S40" s="69" t="s">
        <v>6</v>
      </c>
      <c r="T40" s="68" t="s">
        <v>5</v>
      </c>
      <c r="U40" s="15" t="s">
        <v>4</v>
      </c>
      <c r="V40" s="14" t="s">
        <v>3</v>
      </c>
      <c r="W40" s="67" t="s">
        <v>36</v>
      </c>
      <c r="X40" s="66" t="s">
        <v>35</v>
      </c>
    </row>
    <row r="41" spans="1:24" s="18" customFormat="1" ht="13.5" thickBot="1" x14ac:dyDescent="0.25">
      <c r="A41" s="265" t="s">
        <v>255</v>
      </c>
      <c r="B41" s="276" t="s">
        <v>243</v>
      </c>
      <c r="C41" s="63" t="s">
        <v>254</v>
      </c>
      <c r="D41" s="203">
        <v>2</v>
      </c>
      <c r="E41" s="187">
        <v>14</v>
      </c>
      <c r="F41" s="63" t="s">
        <v>59</v>
      </c>
      <c r="G41" s="65"/>
      <c r="H41" s="57"/>
      <c r="I41" s="57"/>
      <c r="J41" s="57"/>
      <c r="K41" s="57" t="s">
        <v>56</v>
      </c>
      <c r="L41" s="56" t="s">
        <v>204</v>
      </c>
      <c r="M41" s="57" t="s">
        <v>55</v>
      </c>
      <c r="N41" s="57"/>
      <c r="O41" s="57">
        <v>2.5</v>
      </c>
      <c r="P41" s="57"/>
      <c r="Q41" s="57"/>
      <c r="R41" s="59"/>
      <c r="S41" s="25">
        <f t="shared" ref="S41:S72" si="5">O41*E41</f>
        <v>35</v>
      </c>
      <c r="T41" s="25">
        <f t="shared" ref="T41:T72" si="6">P41*$T$39</f>
        <v>0</v>
      </c>
      <c r="U41" s="25">
        <f t="shared" ref="U41:U72" si="7">Q41*$U$39</f>
        <v>0</v>
      </c>
      <c r="V41" s="87">
        <f t="shared" ref="V41:V72" si="8">R41*$V$39</f>
        <v>0</v>
      </c>
      <c r="W41" s="259">
        <f>SUM(S41:V46)</f>
        <v>111</v>
      </c>
      <c r="X41" s="256">
        <f>W41*$X$38</f>
        <v>6110.5499999999993</v>
      </c>
    </row>
    <row r="42" spans="1:24" s="18" customFormat="1" ht="13.5" thickBot="1" x14ac:dyDescent="0.25">
      <c r="A42" s="266"/>
      <c r="B42" s="273"/>
      <c r="C42" s="44" t="s">
        <v>253</v>
      </c>
      <c r="D42" s="43">
        <v>2</v>
      </c>
      <c r="E42" s="187">
        <v>14</v>
      </c>
      <c r="F42" s="63" t="s">
        <v>59</v>
      </c>
      <c r="G42" s="41"/>
      <c r="H42" s="39"/>
      <c r="I42" s="39"/>
      <c r="J42" s="39"/>
      <c r="K42" s="39" t="s">
        <v>56</v>
      </c>
      <c r="L42" s="39"/>
      <c r="M42" s="39" t="s">
        <v>55</v>
      </c>
      <c r="N42" s="39"/>
      <c r="O42" s="39">
        <v>2</v>
      </c>
      <c r="P42" s="39"/>
      <c r="Q42" s="39"/>
      <c r="R42" s="39"/>
      <c r="S42" s="25">
        <f t="shared" si="5"/>
        <v>28</v>
      </c>
      <c r="T42" s="25">
        <f t="shared" si="6"/>
        <v>0</v>
      </c>
      <c r="U42" s="25">
        <f t="shared" si="7"/>
        <v>0</v>
      </c>
      <c r="V42" s="87">
        <f t="shared" si="8"/>
        <v>0</v>
      </c>
      <c r="W42" s="260"/>
      <c r="X42" s="257"/>
    </row>
    <row r="43" spans="1:24" s="18" customFormat="1" ht="13.5" thickBot="1" x14ac:dyDescent="0.25">
      <c r="A43" s="266"/>
      <c r="B43" s="273"/>
      <c r="C43" s="44" t="s">
        <v>234</v>
      </c>
      <c r="D43" s="43">
        <v>2</v>
      </c>
      <c r="E43" s="187">
        <v>14</v>
      </c>
      <c r="F43" s="55" t="s">
        <v>57</v>
      </c>
      <c r="G43" s="41"/>
      <c r="H43" s="39"/>
      <c r="I43" s="39"/>
      <c r="J43" s="39"/>
      <c r="K43" s="39" t="s">
        <v>56</v>
      </c>
      <c r="L43" s="39"/>
      <c r="M43" s="39" t="s">
        <v>55</v>
      </c>
      <c r="N43" s="39"/>
      <c r="O43" s="39">
        <v>1</v>
      </c>
      <c r="P43" s="39"/>
      <c r="Q43" s="39"/>
      <c r="R43" s="39"/>
      <c r="S43" s="25">
        <f t="shared" si="5"/>
        <v>14</v>
      </c>
      <c r="T43" s="25">
        <f t="shared" si="6"/>
        <v>0</v>
      </c>
      <c r="U43" s="25">
        <f t="shared" si="7"/>
        <v>0</v>
      </c>
      <c r="V43" s="87">
        <f t="shared" si="8"/>
        <v>0</v>
      </c>
      <c r="W43" s="260"/>
      <c r="X43" s="257"/>
    </row>
    <row r="44" spans="1:24" s="18" customFormat="1" ht="13.5" thickBot="1" x14ac:dyDescent="0.25">
      <c r="A44" s="266"/>
      <c r="B44" s="273"/>
      <c r="C44" s="44" t="s">
        <v>252</v>
      </c>
      <c r="D44" s="43">
        <v>2</v>
      </c>
      <c r="E44" s="187">
        <v>14</v>
      </c>
      <c r="F44" s="55" t="s">
        <v>57</v>
      </c>
      <c r="G44" s="41"/>
      <c r="H44" s="39"/>
      <c r="I44" s="39"/>
      <c r="J44" s="39"/>
      <c r="K44" s="39" t="s">
        <v>56</v>
      </c>
      <c r="L44" s="39"/>
      <c r="M44" s="39" t="s">
        <v>55</v>
      </c>
      <c r="N44" s="39"/>
      <c r="O44" s="39">
        <v>0.5</v>
      </c>
      <c r="P44" s="39"/>
      <c r="Q44" s="39"/>
      <c r="R44" s="39"/>
      <c r="S44" s="25">
        <f t="shared" si="5"/>
        <v>7</v>
      </c>
      <c r="T44" s="25">
        <f t="shared" si="6"/>
        <v>0</v>
      </c>
      <c r="U44" s="25">
        <f t="shared" si="7"/>
        <v>0</v>
      </c>
      <c r="V44" s="87">
        <f t="shared" si="8"/>
        <v>0</v>
      </c>
      <c r="W44" s="260"/>
      <c r="X44" s="257"/>
    </row>
    <row r="45" spans="1:24" s="18" customFormat="1" ht="13.5" thickBot="1" x14ac:dyDescent="0.25">
      <c r="A45" s="266"/>
      <c r="B45" s="273"/>
      <c r="C45" s="44" t="s">
        <v>251</v>
      </c>
      <c r="D45" s="43">
        <v>3</v>
      </c>
      <c r="E45" s="187">
        <v>6</v>
      </c>
      <c r="F45" s="39"/>
      <c r="G45" s="41"/>
      <c r="H45" s="39" t="s">
        <v>9</v>
      </c>
      <c r="I45" s="39"/>
      <c r="J45" s="39"/>
      <c r="K45" s="39"/>
      <c r="L45" s="39"/>
      <c r="M45" s="39"/>
      <c r="N45" s="39"/>
      <c r="O45" s="39">
        <v>1</v>
      </c>
      <c r="P45" s="39"/>
      <c r="Q45" s="39"/>
      <c r="R45" s="39"/>
      <c r="S45" s="25">
        <f t="shared" si="5"/>
        <v>6</v>
      </c>
      <c r="T45" s="25">
        <f t="shared" si="6"/>
        <v>0</v>
      </c>
      <c r="U45" s="25">
        <f t="shared" si="7"/>
        <v>0</v>
      </c>
      <c r="V45" s="87">
        <f t="shared" si="8"/>
        <v>0</v>
      </c>
      <c r="W45" s="260"/>
      <c r="X45" s="257"/>
    </row>
    <row r="46" spans="1:24" s="18" customFormat="1" ht="13.5" customHeight="1" thickBot="1" x14ac:dyDescent="0.25">
      <c r="A46" s="267"/>
      <c r="B46" s="277"/>
      <c r="C46" s="36" t="s">
        <v>250</v>
      </c>
      <c r="D46" s="216">
        <v>3</v>
      </c>
      <c r="E46" s="187">
        <v>6</v>
      </c>
      <c r="F46" s="31" t="s">
        <v>17</v>
      </c>
      <c r="G46" s="33"/>
      <c r="H46" s="31"/>
      <c r="I46" s="31"/>
      <c r="J46" s="31"/>
      <c r="K46" s="31"/>
      <c r="L46" s="31"/>
      <c r="M46" s="31"/>
      <c r="N46" s="31"/>
      <c r="O46" s="31">
        <v>3.5</v>
      </c>
      <c r="P46" s="31"/>
      <c r="Q46" s="31"/>
      <c r="R46" s="31"/>
      <c r="S46" s="25">
        <f t="shared" si="5"/>
        <v>21</v>
      </c>
      <c r="T46" s="25">
        <f t="shared" si="6"/>
        <v>0</v>
      </c>
      <c r="U46" s="25">
        <f t="shared" si="7"/>
        <v>0</v>
      </c>
      <c r="V46" s="87">
        <f t="shared" si="8"/>
        <v>0</v>
      </c>
      <c r="W46" s="261"/>
      <c r="X46" s="258"/>
    </row>
    <row r="47" spans="1:24" s="18" customFormat="1" ht="23.25" thickBot="1" x14ac:dyDescent="0.25">
      <c r="A47" s="265" t="s">
        <v>249</v>
      </c>
      <c r="B47" s="215" t="s">
        <v>248</v>
      </c>
      <c r="C47" s="174" t="s">
        <v>247</v>
      </c>
      <c r="D47" s="115">
        <v>3</v>
      </c>
      <c r="E47" s="187">
        <v>6</v>
      </c>
      <c r="F47" s="56" t="s">
        <v>17</v>
      </c>
      <c r="G47" s="113"/>
      <c r="H47" s="56"/>
      <c r="I47" s="56"/>
      <c r="J47" s="56"/>
      <c r="K47" s="56" t="s">
        <v>56</v>
      </c>
      <c r="L47" s="56"/>
      <c r="M47" s="56" t="s">
        <v>55</v>
      </c>
      <c r="N47" s="56"/>
      <c r="O47" s="56">
        <v>7.5</v>
      </c>
      <c r="P47" s="56">
        <v>30</v>
      </c>
      <c r="Q47" s="56"/>
      <c r="R47" s="56"/>
      <c r="S47" s="25">
        <f t="shared" si="5"/>
        <v>45</v>
      </c>
      <c r="T47" s="25">
        <f t="shared" si="6"/>
        <v>30</v>
      </c>
      <c r="U47" s="25">
        <f t="shared" si="7"/>
        <v>0</v>
      </c>
      <c r="V47" s="87">
        <f t="shared" si="8"/>
        <v>0</v>
      </c>
      <c r="W47" s="285">
        <f>SUM(S47:V52)</f>
        <v>135</v>
      </c>
      <c r="X47" s="256">
        <f>W47*$X$38</f>
        <v>7431.75</v>
      </c>
    </row>
    <row r="48" spans="1:24" s="18" customFormat="1" ht="13.5" thickBot="1" x14ac:dyDescent="0.25">
      <c r="A48" s="266"/>
      <c r="B48" s="213"/>
      <c r="C48" s="44" t="s">
        <v>246</v>
      </c>
      <c r="D48" s="43">
        <v>3</v>
      </c>
      <c r="E48" s="187">
        <v>6</v>
      </c>
      <c r="F48" s="39" t="s">
        <v>17</v>
      </c>
      <c r="G48" s="41"/>
      <c r="H48" s="39"/>
      <c r="I48" s="39"/>
      <c r="J48" s="39"/>
      <c r="K48" s="39" t="s">
        <v>56</v>
      </c>
      <c r="L48" s="39"/>
      <c r="M48" s="39" t="s">
        <v>55</v>
      </c>
      <c r="N48" s="39"/>
      <c r="O48" s="39">
        <v>7.5</v>
      </c>
      <c r="P48" s="39"/>
      <c r="Q48" s="39"/>
      <c r="R48" s="39"/>
      <c r="S48" s="25">
        <f t="shared" si="5"/>
        <v>45</v>
      </c>
      <c r="T48" s="25">
        <f t="shared" si="6"/>
        <v>0</v>
      </c>
      <c r="U48" s="25">
        <f t="shared" si="7"/>
        <v>0</v>
      </c>
      <c r="V48" s="87">
        <f t="shared" si="8"/>
        <v>0</v>
      </c>
      <c r="W48" s="286"/>
      <c r="X48" s="257"/>
    </row>
    <row r="49" spans="1:24" s="18" customFormat="1" ht="13.5" thickBot="1" x14ac:dyDescent="0.25">
      <c r="A49" s="266"/>
      <c r="B49" s="213"/>
      <c r="C49" s="44" t="s">
        <v>245</v>
      </c>
      <c r="D49" s="43">
        <v>3</v>
      </c>
      <c r="E49" s="187">
        <v>6</v>
      </c>
      <c r="F49" s="39" t="s">
        <v>17</v>
      </c>
      <c r="G49" s="41"/>
      <c r="H49" s="39"/>
      <c r="I49" s="39"/>
      <c r="J49" s="39"/>
      <c r="K49" s="39" t="s">
        <v>56</v>
      </c>
      <c r="L49" s="39"/>
      <c r="M49" s="39" t="s">
        <v>55</v>
      </c>
      <c r="N49" s="39"/>
      <c r="O49" s="39">
        <v>1</v>
      </c>
      <c r="P49" s="39"/>
      <c r="Q49" s="39"/>
      <c r="R49" s="39"/>
      <c r="S49" s="25">
        <f t="shared" si="5"/>
        <v>6</v>
      </c>
      <c r="T49" s="25">
        <f t="shared" si="6"/>
        <v>0</v>
      </c>
      <c r="U49" s="25">
        <f t="shared" si="7"/>
        <v>0</v>
      </c>
      <c r="V49" s="87">
        <f t="shared" si="8"/>
        <v>0</v>
      </c>
      <c r="W49" s="286"/>
      <c r="X49" s="257"/>
    </row>
    <row r="50" spans="1:24" s="18" customFormat="1" ht="18" thickBot="1" x14ac:dyDescent="0.25">
      <c r="A50" s="266"/>
      <c r="B50" s="214" t="s">
        <v>243</v>
      </c>
      <c r="C50" s="44" t="s">
        <v>244</v>
      </c>
      <c r="D50" s="43">
        <v>4</v>
      </c>
      <c r="E50" s="187">
        <v>2</v>
      </c>
      <c r="F50" s="39" t="s">
        <v>9</v>
      </c>
      <c r="G50" s="41"/>
      <c r="H50" s="39"/>
      <c r="I50" s="39"/>
      <c r="J50" s="39"/>
      <c r="K50" s="39"/>
      <c r="L50" s="39"/>
      <c r="M50" s="39" t="s">
        <v>55</v>
      </c>
      <c r="N50" s="39"/>
      <c r="O50" s="39">
        <v>1.5</v>
      </c>
      <c r="P50" s="39"/>
      <c r="Q50" s="39"/>
      <c r="R50" s="39"/>
      <c r="S50" s="25">
        <f t="shared" si="5"/>
        <v>3</v>
      </c>
      <c r="T50" s="25">
        <f t="shared" si="6"/>
        <v>0</v>
      </c>
      <c r="U50" s="25">
        <f t="shared" si="7"/>
        <v>0</v>
      </c>
      <c r="V50" s="87">
        <f t="shared" si="8"/>
        <v>0</v>
      </c>
      <c r="W50" s="286"/>
      <c r="X50" s="257"/>
    </row>
    <row r="51" spans="1:24" s="18" customFormat="1" ht="18" thickBot="1" x14ac:dyDescent="0.25">
      <c r="A51" s="266"/>
      <c r="B51" s="214" t="s">
        <v>243</v>
      </c>
      <c r="C51" s="44" t="s">
        <v>242</v>
      </c>
      <c r="D51" s="43">
        <v>4</v>
      </c>
      <c r="E51" s="187">
        <v>2</v>
      </c>
      <c r="F51" s="39" t="s">
        <v>9</v>
      </c>
      <c r="G51" s="41"/>
      <c r="H51" s="39"/>
      <c r="I51" s="39"/>
      <c r="J51" s="39"/>
      <c r="K51" s="39"/>
      <c r="L51" s="39"/>
      <c r="M51" s="39" t="s">
        <v>55</v>
      </c>
      <c r="N51" s="39"/>
      <c r="O51" s="39">
        <v>1.5</v>
      </c>
      <c r="P51" s="39"/>
      <c r="Q51" s="39"/>
      <c r="R51" s="39"/>
      <c r="S51" s="25">
        <f t="shared" si="5"/>
        <v>3</v>
      </c>
      <c r="T51" s="25">
        <f t="shared" si="6"/>
        <v>0</v>
      </c>
      <c r="U51" s="25">
        <f t="shared" si="7"/>
        <v>0</v>
      </c>
      <c r="V51" s="87">
        <f t="shared" si="8"/>
        <v>0</v>
      </c>
      <c r="W51" s="286"/>
      <c r="X51" s="257"/>
    </row>
    <row r="52" spans="1:24" s="18" customFormat="1" ht="13.5" thickBot="1" x14ac:dyDescent="0.25">
      <c r="A52" s="266"/>
      <c r="B52" s="213"/>
      <c r="C52" s="162" t="s">
        <v>241</v>
      </c>
      <c r="D52" s="161">
        <v>4</v>
      </c>
      <c r="E52" s="212">
        <v>2</v>
      </c>
      <c r="F52" s="156" t="s">
        <v>9</v>
      </c>
      <c r="G52" s="157"/>
      <c r="H52" s="156"/>
      <c r="I52" s="156"/>
      <c r="J52" s="156"/>
      <c r="K52" s="156"/>
      <c r="L52" s="156"/>
      <c r="M52" s="156" t="s">
        <v>55</v>
      </c>
      <c r="N52" s="156"/>
      <c r="O52" s="156">
        <v>1.5</v>
      </c>
      <c r="P52" s="156"/>
      <c r="Q52" s="156"/>
      <c r="R52" s="156"/>
      <c r="S52" s="25">
        <f t="shared" si="5"/>
        <v>3</v>
      </c>
      <c r="T52" s="25">
        <f t="shared" si="6"/>
        <v>0</v>
      </c>
      <c r="U52" s="25">
        <f t="shared" si="7"/>
        <v>0</v>
      </c>
      <c r="V52" s="87">
        <f t="shared" si="8"/>
        <v>0</v>
      </c>
      <c r="W52" s="286"/>
      <c r="X52" s="258"/>
    </row>
    <row r="53" spans="1:24" s="18" customFormat="1" ht="13.5" thickBot="1" x14ac:dyDescent="0.25">
      <c r="A53" s="265" t="s">
        <v>240</v>
      </c>
      <c r="B53" s="276" t="s">
        <v>239</v>
      </c>
      <c r="C53" s="63" t="s">
        <v>238</v>
      </c>
      <c r="D53" s="62">
        <v>3</v>
      </c>
      <c r="E53" s="187">
        <v>6</v>
      </c>
      <c r="F53" s="93" t="s">
        <v>57</v>
      </c>
      <c r="G53" s="65"/>
      <c r="H53" s="57"/>
      <c r="I53" s="57"/>
      <c r="J53" s="57"/>
      <c r="K53" s="57" t="s">
        <v>56</v>
      </c>
      <c r="L53" s="57"/>
      <c r="M53" s="57" t="s">
        <v>55</v>
      </c>
      <c r="N53" s="58"/>
      <c r="O53" s="57">
        <v>1.5</v>
      </c>
      <c r="P53" s="57"/>
      <c r="Q53" s="57"/>
      <c r="R53" s="153"/>
      <c r="S53" s="25">
        <f t="shared" si="5"/>
        <v>9</v>
      </c>
      <c r="T53" s="25">
        <f t="shared" si="6"/>
        <v>0</v>
      </c>
      <c r="U53" s="25">
        <f t="shared" si="7"/>
        <v>0</v>
      </c>
      <c r="V53" s="87">
        <f t="shared" si="8"/>
        <v>0</v>
      </c>
      <c r="W53" s="285">
        <f>SUM(S53:V54)</f>
        <v>12</v>
      </c>
      <c r="X53" s="256">
        <f>W53*$X$38</f>
        <v>660.59999999999991</v>
      </c>
    </row>
    <row r="54" spans="1:24" s="18" customFormat="1" ht="13.5" thickBot="1" x14ac:dyDescent="0.25">
      <c r="A54" s="266"/>
      <c r="B54" s="273"/>
      <c r="C54" s="44" t="s">
        <v>237</v>
      </c>
      <c r="D54" s="43">
        <v>3</v>
      </c>
      <c r="E54" s="187">
        <v>6</v>
      </c>
      <c r="F54" s="39" t="s">
        <v>74</v>
      </c>
      <c r="G54" s="41"/>
      <c r="H54" s="39"/>
      <c r="I54" s="39"/>
      <c r="J54" s="39"/>
      <c r="K54" s="39" t="s">
        <v>56</v>
      </c>
      <c r="L54" s="39"/>
      <c r="M54" s="40" t="s">
        <v>55</v>
      </c>
      <c r="N54" s="39"/>
      <c r="O54" s="139">
        <v>0.5</v>
      </c>
      <c r="P54" s="39"/>
      <c r="Q54" s="39"/>
      <c r="R54" s="152"/>
      <c r="S54" s="25">
        <f t="shared" si="5"/>
        <v>3</v>
      </c>
      <c r="T54" s="25">
        <f t="shared" si="6"/>
        <v>0</v>
      </c>
      <c r="U54" s="25">
        <f t="shared" si="7"/>
        <v>0</v>
      </c>
      <c r="V54" s="87">
        <f t="shared" si="8"/>
        <v>0</v>
      </c>
      <c r="W54" s="286"/>
      <c r="X54" s="257"/>
    </row>
    <row r="55" spans="1:24" s="18" customFormat="1" ht="13.5" thickBot="1" x14ac:dyDescent="0.25">
      <c r="A55" s="279" t="s">
        <v>236</v>
      </c>
      <c r="B55" s="268" t="s">
        <v>235</v>
      </c>
      <c r="C55" s="63" t="s">
        <v>234</v>
      </c>
      <c r="D55" s="62">
        <v>2</v>
      </c>
      <c r="E55" s="187">
        <v>14</v>
      </c>
      <c r="F55" s="93" t="s">
        <v>57</v>
      </c>
      <c r="G55" s="65"/>
      <c r="H55" s="57"/>
      <c r="I55" s="57"/>
      <c r="J55" s="57"/>
      <c r="K55" s="57"/>
      <c r="L55" s="57"/>
      <c r="M55" s="57" t="s">
        <v>55</v>
      </c>
      <c r="N55" s="57"/>
      <c r="O55" s="57">
        <v>1</v>
      </c>
      <c r="P55" s="57"/>
      <c r="Q55" s="57"/>
      <c r="R55" s="153"/>
      <c r="S55" s="25">
        <f t="shared" si="5"/>
        <v>14</v>
      </c>
      <c r="T55" s="25">
        <f t="shared" si="6"/>
        <v>0</v>
      </c>
      <c r="U55" s="25">
        <f t="shared" si="7"/>
        <v>0</v>
      </c>
      <c r="V55" s="87">
        <f t="shared" si="8"/>
        <v>0</v>
      </c>
      <c r="W55" s="298">
        <f>SUM(S55:V63)</f>
        <v>97</v>
      </c>
      <c r="X55" s="256">
        <f>W55*$X$38</f>
        <v>5339.8499999999995</v>
      </c>
    </row>
    <row r="56" spans="1:24" s="18" customFormat="1" ht="13.5" thickBot="1" x14ac:dyDescent="0.25">
      <c r="A56" s="280"/>
      <c r="B56" s="269"/>
      <c r="C56" s="44" t="s">
        <v>233</v>
      </c>
      <c r="D56" s="43">
        <v>2</v>
      </c>
      <c r="E56" s="187">
        <v>14</v>
      </c>
      <c r="F56" s="55" t="s">
        <v>57</v>
      </c>
      <c r="G56" s="41"/>
      <c r="H56" s="39"/>
      <c r="I56" s="39"/>
      <c r="J56" s="39"/>
      <c r="K56" s="39"/>
      <c r="L56" s="39"/>
      <c r="M56" s="39" t="s">
        <v>55</v>
      </c>
      <c r="N56" s="39"/>
      <c r="O56" s="39">
        <v>0.5</v>
      </c>
      <c r="P56" s="39"/>
      <c r="Q56" s="39"/>
      <c r="R56" s="152"/>
      <c r="S56" s="25">
        <f t="shared" si="5"/>
        <v>7</v>
      </c>
      <c r="T56" s="25">
        <f t="shared" si="6"/>
        <v>0</v>
      </c>
      <c r="U56" s="25">
        <f t="shared" si="7"/>
        <v>0</v>
      </c>
      <c r="V56" s="87">
        <f t="shared" si="8"/>
        <v>0</v>
      </c>
      <c r="W56" s="299"/>
      <c r="X56" s="257"/>
    </row>
    <row r="57" spans="1:24" s="18" customFormat="1" ht="13.5" thickBot="1" x14ac:dyDescent="0.25">
      <c r="A57" s="280"/>
      <c r="B57" s="269"/>
      <c r="C57" s="44" t="s">
        <v>232</v>
      </c>
      <c r="D57" s="43">
        <v>2</v>
      </c>
      <c r="E57" s="187">
        <v>14</v>
      </c>
      <c r="F57" s="39" t="s">
        <v>74</v>
      </c>
      <c r="G57" s="41"/>
      <c r="H57" s="39" t="s">
        <v>9</v>
      </c>
      <c r="I57" s="39"/>
      <c r="J57" s="39"/>
      <c r="K57" s="39"/>
      <c r="L57" s="39"/>
      <c r="M57" s="39"/>
      <c r="N57" s="39"/>
      <c r="O57" s="39">
        <v>3</v>
      </c>
      <c r="P57" s="39"/>
      <c r="Q57" s="39"/>
      <c r="R57" s="152"/>
      <c r="S57" s="25">
        <f t="shared" si="5"/>
        <v>42</v>
      </c>
      <c r="T57" s="25">
        <f t="shared" si="6"/>
        <v>0</v>
      </c>
      <c r="U57" s="25">
        <f t="shared" si="7"/>
        <v>0</v>
      </c>
      <c r="V57" s="87">
        <f t="shared" si="8"/>
        <v>0</v>
      </c>
      <c r="W57" s="299"/>
      <c r="X57" s="257"/>
    </row>
    <row r="58" spans="1:24" s="18" customFormat="1" ht="13.5" thickBot="1" x14ac:dyDescent="0.25">
      <c r="A58" s="280"/>
      <c r="B58" s="269"/>
      <c r="C58" s="44" t="s">
        <v>231</v>
      </c>
      <c r="D58" s="43">
        <v>2</v>
      </c>
      <c r="E58" s="187">
        <v>14</v>
      </c>
      <c r="F58" s="55" t="s">
        <v>57</v>
      </c>
      <c r="G58" s="41"/>
      <c r="H58" s="39"/>
      <c r="I58" s="39"/>
      <c r="J58" s="39"/>
      <c r="K58" s="39" t="s">
        <v>230</v>
      </c>
      <c r="L58" s="39"/>
      <c r="M58" s="39" t="s">
        <v>55</v>
      </c>
      <c r="N58" s="39"/>
      <c r="O58" s="39">
        <v>0.5</v>
      </c>
      <c r="P58" s="39"/>
      <c r="Q58" s="39">
        <v>1</v>
      </c>
      <c r="R58" s="152"/>
      <c r="S58" s="25">
        <f t="shared" si="5"/>
        <v>7</v>
      </c>
      <c r="T58" s="25">
        <f t="shared" si="6"/>
        <v>0</v>
      </c>
      <c r="U58" s="25">
        <f t="shared" si="7"/>
        <v>1</v>
      </c>
      <c r="V58" s="87">
        <f t="shared" si="8"/>
        <v>0</v>
      </c>
      <c r="W58" s="299"/>
      <c r="X58" s="257"/>
    </row>
    <row r="59" spans="1:24" s="18" customFormat="1" ht="13.5" thickBot="1" x14ac:dyDescent="0.25">
      <c r="A59" s="280"/>
      <c r="B59" s="269"/>
      <c r="C59" s="44" t="s">
        <v>229</v>
      </c>
      <c r="D59" s="43">
        <v>2</v>
      </c>
      <c r="E59" s="187">
        <v>14</v>
      </c>
      <c r="F59" s="39" t="s">
        <v>74</v>
      </c>
      <c r="G59" s="41"/>
      <c r="H59" s="39"/>
      <c r="I59" s="39"/>
      <c r="J59" s="39"/>
      <c r="K59" s="39"/>
      <c r="L59" s="39"/>
      <c r="M59" s="39" t="s">
        <v>55</v>
      </c>
      <c r="N59" s="39"/>
      <c r="O59" s="39">
        <v>1.5</v>
      </c>
      <c r="P59" s="39"/>
      <c r="Q59" s="39"/>
      <c r="R59" s="152"/>
      <c r="S59" s="25">
        <f t="shared" si="5"/>
        <v>21</v>
      </c>
      <c r="T59" s="25">
        <f t="shared" si="6"/>
        <v>0</v>
      </c>
      <c r="U59" s="25">
        <f t="shared" si="7"/>
        <v>0</v>
      </c>
      <c r="V59" s="87">
        <f t="shared" si="8"/>
        <v>0</v>
      </c>
      <c r="W59" s="299"/>
      <c r="X59" s="257"/>
    </row>
    <row r="60" spans="1:24" s="18" customFormat="1" ht="13.5" thickBot="1" x14ac:dyDescent="0.25">
      <c r="A60" s="280"/>
      <c r="B60" s="269"/>
      <c r="C60" s="44" t="s">
        <v>228</v>
      </c>
      <c r="D60" s="43">
        <v>4</v>
      </c>
      <c r="E60" s="187">
        <v>2</v>
      </c>
      <c r="F60" s="39"/>
      <c r="G60" s="41"/>
      <c r="H60" s="39" t="s">
        <v>9</v>
      </c>
      <c r="I60" s="39"/>
      <c r="J60" s="39"/>
      <c r="K60" s="39"/>
      <c r="L60" s="39"/>
      <c r="M60" s="39"/>
      <c r="N60" s="39"/>
      <c r="O60" s="39">
        <v>1</v>
      </c>
      <c r="P60" s="39"/>
      <c r="Q60" s="39"/>
      <c r="R60" s="152"/>
      <c r="S60" s="25">
        <f t="shared" si="5"/>
        <v>2</v>
      </c>
      <c r="T60" s="25">
        <f t="shared" si="6"/>
        <v>0</v>
      </c>
      <c r="U60" s="25">
        <f t="shared" si="7"/>
        <v>0</v>
      </c>
      <c r="V60" s="87">
        <f t="shared" si="8"/>
        <v>0</v>
      </c>
      <c r="W60" s="299"/>
      <c r="X60" s="257"/>
    </row>
    <row r="61" spans="1:24" s="18" customFormat="1" ht="13.5" thickBot="1" x14ac:dyDescent="0.25">
      <c r="A61" s="280"/>
      <c r="B61" s="269"/>
      <c r="C61" s="44" t="s">
        <v>227</v>
      </c>
      <c r="D61" s="43">
        <v>4</v>
      </c>
      <c r="E61" s="187">
        <v>2</v>
      </c>
      <c r="F61" s="39"/>
      <c r="G61" s="41"/>
      <c r="H61" s="39" t="s">
        <v>9</v>
      </c>
      <c r="I61" s="39"/>
      <c r="J61" s="39"/>
      <c r="K61" s="39"/>
      <c r="L61" s="56" t="s">
        <v>204</v>
      </c>
      <c r="M61" s="39"/>
      <c r="N61" s="39"/>
      <c r="O61" s="39">
        <v>1.5</v>
      </c>
      <c r="P61" s="39"/>
      <c r="Q61" s="39"/>
      <c r="R61" s="152"/>
      <c r="S61" s="25">
        <f t="shared" si="5"/>
        <v>3</v>
      </c>
      <c r="T61" s="25">
        <f t="shared" si="6"/>
        <v>0</v>
      </c>
      <c r="U61" s="25">
        <f t="shared" si="7"/>
        <v>0</v>
      </c>
      <c r="V61" s="87">
        <f t="shared" si="8"/>
        <v>0</v>
      </c>
      <c r="W61" s="299"/>
      <c r="X61" s="257"/>
    </row>
    <row r="62" spans="1:24" s="18" customFormat="1" ht="13.5" thickBot="1" x14ac:dyDescent="0.25">
      <c r="A62" s="280"/>
      <c r="B62" s="269"/>
      <c r="C62" s="211" t="s">
        <v>226</v>
      </c>
      <c r="D62" s="43"/>
      <c r="E62" s="187"/>
      <c r="F62" s="39"/>
      <c r="G62" s="41"/>
      <c r="H62" s="39" t="s">
        <v>9</v>
      </c>
      <c r="I62" s="39"/>
      <c r="J62" s="39"/>
      <c r="K62" s="39"/>
      <c r="L62" s="56" t="s">
        <v>204</v>
      </c>
      <c r="M62" s="39"/>
      <c r="N62" s="184" t="s">
        <v>225</v>
      </c>
      <c r="O62" s="39"/>
      <c r="P62" s="39"/>
      <c r="Q62" s="39"/>
      <c r="R62" s="152"/>
      <c r="S62" s="25">
        <f t="shared" si="5"/>
        <v>0</v>
      </c>
      <c r="T62" s="25">
        <f t="shared" si="6"/>
        <v>0</v>
      </c>
      <c r="U62" s="25">
        <f t="shared" si="7"/>
        <v>0</v>
      </c>
      <c r="V62" s="87">
        <f t="shared" si="8"/>
        <v>0</v>
      </c>
      <c r="W62" s="299"/>
      <c r="X62" s="257"/>
    </row>
    <row r="63" spans="1:24" s="18" customFormat="1" ht="13.5" thickBot="1" x14ac:dyDescent="0.25">
      <c r="A63" s="297"/>
      <c r="B63" s="270"/>
      <c r="C63" s="210" t="s">
        <v>224</v>
      </c>
      <c r="D63" s="35"/>
      <c r="E63" s="187"/>
      <c r="F63" s="31"/>
      <c r="G63" s="33"/>
      <c r="H63" s="31" t="s">
        <v>9</v>
      </c>
      <c r="I63" s="31"/>
      <c r="J63" s="31"/>
      <c r="K63" s="31"/>
      <c r="L63" s="150" t="s">
        <v>204</v>
      </c>
      <c r="M63" s="31"/>
      <c r="N63" s="209" t="s">
        <v>223</v>
      </c>
      <c r="O63" s="31">
        <v>2</v>
      </c>
      <c r="P63" s="31"/>
      <c r="Q63" s="31"/>
      <c r="R63" s="149"/>
      <c r="S63" s="25">
        <f t="shared" si="5"/>
        <v>0</v>
      </c>
      <c r="T63" s="25">
        <f t="shared" si="6"/>
        <v>0</v>
      </c>
      <c r="U63" s="25">
        <f t="shared" si="7"/>
        <v>0</v>
      </c>
      <c r="V63" s="87">
        <f t="shared" si="8"/>
        <v>0</v>
      </c>
      <c r="W63" s="300"/>
      <c r="X63" s="258"/>
    </row>
    <row r="64" spans="1:24" s="18" customFormat="1" ht="13.5" thickBot="1" x14ac:dyDescent="0.25">
      <c r="A64" s="266" t="s">
        <v>222</v>
      </c>
      <c r="B64" s="273" t="s">
        <v>221</v>
      </c>
      <c r="C64" s="174" t="s">
        <v>220</v>
      </c>
      <c r="D64" s="115">
        <v>2</v>
      </c>
      <c r="E64" s="197">
        <v>14</v>
      </c>
      <c r="F64" s="56" t="s">
        <v>17</v>
      </c>
      <c r="G64" s="113"/>
      <c r="H64" s="56" t="s">
        <v>9</v>
      </c>
      <c r="I64" s="56"/>
      <c r="J64" s="56"/>
      <c r="K64" s="56" t="s">
        <v>56</v>
      </c>
      <c r="L64" s="56"/>
      <c r="M64" s="56"/>
      <c r="N64" s="56"/>
      <c r="O64" s="56">
        <v>7.5</v>
      </c>
      <c r="P64" s="56"/>
      <c r="Q64" s="56"/>
      <c r="R64" s="112"/>
      <c r="S64" s="25">
        <f t="shared" si="5"/>
        <v>105</v>
      </c>
      <c r="T64" s="25">
        <f t="shared" si="6"/>
        <v>0</v>
      </c>
      <c r="U64" s="25">
        <f t="shared" si="7"/>
        <v>0</v>
      </c>
      <c r="V64" s="87">
        <f t="shared" si="8"/>
        <v>0</v>
      </c>
      <c r="W64" s="291">
        <f>SUM(S64:V72)</f>
        <v>252</v>
      </c>
      <c r="X64" s="256">
        <f>W64*$X$38</f>
        <v>13872.599999999999</v>
      </c>
    </row>
    <row r="65" spans="1:24" s="18" customFormat="1" ht="13.5" thickBot="1" x14ac:dyDescent="0.25">
      <c r="A65" s="266"/>
      <c r="B65" s="273"/>
      <c r="C65" s="44" t="s">
        <v>219</v>
      </c>
      <c r="D65" s="43">
        <v>2</v>
      </c>
      <c r="E65" s="187">
        <v>14</v>
      </c>
      <c r="F65" s="39" t="s">
        <v>17</v>
      </c>
      <c r="G65" s="41"/>
      <c r="H65" s="39"/>
      <c r="I65" s="39" t="s">
        <v>172</v>
      </c>
      <c r="J65" s="39" t="s">
        <v>199</v>
      </c>
      <c r="K65" s="39" t="s">
        <v>56</v>
      </c>
      <c r="L65" s="56" t="s">
        <v>204</v>
      </c>
      <c r="M65" s="39"/>
      <c r="N65" s="39"/>
      <c r="O65" s="39">
        <v>3</v>
      </c>
      <c r="P65" s="39"/>
      <c r="Q65" s="39">
        <v>22.5</v>
      </c>
      <c r="R65" s="40"/>
      <c r="S65" s="25">
        <f t="shared" si="5"/>
        <v>42</v>
      </c>
      <c r="T65" s="25">
        <f t="shared" si="6"/>
        <v>0</v>
      </c>
      <c r="U65" s="25">
        <f t="shared" si="7"/>
        <v>22.5</v>
      </c>
      <c r="V65" s="87">
        <f t="shared" si="8"/>
        <v>0</v>
      </c>
      <c r="W65" s="292"/>
      <c r="X65" s="257"/>
    </row>
    <row r="66" spans="1:24" s="18" customFormat="1" ht="13.5" thickBot="1" x14ac:dyDescent="0.25">
      <c r="A66" s="266"/>
      <c r="B66" s="273"/>
      <c r="C66" s="44" t="s">
        <v>218</v>
      </c>
      <c r="D66" s="43">
        <v>2</v>
      </c>
      <c r="E66" s="187">
        <v>14</v>
      </c>
      <c r="F66" s="39" t="s">
        <v>17</v>
      </c>
      <c r="G66" s="41"/>
      <c r="H66" s="39"/>
      <c r="I66" s="39"/>
      <c r="J66" s="39"/>
      <c r="K66" s="39" t="s">
        <v>56</v>
      </c>
      <c r="L66" s="39"/>
      <c r="M66" s="39"/>
      <c r="N66" s="39"/>
      <c r="O66" s="39">
        <v>2</v>
      </c>
      <c r="P66" s="39"/>
      <c r="Q66" s="39"/>
      <c r="R66" s="40"/>
      <c r="S66" s="25">
        <f t="shared" si="5"/>
        <v>28</v>
      </c>
      <c r="T66" s="25">
        <f t="shared" si="6"/>
        <v>0</v>
      </c>
      <c r="U66" s="25">
        <f t="shared" si="7"/>
        <v>0</v>
      </c>
      <c r="V66" s="87">
        <f t="shared" si="8"/>
        <v>0</v>
      </c>
      <c r="W66" s="292"/>
      <c r="X66" s="257"/>
    </row>
    <row r="67" spans="1:24" s="18" customFormat="1" ht="13.5" thickBot="1" x14ac:dyDescent="0.25">
      <c r="A67" s="266"/>
      <c r="B67" s="273"/>
      <c r="C67" s="44" t="s">
        <v>217</v>
      </c>
      <c r="D67" s="43">
        <v>3</v>
      </c>
      <c r="E67" s="187">
        <v>6</v>
      </c>
      <c r="F67" s="39"/>
      <c r="G67" s="41"/>
      <c r="H67" s="39" t="s">
        <v>9</v>
      </c>
      <c r="I67" s="39"/>
      <c r="J67" s="39"/>
      <c r="K67" s="39" t="s">
        <v>56</v>
      </c>
      <c r="L67" s="39"/>
      <c r="M67" s="39"/>
      <c r="N67" s="184" t="s">
        <v>216</v>
      </c>
      <c r="O67" s="39">
        <v>0.5</v>
      </c>
      <c r="P67" s="39"/>
      <c r="Q67" s="39"/>
      <c r="R67" s="40"/>
      <c r="S67" s="25">
        <f t="shared" si="5"/>
        <v>3</v>
      </c>
      <c r="T67" s="25">
        <f t="shared" si="6"/>
        <v>0</v>
      </c>
      <c r="U67" s="25">
        <f t="shared" si="7"/>
        <v>0</v>
      </c>
      <c r="V67" s="87">
        <f t="shared" si="8"/>
        <v>0</v>
      </c>
      <c r="W67" s="292"/>
      <c r="X67" s="257"/>
    </row>
    <row r="68" spans="1:24" s="18" customFormat="1" ht="13.5" thickBot="1" x14ac:dyDescent="0.25">
      <c r="A68" s="266"/>
      <c r="B68" s="273"/>
      <c r="C68" s="44" t="s">
        <v>215</v>
      </c>
      <c r="D68" s="43">
        <v>2</v>
      </c>
      <c r="E68" s="187">
        <v>14</v>
      </c>
      <c r="F68" s="39"/>
      <c r="G68" s="41"/>
      <c r="H68" s="39" t="s">
        <v>9</v>
      </c>
      <c r="I68" s="39"/>
      <c r="J68" s="39"/>
      <c r="K68" s="39" t="s">
        <v>56</v>
      </c>
      <c r="L68" s="39"/>
      <c r="M68" s="39"/>
      <c r="N68" s="39"/>
      <c r="O68" s="39">
        <v>0.75</v>
      </c>
      <c r="P68" s="39"/>
      <c r="Q68" s="39"/>
      <c r="R68" s="40"/>
      <c r="S68" s="25">
        <f t="shared" si="5"/>
        <v>10.5</v>
      </c>
      <c r="T68" s="25">
        <f t="shared" si="6"/>
        <v>0</v>
      </c>
      <c r="U68" s="25">
        <f t="shared" si="7"/>
        <v>0</v>
      </c>
      <c r="V68" s="87">
        <f t="shared" si="8"/>
        <v>0</v>
      </c>
      <c r="W68" s="292"/>
      <c r="X68" s="257"/>
    </row>
    <row r="69" spans="1:24" s="18" customFormat="1" ht="13.5" thickBot="1" x14ac:dyDescent="0.25">
      <c r="A69" s="266"/>
      <c r="B69" s="273"/>
      <c r="C69" s="44" t="s">
        <v>214</v>
      </c>
      <c r="D69" s="43">
        <v>4</v>
      </c>
      <c r="E69" s="187">
        <v>2</v>
      </c>
      <c r="F69" s="39" t="s">
        <v>9</v>
      </c>
      <c r="G69" s="41"/>
      <c r="H69" s="39"/>
      <c r="I69" s="39"/>
      <c r="J69" s="39"/>
      <c r="K69" s="39" t="s">
        <v>56</v>
      </c>
      <c r="L69" s="39"/>
      <c r="M69" s="39"/>
      <c r="N69" s="39"/>
      <c r="O69" s="39">
        <v>1.5</v>
      </c>
      <c r="P69" s="39"/>
      <c r="Q69" s="39"/>
      <c r="R69" s="40"/>
      <c r="S69" s="25">
        <f t="shared" si="5"/>
        <v>3</v>
      </c>
      <c r="T69" s="25">
        <f t="shared" si="6"/>
        <v>0</v>
      </c>
      <c r="U69" s="25">
        <f t="shared" si="7"/>
        <v>0</v>
      </c>
      <c r="V69" s="87">
        <f t="shared" si="8"/>
        <v>0</v>
      </c>
      <c r="W69" s="292"/>
      <c r="X69" s="257"/>
    </row>
    <row r="70" spans="1:24" s="18" customFormat="1" ht="13.5" thickBot="1" x14ac:dyDescent="0.25">
      <c r="A70" s="266"/>
      <c r="B70" s="273"/>
      <c r="C70" s="44" t="s">
        <v>213</v>
      </c>
      <c r="D70" s="43">
        <v>4</v>
      </c>
      <c r="E70" s="187">
        <v>2</v>
      </c>
      <c r="F70" s="39" t="s">
        <v>9</v>
      </c>
      <c r="G70" s="41"/>
      <c r="H70" s="39"/>
      <c r="I70" s="39"/>
      <c r="J70" s="39"/>
      <c r="K70" s="39" t="s">
        <v>56</v>
      </c>
      <c r="L70" s="39"/>
      <c r="M70" s="39"/>
      <c r="N70" s="39"/>
      <c r="O70" s="39">
        <v>0.5</v>
      </c>
      <c r="P70" s="39"/>
      <c r="Q70" s="39"/>
      <c r="R70" s="40"/>
      <c r="S70" s="25">
        <f t="shared" si="5"/>
        <v>1</v>
      </c>
      <c r="T70" s="25">
        <f t="shared" si="6"/>
        <v>0</v>
      </c>
      <c r="U70" s="25">
        <f t="shared" si="7"/>
        <v>0</v>
      </c>
      <c r="V70" s="87">
        <f t="shared" si="8"/>
        <v>0</v>
      </c>
      <c r="W70" s="292"/>
      <c r="X70" s="257"/>
    </row>
    <row r="71" spans="1:24" s="18" customFormat="1" ht="13.5" thickBot="1" x14ac:dyDescent="0.25">
      <c r="A71" s="266"/>
      <c r="B71" s="273"/>
      <c r="C71" s="208" t="s">
        <v>212</v>
      </c>
      <c r="D71" s="43">
        <v>3</v>
      </c>
      <c r="E71" s="187">
        <v>6</v>
      </c>
      <c r="F71" s="39"/>
      <c r="G71" s="41"/>
      <c r="H71" s="39"/>
      <c r="I71" s="39"/>
      <c r="J71" s="39"/>
      <c r="K71" s="39" t="s">
        <v>56</v>
      </c>
      <c r="L71" s="39"/>
      <c r="M71" s="39"/>
      <c r="N71" s="39"/>
      <c r="O71" s="39">
        <v>1.5</v>
      </c>
      <c r="P71" s="39"/>
      <c r="Q71" s="39"/>
      <c r="R71" s="40"/>
      <c r="S71" s="25">
        <f t="shared" si="5"/>
        <v>9</v>
      </c>
      <c r="T71" s="25">
        <f t="shared" si="6"/>
        <v>0</v>
      </c>
      <c r="U71" s="25">
        <f t="shared" si="7"/>
        <v>0</v>
      </c>
      <c r="V71" s="87">
        <f t="shared" si="8"/>
        <v>0</v>
      </c>
      <c r="W71" s="292"/>
      <c r="X71" s="257"/>
    </row>
    <row r="72" spans="1:24" s="18" customFormat="1" ht="13.5" thickBot="1" x14ac:dyDescent="0.25">
      <c r="A72" s="267"/>
      <c r="B72" s="277"/>
      <c r="C72" s="36" t="s">
        <v>211</v>
      </c>
      <c r="D72" s="35">
        <v>2</v>
      </c>
      <c r="E72" s="187">
        <v>14</v>
      </c>
      <c r="F72" s="31"/>
      <c r="G72" s="33"/>
      <c r="H72" s="151" t="s">
        <v>57</v>
      </c>
      <c r="I72" s="31"/>
      <c r="J72" s="31"/>
      <c r="K72" s="31" t="s">
        <v>56</v>
      </c>
      <c r="L72" s="31"/>
      <c r="M72" s="31"/>
      <c r="N72" s="31"/>
      <c r="O72" s="31">
        <v>2</v>
      </c>
      <c r="P72" s="31"/>
      <c r="Q72" s="31"/>
      <c r="R72" s="32"/>
      <c r="S72" s="25">
        <f t="shared" si="5"/>
        <v>28</v>
      </c>
      <c r="T72" s="25">
        <f t="shared" si="6"/>
        <v>0</v>
      </c>
      <c r="U72" s="25">
        <f t="shared" si="7"/>
        <v>0</v>
      </c>
      <c r="V72" s="25">
        <f t="shared" si="8"/>
        <v>0</v>
      </c>
      <c r="W72" s="293"/>
      <c r="X72" s="258"/>
    </row>
    <row r="73" spans="1:24" s="18" customFormat="1" ht="13.5" thickBot="1" x14ac:dyDescent="0.25">
      <c r="A73" s="29"/>
      <c r="B73" s="28"/>
      <c r="C73" s="18" t="s">
        <v>7</v>
      </c>
      <c r="D73" s="3"/>
      <c r="E73" s="3"/>
      <c r="G73" s="26"/>
      <c r="S73" s="25">
        <f>SUM(S41:S72)</f>
        <v>553.5</v>
      </c>
      <c r="T73" s="25">
        <f>SUM(T41:T72)</f>
        <v>30</v>
      </c>
      <c r="U73" s="25">
        <f>SUM(U41:U72)</f>
        <v>23.5</v>
      </c>
      <c r="V73" s="25">
        <f>SUM(V41:V72)</f>
        <v>0</v>
      </c>
      <c r="W73" s="86">
        <f>SUM(W41:W72)</f>
        <v>607</v>
      </c>
      <c r="X73" s="85">
        <f>SUM(X41:X71)</f>
        <v>33415.35</v>
      </c>
    </row>
    <row r="74" spans="1:24" s="18" customFormat="1" ht="13.5" thickBot="1" x14ac:dyDescent="0.25">
      <c r="A74" s="29"/>
      <c r="B74" s="28"/>
      <c r="D74" s="3"/>
      <c r="E74" s="3"/>
      <c r="G74" s="26"/>
      <c r="S74" s="22">
        <f>S73*$X$1</f>
        <v>30470.174999999999</v>
      </c>
      <c r="T74" s="21">
        <f>T73*$X$1</f>
        <v>1651.5</v>
      </c>
      <c r="U74" s="20">
        <f>U73*$X$1</f>
        <v>1293.675</v>
      </c>
      <c r="V74" s="19">
        <f>V73*$X$1</f>
        <v>0</v>
      </c>
      <c r="X74" s="1"/>
    </row>
    <row r="75" spans="1:24" s="18" customFormat="1" ht="13.5" thickBot="1" x14ac:dyDescent="0.25">
      <c r="A75" s="29"/>
      <c r="B75" s="28"/>
      <c r="C75" s="28"/>
      <c r="D75" s="3"/>
      <c r="E75" s="3"/>
      <c r="G75" s="26"/>
      <c r="X75" s="1"/>
    </row>
    <row r="76" spans="1:24" s="18" customFormat="1" ht="26.25" thickBot="1" x14ac:dyDescent="0.25">
      <c r="A76" s="29"/>
      <c r="B76" s="28"/>
      <c r="C76" s="28"/>
      <c r="D76" s="3"/>
      <c r="E76" s="3"/>
      <c r="G76" s="26"/>
      <c r="T76" s="84" t="s">
        <v>54</v>
      </c>
      <c r="U76" s="84" t="s">
        <v>54</v>
      </c>
      <c r="V76" s="146" t="s">
        <v>54</v>
      </c>
      <c r="W76" s="84" t="s">
        <v>210</v>
      </c>
      <c r="X76" s="83">
        <v>55.05</v>
      </c>
    </row>
    <row r="77" spans="1:24" s="18" customFormat="1" ht="13.5" thickBot="1" x14ac:dyDescent="0.25">
      <c r="A77" s="29"/>
      <c r="B77" s="28"/>
      <c r="C77" s="28"/>
      <c r="D77" s="3"/>
      <c r="E77" s="301" t="s">
        <v>52</v>
      </c>
      <c r="F77" s="302"/>
      <c r="G77" s="302"/>
      <c r="H77" s="302"/>
      <c r="I77" s="302"/>
      <c r="J77" s="302"/>
      <c r="K77" s="303"/>
      <c r="T77" s="82">
        <v>1</v>
      </c>
      <c r="U77" s="81">
        <v>1</v>
      </c>
      <c r="V77" s="80">
        <v>1</v>
      </c>
      <c r="X77" s="1"/>
    </row>
    <row r="78" spans="1:24" s="18" customFormat="1" ht="27" customHeight="1" thickBot="1" x14ac:dyDescent="0.25">
      <c r="A78" s="79" t="s">
        <v>51</v>
      </c>
      <c r="B78" s="78"/>
      <c r="C78" s="78"/>
      <c r="D78" s="145" t="s">
        <v>50</v>
      </c>
      <c r="E78" s="144"/>
      <c r="F78" s="77" t="s">
        <v>49</v>
      </c>
      <c r="G78" s="77" t="s">
        <v>48</v>
      </c>
      <c r="H78" s="77" t="s">
        <v>47</v>
      </c>
      <c r="I78" s="76" t="s">
        <v>46</v>
      </c>
      <c r="J78" s="76" t="s">
        <v>45</v>
      </c>
      <c r="K78" s="76" t="s">
        <v>44</v>
      </c>
      <c r="L78" s="70" t="s">
        <v>43</v>
      </c>
      <c r="M78" s="75" t="s">
        <v>42</v>
      </c>
      <c r="N78" s="74" t="s">
        <v>41</v>
      </c>
      <c r="O78" s="73" t="s">
        <v>40</v>
      </c>
      <c r="P78" s="72" t="s">
        <v>39</v>
      </c>
      <c r="Q78" s="71" t="s">
        <v>38</v>
      </c>
      <c r="R78" s="70" t="s">
        <v>37</v>
      </c>
      <c r="S78" s="69" t="s">
        <v>6</v>
      </c>
      <c r="T78" s="68" t="s">
        <v>5</v>
      </c>
      <c r="U78" s="15" t="s">
        <v>4</v>
      </c>
      <c r="V78" s="14" t="s">
        <v>3</v>
      </c>
      <c r="W78" s="67" t="s">
        <v>36</v>
      </c>
      <c r="X78" s="66" t="s">
        <v>35</v>
      </c>
    </row>
    <row r="79" spans="1:24" s="18" customFormat="1" ht="13.5" thickBot="1" x14ac:dyDescent="0.25">
      <c r="A79" s="265" t="s">
        <v>209</v>
      </c>
      <c r="B79" s="268" t="s">
        <v>208</v>
      </c>
      <c r="C79" s="137" t="s">
        <v>208</v>
      </c>
      <c r="D79" s="207">
        <v>2</v>
      </c>
      <c r="E79" s="201">
        <v>14</v>
      </c>
      <c r="F79" s="63" t="s">
        <v>195</v>
      </c>
      <c r="G79" s="65"/>
      <c r="H79" s="57"/>
      <c r="I79" s="57" t="s">
        <v>207</v>
      </c>
      <c r="J79" s="57"/>
      <c r="K79" s="57"/>
      <c r="L79" s="57" t="s">
        <v>204</v>
      </c>
      <c r="M79" s="57" t="s">
        <v>55</v>
      </c>
      <c r="N79" s="93" t="s">
        <v>206</v>
      </c>
      <c r="O79" s="57">
        <v>1.5</v>
      </c>
      <c r="P79" s="57"/>
      <c r="Q79" s="57"/>
      <c r="R79" s="153"/>
      <c r="S79" s="186">
        <f t="shared" ref="S79:S106" si="9">O79*E79</f>
        <v>21</v>
      </c>
      <c r="T79" s="25">
        <f t="shared" ref="T79:T106" si="10">P79*$T$77</f>
        <v>0</v>
      </c>
      <c r="U79" s="25">
        <f t="shared" ref="U79:U106" si="11">Q79*$U$77</f>
        <v>0</v>
      </c>
      <c r="V79" s="154">
        <f t="shared" ref="V79:V106" si="12">R79*$V$77</f>
        <v>0</v>
      </c>
      <c r="W79" s="295">
        <f>SUM(S79:V80)</f>
        <v>35</v>
      </c>
      <c r="X79" s="256">
        <f>W79*$X$76</f>
        <v>1926.75</v>
      </c>
    </row>
    <row r="80" spans="1:24" s="18" customFormat="1" ht="23.25" thickBot="1" x14ac:dyDescent="0.25">
      <c r="A80" s="266"/>
      <c r="B80" s="288"/>
      <c r="C80" s="206" t="s">
        <v>205</v>
      </c>
      <c r="D80" s="205">
        <v>2</v>
      </c>
      <c r="E80" s="204">
        <v>14</v>
      </c>
      <c r="F80" s="183" t="s">
        <v>195</v>
      </c>
      <c r="G80" s="179"/>
      <c r="H80" s="177"/>
      <c r="I80" s="177"/>
      <c r="J80" s="177"/>
      <c r="K80" s="177"/>
      <c r="L80" s="177" t="s">
        <v>204</v>
      </c>
      <c r="M80" s="177"/>
      <c r="N80" s="180" t="s">
        <v>203</v>
      </c>
      <c r="O80" s="177">
        <v>1</v>
      </c>
      <c r="P80" s="177"/>
      <c r="Q80" s="177"/>
      <c r="R80" s="176"/>
      <c r="S80" s="120">
        <f t="shared" si="9"/>
        <v>14</v>
      </c>
      <c r="T80" s="96">
        <f t="shared" si="10"/>
        <v>0</v>
      </c>
      <c r="U80" s="96">
        <f t="shared" si="11"/>
        <v>0</v>
      </c>
      <c r="V80" s="98">
        <f t="shared" si="12"/>
        <v>0</v>
      </c>
      <c r="W80" s="296"/>
      <c r="X80" s="258"/>
    </row>
    <row r="81" spans="1:24" s="18" customFormat="1" ht="13.5" thickBot="1" x14ac:dyDescent="0.25">
      <c r="A81" s="265" t="s">
        <v>202</v>
      </c>
      <c r="B81" s="276" t="s">
        <v>201</v>
      </c>
      <c r="C81" s="137" t="s">
        <v>200</v>
      </c>
      <c r="D81" s="203">
        <v>2</v>
      </c>
      <c r="E81" s="201">
        <v>14</v>
      </c>
      <c r="F81" s="57" t="s">
        <v>74</v>
      </c>
      <c r="G81" s="65"/>
      <c r="H81" s="57"/>
      <c r="I81" s="93" t="s">
        <v>120</v>
      </c>
      <c r="J81" s="57" t="s">
        <v>199</v>
      </c>
      <c r="K81" s="57"/>
      <c r="L81" s="57"/>
      <c r="M81" s="57" t="s">
        <v>55</v>
      </c>
      <c r="N81" s="57"/>
      <c r="O81" s="57">
        <v>1.5</v>
      </c>
      <c r="P81" s="57"/>
      <c r="Q81" s="57"/>
      <c r="R81" s="153"/>
      <c r="S81" s="186">
        <f t="shared" si="9"/>
        <v>21</v>
      </c>
      <c r="T81" s="25">
        <f t="shared" si="10"/>
        <v>0</v>
      </c>
      <c r="U81" s="25">
        <f t="shared" si="11"/>
        <v>0</v>
      </c>
      <c r="V81" s="154">
        <f t="shared" si="12"/>
        <v>0</v>
      </c>
      <c r="W81" s="291">
        <f>SUM(S81:V83)</f>
        <v>52.5</v>
      </c>
      <c r="X81" s="256">
        <f>W81*$X$76</f>
        <v>2890.125</v>
      </c>
    </row>
    <row r="82" spans="1:24" s="18" customFormat="1" ht="13.5" thickBot="1" x14ac:dyDescent="0.25">
      <c r="A82" s="266"/>
      <c r="B82" s="273"/>
      <c r="C82" s="130" t="s">
        <v>198</v>
      </c>
      <c r="D82" s="202">
        <v>2</v>
      </c>
      <c r="E82" s="201">
        <v>14</v>
      </c>
      <c r="F82" s="39" t="s">
        <v>74</v>
      </c>
      <c r="G82" s="41"/>
      <c r="H82" s="39"/>
      <c r="I82" s="39"/>
      <c r="J82" s="39"/>
      <c r="K82" s="39"/>
      <c r="L82" s="39" t="s">
        <v>197</v>
      </c>
      <c r="M82" s="39" t="s">
        <v>55</v>
      </c>
      <c r="N82" s="39"/>
      <c r="O82" s="39">
        <v>2</v>
      </c>
      <c r="P82" s="39"/>
      <c r="Q82" s="39"/>
      <c r="R82" s="152"/>
      <c r="S82" s="186">
        <f t="shared" si="9"/>
        <v>28</v>
      </c>
      <c r="T82" s="25">
        <f t="shared" si="10"/>
        <v>0</v>
      </c>
      <c r="U82" s="25">
        <f t="shared" si="11"/>
        <v>0</v>
      </c>
      <c r="V82" s="154">
        <f t="shared" si="12"/>
        <v>0</v>
      </c>
      <c r="W82" s="292"/>
      <c r="X82" s="257"/>
    </row>
    <row r="83" spans="1:24" s="18" customFormat="1" ht="23.25" thickBot="1" x14ac:dyDescent="0.25">
      <c r="A83" s="267"/>
      <c r="B83" s="277"/>
      <c r="C83" s="200" t="s">
        <v>196</v>
      </c>
      <c r="D83" s="199">
        <v>2</v>
      </c>
      <c r="E83" s="198">
        <v>14</v>
      </c>
      <c r="F83" s="180" t="s">
        <v>195</v>
      </c>
      <c r="G83" s="179"/>
      <c r="H83" s="177"/>
      <c r="I83" s="177" t="s">
        <v>194</v>
      </c>
      <c r="J83" s="177"/>
      <c r="K83" s="177"/>
      <c r="L83" s="177"/>
      <c r="M83" s="180" t="s">
        <v>182</v>
      </c>
      <c r="N83" s="177"/>
      <c r="O83" s="177">
        <v>0.25</v>
      </c>
      <c r="P83" s="177"/>
      <c r="Q83" s="177"/>
      <c r="R83" s="176"/>
      <c r="S83" s="120">
        <f t="shared" si="9"/>
        <v>3.5</v>
      </c>
      <c r="T83" s="96">
        <f t="shared" si="10"/>
        <v>0</v>
      </c>
      <c r="U83" s="96">
        <f t="shared" si="11"/>
        <v>0</v>
      </c>
      <c r="V83" s="98">
        <f t="shared" si="12"/>
        <v>0</v>
      </c>
      <c r="W83" s="293"/>
      <c r="X83" s="258"/>
    </row>
    <row r="84" spans="1:24" s="18" customFormat="1" ht="23.25" thickBot="1" x14ac:dyDescent="0.25">
      <c r="A84" s="289" t="s">
        <v>193</v>
      </c>
      <c r="B84" s="290" t="s">
        <v>192</v>
      </c>
      <c r="C84" s="174" t="s">
        <v>191</v>
      </c>
      <c r="D84" s="115">
        <v>2</v>
      </c>
      <c r="E84" s="197">
        <v>14</v>
      </c>
      <c r="F84" s="56" t="s">
        <v>9</v>
      </c>
      <c r="G84" s="113"/>
      <c r="H84" s="56"/>
      <c r="I84" s="158" t="s">
        <v>136</v>
      </c>
      <c r="J84" s="56"/>
      <c r="K84" s="56"/>
      <c r="L84" s="56"/>
      <c r="M84" s="196" t="s">
        <v>182</v>
      </c>
      <c r="N84" s="56"/>
      <c r="O84" s="56">
        <v>1.5</v>
      </c>
      <c r="P84" s="56"/>
      <c r="Q84" s="56">
        <v>15</v>
      </c>
      <c r="R84" s="112"/>
      <c r="S84" s="25">
        <f t="shared" si="9"/>
        <v>21</v>
      </c>
      <c r="T84" s="25">
        <f t="shared" si="10"/>
        <v>0</v>
      </c>
      <c r="U84" s="25">
        <f t="shared" si="11"/>
        <v>15</v>
      </c>
      <c r="V84" s="154">
        <f t="shared" si="12"/>
        <v>0</v>
      </c>
      <c r="W84" s="291">
        <f>SUM(S84:V92)</f>
        <v>142</v>
      </c>
      <c r="X84" s="256">
        <f>W84*$X$76</f>
        <v>7817.0999999999995</v>
      </c>
    </row>
    <row r="85" spans="1:24" s="18" customFormat="1" ht="13.5" thickBot="1" x14ac:dyDescent="0.25">
      <c r="A85" s="289"/>
      <c r="B85" s="269"/>
      <c r="C85" s="44" t="s">
        <v>190</v>
      </c>
      <c r="D85" s="43">
        <v>2</v>
      </c>
      <c r="E85" s="187">
        <v>14</v>
      </c>
      <c r="F85" s="39" t="s">
        <v>9</v>
      </c>
      <c r="G85" s="41"/>
      <c r="H85" s="39"/>
      <c r="I85" s="39"/>
      <c r="J85" s="39" t="s">
        <v>136</v>
      </c>
      <c r="K85" s="39"/>
      <c r="L85" s="39"/>
      <c r="M85" s="39"/>
      <c r="N85" s="39"/>
      <c r="O85" s="39">
        <v>0.5</v>
      </c>
      <c r="P85" s="39"/>
      <c r="Q85" s="39">
        <v>2</v>
      </c>
      <c r="R85" s="40"/>
      <c r="S85" s="25">
        <f t="shared" si="9"/>
        <v>7</v>
      </c>
      <c r="T85" s="25">
        <f t="shared" si="10"/>
        <v>0</v>
      </c>
      <c r="U85" s="25">
        <f t="shared" si="11"/>
        <v>2</v>
      </c>
      <c r="V85" s="154">
        <f t="shared" si="12"/>
        <v>0</v>
      </c>
      <c r="W85" s="292"/>
      <c r="X85" s="257"/>
    </row>
    <row r="86" spans="1:24" s="18" customFormat="1" ht="13.5" thickBot="1" x14ac:dyDescent="0.25">
      <c r="A86" s="289"/>
      <c r="B86" s="269"/>
      <c r="C86" s="44" t="s">
        <v>189</v>
      </c>
      <c r="D86" s="43">
        <v>3</v>
      </c>
      <c r="E86" s="187">
        <v>6</v>
      </c>
      <c r="F86" s="39" t="s">
        <v>9</v>
      </c>
      <c r="G86" s="41"/>
      <c r="H86" s="39"/>
      <c r="I86" s="39"/>
      <c r="J86" s="39"/>
      <c r="K86" s="39"/>
      <c r="L86" s="39"/>
      <c r="N86" s="39"/>
      <c r="O86" s="39">
        <v>0.75</v>
      </c>
      <c r="P86" s="39"/>
      <c r="Q86" s="39"/>
      <c r="R86" s="40"/>
      <c r="S86" s="25">
        <f t="shared" si="9"/>
        <v>4.5</v>
      </c>
      <c r="T86" s="25">
        <f t="shared" si="10"/>
        <v>0</v>
      </c>
      <c r="U86" s="25">
        <f t="shared" si="11"/>
        <v>0</v>
      </c>
      <c r="V86" s="154">
        <f t="shared" si="12"/>
        <v>0</v>
      </c>
      <c r="W86" s="292"/>
      <c r="X86" s="257"/>
    </row>
    <row r="87" spans="1:24" s="18" customFormat="1" ht="23.25" thickBot="1" x14ac:dyDescent="0.25">
      <c r="A87" s="289"/>
      <c r="B87" s="269"/>
      <c r="C87" s="194" t="s">
        <v>188</v>
      </c>
      <c r="D87" s="53">
        <v>3</v>
      </c>
      <c r="E87" s="193">
        <v>6</v>
      </c>
      <c r="F87" s="190" t="s">
        <v>9</v>
      </c>
      <c r="G87" s="192"/>
      <c r="H87" s="190"/>
      <c r="I87" s="190"/>
      <c r="J87" s="195" t="s">
        <v>187</v>
      </c>
      <c r="K87" s="190" t="s">
        <v>186</v>
      </c>
      <c r="L87" s="190" t="s">
        <v>185</v>
      </c>
      <c r="M87" s="191" t="s">
        <v>182</v>
      </c>
      <c r="N87" s="190"/>
      <c r="O87" s="190">
        <v>1.5</v>
      </c>
      <c r="P87" s="190"/>
      <c r="Q87" s="190">
        <v>0.5</v>
      </c>
      <c r="R87" s="189"/>
      <c r="S87" s="96">
        <f t="shared" si="9"/>
        <v>9</v>
      </c>
      <c r="T87" s="96">
        <f t="shared" si="10"/>
        <v>0</v>
      </c>
      <c r="U87" s="96">
        <f t="shared" si="11"/>
        <v>0.5</v>
      </c>
      <c r="V87" s="98">
        <f t="shared" si="12"/>
        <v>0</v>
      </c>
      <c r="W87" s="292"/>
      <c r="X87" s="257"/>
    </row>
    <row r="88" spans="1:24" s="18" customFormat="1" ht="13.5" thickBot="1" x14ac:dyDescent="0.25">
      <c r="A88" s="289"/>
      <c r="B88" s="269"/>
      <c r="C88" s="44" t="s">
        <v>184</v>
      </c>
      <c r="D88" s="43">
        <v>2</v>
      </c>
      <c r="E88" s="187">
        <v>14</v>
      </c>
      <c r="F88" s="55" t="s">
        <v>57</v>
      </c>
      <c r="G88" s="41"/>
      <c r="H88" s="39"/>
      <c r="I88" s="39"/>
      <c r="J88" s="39"/>
      <c r="K88" s="39" t="s">
        <v>56</v>
      </c>
      <c r="L88" s="39"/>
      <c r="M88" s="39" t="s">
        <v>55</v>
      </c>
      <c r="N88" s="39"/>
      <c r="O88" s="39">
        <v>2</v>
      </c>
      <c r="P88" s="39"/>
      <c r="Q88" s="39"/>
      <c r="R88" s="40"/>
      <c r="S88" s="25">
        <f t="shared" si="9"/>
        <v>28</v>
      </c>
      <c r="T88" s="25">
        <f t="shared" si="10"/>
        <v>0</v>
      </c>
      <c r="U88" s="25">
        <f t="shared" si="11"/>
        <v>0</v>
      </c>
      <c r="V88" s="154">
        <f t="shared" si="12"/>
        <v>0</v>
      </c>
      <c r="W88" s="292"/>
      <c r="X88" s="257"/>
    </row>
    <row r="89" spans="1:24" s="18" customFormat="1" ht="23.25" thickBot="1" x14ac:dyDescent="0.25">
      <c r="A89" s="289"/>
      <c r="B89" s="269"/>
      <c r="C89" s="194" t="s">
        <v>183</v>
      </c>
      <c r="D89" s="53">
        <v>3</v>
      </c>
      <c r="E89" s="193">
        <v>6</v>
      </c>
      <c r="F89" s="190"/>
      <c r="G89" s="192"/>
      <c r="H89" s="191" t="s">
        <v>59</v>
      </c>
      <c r="I89" s="190"/>
      <c r="J89" s="190"/>
      <c r="K89" s="190"/>
      <c r="L89" s="190"/>
      <c r="M89" s="191" t="s">
        <v>182</v>
      </c>
      <c r="N89" s="190"/>
      <c r="O89" s="190">
        <v>2.5</v>
      </c>
      <c r="P89" s="190"/>
      <c r="Q89" s="190"/>
      <c r="R89" s="189"/>
      <c r="S89" s="96">
        <f t="shared" si="9"/>
        <v>15</v>
      </c>
      <c r="T89" s="96">
        <f t="shared" si="10"/>
        <v>0</v>
      </c>
      <c r="U89" s="96">
        <f t="shared" si="11"/>
        <v>0</v>
      </c>
      <c r="V89" s="98">
        <f t="shared" si="12"/>
        <v>0</v>
      </c>
      <c r="W89" s="292"/>
      <c r="X89" s="257"/>
    </row>
    <row r="90" spans="1:24" s="18" customFormat="1" ht="13.5" thickBot="1" x14ac:dyDescent="0.25">
      <c r="A90" s="289"/>
      <c r="B90" s="269"/>
      <c r="C90" s="44" t="s">
        <v>181</v>
      </c>
      <c r="D90" s="43">
        <v>4</v>
      </c>
      <c r="E90" s="187">
        <v>2</v>
      </c>
      <c r="F90" s="39"/>
      <c r="G90" s="41"/>
      <c r="H90" s="39" t="s">
        <v>9</v>
      </c>
      <c r="I90" s="39"/>
      <c r="J90" s="39"/>
      <c r="K90" s="39"/>
      <c r="L90" s="39"/>
      <c r="M90" s="39"/>
      <c r="N90" s="39"/>
      <c r="O90" s="39">
        <v>4</v>
      </c>
      <c r="P90" s="39"/>
      <c r="Q90" s="39"/>
      <c r="R90" s="40"/>
      <c r="S90" s="25">
        <f t="shared" si="9"/>
        <v>8</v>
      </c>
      <c r="T90" s="25">
        <f t="shared" si="10"/>
        <v>0</v>
      </c>
      <c r="U90" s="25">
        <f t="shared" si="11"/>
        <v>0</v>
      </c>
      <c r="V90" s="154">
        <f t="shared" si="12"/>
        <v>0</v>
      </c>
      <c r="W90" s="292"/>
      <c r="X90" s="257"/>
    </row>
    <row r="91" spans="1:24" s="18" customFormat="1" ht="13.5" thickBot="1" x14ac:dyDescent="0.25">
      <c r="A91" s="289"/>
      <c r="B91" s="269"/>
      <c r="C91" s="44" t="s">
        <v>180</v>
      </c>
      <c r="D91" s="43">
        <v>2</v>
      </c>
      <c r="E91" s="187">
        <v>14</v>
      </c>
      <c r="F91" s="55" t="s">
        <v>57</v>
      </c>
      <c r="G91" s="41"/>
      <c r="H91" s="39"/>
      <c r="I91" s="39"/>
      <c r="J91" s="39"/>
      <c r="K91" s="39"/>
      <c r="L91" s="39"/>
      <c r="M91" s="39"/>
      <c r="N91" s="39"/>
      <c r="O91" s="39">
        <v>2</v>
      </c>
      <c r="P91" s="39"/>
      <c r="Q91" s="39"/>
      <c r="R91" s="40"/>
      <c r="S91" s="25">
        <f t="shared" si="9"/>
        <v>28</v>
      </c>
      <c r="T91" s="25">
        <f t="shared" si="10"/>
        <v>0</v>
      </c>
      <c r="U91" s="25">
        <f t="shared" si="11"/>
        <v>0</v>
      </c>
      <c r="V91" s="154">
        <f t="shared" si="12"/>
        <v>0</v>
      </c>
      <c r="W91" s="292"/>
      <c r="X91" s="257"/>
    </row>
    <row r="92" spans="1:24" s="18" customFormat="1" ht="13.5" thickBot="1" x14ac:dyDescent="0.25">
      <c r="A92" s="289"/>
      <c r="B92" s="288"/>
      <c r="C92" s="36" t="s">
        <v>179</v>
      </c>
      <c r="D92" s="35">
        <v>4</v>
      </c>
      <c r="E92" s="187">
        <v>2</v>
      </c>
      <c r="F92" s="31"/>
      <c r="G92" s="33"/>
      <c r="H92" s="151" t="s">
        <v>59</v>
      </c>
      <c r="I92" s="31"/>
      <c r="J92" s="31"/>
      <c r="K92" s="31"/>
      <c r="L92" s="31"/>
      <c r="M92" s="31"/>
      <c r="N92" s="151" t="s">
        <v>178</v>
      </c>
      <c r="O92" s="31">
        <v>2</v>
      </c>
      <c r="P92" s="31"/>
      <c r="Q92" s="31"/>
      <c r="R92" s="32"/>
      <c r="S92" s="25">
        <f t="shared" si="9"/>
        <v>4</v>
      </c>
      <c r="T92" s="25">
        <f t="shared" si="10"/>
        <v>0</v>
      </c>
      <c r="U92" s="25">
        <f t="shared" si="11"/>
        <v>0</v>
      </c>
      <c r="V92" s="154">
        <f t="shared" si="12"/>
        <v>0</v>
      </c>
      <c r="W92" s="293"/>
      <c r="X92" s="258"/>
    </row>
    <row r="93" spans="1:24" s="18" customFormat="1" ht="13.5" thickBot="1" x14ac:dyDescent="0.25">
      <c r="A93" s="294" t="s">
        <v>177</v>
      </c>
      <c r="B93" s="268" t="s">
        <v>176</v>
      </c>
      <c r="C93" s="174" t="s">
        <v>175</v>
      </c>
      <c r="D93" s="115">
        <v>3</v>
      </c>
      <c r="E93" s="187">
        <v>6</v>
      </c>
      <c r="G93" s="113"/>
      <c r="H93" s="93" t="s">
        <v>59</v>
      </c>
      <c r="I93" s="56"/>
      <c r="J93" s="56"/>
      <c r="K93" s="56" t="s">
        <v>174</v>
      </c>
      <c r="L93" s="56"/>
      <c r="M93" s="56"/>
      <c r="N93" s="56" t="s">
        <v>165</v>
      </c>
      <c r="O93" s="56">
        <v>1.5</v>
      </c>
      <c r="P93" s="56"/>
      <c r="Q93" s="56"/>
      <c r="R93" s="112"/>
      <c r="S93" s="25">
        <f t="shared" si="9"/>
        <v>9</v>
      </c>
      <c r="T93" s="25">
        <f t="shared" si="10"/>
        <v>0</v>
      </c>
      <c r="U93" s="25">
        <f t="shared" si="11"/>
        <v>0</v>
      </c>
      <c r="V93" s="154">
        <f t="shared" si="12"/>
        <v>0</v>
      </c>
      <c r="W93" s="291">
        <f>SUM(S93:V98)</f>
        <v>50.75</v>
      </c>
      <c r="X93" s="256">
        <f>W93*X76</f>
        <v>2793.7874999999999</v>
      </c>
    </row>
    <row r="94" spans="1:24" s="18" customFormat="1" ht="13.5" thickBot="1" x14ac:dyDescent="0.25">
      <c r="A94" s="289"/>
      <c r="B94" s="269"/>
      <c r="C94" s="44" t="s">
        <v>173</v>
      </c>
      <c r="D94" s="43">
        <v>3</v>
      </c>
      <c r="E94" s="187">
        <v>6</v>
      </c>
      <c r="F94" s="39" t="s">
        <v>74</v>
      </c>
      <c r="G94" s="41"/>
      <c r="H94" s="56"/>
      <c r="I94" s="39" t="s">
        <v>172</v>
      </c>
      <c r="J94" s="39"/>
      <c r="K94" s="39"/>
      <c r="L94" s="39"/>
      <c r="M94" s="39" t="s">
        <v>55</v>
      </c>
      <c r="N94" s="39"/>
      <c r="O94" s="39">
        <v>0.5</v>
      </c>
      <c r="P94" s="39"/>
      <c r="Q94" s="39">
        <v>4</v>
      </c>
      <c r="R94" s="40"/>
      <c r="S94" s="25">
        <f t="shared" si="9"/>
        <v>3</v>
      </c>
      <c r="T94" s="25">
        <f t="shared" si="10"/>
        <v>0</v>
      </c>
      <c r="U94" s="25">
        <f t="shared" si="11"/>
        <v>4</v>
      </c>
      <c r="V94" s="154">
        <f t="shared" si="12"/>
        <v>0</v>
      </c>
      <c r="W94" s="292"/>
      <c r="X94" s="257"/>
    </row>
    <row r="95" spans="1:24" s="18" customFormat="1" ht="13.5" thickBot="1" x14ac:dyDescent="0.25">
      <c r="A95" s="289"/>
      <c r="B95" s="269"/>
      <c r="C95" s="44" t="s">
        <v>171</v>
      </c>
      <c r="D95" s="43">
        <v>3</v>
      </c>
      <c r="E95" s="187">
        <v>6</v>
      </c>
      <c r="F95" s="39" t="s">
        <v>74</v>
      </c>
      <c r="G95" s="41"/>
      <c r="H95" s="39"/>
      <c r="I95" s="39" t="s">
        <v>170</v>
      </c>
      <c r="K95" s="39"/>
      <c r="L95" s="39"/>
      <c r="M95" s="39" t="s">
        <v>55</v>
      </c>
      <c r="N95" s="39"/>
      <c r="O95" s="39">
        <v>0.5</v>
      </c>
      <c r="P95" s="39"/>
      <c r="Q95" s="39">
        <v>0.5</v>
      </c>
      <c r="R95" s="40"/>
      <c r="S95" s="25">
        <f t="shared" si="9"/>
        <v>3</v>
      </c>
      <c r="T95" s="25">
        <f t="shared" si="10"/>
        <v>0</v>
      </c>
      <c r="U95" s="25">
        <f t="shared" si="11"/>
        <v>0.5</v>
      </c>
      <c r="V95" s="154">
        <f t="shared" si="12"/>
        <v>0</v>
      </c>
      <c r="W95" s="292"/>
      <c r="X95" s="257"/>
    </row>
    <row r="96" spans="1:24" s="18" customFormat="1" ht="13.5" thickBot="1" x14ac:dyDescent="0.25">
      <c r="A96" s="289"/>
      <c r="B96" s="269"/>
      <c r="C96" s="44" t="s">
        <v>169</v>
      </c>
      <c r="D96" s="43">
        <v>3</v>
      </c>
      <c r="E96" s="187">
        <v>6</v>
      </c>
      <c r="F96" s="39" t="s">
        <v>74</v>
      </c>
      <c r="G96" s="41"/>
      <c r="H96" s="156"/>
      <c r="I96" s="39"/>
      <c r="J96" s="39" t="s">
        <v>168</v>
      </c>
      <c r="K96" s="39"/>
      <c r="L96" s="39"/>
      <c r="M96" s="39" t="s">
        <v>55</v>
      </c>
      <c r="N96" s="39"/>
      <c r="O96" s="39">
        <v>0.5</v>
      </c>
      <c r="P96" s="39"/>
      <c r="Q96" s="18">
        <v>0.25</v>
      </c>
      <c r="R96" s="40"/>
      <c r="S96" s="25">
        <f t="shared" si="9"/>
        <v>3</v>
      </c>
      <c r="T96" s="25">
        <f t="shared" si="10"/>
        <v>0</v>
      </c>
      <c r="U96" s="25">
        <f t="shared" si="11"/>
        <v>0.25</v>
      </c>
      <c r="V96" s="154">
        <f t="shared" si="12"/>
        <v>0</v>
      </c>
      <c r="W96" s="292"/>
      <c r="X96" s="257"/>
    </row>
    <row r="97" spans="1:24" s="18" customFormat="1" ht="13.5" thickBot="1" x14ac:dyDescent="0.25">
      <c r="A97" s="289"/>
      <c r="B97" s="269"/>
      <c r="C97" s="44" t="s">
        <v>167</v>
      </c>
      <c r="D97" s="43">
        <v>3</v>
      </c>
      <c r="E97" s="187">
        <v>6</v>
      </c>
      <c r="F97" s="39"/>
      <c r="G97" s="41"/>
      <c r="H97" s="55" t="s">
        <v>59</v>
      </c>
      <c r="I97" s="39"/>
      <c r="J97" s="39"/>
      <c r="K97" s="39" t="s">
        <v>166</v>
      </c>
      <c r="L97" s="39"/>
      <c r="M97" s="39"/>
      <c r="N97" s="56" t="s">
        <v>165</v>
      </c>
      <c r="O97" s="39">
        <v>3</v>
      </c>
      <c r="P97" s="39"/>
      <c r="Q97" s="39"/>
      <c r="R97" s="40"/>
      <c r="S97" s="25">
        <f t="shared" si="9"/>
        <v>18</v>
      </c>
      <c r="T97" s="25">
        <f t="shared" si="10"/>
        <v>0</v>
      </c>
      <c r="U97" s="25">
        <f t="shared" si="11"/>
        <v>0</v>
      </c>
      <c r="V97" s="154">
        <f t="shared" si="12"/>
        <v>0</v>
      </c>
      <c r="W97" s="292"/>
      <c r="X97" s="257"/>
    </row>
    <row r="98" spans="1:24" s="18" customFormat="1" ht="13.5" thickBot="1" x14ac:dyDescent="0.25">
      <c r="A98" s="289"/>
      <c r="B98" s="269"/>
      <c r="C98" s="44" t="s">
        <v>164</v>
      </c>
      <c r="D98" s="43"/>
      <c r="E98" s="187"/>
      <c r="F98" s="39"/>
      <c r="G98" s="41"/>
      <c r="H98" s="39"/>
      <c r="I98" s="39" t="s">
        <v>136</v>
      </c>
      <c r="J98" s="39" t="s">
        <v>163</v>
      </c>
      <c r="K98" s="39"/>
      <c r="L98" s="39"/>
      <c r="M98" s="39"/>
      <c r="N98" s="39"/>
      <c r="O98" s="39"/>
      <c r="Q98" s="39">
        <v>10</v>
      </c>
      <c r="R98" s="40"/>
      <c r="S98" s="25">
        <f t="shared" si="9"/>
        <v>0</v>
      </c>
      <c r="T98" s="25">
        <f t="shared" si="10"/>
        <v>0</v>
      </c>
      <c r="U98" s="25">
        <f t="shared" si="11"/>
        <v>10</v>
      </c>
      <c r="V98" s="154">
        <f t="shared" si="12"/>
        <v>0</v>
      </c>
      <c r="W98" s="292"/>
      <c r="X98" s="258"/>
    </row>
    <row r="99" spans="1:24" s="18" customFormat="1" ht="13.5" thickBot="1" x14ac:dyDescent="0.25">
      <c r="A99" s="294" t="s">
        <v>162</v>
      </c>
      <c r="B99" s="268" t="s">
        <v>161</v>
      </c>
      <c r="C99" s="63" t="s">
        <v>160</v>
      </c>
      <c r="D99" s="62">
        <v>2</v>
      </c>
      <c r="E99" s="187">
        <v>14</v>
      </c>
      <c r="F99" s="57" t="s">
        <v>17</v>
      </c>
      <c r="G99" s="65"/>
      <c r="H99" s="57"/>
      <c r="I99" s="57"/>
      <c r="J99" s="57"/>
      <c r="K99" s="57" t="s">
        <v>56</v>
      </c>
      <c r="L99" s="57"/>
      <c r="M99" s="57" t="s">
        <v>55</v>
      </c>
      <c r="N99" s="57"/>
      <c r="O99" s="57">
        <v>0.75</v>
      </c>
      <c r="P99" s="57"/>
      <c r="Q99" s="57"/>
      <c r="R99" s="59"/>
      <c r="S99" s="25">
        <f t="shared" si="9"/>
        <v>10.5</v>
      </c>
      <c r="T99" s="25">
        <f t="shared" si="10"/>
        <v>0</v>
      </c>
      <c r="U99" s="25">
        <f t="shared" si="11"/>
        <v>0</v>
      </c>
      <c r="V99" s="154">
        <f t="shared" si="12"/>
        <v>0</v>
      </c>
      <c r="W99" s="285">
        <f>SUM(S99:V106)</f>
        <v>269.5</v>
      </c>
      <c r="X99" s="256">
        <f>W99*X76</f>
        <v>14835.974999999999</v>
      </c>
    </row>
    <row r="100" spans="1:24" s="18" customFormat="1" ht="13.5" thickBot="1" x14ac:dyDescent="0.25">
      <c r="A100" s="289"/>
      <c r="B100" s="269"/>
      <c r="C100" s="44" t="s">
        <v>159</v>
      </c>
      <c r="D100" s="43">
        <v>2</v>
      </c>
      <c r="E100" s="187">
        <v>14</v>
      </c>
      <c r="F100" s="55" t="s">
        <v>158</v>
      </c>
      <c r="G100" s="41"/>
      <c r="H100" s="39"/>
      <c r="I100" s="39"/>
      <c r="J100" s="39"/>
      <c r="K100" s="56" t="s">
        <v>56</v>
      </c>
      <c r="L100" s="39"/>
      <c r="M100" s="39" t="s">
        <v>55</v>
      </c>
      <c r="N100" s="39"/>
      <c r="O100" s="39">
        <v>1.5</v>
      </c>
      <c r="P100" s="39"/>
      <c r="Q100" s="39"/>
      <c r="R100" s="40"/>
      <c r="S100" s="25">
        <f t="shared" si="9"/>
        <v>21</v>
      </c>
      <c r="T100" s="25">
        <f t="shared" si="10"/>
        <v>0</v>
      </c>
      <c r="U100" s="25">
        <f t="shared" si="11"/>
        <v>0</v>
      </c>
      <c r="V100" s="154">
        <f t="shared" si="12"/>
        <v>0</v>
      </c>
      <c r="W100" s="286"/>
      <c r="X100" s="257"/>
    </row>
    <row r="101" spans="1:24" s="18" customFormat="1" ht="13.5" thickBot="1" x14ac:dyDescent="0.25">
      <c r="A101" s="289"/>
      <c r="B101" s="269"/>
      <c r="C101" s="44" t="s">
        <v>157</v>
      </c>
      <c r="D101" s="43">
        <v>2</v>
      </c>
      <c r="E101" s="187">
        <v>14</v>
      </c>
      <c r="F101" s="39" t="s">
        <v>74</v>
      </c>
      <c r="G101" s="41"/>
      <c r="H101" s="39"/>
      <c r="I101" s="39"/>
      <c r="J101" s="39"/>
      <c r="K101" s="56" t="s">
        <v>56</v>
      </c>
      <c r="L101" s="56" t="s">
        <v>156</v>
      </c>
      <c r="M101" s="39" t="s">
        <v>55</v>
      </c>
      <c r="N101" s="39"/>
      <c r="O101" s="39">
        <v>1</v>
      </c>
      <c r="P101" s="39"/>
      <c r="Q101" s="39"/>
      <c r="R101" s="40"/>
      <c r="S101" s="25">
        <f t="shared" si="9"/>
        <v>14</v>
      </c>
      <c r="T101" s="25">
        <f t="shared" si="10"/>
        <v>0</v>
      </c>
      <c r="U101" s="25">
        <f t="shared" si="11"/>
        <v>0</v>
      </c>
      <c r="V101" s="154">
        <f t="shared" si="12"/>
        <v>0</v>
      </c>
      <c r="W101" s="286"/>
      <c r="X101" s="257"/>
    </row>
    <row r="102" spans="1:24" s="18" customFormat="1" ht="13.5" thickBot="1" x14ac:dyDescent="0.25">
      <c r="A102" s="289"/>
      <c r="B102" s="269"/>
      <c r="C102" s="44" t="s">
        <v>155</v>
      </c>
      <c r="D102" s="43">
        <v>2</v>
      </c>
      <c r="E102" s="187">
        <v>14</v>
      </c>
      <c r="F102" s="55" t="s">
        <v>74</v>
      </c>
      <c r="G102" s="41"/>
      <c r="H102" s="39"/>
      <c r="I102" s="39"/>
      <c r="J102" s="39"/>
      <c r="K102" s="39"/>
      <c r="L102" s="39"/>
      <c r="M102" s="39"/>
      <c r="N102" s="39"/>
      <c r="O102" s="39">
        <v>0.5</v>
      </c>
      <c r="P102" s="39"/>
      <c r="Q102" s="39"/>
      <c r="R102" s="40"/>
      <c r="S102" s="25">
        <f t="shared" si="9"/>
        <v>7</v>
      </c>
      <c r="T102" s="25">
        <f t="shared" si="10"/>
        <v>0</v>
      </c>
      <c r="U102" s="25">
        <f t="shared" si="11"/>
        <v>0</v>
      </c>
      <c r="V102" s="154">
        <f t="shared" si="12"/>
        <v>0</v>
      </c>
      <c r="W102" s="286"/>
      <c r="X102" s="257"/>
    </row>
    <row r="103" spans="1:24" s="18" customFormat="1" ht="13.5" thickBot="1" x14ac:dyDescent="0.25">
      <c r="A103" s="289"/>
      <c r="B103" s="269"/>
      <c r="C103" s="44" t="s">
        <v>154</v>
      </c>
      <c r="D103" s="43">
        <v>2</v>
      </c>
      <c r="E103" s="187">
        <v>14</v>
      </c>
      <c r="F103" s="39" t="s">
        <v>17</v>
      </c>
      <c r="G103" s="41"/>
      <c r="H103" s="39"/>
      <c r="I103" s="39"/>
      <c r="J103" s="39"/>
      <c r="K103" s="39"/>
      <c r="L103" s="39"/>
      <c r="M103" s="55" t="s">
        <v>153</v>
      </c>
      <c r="N103" s="39"/>
      <c r="O103" s="39">
        <v>4.5</v>
      </c>
      <c r="P103" s="39"/>
      <c r="Q103" s="39"/>
      <c r="R103" s="40"/>
      <c r="S103" s="25">
        <f t="shared" si="9"/>
        <v>63</v>
      </c>
      <c r="T103" s="25">
        <f t="shared" si="10"/>
        <v>0</v>
      </c>
      <c r="U103" s="25">
        <f t="shared" si="11"/>
        <v>0</v>
      </c>
      <c r="V103" s="154">
        <f t="shared" si="12"/>
        <v>0</v>
      </c>
      <c r="W103" s="286"/>
      <c r="X103" s="257"/>
    </row>
    <row r="104" spans="1:24" s="18" customFormat="1" ht="13.5" thickBot="1" x14ac:dyDescent="0.25">
      <c r="A104" s="289"/>
      <c r="B104" s="269"/>
      <c r="C104" s="188" t="s">
        <v>152</v>
      </c>
      <c r="D104" s="43">
        <v>4</v>
      </c>
      <c r="E104" s="187">
        <v>14</v>
      </c>
      <c r="F104" s="39"/>
      <c r="G104" s="41"/>
      <c r="H104" s="39" t="s">
        <v>9</v>
      </c>
      <c r="I104" s="39"/>
      <c r="J104" s="39"/>
      <c r="K104" s="39"/>
      <c r="L104" s="39"/>
      <c r="M104" s="39"/>
      <c r="N104" s="39" t="s">
        <v>151</v>
      </c>
      <c r="O104" s="39">
        <v>7.5</v>
      </c>
      <c r="P104" s="39"/>
      <c r="Q104" s="39"/>
      <c r="R104" s="40"/>
      <c r="S104" s="25">
        <f t="shared" si="9"/>
        <v>105</v>
      </c>
      <c r="T104" s="25">
        <f t="shared" si="10"/>
        <v>0</v>
      </c>
      <c r="U104" s="25">
        <f t="shared" si="11"/>
        <v>0</v>
      </c>
      <c r="V104" s="154">
        <f t="shared" si="12"/>
        <v>0</v>
      </c>
      <c r="W104" s="286"/>
      <c r="X104" s="257"/>
    </row>
    <row r="105" spans="1:24" s="18" customFormat="1" ht="13.5" thickBot="1" x14ac:dyDescent="0.25">
      <c r="A105" s="289"/>
      <c r="B105" s="269"/>
      <c r="C105" s="44" t="s">
        <v>150</v>
      </c>
      <c r="D105" s="43">
        <v>2</v>
      </c>
      <c r="E105" s="187">
        <v>14</v>
      </c>
      <c r="F105" s="39"/>
      <c r="G105" s="41"/>
      <c r="H105" s="39" t="s">
        <v>9</v>
      </c>
      <c r="I105" s="39"/>
      <c r="J105" s="39"/>
      <c r="K105" s="39"/>
      <c r="L105" s="39"/>
      <c r="M105" s="39"/>
      <c r="N105" s="39"/>
      <c r="O105" s="39">
        <v>2</v>
      </c>
      <c r="P105" s="39"/>
      <c r="Q105" s="39"/>
      <c r="R105" s="40"/>
      <c r="S105" s="25">
        <f t="shared" si="9"/>
        <v>28</v>
      </c>
      <c r="T105" s="25">
        <f t="shared" si="10"/>
        <v>0</v>
      </c>
      <c r="U105" s="25">
        <f t="shared" si="11"/>
        <v>0</v>
      </c>
      <c r="V105" s="154">
        <f t="shared" si="12"/>
        <v>0</v>
      </c>
      <c r="W105" s="286"/>
      <c r="X105" s="257"/>
    </row>
    <row r="106" spans="1:24" s="18" customFormat="1" ht="13.5" thickBot="1" x14ac:dyDescent="0.25">
      <c r="A106" s="307"/>
      <c r="B106" s="270"/>
      <c r="C106" s="36" t="s">
        <v>149</v>
      </c>
      <c r="D106" s="35">
        <v>2</v>
      </c>
      <c r="E106" s="187">
        <v>14</v>
      </c>
      <c r="F106" s="151" t="s">
        <v>57</v>
      </c>
      <c r="G106" s="33"/>
      <c r="H106" s="31"/>
      <c r="I106" s="31"/>
      <c r="J106" s="31"/>
      <c r="K106" s="31"/>
      <c r="L106" s="31"/>
      <c r="M106" s="151" t="s">
        <v>148</v>
      </c>
      <c r="N106" s="31"/>
      <c r="O106" s="31">
        <v>1.5</v>
      </c>
      <c r="P106" s="31"/>
      <c r="Q106" s="31"/>
      <c r="R106" s="32"/>
      <c r="S106" s="25">
        <f t="shared" si="9"/>
        <v>21</v>
      </c>
      <c r="T106" s="25">
        <f t="shared" si="10"/>
        <v>0</v>
      </c>
      <c r="U106" s="25">
        <f t="shared" si="11"/>
        <v>0</v>
      </c>
      <c r="V106" s="186">
        <f t="shared" si="12"/>
        <v>0</v>
      </c>
      <c r="W106" s="287"/>
      <c r="X106" s="258"/>
    </row>
    <row r="107" spans="1:24" s="18" customFormat="1" thickBot="1" x14ac:dyDescent="0.25">
      <c r="A107" s="29"/>
      <c r="B107" s="28"/>
      <c r="C107" s="18" t="s">
        <v>7</v>
      </c>
      <c r="D107" s="28"/>
      <c r="E107" s="28"/>
      <c r="G107" s="26"/>
      <c r="S107" s="132">
        <f t="shared" ref="S107:X107" si="13">SUM(S79:S106)</f>
        <v>517.5</v>
      </c>
      <c r="T107" s="132">
        <f t="shared" si="13"/>
        <v>0</v>
      </c>
      <c r="U107" s="132">
        <f t="shared" si="13"/>
        <v>32.25</v>
      </c>
      <c r="V107" s="132">
        <f t="shared" si="13"/>
        <v>0</v>
      </c>
      <c r="W107" s="148">
        <f t="shared" si="13"/>
        <v>549.75</v>
      </c>
      <c r="X107" s="85">
        <f t="shared" si="13"/>
        <v>30263.737499999996</v>
      </c>
    </row>
    <row r="108" spans="1:24" s="18" customFormat="1" ht="13.5" thickBot="1" x14ac:dyDescent="0.25">
      <c r="A108" s="29"/>
      <c r="D108" s="3"/>
      <c r="E108" s="3"/>
      <c r="G108" s="26"/>
      <c r="S108" s="22">
        <f>S107*$X$1</f>
        <v>28488.375</v>
      </c>
      <c r="T108" s="21">
        <f>T107*$X$1</f>
        <v>0</v>
      </c>
      <c r="U108" s="20">
        <f>U107*$X$1</f>
        <v>1775.3625</v>
      </c>
      <c r="V108" s="19">
        <f>V107*$X$1</f>
        <v>0</v>
      </c>
      <c r="X108" s="1"/>
    </row>
    <row r="109" spans="1:24" s="18" customFormat="1" ht="12.75" customHeight="1" thickBot="1" x14ac:dyDescent="0.25">
      <c r="A109" s="29"/>
      <c r="D109" s="3"/>
      <c r="E109" s="3"/>
      <c r="G109" s="26"/>
      <c r="X109" s="1"/>
    </row>
    <row r="110" spans="1:24" s="18" customFormat="1" ht="26.25" thickBot="1" x14ac:dyDescent="0.25">
      <c r="A110" s="29"/>
      <c r="B110" s="28"/>
      <c r="C110" s="28"/>
      <c r="D110" s="3"/>
      <c r="E110" s="3"/>
      <c r="G110" s="26"/>
      <c r="T110" s="84" t="s">
        <v>54</v>
      </c>
      <c r="U110" s="84" t="s">
        <v>54</v>
      </c>
      <c r="V110" s="146" t="s">
        <v>54</v>
      </c>
      <c r="W110" s="84" t="s">
        <v>53</v>
      </c>
      <c r="X110" s="83">
        <v>55.05</v>
      </c>
    </row>
    <row r="111" spans="1:24" s="18" customFormat="1" ht="13.5" thickBot="1" x14ac:dyDescent="0.25">
      <c r="A111" s="29"/>
      <c r="B111" s="28"/>
      <c r="C111" s="28"/>
      <c r="D111" s="3"/>
      <c r="E111" s="301" t="s">
        <v>52</v>
      </c>
      <c r="F111" s="302"/>
      <c r="G111" s="302"/>
      <c r="H111" s="302"/>
      <c r="I111" s="302"/>
      <c r="J111" s="302"/>
      <c r="K111" s="303"/>
      <c r="T111" s="82">
        <v>1</v>
      </c>
      <c r="U111" s="81">
        <v>1</v>
      </c>
      <c r="V111" s="80">
        <v>1</v>
      </c>
      <c r="X111" s="1"/>
    </row>
    <row r="112" spans="1:24" s="18" customFormat="1" ht="27" customHeight="1" thickBot="1" x14ac:dyDescent="0.25">
      <c r="A112" s="79" t="s">
        <v>51</v>
      </c>
      <c r="B112" s="78"/>
      <c r="C112" s="78"/>
      <c r="D112" s="145" t="s">
        <v>50</v>
      </c>
      <c r="E112" s="77"/>
      <c r="F112" s="144" t="s">
        <v>49</v>
      </c>
      <c r="G112" s="144" t="s">
        <v>48</v>
      </c>
      <c r="H112" s="144" t="s">
        <v>47</v>
      </c>
      <c r="I112" s="143" t="s">
        <v>46</v>
      </c>
      <c r="J112" s="143" t="s">
        <v>45</v>
      </c>
      <c r="K112" s="143" t="s">
        <v>44</v>
      </c>
      <c r="L112" s="70" t="s">
        <v>43</v>
      </c>
      <c r="M112" s="142" t="s">
        <v>42</v>
      </c>
      <c r="N112" s="74" t="s">
        <v>41</v>
      </c>
      <c r="O112" s="73" t="s">
        <v>40</v>
      </c>
      <c r="P112" s="72" t="s">
        <v>39</v>
      </c>
      <c r="Q112" s="71" t="s">
        <v>38</v>
      </c>
      <c r="R112" s="70" t="s">
        <v>37</v>
      </c>
      <c r="S112" s="69" t="s">
        <v>6</v>
      </c>
      <c r="T112" s="68" t="s">
        <v>5</v>
      </c>
      <c r="U112" s="15" t="s">
        <v>4</v>
      </c>
      <c r="V112" s="14" t="s">
        <v>3</v>
      </c>
      <c r="W112" s="67" t="s">
        <v>36</v>
      </c>
      <c r="X112" s="66" t="s">
        <v>35</v>
      </c>
    </row>
    <row r="113" spans="1:24" s="18" customFormat="1" ht="13.5" thickBot="1" x14ac:dyDescent="0.25">
      <c r="A113" s="265" t="s">
        <v>147</v>
      </c>
      <c r="B113" s="268" t="s">
        <v>146</v>
      </c>
      <c r="C113" s="63" t="s">
        <v>145</v>
      </c>
      <c r="D113" s="62">
        <v>4</v>
      </c>
      <c r="E113" s="61">
        <v>2</v>
      </c>
      <c r="F113" s="57"/>
      <c r="G113" s="65"/>
      <c r="H113" s="57" t="s">
        <v>9</v>
      </c>
      <c r="I113" s="57"/>
      <c r="J113" s="65"/>
      <c r="K113" s="57"/>
      <c r="L113" s="57"/>
      <c r="M113" s="65"/>
      <c r="N113" s="93" t="s">
        <v>144</v>
      </c>
      <c r="O113" s="57">
        <v>5</v>
      </c>
      <c r="P113" s="57"/>
      <c r="Q113" s="57"/>
      <c r="R113" s="153"/>
      <c r="S113" s="37">
        <f t="shared" ref="S113:S120" si="14">O113*E113</f>
        <v>10</v>
      </c>
      <c r="T113" s="25">
        <f t="shared" ref="T113:T120" si="15">P113*$T$111</f>
        <v>0</v>
      </c>
      <c r="U113" s="25">
        <f t="shared" ref="U113:U120" si="16">Q113*$U$111</f>
        <v>0</v>
      </c>
      <c r="V113" s="87">
        <f t="shared" ref="V113:V120" si="17">R113*$V$111</f>
        <v>0</v>
      </c>
      <c r="W113" s="271">
        <f>SUM(S113:V119)</f>
        <v>76</v>
      </c>
      <c r="X113" s="257">
        <f>W113*$X$110</f>
        <v>4183.8</v>
      </c>
    </row>
    <row r="114" spans="1:24" s="18" customFormat="1" ht="13.5" thickBot="1" x14ac:dyDescent="0.25">
      <c r="A114" s="266"/>
      <c r="B114" s="269"/>
      <c r="C114" s="44" t="s">
        <v>143</v>
      </c>
      <c r="D114" s="43">
        <v>3</v>
      </c>
      <c r="E114" s="42">
        <v>6</v>
      </c>
      <c r="F114" s="39"/>
      <c r="G114" s="39" t="s">
        <v>17</v>
      </c>
      <c r="H114" s="39"/>
      <c r="I114" s="39"/>
      <c r="J114" s="39"/>
      <c r="K114" s="39"/>
      <c r="L114" s="39"/>
      <c r="M114" s="39"/>
      <c r="N114" s="185"/>
      <c r="O114" s="39">
        <v>2</v>
      </c>
      <c r="P114" s="39"/>
      <c r="Q114" s="39"/>
      <c r="R114" s="152"/>
      <c r="S114" s="37">
        <f t="shared" si="14"/>
        <v>12</v>
      </c>
      <c r="T114" s="25">
        <f t="shared" si="15"/>
        <v>0</v>
      </c>
      <c r="U114" s="25">
        <f t="shared" si="16"/>
        <v>0</v>
      </c>
      <c r="V114" s="87">
        <f t="shared" si="17"/>
        <v>0</v>
      </c>
      <c r="W114" s="272"/>
      <c r="X114" s="257"/>
    </row>
    <row r="115" spans="1:24" s="18" customFormat="1" ht="13.5" thickBot="1" x14ac:dyDescent="0.25">
      <c r="A115" s="266"/>
      <c r="B115" s="269"/>
      <c r="C115" s="44" t="s">
        <v>142</v>
      </c>
      <c r="D115" s="43">
        <v>3</v>
      </c>
      <c r="E115" s="42">
        <v>6</v>
      </c>
      <c r="F115" s="55" t="s">
        <v>59</v>
      </c>
      <c r="G115" s="41"/>
      <c r="H115" s="156"/>
      <c r="I115" s="39"/>
      <c r="J115" s="41"/>
      <c r="K115" s="39"/>
      <c r="L115" s="39"/>
      <c r="M115" s="41"/>
      <c r="O115" s="39">
        <v>5</v>
      </c>
      <c r="P115" s="39"/>
      <c r="Q115" s="39"/>
      <c r="R115" s="152"/>
      <c r="S115" s="37">
        <f t="shared" si="14"/>
        <v>30</v>
      </c>
      <c r="T115" s="25">
        <f t="shared" si="15"/>
        <v>0</v>
      </c>
      <c r="U115" s="25">
        <f t="shared" si="16"/>
        <v>0</v>
      </c>
      <c r="V115" s="87">
        <f t="shared" si="17"/>
        <v>0</v>
      </c>
      <c r="W115" s="272"/>
      <c r="X115" s="257"/>
    </row>
    <row r="116" spans="1:24" s="18" customFormat="1" ht="13.5" thickBot="1" x14ac:dyDescent="0.25">
      <c r="A116" s="266"/>
      <c r="B116" s="269"/>
      <c r="C116" s="44" t="s">
        <v>141</v>
      </c>
      <c r="D116" s="43">
        <v>4</v>
      </c>
      <c r="E116" s="42">
        <v>2</v>
      </c>
      <c r="F116" s="39"/>
      <c r="G116" s="41"/>
      <c r="H116" s="39" t="s">
        <v>9</v>
      </c>
      <c r="I116" s="39"/>
      <c r="J116" s="41"/>
      <c r="K116" s="39"/>
      <c r="L116" s="39"/>
      <c r="M116" s="41"/>
      <c r="N116" s="184" t="s">
        <v>140</v>
      </c>
      <c r="O116" s="39">
        <v>3</v>
      </c>
      <c r="P116" s="39"/>
      <c r="Q116" s="39"/>
      <c r="R116" s="152"/>
      <c r="S116" s="37">
        <f t="shared" si="14"/>
        <v>6</v>
      </c>
      <c r="T116" s="25">
        <f t="shared" si="15"/>
        <v>0</v>
      </c>
      <c r="U116" s="25">
        <f t="shared" si="16"/>
        <v>0</v>
      </c>
      <c r="V116" s="87">
        <f t="shared" si="17"/>
        <v>0</v>
      </c>
      <c r="W116" s="272"/>
      <c r="X116" s="257"/>
    </row>
    <row r="117" spans="1:24" s="18" customFormat="1" ht="13.5" thickBot="1" x14ac:dyDescent="0.25">
      <c r="A117" s="266"/>
      <c r="B117" s="269"/>
      <c r="C117" s="44" t="s">
        <v>139</v>
      </c>
      <c r="D117" s="43">
        <v>4</v>
      </c>
      <c r="E117" s="42">
        <v>2</v>
      </c>
      <c r="F117" s="39"/>
      <c r="G117" s="41"/>
      <c r="H117" s="39"/>
      <c r="I117" s="39" t="s">
        <v>136</v>
      </c>
      <c r="J117" s="41"/>
      <c r="K117" s="39"/>
      <c r="L117" s="39"/>
      <c r="M117" s="41"/>
      <c r="N117" s="39"/>
      <c r="O117" s="39"/>
      <c r="P117" s="39"/>
      <c r="Q117" s="39">
        <v>7.5</v>
      </c>
      <c r="R117" s="152"/>
      <c r="S117" s="37">
        <f t="shared" si="14"/>
        <v>0</v>
      </c>
      <c r="T117" s="25">
        <f t="shared" si="15"/>
        <v>0</v>
      </c>
      <c r="U117" s="25">
        <f t="shared" si="16"/>
        <v>7.5</v>
      </c>
      <c r="V117" s="87">
        <f t="shared" si="17"/>
        <v>0</v>
      </c>
      <c r="W117" s="272"/>
      <c r="X117" s="257"/>
    </row>
    <row r="118" spans="1:24" s="18" customFormat="1" ht="13.5" thickBot="1" x14ac:dyDescent="0.25">
      <c r="A118" s="266"/>
      <c r="B118" s="269"/>
      <c r="C118" s="44" t="s">
        <v>138</v>
      </c>
      <c r="D118" s="43"/>
      <c r="E118" s="42"/>
      <c r="F118" s="39"/>
      <c r="G118" s="41"/>
      <c r="H118" s="39"/>
      <c r="I118" s="39" t="s">
        <v>136</v>
      </c>
      <c r="J118" s="41"/>
      <c r="K118" s="39"/>
      <c r="L118" s="39"/>
      <c r="M118" s="41"/>
      <c r="N118" s="39"/>
      <c r="O118" s="39"/>
      <c r="P118" s="39"/>
      <c r="Q118" s="39">
        <v>7.5</v>
      </c>
      <c r="R118" s="152"/>
      <c r="S118" s="37">
        <f t="shared" si="14"/>
        <v>0</v>
      </c>
      <c r="T118" s="25">
        <f t="shared" si="15"/>
        <v>0</v>
      </c>
      <c r="U118" s="25">
        <f t="shared" si="16"/>
        <v>7.5</v>
      </c>
      <c r="V118" s="87">
        <f t="shared" si="17"/>
        <v>0</v>
      </c>
      <c r="W118" s="272"/>
      <c r="X118" s="257"/>
    </row>
    <row r="119" spans="1:24" s="18" customFormat="1" ht="13.5" thickBot="1" x14ac:dyDescent="0.25">
      <c r="A119" s="266"/>
      <c r="B119" s="288"/>
      <c r="C119" s="36" t="s">
        <v>137</v>
      </c>
      <c r="D119" s="35"/>
      <c r="E119" s="34"/>
      <c r="F119" s="31"/>
      <c r="G119" s="33"/>
      <c r="H119" s="31"/>
      <c r="I119" s="31" t="s">
        <v>136</v>
      </c>
      <c r="J119" s="33"/>
      <c r="K119" s="31"/>
      <c r="L119" s="31"/>
      <c r="M119" s="33"/>
      <c r="N119" s="31"/>
      <c r="O119" s="31"/>
      <c r="P119" s="31"/>
      <c r="Q119" s="31">
        <v>3</v>
      </c>
      <c r="R119" s="149"/>
      <c r="S119" s="37">
        <f t="shared" si="14"/>
        <v>0</v>
      </c>
      <c r="T119" s="25">
        <f t="shared" si="15"/>
        <v>0</v>
      </c>
      <c r="U119" s="25">
        <f t="shared" si="16"/>
        <v>3</v>
      </c>
      <c r="V119" s="87">
        <f t="shared" si="17"/>
        <v>0</v>
      </c>
      <c r="W119" s="278"/>
      <c r="X119" s="258"/>
    </row>
    <row r="120" spans="1:24" s="18" customFormat="1" ht="13.5" thickBot="1" x14ac:dyDescent="0.25">
      <c r="A120" s="279" t="s">
        <v>135</v>
      </c>
      <c r="B120" s="282" t="s">
        <v>134</v>
      </c>
      <c r="C120" s="174" t="s">
        <v>133</v>
      </c>
      <c r="D120" s="115">
        <v>3</v>
      </c>
      <c r="E120" s="175">
        <v>6</v>
      </c>
      <c r="F120" s="114" t="s">
        <v>57</v>
      </c>
      <c r="G120" s="113"/>
      <c r="H120" s="56"/>
      <c r="I120" s="56" t="s">
        <v>120</v>
      </c>
      <c r="J120" s="113"/>
      <c r="K120" s="56"/>
      <c r="L120" s="56" t="s">
        <v>132</v>
      </c>
      <c r="M120" s="113" t="s">
        <v>55</v>
      </c>
      <c r="N120" s="56"/>
      <c r="O120" s="56">
        <v>7.5</v>
      </c>
      <c r="P120" s="56">
        <v>15</v>
      </c>
      <c r="Q120" s="56">
        <v>4</v>
      </c>
      <c r="R120" s="173"/>
      <c r="S120" s="37">
        <f t="shared" si="14"/>
        <v>45</v>
      </c>
      <c r="T120" s="25">
        <f t="shared" si="15"/>
        <v>15</v>
      </c>
      <c r="U120" s="25">
        <f t="shared" si="16"/>
        <v>4</v>
      </c>
      <c r="V120" s="87">
        <f t="shared" si="17"/>
        <v>0</v>
      </c>
      <c r="W120" s="271">
        <f>SUM(S120:V123)</f>
        <v>79</v>
      </c>
      <c r="X120" s="256">
        <f>W120*$X$110</f>
        <v>4348.95</v>
      </c>
    </row>
    <row r="121" spans="1:24" s="18" customFormat="1" ht="13.5" thickBot="1" x14ac:dyDescent="0.25">
      <c r="A121" s="281"/>
      <c r="B121" s="283"/>
      <c r="C121" s="174" t="s">
        <v>131</v>
      </c>
      <c r="D121" s="115">
        <v>3</v>
      </c>
      <c r="E121" s="175">
        <v>6</v>
      </c>
      <c r="F121" s="114" t="s">
        <v>74</v>
      </c>
      <c r="G121" s="113"/>
      <c r="H121" s="56"/>
      <c r="I121" s="56"/>
      <c r="J121" s="113"/>
      <c r="K121" s="56"/>
      <c r="L121" s="56"/>
      <c r="M121" s="113"/>
      <c r="N121" s="56"/>
      <c r="O121" s="56">
        <v>0.5</v>
      </c>
      <c r="P121" s="56"/>
      <c r="Q121" s="56"/>
      <c r="R121" s="173"/>
      <c r="S121" s="37"/>
      <c r="T121" s="25"/>
      <c r="U121" s="25"/>
      <c r="V121" s="87"/>
      <c r="W121" s="272"/>
      <c r="X121" s="257"/>
    </row>
    <row r="122" spans="1:24" s="18" customFormat="1" ht="13.5" thickBot="1" x14ac:dyDescent="0.25">
      <c r="A122" s="280"/>
      <c r="B122" s="284"/>
      <c r="C122" s="44" t="s">
        <v>130</v>
      </c>
      <c r="D122" s="43">
        <v>3</v>
      </c>
      <c r="E122" s="42">
        <v>6</v>
      </c>
      <c r="F122" s="39"/>
      <c r="G122" s="41"/>
      <c r="H122" s="39" t="s">
        <v>9</v>
      </c>
      <c r="I122" s="39"/>
      <c r="J122" s="41"/>
      <c r="K122" s="39"/>
      <c r="L122" s="39"/>
      <c r="M122" s="41"/>
      <c r="N122" s="39"/>
      <c r="O122" s="39">
        <v>1.5</v>
      </c>
      <c r="P122" s="39"/>
      <c r="Q122" s="39"/>
      <c r="R122" s="152"/>
      <c r="S122" s="37">
        <f t="shared" ref="S122:S138" si="18">O122*E122</f>
        <v>9</v>
      </c>
      <c r="T122" s="25">
        <f t="shared" ref="T122:T138" si="19">P122*$T$111</f>
        <v>0</v>
      </c>
      <c r="U122" s="25">
        <f t="shared" ref="U122:U138" si="20">Q122*$U$111</f>
        <v>0</v>
      </c>
      <c r="V122" s="87">
        <f t="shared" ref="V122:V138" si="21">R122*$V$111</f>
        <v>0</v>
      </c>
      <c r="W122" s="272"/>
      <c r="X122" s="257"/>
    </row>
    <row r="123" spans="1:24" s="18" customFormat="1" ht="13.5" thickBot="1" x14ac:dyDescent="0.25">
      <c r="A123" s="280"/>
      <c r="B123" s="284"/>
      <c r="C123" s="44" t="s">
        <v>129</v>
      </c>
      <c r="D123" s="43">
        <v>3</v>
      </c>
      <c r="E123" s="42">
        <v>6</v>
      </c>
      <c r="F123" s="55" t="s">
        <v>57</v>
      </c>
      <c r="G123" s="41"/>
      <c r="H123" s="39"/>
      <c r="I123" s="39"/>
      <c r="J123" s="41"/>
      <c r="K123" s="39"/>
      <c r="L123" s="39"/>
      <c r="M123" s="41"/>
      <c r="N123" s="39"/>
      <c r="O123" s="39">
        <v>1</v>
      </c>
      <c r="P123" s="39"/>
      <c r="Q123" s="39"/>
      <c r="R123" s="152"/>
      <c r="S123" s="37">
        <f t="shared" si="18"/>
        <v>6</v>
      </c>
      <c r="T123" s="25">
        <f t="shared" si="19"/>
        <v>0</v>
      </c>
      <c r="U123" s="25">
        <f t="shared" si="20"/>
        <v>0</v>
      </c>
      <c r="V123" s="87">
        <f t="shared" si="21"/>
        <v>0</v>
      </c>
      <c r="W123" s="272"/>
      <c r="X123" s="258"/>
    </row>
    <row r="124" spans="1:24" s="18" customFormat="1" ht="12.75" customHeight="1" thickBot="1" x14ac:dyDescent="0.25">
      <c r="A124" s="279" t="s">
        <v>128</v>
      </c>
      <c r="B124" s="276" t="s">
        <v>127</v>
      </c>
      <c r="C124" s="63" t="s">
        <v>127</v>
      </c>
      <c r="D124" s="62">
        <v>3</v>
      </c>
      <c r="E124" s="61">
        <v>6</v>
      </c>
      <c r="F124" s="57" t="s">
        <v>17</v>
      </c>
      <c r="G124" s="65"/>
      <c r="H124" s="57"/>
      <c r="I124" s="93" t="s">
        <v>126</v>
      </c>
      <c r="J124" s="65"/>
      <c r="K124" s="57"/>
      <c r="L124" s="57"/>
      <c r="M124" s="65"/>
      <c r="N124" s="57"/>
      <c r="O124" s="57">
        <v>15</v>
      </c>
      <c r="P124" s="57"/>
      <c r="Q124" s="57">
        <v>7.5</v>
      </c>
      <c r="R124" s="153"/>
      <c r="S124" s="37">
        <f t="shared" si="18"/>
        <v>90</v>
      </c>
      <c r="T124" s="25">
        <f t="shared" si="19"/>
        <v>0</v>
      </c>
      <c r="U124" s="25">
        <f t="shared" si="20"/>
        <v>7.5</v>
      </c>
      <c r="V124" s="87">
        <f t="shared" si="21"/>
        <v>0</v>
      </c>
      <c r="W124" s="271">
        <f>SUM(S124:V125)</f>
        <v>112.5</v>
      </c>
      <c r="X124" s="256">
        <f>W124*X110</f>
        <v>6193.125</v>
      </c>
    </row>
    <row r="125" spans="1:24" s="18" customFormat="1" ht="23.25" thickBot="1" x14ac:dyDescent="0.25">
      <c r="A125" s="280"/>
      <c r="B125" s="273"/>
      <c r="C125" s="183" t="s">
        <v>125</v>
      </c>
      <c r="D125" s="182">
        <v>3</v>
      </c>
      <c r="E125" s="181">
        <v>6</v>
      </c>
      <c r="F125" s="180" t="s">
        <v>57</v>
      </c>
      <c r="G125" s="179"/>
      <c r="H125" s="177"/>
      <c r="I125" s="177"/>
      <c r="J125" s="179"/>
      <c r="K125" s="177"/>
      <c r="L125" s="177"/>
      <c r="M125" s="178" t="s">
        <v>124</v>
      </c>
      <c r="N125" s="177"/>
      <c r="O125" s="177">
        <v>2.5</v>
      </c>
      <c r="P125" s="177"/>
      <c r="Q125" s="177"/>
      <c r="R125" s="176"/>
      <c r="S125" s="164">
        <f t="shared" si="18"/>
        <v>15</v>
      </c>
      <c r="T125" s="96">
        <f t="shared" si="19"/>
        <v>0</v>
      </c>
      <c r="U125" s="96">
        <f t="shared" si="20"/>
        <v>0</v>
      </c>
      <c r="V125" s="95">
        <f t="shared" si="21"/>
        <v>0</v>
      </c>
      <c r="W125" s="272"/>
      <c r="X125" s="258"/>
    </row>
    <row r="126" spans="1:24" s="18" customFormat="1" ht="13.5" thickBot="1" x14ac:dyDescent="0.25">
      <c r="A126" s="279" t="s">
        <v>123</v>
      </c>
      <c r="B126" s="276" t="s">
        <v>122</v>
      </c>
      <c r="C126" s="174" t="s">
        <v>121</v>
      </c>
      <c r="D126" s="115">
        <v>3</v>
      </c>
      <c r="E126" s="175">
        <v>6</v>
      </c>
      <c r="F126" s="114" t="s">
        <v>57</v>
      </c>
      <c r="G126" s="113"/>
      <c r="H126" s="56"/>
      <c r="I126" s="56" t="s">
        <v>120</v>
      </c>
      <c r="J126" s="113"/>
      <c r="K126" s="56" t="s">
        <v>56</v>
      </c>
      <c r="L126" s="56" t="s">
        <v>114</v>
      </c>
      <c r="M126" s="113" t="s">
        <v>55</v>
      </c>
      <c r="N126" s="56"/>
      <c r="O126" s="56">
        <v>2</v>
      </c>
      <c r="P126" s="56"/>
      <c r="Q126" s="56">
        <v>15</v>
      </c>
      <c r="R126" s="173"/>
      <c r="S126" s="37">
        <f t="shared" si="18"/>
        <v>12</v>
      </c>
      <c r="T126" s="25">
        <f t="shared" si="19"/>
        <v>0</v>
      </c>
      <c r="U126" s="25">
        <f t="shared" si="20"/>
        <v>15</v>
      </c>
      <c r="V126" s="87">
        <f t="shared" si="21"/>
        <v>0</v>
      </c>
      <c r="W126" s="271">
        <f>SUM(S126:V128)</f>
        <v>39</v>
      </c>
      <c r="X126" s="256">
        <f>W126*X110</f>
        <v>2146.9499999999998</v>
      </c>
    </row>
    <row r="127" spans="1:24" s="18" customFormat="1" ht="13.5" thickBot="1" x14ac:dyDescent="0.25">
      <c r="A127" s="280"/>
      <c r="B127" s="273"/>
      <c r="C127" s="44" t="s">
        <v>119</v>
      </c>
      <c r="D127" s="43">
        <v>3</v>
      </c>
      <c r="E127" s="42">
        <v>6</v>
      </c>
      <c r="F127" s="55" t="s">
        <v>57</v>
      </c>
      <c r="G127" s="41"/>
      <c r="H127" s="39"/>
      <c r="I127" s="39"/>
      <c r="J127" s="41"/>
      <c r="K127" s="39"/>
      <c r="L127" s="39"/>
      <c r="M127" s="41" t="s">
        <v>55</v>
      </c>
      <c r="N127" s="39"/>
      <c r="O127" s="39">
        <v>1.5</v>
      </c>
      <c r="P127" s="39"/>
      <c r="Q127" s="39"/>
      <c r="R127" s="152"/>
      <c r="S127" s="37">
        <f t="shared" si="18"/>
        <v>9</v>
      </c>
      <c r="T127" s="25">
        <f t="shared" si="19"/>
        <v>0</v>
      </c>
      <c r="U127" s="25">
        <f t="shared" si="20"/>
        <v>0</v>
      </c>
      <c r="V127" s="87">
        <f t="shared" si="21"/>
        <v>0</v>
      </c>
      <c r="W127" s="272"/>
      <c r="X127" s="257"/>
    </row>
    <row r="128" spans="1:24" s="18" customFormat="1" ht="13.5" thickBot="1" x14ac:dyDescent="0.25">
      <c r="A128" s="280"/>
      <c r="B128" s="273"/>
      <c r="C128" s="44" t="s">
        <v>118</v>
      </c>
      <c r="D128" s="43">
        <v>3</v>
      </c>
      <c r="E128" s="42">
        <v>6</v>
      </c>
      <c r="F128" s="39" t="s">
        <v>74</v>
      </c>
      <c r="G128" s="41"/>
      <c r="H128" s="39"/>
      <c r="I128" s="39"/>
      <c r="J128" s="41"/>
      <c r="K128" s="39"/>
      <c r="L128" s="39"/>
      <c r="M128" s="113" t="s">
        <v>55</v>
      </c>
      <c r="N128" s="39"/>
      <c r="O128" s="39">
        <v>0.5</v>
      </c>
      <c r="P128" s="39"/>
      <c r="Q128" s="39"/>
      <c r="R128" s="152"/>
      <c r="S128" s="37">
        <f t="shared" si="18"/>
        <v>3</v>
      </c>
      <c r="T128" s="25">
        <f t="shared" si="19"/>
        <v>0</v>
      </c>
      <c r="U128" s="25">
        <f t="shared" si="20"/>
        <v>0</v>
      </c>
      <c r="V128" s="87">
        <f t="shared" si="21"/>
        <v>0</v>
      </c>
      <c r="W128" s="272"/>
      <c r="X128" s="258"/>
    </row>
    <row r="129" spans="1:24" s="18" customFormat="1" ht="12.75" customHeight="1" thickBot="1" x14ac:dyDescent="0.25">
      <c r="A129" s="279" t="s">
        <v>117</v>
      </c>
      <c r="B129" s="276" t="s">
        <v>116</v>
      </c>
      <c r="C129" s="174" t="s">
        <v>115</v>
      </c>
      <c r="D129" s="115">
        <v>3</v>
      </c>
      <c r="E129" s="42">
        <v>6</v>
      </c>
      <c r="F129" s="56" t="s">
        <v>74</v>
      </c>
      <c r="G129" s="113"/>
      <c r="H129" s="56"/>
      <c r="I129" s="56"/>
      <c r="J129" s="113"/>
      <c r="K129" s="56" t="s">
        <v>56</v>
      </c>
      <c r="L129" s="56" t="s">
        <v>114</v>
      </c>
      <c r="M129" s="41" t="s">
        <v>55</v>
      </c>
      <c r="N129" s="56"/>
      <c r="O129" s="56">
        <v>2</v>
      </c>
      <c r="P129" s="56"/>
      <c r="Q129" s="56"/>
      <c r="R129" s="173"/>
      <c r="S129" s="37">
        <f t="shared" si="18"/>
        <v>12</v>
      </c>
      <c r="T129" s="25">
        <f t="shared" si="19"/>
        <v>0</v>
      </c>
      <c r="U129" s="25">
        <f t="shared" si="20"/>
        <v>0</v>
      </c>
      <c r="V129" s="87">
        <f t="shared" si="21"/>
        <v>0</v>
      </c>
      <c r="W129" s="271">
        <f>SUM(S129:V131)</f>
        <v>16.5</v>
      </c>
      <c r="X129" s="256">
        <f>W129*X110</f>
        <v>908.32499999999993</v>
      </c>
    </row>
    <row r="130" spans="1:24" s="18" customFormat="1" ht="13.5" thickBot="1" x14ac:dyDescent="0.25">
      <c r="A130" s="280"/>
      <c r="B130" s="273"/>
      <c r="C130" s="44" t="s">
        <v>113</v>
      </c>
      <c r="D130" s="43">
        <v>3</v>
      </c>
      <c r="E130" s="42">
        <v>6</v>
      </c>
      <c r="F130" s="39" t="s">
        <v>74</v>
      </c>
      <c r="G130" s="41"/>
      <c r="H130" s="39"/>
      <c r="I130" s="39"/>
      <c r="J130" s="41"/>
      <c r="K130" s="39"/>
      <c r="L130" s="39"/>
      <c r="M130" s="41"/>
      <c r="N130" s="39"/>
      <c r="O130" s="39">
        <v>0.5</v>
      </c>
      <c r="P130" s="39"/>
      <c r="Q130" s="39"/>
      <c r="R130" s="152"/>
      <c r="S130" s="37">
        <f t="shared" si="18"/>
        <v>3</v>
      </c>
      <c r="T130" s="25">
        <f t="shared" si="19"/>
        <v>0</v>
      </c>
      <c r="U130" s="25">
        <f t="shared" si="20"/>
        <v>0</v>
      </c>
      <c r="V130" s="87">
        <f t="shared" si="21"/>
        <v>0</v>
      </c>
      <c r="W130" s="272"/>
      <c r="X130" s="257"/>
    </row>
    <row r="131" spans="1:24" s="18" customFormat="1" ht="13.5" thickBot="1" x14ac:dyDescent="0.25">
      <c r="A131" s="280"/>
      <c r="B131" s="273"/>
      <c r="C131" s="44" t="s">
        <v>112</v>
      </c>
      <c r="D131" s="43">
        <v>3</v>
      </c>
      <c r="E131" s="42">
        <v>6</v>
      </c>
      <c r="F131" s="39" t="s">
        <v>74</v>
      </c>
      <c r="G131" s="41"/>
      <c r="H131" s="39"/>
      <c r="I131" s="39"/>
      <c r="J131" s="41"/>
      <c r="K131" s="39"/>
      <c r="L131" s="39"/>
      <c r="M131" s="41"/>
      <c r="N131" s="39"/>
      <c r="O131" s="39">
        <v>0.25</v>
      </c>
      <c r="P131" s="39"/>
      <c r="Q131" s="39"/>
      <c r="R131" s="152"/>
      <c r="S131" s="37">
        <f t="shared" si="18"/>
        <v>1.5</v>
      </c>
      <c r="T131" s="25">
        <f t="shared" si="19"/>
        <v>0</v>
      </c>
      <c r="U131" s="25">
        <f t="shared" si="20"/>
        <v>0</v>
      </c>
      <c r="V131" s="87">
        <f t="shared" si="21"/>
        <v>0</v>
      </c>
      <c r="W131" s="272"/>
      <c r="X131" s="258"/>
    </row>
    <row r="132" spans="1:24" s="18" customFormat="1" ht="23.25" thickBot="1" x14ac:dyDescent="0.25">
      <c r="A132" s="108" t="s">
        <v>111</v>
      </c>
      <c r="B132" s="107" t="s">
        <v>110</v>
      </c>
      <c r="C132" s="172" t="s">
        <v>110</v>
      </c>
      <c r="D132" s="171">
        <v>2</v>
      </c>
      <c r="E132" s="170">
        <v>18</v>
      </c>
      <c r="F132" s="169" t="s">
        <v>57</v>
      </c>
      <c r="G132" s="168"/>
      <c r="H132" s="166"/>
      <c r="I132" s="166" t="s">
        <v>55</v>
      </c>
      <c r="J132" s="168" t="s">
        <v>55</v>
      </c>
      <c r="K132" s="166"/>
      <c r="L132" s="166"/>
      <c r="M132" s="168"/>
      <c r="N132" s="167" t="s">
        <v>109</v>
      </c>
      <c r="O132" s="166">
        <v>4</v>
      </c>
      <c r="P132" s="166"/>
      <c r="Q132" s="166">
        <v>22.5</v>
      </c>
      <c r="R132" s="165"/>
      <c r="S132" s="164">
        <f t="shared" si="18"/>
        <v>72</v>
      </c>
      <c r="T132" s="96">
        <f t="shared" si="19"/>
        <v>0</v>
      </c>
      <c r="U132" s="96">
        <f t="shared" si="20"/>
        <v>22.5</v>
      </c>
      <c r="V132" s="95">
        <f t="shared" si="21"/>
        <v>0</v>
      </c>
      <c r="W132" s="94">
        <f>SUM(S132:V132)</f>
        <v>94.5</v>
      </c>
      <c r="X132" s="66">
        <f>W132*X110</f>
        <v>5202.2249999999995</v>
      </c>
    </row>
    <row r="133" spans="1:24" s="18" customFormat="1" ht="13.5" thickBot="1" x14ac:dyDescent="0.25">
      <c r="A133" s="265" t="s">
        <v>108</v>
      </c>
      <c r="B133" s="276" t="s">
        <v>64</v>
      </c>
      <c r="C133" s="63" t="s">
        <v>107</v>
      </c>
      <c r="D133" s="62">
        <v>3</v>
      </c>
      <c r="E133" s="42">
        <v>6</v>
      </c>
      <c r="F133" s="163"/>
      <c r="G133" s="57" t="s">
        <v>17</v>
      </c>
      <c r="H133" s="57"/>
      <c r="I133" s="57"/>
      <c r="J133" s="65"/>
      <c r="K133" s="57"/>
      <c r="L133" s="57"/>
      <c r="M133" s="65"/>
      <c r="N133" s="57"/>
      <c r="O133" s="57">
        <v>7.5</v>
      </c>
      <c r="P133" s="57"/>
      <c r="Q133" s="57"/>
      <c r="R133" s="153"/>
      <c r="S133" s="37">
        <f t="shared" si="18"/>
        <v>45</v>
      </c>
      <c r="T133" s="25">
        <f t="shared" si="19"/>
        <v>0</v>
      </c>
      <c r="U133" s="25">
        <f t="shared" si="20"/>
        <v>0</v>
      </c>
      <c r="V133" s="87">
        <f t="shared" si="21"/>
        <v>0</v>
      </c>
      <c r="W133" s="271">
        <f>SUM(S133:V135)</f>
        <v>111</v>
      </c>
      <c r="X133" s="256">
        <f>W133*X110</f>
        <v>6110.5499999999993</v>
      </c>
    </row>
    <row r="134" spans="1:24" s="18" customFormat="1" ht="13.5" thickBot="1" x14ac:dyDescent="0.25">
      <c r="A134" s="266"/>
      <c r="B134" s="273"/>
      <c r="C134" s="44" t="s">
        <v>106</v>
      </c>
      <c r="D134" s="43">
        <v>3</v>
      </c>
      <c r="E134" s="42">
        <v>6</v>
      </c>
      <c r="F134" s="39"/>
      <c r="G134" s="41"/>
      <c r="H134" s="39" t="s">
        <v>9</v>
      </c>
      <c r="I134" s="39"/>
      <c r="J134" s="41"/>
      <c r="K134" s="39"/>
      <c r="L134" s="39"/>
      <c r="M134" s="157"/>
      <c r="N134" s="39"/>
      <c r="O134" s="39">
        <v>7.5</v>
      </c>
      <c r="P134" s="39"/>
      <c r="Q134" s="39"/>
      <c r="R134" s="152"/>
      <c r="S134" s="37">
        <f t="shared" si="18"/>
        <v>45</v>
      </c>
      <c r="T134" s="25">
        <f t="shared" si="19"/>
        <v>0</v>
      </c>
      <c r="U134" s="25">
        <f t="shared" si="20"/>
        <v>0</v>
      </c>
      <c r="V134" s="87">
        <f t="shared" si="21"/>
        <v>0</v>
      </c>
      <c r="W134" s="272"/>
      <c r="X134" s="257"/>
    </row>
    <row r="135" spans="1:24" s="18" customFormat="1" ht="13.5" thickBot="1" x14ac:dyDescent="0.25">
      <c r="A135" s="266"/>
      <c r="B135" s="273"/>
      <c r="C135" s="162" t="s">
        <v>105</v>
      </c>
      <c r="D135" s="161">
        <v>3</v>
      </c>
      <c r="E135" s="160">
        <v>6</v>
      </c>
      <c r="F135" s="159" t="s">
        <v>57</v>
      </c>
      <c r="G135" s="157"/>
      <c r="H135" s="156"/>
      <c r="I135" s="156"/>
      <c r="J135" s="157"/>
      <c r="K135" s="158" t="s">
        <v>56</v>
      </c>
      <c r="L135" s="156"/>
      <c r="M135" s="157" t="s">
        <v>55</v>
      </c>
      <c r="N135" s="156"/>
      <c r="O135" s="156">
        <v>3.5</v>
      </c>
      <c r="P135" s="156"/>
      <c r="Q135" s="156"/>
      <c r="R135" s="155"/>
      <c r="S135" s="154">
        <f t="shared" si="18"/>
        <v>21</v>
      </c>
      <c r="T135" s="87">
        <f t="shared" si="19"/>
        <v>0</v>
      </c>
      <c r="U135" s="87">
        <f t="shared" si="20"/>
        <v>0</v>
      </c>
      <c r="V135" s="87">
        <f t="shared" si="21"/>
        <v>0</v>
      </c>
      <c r="W135" s="272"/>
      <c r="X135" s="258"/>
    </row>
    <row r="136" spans="1:24" s="18" customFormat="1" ht="13.5" thickBot="1" x14ac:dyDescent="0.25">
      <c r="A136" s="265" t="s">
        <v>104</v>
      </c>
      <c r="B136" s="276" t="s">
        <v>103</v>
      </c>
      <c r="C136" s="63" t="s">
        <v>102</v>
      </c>
      <c r="D136" s="62">
        <v>3</v>
      </c>
      <c r="E136" s="61">
        <v>6</v>
      </c>
      <c r="F136" s="57"/>
      <c r="G136" s="57" t="s">
        <v>17</v>
      </c>
      <c r="H136" s="57"/>
      <c r="I136" s="57"/>
      <c r="J136" s="65"/>
      <c r="K136" s="57"/>
      <c r="L136" s="57"/>
      <c r="M136" s="65"/>
      <c r="N136" s="57"/>
      <c r="O136" s="57">
        <v>5</v>
      </c>
      <c r="P136" s="57"/>
      <c r="Q136" s="57"/>
      <c r="R136" s="153"/>
      <c r="S136" s="37">
        <f t="shared" si="18"/>
        <v>30</v>
      </c>
      <c r="T136" s="25">
        <f t="shared" si="19"/>
        <v>0</v>
      </c>
      <c r="U136" s="25">
        <f t="shared" si="20"/>
        <v>0</v>
      </c>
      <c r="V136" s="87">
        <f t="shared" si="21"/>
        <v>0</v>
      </c>
      <c r="W136" s="271">
        <f>SUM(S136:V138)</f>
        <v>48</v>
      </c>
      <c r="X136" s="256">
        <f>W136*X110</f>
        <v>2642.3999999999996</v>
      </c>
    </row>
    <row r="137" spans="1:24" s="18" customFormat="1" ht="13.5" customHeight="1" thickBot="1" x14ac:dyDescent="0.25">
      <c r="A137" s="266"/>
      <c r="B137" s="273"/>
      <c r="C137" s="44" t="s">
        <v>101</v>
      </c>
      <c r="D137" s="43">
        <v>3</v>
      </c>
      <c r="E137" s="42">
        <v>6</v>
      </c>
      <c r="F137" s="39"/>
      <c r="G137" s="55" t="s">
        <v>59</v>
      </c>
      <c r="H137" s="39"/>
      <c r="I137" s="39"/>
      <c r="J137" s="41"/>
      <c r="K137" s="39"/>
      <c r="L137" s="39"/>
      <c r="M137" s="41"/>
      <c r="N137" s="39"/>
      <c r="O137" s="39">
        <v>1.5</v>
      </c>
      <c r="P137" s="39"/>
      <c r="Q137" s="39"/>
      <c r="R137" s="152"/>
      <c r="S137" s="37">
        <f t="shared" si="18"/>
        <v>9</v>
      </c>
      <c r="T137" s="25">
        <f t="shared" si="19"/>
        <v>0</v>
      </c>
      <c r="U137" s="25">
        <f t="shared" si="20"/>
        <v>0</v>
      </c>
      <c r="V137" s="87">
        <f t="shared" si="21"/>
        <v>0</v>
      </c>
      <c r="W137" s="272"/>
      <c r="X137" s="257"/>
    </row>
    <row r="138" spans="1:24" s="18" customFormat="1" ht="13.5" thickBot="1" x14ac:dyDescent="0.25">
      <c r="A138" s="267"/>
      <c r="B138" s="277"/>
      <c r="C138" s="36" t="s">
        <v>100</v>
      </c>
      <c r="D138" s="35">
        <v>3</v>
      </c>
      <c r="E138" s="34">
        <v>6</v>
      </c>
      <c r="F138" s="151" t="s">
        <v>57</v>
      </c>
      <c r="G138" s="33"/>
      <c r="H138" s="31"/>
      <c r="I138" s="31"/>
      <c r="J138" s="33"/>
      <c r="K138" s="150" t="s">
        <v>56</v>
      </c>
      <c r="L138" s="31"/>
      <c r="M138" s="33" t="s">
        <v>55</v>
      </c>
      <c r="N138" s="31"/>
      <c r="O138" s="31">
        <v>1.5</v>
      </c>
      <c r="P138" s="31"/>
      <c r="Q138" s="31"/>
      <c r="R138" s="149"/>
      <c r="S138" s="25">
        <f t="shared" si="18"/>
        <v>9</v>
      </c>
      <c r="T138" s="25">
        <f t="shared" si="19"/>
        <v>0</v>
      </c>
      <c r="U138" s="25">
        <f t="shared" si="20"/>
        <v>0</v>
      </c>
      <c r="V138" s="25">
        <f t="shared" si="21"/>
        <v>0</v>
      </c>
      <c r="W138" s="278"/>
      <c r="X138" s="258"/>
    </row>
    <row r="139" spans="1:24" s="18" customFormat="1" ht="13.5" thickBot="1" x14ac:dyDescent="0.25">
      <c r="A139" s="147"/>
      <c r="B139" s="147"/>
      <c r="C139" s="18" t="s">
        <v>7</v>
      </c>
      <c r="D139" s="3"/>
      <c r="E139" s="3"/>
      <c r="G139" s="26"/>
      <c r="J139" s="26"/>
      <c r="M139" s="26"/>
      <c r="S139" s="132">
        <f>SUM(S113:S138)</f>
        <v>494.5</v>
      </c>
      <c r="T139" s="132">
        <f>SUM(T113:T138)</f>
        <v>15</v>
      </c>
      <c r="U139" s="132">
        <f>SUM(U113:U138)</f>
        <v>67</v>
      </c>
      <c r="V139" s="132">
        <f>SUM(V113:V138)</f>
        <v>0</v>
      </c>
      <c r="W139" s="148">
        <f>SUM(W113:W138)</f>
        <v>576.5</v>
      </c>
      <c r="X139" s="85">
        <f>SUM(X113:X137)</f>
        <v>31736.324999999997</v>
      </c>
    </row>
    <row r="140" spans="1:24" s="18" customFormat="1" ht="13.5" thickBot="1" x14ac:dyDescent="0.25">
      <c r="A140" s="147"/>
      <c r="B140" s="147"/>
      <c r="D140" s="3"/>
      <c r="E140" s="3"/>
      <c r="G140" s="26"/>
      <c r="J140" s="26"/>
      <c r="M140" s="26"/>
      <c r="S140" s="22">
        <f>S139*$X$1</f>
        <v>27222.224999999999</v>
      </c>
      <c r="T140" s="21">
        <f>T139*$X$1</f>
        <v>825.75</v>
      </c>
      <c r="U140" s="20">
        <f>U139*$X$1</f>
        <v>3688.35</v>
      </c>
      <c r="V140" s="19">
        <f>V139*$X$1</f>
        <v>0</v>
      </c>
      <c r="X140" s="1"/>
    </row>
    <row r="141" spans="1:24" s="18" customFormat="1" ht="13.5" thickBot="1" x14ac:dyDescent="0.25">
      <c r="A141" s="147"/>
      <c r="C141" s="28"/>
      <c r="D141" s="3"/>
      <c r="E141" s="3"/>
      <c r="G141" s="26"/>
      <c r="J141" s="26"/>
      <c r="M141" s="26"/>
      <c r="X141" s="1"/>
    </row>
    <row r="142" spans="1:24" s="18" customFormat="1" ht="26.25" thickBot="1" x14ac:dyDescent="0.25">
      <c r="A142" s="147"/>
      <c r="B142" s="147"/>
      <c r="C142" s="28"/>
      <c r="D142" s="3"/>
      <c r="E142" s="3"/>
      <c r="G142" s="26"/>
      <c r="J142" s="26"/>
      <c r="M142" s="26"/>
      <c r="T142" s="84" t="s">
        <v>54</v>
      </c>
      <c r="U142" s="84" t="s">
        <v>54</v>
      </c>
      <c r="V142" s="146" t="s">
        <v>54</v>
      </c>
      <c r="W142" s="84" t="s">
        <v>53</v>
      </c>
      <c r="X142" s="83">
        <v>55.05</v>
      </c>
    </row>
    <row r="143" spans="1:24" s="18" customFormat="1" ht="13.5" thickBot="1" x14ac:dyDescent="0.25">
      <c r="A143" s="29"/>
      <c r="B143" s="28"/>
      <c r="C143" s="28"/>
      <c r="D143" s="3"/>
      <c r="E143" s="301" t="s">
        <v>52</v>
      </c>
      <c r="F143" s="302"/>
      <c r="G143" s="302"/>
      <c r="H143" s="302"/>
      <c r="I143" s="302"/>
      <c r="J143" s="302"/>
      <c r="K143" s="303"/>
      <c r="T143" s="82">
        <v>1</v>
      </c>
      <c r="U143" s="81">
        <v>1</v>
      </c>
      <c r="V143" s="80">
        <v>1</v>
      </c>
      <c r="X143" s="1"/>
    </row>
    <row r="144" spans="1:24" s="18" customFormat="1" ht="27" customHeight="1" thickBot="1" x14ac:dyDescent="0.25">
      <c r="A144" s="79" t="s">
        <v>51</v>
      </c>
      <c r="B144" s="78"/>
      <c r="C144" s="78"/>
      <c r="D144" s="145" t="s">
        <v>50</v>
      </c>
      <c r="E144" s="144"/>
      <c r="F144" s="144" t="s">
        <v>49</v>
      </c>
      <c r="G144" s="144" t="s">
        <v>48</v>
      </c>
      <c r="H144" s="144" t="s">
        <v>47</v>
      </c>
      <c r="I144" s="143" t="s">
        <v>46</v>
      </c>
      <c r="J144" s="143" t="s">
        <v>45</v>
      </c>
      <c r="K144" s="143" t="s">
        <v>44</v>
      </c>
      <c r="L144" s="70" t="s">
        <v>43</v>
      </c>
      <c r="M144" s="142" t="s">
        <v>42</v>
      </c>
      <c r="N144" s="74" t="s">
        <v>41</v>
      </c>
      <c r="O144" s="73" t="s">
        <v>40</v>
      </c>
      <c r="P144" s="72" t="s">
        <v>39</v>
      </c>
      <c r="Q144" s="71" t="s">
        <v>38</v>
      </c>
      <c r="R144" s="70" t="s">
        <v>37</v>
      </c>
      <c r="S144" s="69" t="s">
        <v>6</v>
      </c>
      <c r="T144" s="68" t="s">
        <v>5</v>
      </c>
      <c r="U144" s="15" t="s">
        <v>4</v>
      </c>
      <c r="V144" s="14" t="s">
        <v>3</v>
      </c>
      <c r="W144" s="67" t="s">
        <v>36</v>
      </c>
      <c r="X144" s="66" t="s">
        <v>35</v>
      </c>
    </row>
    <row r="145" spans="1:24" s="18" customFormat="1" ht="13.5" thickBot="1" x14ac:dyDescent="0.25">
      <c r="A145" s="265" t="s">
        <v>99</v>
      </c>
      <c r="B145" s="276" t="s">
        <v>98</v>
      </c>
      <c r="C145" s="137" t="s">
        <v>97</v>
      </c>
      <c r="D145" s="62">
        <v>4</v>
      </c>
      <c r="E145" s="61">
        <v>2</v>
      </c>
      <c r="F145" s="57"/>
      <c r="G145" s="93" t="s">
        <v>57</v>
      </c>
      <c r="H145" s="57"/>
      <c r="I145" s="57"/>
      <c r="J145" s="65"/>
      <c r="K145" s="57"/>
      <c r="L145" s="57"/>
      <c r="M145" s="65"/>
      <c r="N145" s="59"/>
      <c r="O145" s="57">
        <v>3</v>
      </c>
      <c r="P145" s="92"/>
      <c r="Q145" s="57"/>
      <c r="R145" s="141"/>
      <c r="S145" s="88">
        <f t="shared" ref="S145:S164" si="22">O145*E145</f>
        <v>6</v>
      </c>
      <c r="T145" s="25">
        <f t="shared" ref="T145:T164" si="23">P145*$T$143</f>
        <v>0</v>
      </c>
      <c r="U145" s="25">
        <f t="shared" ref="U145:U164" si="24">Q145*$U$143</f>
        <v>0</v>
      </c>
      <c r="V145" s="87">
        <f t="shared" ref="V145:V164" si="25">R145*$V$143</f>
        <v>0</v>
      </c>
      <c r="W145" s="271">
        <f>SUM(S145:V147)</f>
        <v>30</v>
      </c>
      <c r="X145" s="256">
        <f>W145*$X$142</f>
        <v>1651.5</v>
      </c>
    </row>
    <row r="146" spans="1:24" s="18" customFormat="1" ht="13.5" thickBot="1" x14ac:dyDescent="0.25">
      <c r="A146" s="266"/>
      <c r="B146" s="273"/>
      <c r="C146" s="130" t="s">
        <v>96</v>
      </c>
      <c r="D146" s="43">
        <v>3</v>
      </c>
      <c r="E146" s="42">
        <v>6</v>
      </c>
      <c r="F146" s="39" t="s">
        <v>74</v>
      </c>
      <c r="G146" s="113"/>
      <c r="H146" s="39"/>
      <c r="I146" s="39" t="s">
        <v>95</v>
      </c>
      <c r="J146" s="41"/>
      <c r="K146" s="39"/>
      <c r="L146" s="39"/>
      <c r="M146" s="41"/>
      <c r="N146" s="140" t="s">
        <v>94</v>
      </c>
      <c r="O146" s="39">
        <v>0.5</v>
      </c>
      <c r="P146" s="91"/>
      <c r="Q146" s="39">
        <v>15</v>
      </c>
      <c r="R146" s="139"/>
      <c r="S146" s="88">
        <f t="shared" si="22"/>
        <v>3</v>
      </c>
      <c r="T146" s="25">
        <f t="shared" si="23"/>
        <v>0</v>
      </c>
      <c r="U146" s="25">
        <f t="shared" si="24"/>
        <v>15</v>
      </c>
      <c r="V146" s="87">
        <f t="shared" si="25"/>
        <v>0</v>
      </c>
      <c r="W146" s="272"/>
      <c r="X146" s="257"/>
    </row>
    <row r="147" spans="1:24" s="18" customFormat="1" ht="13.5" thickBot="1" x14ac:dyDescent="0.25">
      <c r="A147" s="267"/>
      <c r="B147" s="277"/>
      <c r="C147" s="135" t="s">
        <v>93</v>
      </c>
      <c r="D147" s="35">
        <v>3</v>
      </c>
      <c r="E147" s="42">
        <v>6</v>
      </c>
      <c r="F147" s="39" t="s">
        <v>74</v>
      </c>
      <c r="G147" s="33"/>
      <c r="H147" s="31"/>
      <c r="I147" s="31"/>
      <c r="J147" s="33"/>
      <c r="K147" s="31"/>
      <c r="L147" s="31"/>
      <c r="M147" s="33"/>
      <c r="N147" s="32"/>
      <c r="O147" s="31">
        <v>1</v>
      </c>
      <c r="P147" s="89"/>
      <c r="Q147" s="31"/>
      <c r="R147" s="138"/>
      <c r="S147" s="88">
        <f t="shared" si="22"/>
        <v>6</v>
      </c>
      <c r="T147" s="25">
        <f t="shared" si="23"/>
        <v>0</v>
      </c>
      <c r="U147" s="25">
        <f t="shared" si="24"/>
        <v>0</v>
      </c>
      <c r="V147" s="87">
        <f t="shared" si="25"/>
        <v>0</v>
      </c>
      <c r="W147" s="278"/>
      <c r="X147" s="258"/>
    </row>
    <row r="148" spans="1:24" s="18" customFormat="1" ht="13.5" thickBot="1" x14ac:dyDescent="0.25">
      <c r="A148" s="265" t="s">
        <v>92</v>
      </c>
      <c r="B148" s="268" t="s">
        <v>91</v>
      </c>
      <c r="C148" s="137" t="s">
        <v>90</v>
      </c>
      <c r="D148" s="62">
        <v>2</v>
      </c>
      <c r="E148" s="136">
        <v>14</v>
      </c>
      <c r="F148" s="60" t="s">
        <v>57</v>
      </c>
      <c r="G148" s="65"/>
      <c r="H148" s="57"/>
      <c r="I148" s="57"/>
      <c r="J148" s="65"/>
      <c r="K148" s="57"/>
      <c r="L148" s="57"/>
      <c r="M148" s="65" t="s">
        <v>55</v>
      </c>
      <c r="N148" s="59"/>
      <c r="O148" s="57"/>
      <c r="P148" s="92"/>
      <c r="Q148" s="57"/>
      <c r="R148" s="37"/>
      <c r="S148" s="88">
        <f t="shared" si="22"/>
        <v>0</v>
      </c>
      <c r="T148" s="25">
        <f t="shared" si="23"/>
        <v>0</v>
      </c>
      <c r="U148" s="25">
        <f t="shared" si="24"/>
        <v>0</v>
      </c>
      <c r="V148" s="87">
        <f t="shared" si="25"/>
        <v>0</v>
      </c>
      <c r="W148" s="271">
        <f>SUM(S148:V150)</f>
        <v>0</v>
      </c>
      <c r="X148" s="256">
        <f>W148*$X$142</f>
        <v>0</v>
      </c>
    </row>
    <row r="149" spans="1:24" s="18" customFormat="1" ht="13.5" thickBot="1" x14ac:dyDescent="0.25">
      <c r="A149" s="266"/>
      <c r="B149" s="269"/>
      <c r="C149" s="130" t="s">
        <v>89</v>
      </c>
      <c r="D149" s="43">
        <v>2</v>
      </c>
      <c r="E149" s="42">
        <v>14</v>
      </c>
      <c r="F149" s="55" t="s">
        <v>57</v>
      </c>
      <c r="G149" s="41"/>
      <c r="H149" s="39"/>
      <c r="I149" s="39"/>
      <c r="J149" s="41" t="s">
        <v>88</v>
      </c>
      <c r="K149" s="41" t="s">
        <v>87</v>
      </c>
      <c r="L149" s="39"/>
      <c r="M149" s="41" t="s">
        <v>55</v>
      </c>
      <c r="N149" s="40"/>
      <c r="O149" s="39"/>
      <c r="P149" s="91"/>
      <c r="Q149" s="39"/>
      <c r="R149" s="38"/>
      <c r="S149" s="88">
        <f t="shared" si="22"/>
        <v>0</v>
      </c>
      <c r="T149" s="25">
        <f t="shared" si="23"/>
        <v>0</v>
      </c>
      <c r="U149" s="25">
        <f t="shared" si="24"/>
        <v>0</v>
      </c>
      <c r="V149" s="87">
        <f t="shared" si="25"/>
        <v>0</v>
      </c>
      <c r="W149" s="272"/>
      <c r="X149" s="257"/>
    </row>
    <row r="150" spans="1:24" s="18" customFormat="1" ht="13.5" thickBot="1" x14ac:dyDescent="0.25">
      <c r="A150" s="267"/>
      <c r="B150" s="270"/>
      <c r="C150" s="135" t="s">
        <v>86</v>
      </c>
      <c r="D150" s="35">
        <v>2</v>
      </c>
      <c r="E150" s="34">
        <v>14</v>
      </c>
      <c r="F150" s="90" t="s">
        <v>57</v>
      </c>
      <c r="G150" s="33"/>
      <c r="H150" s="31"/>
      <c r="I150" s="31"/>
      <c r="J150" s="33"/>
      <c r="K150" s="31"/>
      <c r="L150" s="31"/>
      <c r="M150" s="33" t="s">
        <v>55</v>
      </c>
      <c r="N150" s="32"/>
      <c r="O150" s="31"/>
      <c r="P150" s="89"/>
      <c r="Q150" s="31"/>
      <c r="R150" s="30"/>
      <c r="S150" s="25">
        <f t="shared" si="22"/>
        <v>0</v>
      </c>
      <c r="T150" s="25">
        <f t="shared" si="23"/>
        <v>0</v>
      </c>
      <c r="U150" s="25">
        <f t="shared" si="24"/>
        <v>0</v>
      </c>
      <c r="V150" s="25">
        <f t="shared" si="25"/>
        <v>0</v>
      </c>
      <c r="W150" s="272"/>
      <c r="X150" s="257"/>
    </row>
    <row r="151" spans="1:24" s="18" customFormat="1" ht="13.5" thickBot="1" x14ac:dyDescent="0.25">
      <c r="A151" s="266" t="s">
        <v>85</v>
      </c>
      <c r="B151" s="273" t="s">
        <v>84</v>
      </c>
      <c r="C151" s="116" t="s">
        <v>83</v>
      </c>
      <c r="D151" s="115">
        <v>2</v>
      </c>
      <c r="E151" s="134">
        <v>14</v>
      </c>
      <c r="F151" s="114" t="s">
        <v>57</v>
      </c>
      <c r="G151" s="113"/>
      <c r="H151" s="56"/>
      <c r="I151" s="56"/>
      <c r="J151" s="113"/>
      <c r="K151" s="56"/>
      <c r="L151" s="56"/>
      <c r="M151" s="113"/>
      <c r="N151" s="112"/>
      <c r="O151" s="56">
        <v>2</v>
      </c>
      <c r="P151" s="111"/>
      <c r="Q151" s="56"/>
      <c r="R151" s="110"/>
      <c r="S151" s="133">
        <f t="shared" si="22"/>
        <v>28</v>
      </c>
      <c r="T151" s="132">
        <f t="shared" si="23"/>
        <v>0</v>
      </c>
      <c r="U151" s="132">
        <f t="shared" si="24"/>
        <v>0</v>
      </c>
      <c r="V151" s="131">
        <f t="shared" si="25"/>
        <v>0</v>
      </c>
      <c r="W151" s="271">
        <f>SUM(S151:V155)</f>
        <v>80</v>
      </c>
      <c r="X151" s="256">
        <f>W151*X142</f>
        <v>4404</v>
      </c>
    </row>
    <row r="152" spans="1:24" s="18" customFormat="1" ht="13.5" thickBot="1" x14ac:dyDescent="0.25">
      <c r="A152" s="266"/>
      <c r="B152" s="273"/>
      <c r="C152" s="130" t="s">
        <v>82</v>
      </c>
      <c r="D152" s="43">
        <v>2</v>
      </c>
      <c r="E152" s="42">
        <v>14</v>
      </c>
      <c r="F152" s="114" t="s">
        <v>81</v>
      </c>
      <c r="G152" s="41"/>
      <c r="H152" s="39" t="s">
        <v>9</v>
      </c>
      <c r="I152" s="39"/>
      <c r="J152" s="41"/>
      <c r="K152" s="39"/>
      <c r="L152" s="39"/>
      <c r="M152" s="41"/>
      <c r="N152" s="40"/>
      <c r="O152" s="39">
        <v>1</v>
      </c>
      <c r="P152" s="91"/>
      <c r="Q152" s="39"/>
      <c r="R152" s="38"/>
      <c r="S152" s="88">
        <f t="shared" si="22"/>
        <v>14</v>
      </c>
      <c r="T152" s="25">
        <f t="shared" si="23"/>
        <v>0</v>
      </c>
      <c r="U152" s="25">
        <f t="shared" si="24"/>
        <v>0</v>
      </c>
      <c r="V152" s="87">
        <f t="shared" si="25"/>
        <v>0</v>
      </c>
      <c r="W152" s="272"/>
      <c r="X152" s="257"/>
    </row>
    <row r="153" spans="1:24" s="18" customFormat="1" ht="13.5" thickBot="1" x14ac:dyDescent="0.25">
      <c r="A153" s="266"/>
      <c r="B153" s="273"/>
      <c r="C153" s="130" t="s">
        <v>80</v>
      </c>
      <c r="D153" s="43">
        <v>2</v>
      </c>
      <c r="E153" s="42">
        <v>14</v>
      </c>
      <c r="F153" s="114" t="s">
        <v>57</v>
      </c>
      <c r="G153" s="41"/>
      <c r="H153" s="39" t="s">
        <v>9</v>
      </c>
      <c r="I153" s="39"/>
      <c r="J153" s="41"/>
      <c r="K153" s="39"/>
      <c r="L153" s="39"/>
      <c r="M153" s="41"/>
      <c r="N153" s="40"/>
      <c r="O153" s="39">
        <v>1</v>
      </c>
      <c r="P153" s="91"/>
      <c r="Q153" s="39"/>
      <c r="R153" s="38"/>
      <c r="S153" s="88">
        <f t="shared" si="22"/>
        <v>14</v>
      </c>
      <c r="T153" s="25">
        <f t="shared" si="23"/>
        <v>0</v>
      </c>
      <c r="U153" s="25">
        <f t="shared" si="24"/>
        <v>0</v>
      </c>
      <c r="V153" s="87">
        <f t="shared" si="25"/>
        <v>0</v>
      </c>
      <c r="W153" s="272"/>
      <c r="X153" s="257"/>
    </row>
    <row r="154" spans="1:24" s="18" customFormat="1" ht="13.5" thickBot="1" x14ac:dyDescent="0.25">
      <c r="A154" s="266"/>
      <c r="B154" s="273"/>
      <c r="C154" s="130" t="s">
        <v>79</v>
      </c>
      <c r="D154" s="43">
        <v>3</v>
      </c>
      <c r="E154" s="42">
        <v>6</v>
      </c>
      <c r="F154" s="114" t="s">
        <v>57</v>
      </c>
      <c r="G154" s="41"/>
      <c r="H154" s="39" t="s">
        <v>9</v>
      </c>
      <c r="I154" s="39"/>
      <c r="J154" s="41"/>
      <c r="K154" s="39"/>
      <c r="L154" s="39"/>
      <c r="M154" s="41"/>
      <c r="N154" s="40"/>
      <c r="O154" s="39">
        <v>3</v>
      </c>
      <c r="P154" s="91"/>
      <c r="Q154" s="39"/>
      <c r="R154" s="38"/>
      <c r="S154" s="88">
        <f t="shared" si="22"/>
        <v>18</v>
      </c>
      <c r="T154" s="25">
        <f t="shared" si="23"/>
        <v>0</v>
      </c>
      <c r="U154" s="25">
        <f t="shared" si="24"/>
        <v>0</v>
      </c>
      <c r="V154" s="87">
        <f t="shared" si="25"/>
        <v>0</v>
      </c>
      <c r="W154" s="272"/>
      <c r="X154" s="257"/>
    </row>
    <row r="155" spans="1:24" s="18" customFormat="1" ht="23.25" thickBot="1" x14ac:dyDescent="0.25">
      <c r="A155" s="266"/>
      <c r="B155" s="273"/>
      <c r="C155" s="130" t="s">
        <v>78</v>
      </c>
      <c r="D155" s="43">
        <v>3</v>
      </c>
      <c r="E155" s="42">
        <v>6</v>
      </c>
      <c r="F155" s="114" t="s">
        <v>57</v>
      </c>
      <c r="G155" s="41"/>
      <c r="H155" s="39" t="s">
        <v>9</v>
      </c>
      <c r="I155" s="39"/>
      <c r="J155" s="41"/>
      <c r="K155" s="39"/>
      <c r="L155" s="39"/>
      <c r="M155" s="41"/>
      <c r="N155" s="40"/>
      <c r="O155" s="39">
        <v>1</v>
      </c>
      <c r="P155" s="91"/>
      <c r="Q155" s="39"/>
      <c r="R155" s="38"/>
      <c r="S155" s="88">
        <f t="shared" si="22"/>
        <v>6</v>
      </c>
      <c r="T155" s="25">
        <f t="shared" si="23"/>
        <v>0</v>
      </c>
      <c r="U155" s="25">
        <f t="shared" si="24"/>
        <v>0</v>
      </c>
      <c r="V155" s="87">
        <f t="shared" si="25"/>
        <v>0</v>
      </c>
      <c r="W155" s="272"/>
      <c r="X155" s="258"/>
    </row>
    <row r="156" spans="1:24" s="118" customFormat="1" ht="23.25" thickBot="1" x14ac:dyDescent="0.25">
      <c r="A156" s="129" t="s">
        <v>77</v>
      </c>
      <c r="B156" s="128" t="s">
        <v>76</v>
      </c>
      <c r="C156" s="127" t="s">
        <v>75</v>
      </c>
      <c r="D156" s="126">
        <v>4</v>
      </c>
      <c r="E156" s="125">
        <v>2</v>
      </c>
      <c r="F156" s="122"/>
      <c r="G156" s="121" t="s">
        <v>74</v>
      </c>
      <c r="H156" s="121" t="s">
        <v>9</v>
      </c>
      <c r="I156" s="121"/>
      <c r="J156" s="124"/>
      <c r="K156" s="121"/>
      <c r="L156" s="121"/>
      <c r="M156" s="124"/>
      <c r="N156" s="123" t="s">
        <v>73</v>
      </c>
      <c r="O156" s="121">
        <v>7.5</v>
      </c>
      <c r="P156" s="122"/>
      <c r="Q156" s="121"/>
      <c r="R156" s="120"/>
      <c r="S156" s="97">
        <f t="shared" si="22"/>
        <v>15</v>
      </c>
      <c r="T156" s="96">
        <f t="shared" si="23"/>
        <v>0</v>
      </c>
      <c r="U156" s="96">
        <f t="shared" si="24"/>
        <v>0</v>
      </c>
      <c r="V156" s="95">
        <f t="shared" si="25"/>
        <v>0</v>
      </c>
      <c r="W156" s="119">
        <f>SUM(S156:V156)</f>
        <v>15</v>
      </c>
      <c r="X156" s="66">
        <f>W156*X142</f>
        <v>825.75</v>
      </c>
    </row>
    <row r="157" spans="1:24" s="18" customFormat="1" ht="13.5" thickBot="1" x14ac:dyDescent="0.25">
      <c r="A157" s="108" t="s">
        <v>72</v>
      </c>
      <c r="B157" s="117" t="s">
        <v>71</v>
      </c>
      <c r="C157" s="116" t="s">
        <v>70</v>
      </c>
      <c r="D157" s="115">
        <v>3</v>
      </c>
      <c r="E157" s="42">
        <v>6</v>
      </c>
      <c r="F157" s="114" t="s">
        <v>57</v>
      </c>
      <c r="G157" s="114" t="s">
        <v>57</v>
      </c>
      <c r="H157" s="56"/>
      <c r="I157" s="56"/>
      <c r="J157" s="113"/>
      <c r="K157" s="56"/>
      <c r="L157" s="56"/>
      <c r="M157" s="113"/>
      <c r="N157" s="112"/>
      <c r="O157" s="56">
        <v>4</v>
      </c>
      <c r="P157" s="111"/>
      <c r="Q157" s="56"/>
      <c r="R157" s="110"/>
      <c r="S157" s="88">
        <f t="shared" si="22"/>
        <v>24</v>
      </c>
      <c r="T157" s="25">
        <f t="shared" si="23"/>
        <v>0</v>
      </c>
      <c r="U157" s="25">
        <f t="shared" si="24"/>
        <v>0</v>
      </c>
      <c r="V157" s="87">
        <f t="shared" si="25"/>
        <v>0</v>
      </c>
      <c r="W157" s="94">
        <f>SUM(S157:V157)</f>
        <v>24</v>
      </c>
      <c r="X157" s="109">
        <f>W157*X142</f>
        <v>1321.1999999999998</v>
      </c>
    </row>
    <row r="158" spans="1:24" s="18" customFormat="1" ht="34.5" thickBot="1" x14ac:dyDescent="0.25">
      <c r="A158" s="108" t="s">
        <v>69</v>
      </c>
      <c r="B158" s="107" t="s">
        <v>68</v>
      </c>
      <c r="C158" s="106" t="s">
        <v>67</v>
      </c>
      <c r="D158" s="105">
        <v>3</v>
      </c>
      <c r="E158" s="104">
        <v>6</v>
      </c>
      <c r="F158" s="103" t="s">
        <v>57</v>
      </c>
      <c r="G158" s="102"/>
      <c r="H158" s="99"/>
      <c r="I158" s="99"/>
      <c r="J158" s="99"/>
      <c r="K158" s="99"/>
      <c r="L158" s="99"/>
      <c r="M158" s="99"/>
      <c r="N158" s="101"/>
      <c r="O158" s="99">
        <v>0.5</v>
      </c>
      <c r="P158" s="100"/>
      <c r="Q158" s="99"/>
      <c r="R158" s="98"/>
      <c r="S158" s="97">
        <f t="shared" si="22"/>
        <v>3</v>
      </c>
      <c r="T158" s="96">
        <f t="shared" si="23"/>
        <v>0</v>
      </c>
      <c r="U158" s="96">
        <f t="shared" si="24"/>
        <v>0</v>
      </c>
      <c r="V158" s="95">
        <f t="shared" si="25"/>
        <v>0</v>
      </c>
      <c r="W158" s="94">
        <f>SUM(S158:V158)</f>
        <v>3</v>
      </c>
      <c r="X158" s="66">
        <f>W158*X142</f>
        <v>165.14999999999998</v>
      </c>
    </row>
    <row r="159" spans="1:24" s="18" customFormat="1" ht="13.5" thickBot="1" x14ac:dyDescent="0.25">
      <c r="A159" s="265" t="s">
        <v>66</v>
      </c>
      <c r="B159" s="268" t="s">
        <v>65</v>
      </c>
      <c r="C159" s="63" t="s">
        <v>64</v>
      </c>
      <c r="D159" s="62">
        <v>3</v>
      </c>
      <c r="E159" s="61">
        <v>6</v>
      </c>
      <c r="F159" s="93" t="s">
        <v>57</v>
      </c>
      <c r="G159" s="65"/>
      <c r="H159" s="57"/>
      <c r="I159" s="57"/>
      <c r="J159" s="57"/>
      <c r="K159" s="57"/>
      <c r="L159" s="57"/>
      <c r="M159" s="57"/>
      <c r="N159" s="59"/>
      <c r="O159" s="57">
        <v>1.5</v>
      </c>
      <c r="P159" s="92"/>
      <c r="Q159" s="57"/>
      <c r="R159" s="37"/>
      <c r="S159" s="88">
        <f t="shared" si="22"/>
        <v>9</v>
      </c>
      <c r="T159" s="25">
        <f t="shared" si="23"/>
        <v>0</v>
      </c>
      <c r="U159" s="25">
        <f t="shared" si="24"/>
        <v>0</v>
      </c>
      <c r="V159" s="87">
        <f t="shared" si="25"/>
        <v>0</v>
      </c>
      <c r="W159" s="271">
        <f>SUM(S159:V164)</f>
        <v>87</v>
      </c>
      <c r="X159" s="256">
        <f>W159*X142</f>
        <v>4789.3499999999995</v>
      </c>
    </row>
    <row r="160" spans="1:24" s="18" customFormat="1" ht="13.5" thickBot="1" x14ac:dyDescent="0.25">
      <c r="A160" s="266"/>
      <c r="B160" s="269"/>
      <c r="C160" s="44" t="s">
        <v>63</v>
      </c>
      <c r="D160" s="43">
        <v>3</v>
      </c>
      <c r="E160" s="42">
        <v>6</v>
      </c>
      <c r="F160" s="39"/>
      <c r="G160" s="41"/>
      <c r="H160" s="39" t="s">
        <v>9</v>
      </c>
      <c r="I160" s="39"/>
      <c r="J160" s="39"/>
      <c r="K160" s="39" t="s">
        <v>56</v>
      </c>
      <c r="L160" s="39"/>
      <c r="M160" s="41" t="s">
        <v>55</v>
      </c>
      <c r="N160" s="40"/>
      <c r="O160" s="39">
        <v>7.5</v>
      </c>
      <c r="P160" s="91"/>
      <c r="Q160" s="39"/>
      <c r="R160" s="38"/>
      <c r="S160" s="88">
        <f t="shared" si="22"/>
        <v>45</v>
      </c>
      <c r="T160" s="25">
        <f t="shared" si="23"/>
        <v>0</v>
      </c>
      <c r="U160" s="25">
        <f t="shared" si="24"/>
        <v>0</v>
      </c>
      <c r="V160" s="87">
        <f t="shared" si="25"/>
        <v>0</v>
      </c>
      <c r="W160" s="272"/>
      <c r="X160" s="257"/>
    </row>
    <row r="161" spans="1:24" s="18" customFormat="1" ht="13.5" thickBot="1" x14ac:dyDescent="0.25">
      <c r="A161" s="266"/>
      <c r="B161" s="269"/>
      <c r="C161" s="44" t="s">
        <v>62</v>
      </c>
      <c r="D161" s="43">
        <v>4</v>
      </c>
      <c r="E161" s="42">
        <v>2</v>
      </c>
      <c r="F161" s="39" t="s">
        <v>9</v>
      </c>
      <c r="G161" s="41"/>
      <c r="H161" s="39"/>
      <c r="I161" s="39"/>
      <c r="J161" s="39"/>
      <c r="K161" s="39"/>
      <c r="L161" s="39"/>
      <c r="M161" s="39"/>
      <c r="N161" s="40"/>
      <c r="O161" s="39">
        <v>1.5</v>
      </c>
      <c r="P161" s="91"/>
      <c r="Q161" s="39"/>
      <c r="R161" s="38"/>
      <c r="S161" s="88">
        <f t="shared" si="22"/>
        <v>3</v>
      </c>
      <c r="T161" s="25">
        <f t="shared" si="23"/>
        <v>0</v>
      </c>
      <c r="U161" s="25">
        <f t="shared" si="24"/>
        <v>0</v>
      </c>
      <c r="V161" s="87">
        <f t="shared" si="25"/>
        <v>0</v>
      </c>
      <c r="W161" s="272"/>
      <c r="X161" s="257"/>
    </row>
    <row r="162" spans="1:24" s="18" customFormat="1" ht="13.5" thickBot="1" x14ac:dyDescent="0.25">
      <c r="A162" s="266"/>
      <c r="B162" s="269"/>
      <c r="C162" s="44" t="s">
        <v>61</v>
      </c>
      <c r="D162" s="43">
        <v>3</v>
      </c>
      <c r="E162" s="42">
        <v>6</v>
      </c>
      <c r="F162" s="55" t="s">
        <v>57</v>
      </c>
      <c r="G162" s="41"/>
      <c r="H162" s="39"/>
      <c r="I162" s="39"/>
      <c r="J162" s="39"/>
      <c r="K162" s="39"/>
      <c r="L162" s="39"/>
      <c r="M162" s="39"/>
      <c r="N162" s="40"/>
      <c r="O162" s="39">
        <v>2</v>
      </c>
      <c r="P162" s="91"/>
      <c r="Q162" s="39"/>
      <c r="R162" s="38"/>
      <c r="S162" s="88">
        <f t="shared" si="22"/>
        <v>12</v>
      </c>
      <c r="T162" s="25">
        <f t="shared" si="23"/>
        <v>0</v>
      </c>
      <c r="U162" s="25">
        <f t="shared" si="24"/>
        <v>0</v>
      </c>
      <c r="V162" s="87">
        <f t="shared" si="25"/>
        <v>0</v>
      </c>
      <c r="W162" s="272"/>
      <c r="X162" s="257"/>
    </row>
    <row r="163" spans="1:24" s="18" customFormat="1" ht="13.5" thickBot="1" x14ac:dyDescent="0.25">
      <c r="A163" s="266"/>
      <c r="B163" s="269"/>
      <c r="C163" s="44" t="s">
        <v>60</v>
      </c>
      <c r="D163" s="43">
        <v>3</v>
      </c>
      <c r="E163" s="42">
        <v>6</v>
      </c>
      <c r="F163" s="39"/>
      <c r="G163" s="55" t="s">
        <v>59</v>
      </c>
      <c r="H163" s="39"/>
      <c r="I163" s="39"/>
      <c r="J163" s="39"/>
      <c r="K163" s="39"/>
      <c r="L163" s="39"/>
      <c r="M163" s="39"/>
      <c r="N163" s="40"/>
      <c r="O163" s="39">
        <v>1</v>
      </c>
      <c r="P163" s="91"/>
      <c r="Q163" s="39"/>
      <c r="R163" s="38"/>
      <c r="S163" s="88">
        <f t="shared" si="22"/>
        <v>6</v>
      </c>
      <c r="T163" s="25">
        <f t="shared" si="23"/>
        <v>0</v>
      </c>
      <c r="U163" s="25">
        <f t="shared" si="24"/>
        <v>0</v>
      </c>
      <c r="V163" s="87">
        <f t="shared" si="25"/>
        <v>0</v>
      </c>
      <c r="W163" s="272"/>
      <c r="X163" s="257"/>
    </row>
    <row r="164" spans="1:24" s="18" customFormat="1" ht="13.5" thickBot="1" x14ac:dyDescent="0.25">
      <c r="A164" s="267"/>
      <c r="B164" s="270"/>
      <c r="C164" s="36" t="s">
        <v>58</v>
      </c>
      <c r="D164" s="35">
        <v>3</v>
      </c>
      <c r="E164" s="34">
        <v>6</v>
      </c>
      <c r="F164" s="90" t="s">
        <v>57</v>
      </c>
      <c r="G164" s="33"/>
      <c r="H164" s="31"/>
      <c r="I164" s="31"/>
      <c r="J164" s="31"/>
      <c r="K164" s="31" t="s">
        <v>56</v>
      </c>
      <c r="L164" s="31"/>
      <c r="M164" s="33" t="s">
        <v>55</v>
      </c>
      <c r="N164" s="32"/>
      <c r="O164" s="31">
        <v>2</v>
      </c>
      <c r="P164" s="89"/>
      <c r="Q164" s="31"/>
      <c r="R164" s="30"/>
      <c r="S164" s="88">
        <f t="shared" si="22"/>
        <v>12</v>
      </c>
      <c r="T164" s="25">
        <f t="shared" si="23"/>
        <v>0</v>
      </c>
      <c r="U164" s="25">
        <f t="shared" si="24"/>
        <v>0</v>
      </c>
      <c r="V164" s="87">
        <f t="shared" si="25"/>
        <v>0</v>
      </c>
      <c r="W164" s="272"/>
      <c r="X164" s="258"/>
    </row>
    <row r="165" spans="1:24" s="18" customFormat="1" ht="13.5" thickBot="1" x14ac:dyDescent="0.25">
      <c r="A165" s="29"/>
      <c r="B165" s="28"/>
      <c r="C165" s="18" t="s">
        <v>7</v>
      </c>
      <c r="D165" s="3"/>
      <c r="E165" s="3"/>
      <c r="G165" s="26"/>
      <c r="S165" s="25">
        <f>SUM(S145:S164)</f>
        <v>224</v>
      </c>
      <c r="T165" s="25">
        <f>SUM(T145:T164)</f>
        <v>0</v>
      </c>
      <c r="U165" s="25">
        <f>SUM(U145:U164)</f>
        <v>15</v>
      </c>
      <c r="V165" s="25">
        <f>SUM(V145:V164)</f>
        <v>0</v>
      </c>
      <c r="W165" s="86">
        <f>SUM(W145:W164)</f>
        <v>239</v>
      </c>
      <c r="X165" s="85">
        <f>SUM(X145:X163)</f>
        <v>13156.95</v>
      </c>
    </row>
    <row r="166" spans="1:24" s="18" customFormat="1" ht="13.5" thickBot="1" x14ac:dyDescent="0.25">
      <c r="A166" s="29"/>
      <c r="B166" s="28"/>
      <c r="D166" s="3"/>
      <c r="E166" s="3"/>
      <c r="G166" s="26"/>
      <c r="S166" s="22">
        <f>S165*$X$1</f>
        <v>12331.199999999999</v>
      </c>
      <c r="T166" s="21">
        <f>T165*$X$1</f>
        <v>0</v>
      </c>
      <c r="U166" s="20">
        <f>U165*$X$1</f>
        <v>825.75</v>
      </c>
      <c r="V166" s="19">
        <f>V165*$X$1</f>
        <v>0</v>
      </c>
      <c r="X166" s="1"/>
    </row>
    <row r="167" spans="1:24" s="18" customFormat="1" ht="13.5" thickBot="1" x14ac:dyDescent="0.25">
      <c r="A167" s="29"/>
      <c r="B167" s="28"/>
      <c r="C167" s="28"/>
      <c r="D167" s="3"/>
      <c r="E167" s="3"/>
      <c r="G167" s="26"/>
      <c r="X167" s="1"/>
    </row>
    <row r="168" spans="1:24" s="18" customFormat="1" ht="26.25" thickBot="1" x14ac:dyDescent="0.25">
      <c r="A168" s="29"/>
      <c r="B168" s="28"/>
      <c r="D168" s="3"/>
      <c r="E168" s="3"/>
      <c r="G168" s="26"/>
      <c r="T168" s="84" t="s">
        <v>54</v>
      </c>
      <c r="U168" s="84" t="s">
        <v>54</v>
      </c>
      <c r="V168" s="84" t="s">
        <v>54</v>
      </c>
      <c r="W168" s="84" t="s">
        <v>53</v>
      </c>
      <c r="X168" s="83">
        <v>55.05</v>
      </c>
    </row>
    <row r="169" spans="1:24" s="18" customFormat="1" ht="13.5" thickBot="1" x14ac:dyDescent="0.25">
      <c r="A169" s="29"/>
      <c r="B169" s="28"/>
      <c r="C169" s="28"/>
      <c r="D169" s="3"/>
      <c r="E169" s="301" t="s">
        <v>52</v>
      </c>
      <c r="F169" s="302"/>
      <c r="G169" s="302"/>
      <c r="H169" s="302"/>
      <c r="I169" s="302"/>
      <c r="J169" s="302"/>
      <c r="K169" s="303"/>
      <c r="T169" s="82">
        <v>1</v>
      </c>
      <c r="U169" s="81">
        <v>1</v>
      </c>
      <c r="V169" s="80">
        <v>1</v>
      </c>
      <c r="X169" s="1"/>
    </row>
    <row r="170" spans="1:24" s="18" customFormat="1" ht="27" customHeight="1" thickBot="1" x14ac:dyDescent="0.25">
      <c r="A170" s="79" t="s">
        <v>51</v>
      </c>
      <c r="B170" s="78"/>
      <c r="C170" s="78"/>
      <c r="D170" s="74" t="s">
        <v>50</v>
      </c>
      <c r="E170" s="77"/>
      <c r="F170" s="77" t="s">
        <v>49</v>
      </c>
      <c r="G170" s="77" t="s">
        <v>48</v>
      </c>
      <c r="H170" s="77" t="s">
        <v>47</v>
      </c>
      <c r="I170" s="76" t="s">
        <v>46</v>
      </c>
      <c r="J170" s="76" t="s">
        <v>45</v>
      </c>
      <c r="K170" s="76" t="s">
        <v>44</v>
      </c>
      <c r="L170" s="70" t="s">
        <v>43</v>
      </c>
      <c r="M170" s="75" t="s">
        <v>42</v>
      </c>
      <c r="N170" s="74" t="s">
        <v>41</v>
      </c>
      <c r="O170" s="73" t="s">
        <v>40</v>
      </c>
      <c r="P170" s="72" t="s">
        <v>39</v>
      </c>
      <c r="Q170" s="71" t="s">
        <v>38</v>
      </c>
      <c r="R170" s="70" t="s">
        <v>37</v>
      </c>
      <c r="S170" s="69" t="s">
        <v>6</v>
      </c>
      <c r="T170" s="68" t="s">
        <v>5</v>
      </c>
      <c r="U170" s="15" t="s">
        <v>4</v>
      </c>
      <c r="V170" s="14" t="s">
        <v>3</v>
      </c>
      <c r="W170" s="67" t="s">
        <v>36</v>
      </c>
      <c r="X170" s="66" t="s">
        <v>35</v>
      </c>
    </row>
    <row r="171" spans="1:24" s="18" customFormat="1" ht="12.75" customHeight="1" thickBot="1" x14ac:dyDescent="0.25">
      <c r="A171" s="265" t="s">
        <v>34</v>
      </c>
      <c r="B171" s="268" t="s">
        <v>33</v>
      </c>
      <c r="C171" s="63" t="s">
        <v>32</v>
      </c>
      <c r="D171" s="62">
        <v>3</v>
      </c>
      <c r="E171" s="61">
        <v>6</v>
      </c>
      <c r="F171" s="57"/>
      <c r="G171" s="65"/>
      <c r="H171" s="57"/>
      <c r="I171" s="57"/>
      <c r="J171" s="57"/>
      <c r="K171" s="57"/>
      <c r="L171" s="57"/>
      <c r="M171" s="57"/>
      <c r="N171" s="59"/>
      <c r="O171" s="57">
        <v>2</v>
      </c>
      <c r="P171" s="57"/>
      <c r="Q171" s="57"/>
      <c r="R171" s="37"/>
      <c r="S171" s="37">
        <f t="shared" ref="S171:S185" si="26">O171*E171</f>
        <v>12</v>
      </c>
      <c r="T171" s="25">
        <f t="shared" ref="T171:T185" si="27">P171*$T$169</f>
        <v>0</v>
      </c>
      <c r="U171" s="25">
        <f t="shared" ref="U171:U185" si="28">Q171*$U$169</f>
        <v>0</v>
      </c>
      <c r="V171" s="25">
        <f t="shared" ref="V171:V185" si="29">R171*$V$169</f>
        <v>0</v>
      </c>
      <c r="W171" s="271">
        <f>SUM(S171:V176)</f>
        <v>30</v>
      </c>
      <c r="X171" s="256">
        <f>W171*$X$168</f>
        <v>1651.5</v>
      </c>
    </row>
    <row r="172" spans="1:24" s="18" customFormat="1" ht="12.75" customHeight="1" thickBot="1" x14ac:dyDescent="0.25">
      <c r="A172" s="266"/>
      <c r="B172" s="269"/>
      <c r="C172" s="44" t="s">
        <v>31</v>
      </c>
      <c r="D172" s="43">
        <v>3</v>
      </c>
      <c r="E172" s="42">
        <v>6</v>
      </c>
      <c r="F172" s="39"/>
      <c r="G172" s="41"/>
      <c r="H172" s="39"/>
      <c r="I172" s="39"/>
      <c r="J172" s="39"/>
      <c r="K172" s="39"/>
      <c r="L172" s="39"/>
      <c r="M172" s="39"/>
      <c r="N172" s="40"/>
      <c r="O172" s="39">
        <v>0.5</v>
      </c>
      <c r="P172" s="39"/>
      <c r="Q172" s="39"/>
      <c r="R172" s="38"/>
      <c r="S172" s="37">
        <f t="shared" si="26"/>
        <v>3</v>
      </c>
      <c r="T172" s="25">
        <f t="shared" si="27"/>
        <v>0</v>
      </c>
      <c r="U172" s="25">
        <f t="shared" si="28"/>
        <v>0</v>
      </c>
      <c r="V172" s="25">
        <f t="shared" si="29"/>
        <v>0</v>
      </c>
      <c r="W172" s="272"/>
      <c r="X172" s="257"/>
    </row>
    <row r="173" spans="1:24" s="18" customFormat="1" ht="12.75" customHeight="1" thickBot="1" x14ac:dyDescent="0.25">
      <c r="A173" s="266"/>
      <c r="B173" s="269"/>
      <c r="C173" s="44" t="s">
        <v>30</v>
      </c>
      <c r="D173" s="43">
        <v>3</v>
      </c>
      <c r="E173" s="42">
        <v>6</v>
      </c>
      <c r="F173" s="39"/>
      <c r="G173" s="41"/>
      <c r="H173" s="39"/>
      <c r="I173" s="39"/>
      <c r="J173" s="39"/>
      <c r="K173" s="39"/>
      <c r="L173" s="39"/>
      <c r="M173" s="39"/>
      <c r="N173" s="40"/>
      <c r="O173" s="39">
        <v>1</v>
      </c>
      <c r="P173" s="39"/>
      <c r="Q173" s="39"/>
      <c r="R173" s="38"/>
      <c r="S173" s="37">
        <f t="shared" si="26"/>
        <v>6</v>
      </c>
      <c r="T173" s="25">
        <f t="shared" si="27"/>
        <v>0</v>
      </c>
      <c r="U173" s="25">
        <f t="shared" si="28"/>
        <v>0</v>
      </c>
      <c r="V173" s="25">
        <f t="shared" si="29"/>
        <v>0</v>
      </c>
      <c r="W173" s="272"/>
      <c r="X173" s="257"/>
    </row>
    <row r="174" spans="1:24" s="18" customFormat="1" ht="12.75" customHeight="1" thickBot="1" x14ac:dyDescent="0.25">
      <c r="A174" s="266"/>
      <c r="B174" s="269"/>
      <c r="C174" s="44" t="s">
        <v>29</v>
      </c>
      <c r="D174" s="43">
        <v>4</v>
      </c>
      <c r="E174" s="42">
        <v>2</v>
      </c>
      <c r="F174" s="39"/>
      <c r="G174" s="41"/>
      <c r="H174" s="39"/>
      <c r="I174" s="39"/>
      <c r="J174" s="39"/>
      <c r="K174" s="39"/>
      <c r="L174" s="39"/>
      <c r="M174" s="39"/>
      <c r="N174" s="40"/>
      <c r="O174" s="39">
        <v>2</v>
      </c>
      <c r="P174" s="39"/>
      <c r="Q174" s="39"/>
      <c r="R174" s="38"/>
      <c r="S174" s="37">
        <f t="shared" si="26"/>
        <v>4</v>
      </c>
      <c r="T174" s="25">
        <f t="shared" si="27"/>
        <v>0</v>
      </c>
      <c r="U174" s="25">
        <f t="shared" si="28"/>
        <v>0</v>
      </c>
      <c r="V174" s="25">
        <f t="shared" si="29"/>
        <v>0</v>
      </c>
      <c r="W174" s="272"/>
      <c r="X174" s="257"/>
    </row>
    <row r="175" spans="1:24" s="18" customFormat="1" ht="12.75" customHeight="1" thickBot="1" x14ac:dyDescent="0.25">
      <c r="A175" s="266"/>
      <c r="B175" s="269"/>
      <c r="C175" s="44" t="s">
        <v>28</v>
      </c>
      <c r="D175" s="43">
        <v>4</v>
      </c>
      <c r="E175" s="42">
        <v>2</v>
      </c>
      <c r="F175" s="39"/>
      <c r="G175" s="41"/>
      <c r="H175" s="39"/>
      <c r="I175" s="39"/>
      <c r="J175" s="39"/>
      <c r="K175" s="39"/>
      <c r="L175" s="39"/>
      <c r="M175" s="39"/>
      <c r="N175" s="40"/>
      <c r="O175" s="39">
        <v>2.5</v>
      </c>
      <c r="P175" s="39"/>
      <c r="Q175" s="39"/>
      <c r="R175" s="38"/>
      <c r="S175" s="37">
        <f t="shared" si="26"/>
        <v>5</v>
      </c>
      <c r="T175" s="25">
        <f t="shared" si="27"/>
        <v>0</v>
      </c>
      <c r="U175" s="25">
        <f t="shared" si="28"/>
        <v>0</v>
      </c>
      <c r="V175" s="25">
        <f t="shared" si="29"/>
        <v>0</v>
      </c>
      <c r="W175" s="272"/>
      <c r="X175" s="257"/>
    </row>
    <row r="176" spans="1:24" s="18" customFormat="1" ht="13.5" thickBot="1" x14ac:dyDescent="0.25">
      <c r="A176" s="267"/>
      <c r="B176" s="270"/>
      <c r="C176" s="36" t="s">
        <v>27</v>
      </c>
      <c r="D176" s="35">
        <v>4</v>
      </c>
      <c r="E176" s="34">
        <v>2</v>
      </c>
      <c r="F176" s="31"/>
      <c r="G176" s="33"/>
      <c r="H176" s="31"/>
      <c r="I176" s="31"/>
      <c r="J176" s="31"/>
      <c r="K176" s="31"/>
      <c r="L176" s="31"/>
      <c r="M176" s="31"/>
      <c r="N176" s="32"/>
      <c r="O176" s="31"/>
      <c r="P176" s="31"/>
      <c r="Q176" s="31"/>
      <c r="R176" s="30"/>
      <c r="S176" s="37">
        <f t="shared" si="26"/>
        <v>0</v>
      </c>
      <c r="T176" s="25">
        <f t="shared" si="27"/>
        <v>0</v>
      </c>
      <c r="U176" s="25">
        <f t="shared" si="28"/>
        <v>0</v>
      </c>
      <c r="V176" s="25">
        <f t="shared" si="29"/>
        <v>0</v>
      </c>
      <c r="W176" s="272"/>
      <c r="X176" s="258"/>
    </row>
    <row r="177" spans="1:24" s="18" customFormat="1" ht="13.5" thickBot="1" x14ac:dyDescent="0.25">
      <c r="A177" s="265" t="s">
        <v>26</v>
      </c>
      <c r="B177" s="268" t="s">
        <v>25</v>
      </c>
      <c r="C177" s="63" t="s">
        <v>24</v>
      </c>
      <c r="D177" s="62">
        <v>3</v>
      </c>
      <c r="E177" s="61">
        <v>6</v>
      </c>
      <c r="F177" s="57"/>
      <c r="G177" s="65"/>
      <c r="H177" s="57" t="s">
        <v>9</v>
      </c>
      <c r="I177" s="57"/>
      <c r="J177" s="57"/>
      <c r="K177" s="57"/>
      <c r="L177" s="57"/>
      <c r="M177" s="57"/>
      <c r="N177" s="64" t="s">
        <v>22</v>
      </c>
      <c r="O177" s="57">
        <v>2</v>
      </c>
      <c r="P177" s="57"/>
      <c r="Q177" s="57"/>
      <c r="R177" s="37"/>
      <c r="S177" s="37">
        <f t="shared" si="26"/>
        <v>12</v>
      </c>
      <c r="T177" s="25">
        <f t="shared" si="27"/>
        <v>0</v>
      </c>
      <c r="U177" s="25">
        <f t="shared" si="28"/>
        <v>0</v>
      </c>
      <c r="V177" s="25">
        <f t="shared" si="29"/>
        <v>0</v>
      </c>
      <c r="W177" s="271">
        <f>SUM(S177:V178)</f>
        <v>16</v>
      </c>
      <c r="X177" s="256">
        <f>W177*$X$168</f>
        <v>880.8</v>
      </c>
    </row>
    <row r="178" spans="1:24" s="18" customFormat="1" ht="13.5" thickBot="1" x14ac:dyDescent="0.25">
      <c r="A178" s="267"/>
      <c r="B178" s="270"/>
      <c r="C178" s="36" t="s">
        <v>23</v>
      </c>
      <c r="D178" s="35">
        <v>4</v>
      </c>
      <c r="E178" s="34">
        <v>2</v>
      </c>
      <c r="F178" s="31"/>
      <c r="G178" s="33"/>
      <c r="H178" s="31" t="s">
        <v>9</v>
      </c>
      <c r="I178" s="31"/>
      <c r="J178" s="31"/>
      <c r="K178" s="31"/>
      <c r="L178" s="31"/>
      <c r="M178" s="31"/>
      <c r="N178" s="32" t="s">
        <v>22</v>
      </c>
      <c r="O178" s="31">
        <v>2</v>
      </c>
      <c r="P178" s="31"/>
      <c r="Q178" s="31"/>
      <c r="R178" s="30"/>
      <c r="S178" s="37">
        <f t="shared" si="26"/>
        <v>4</v>
      </c>
      <c r="T178" s="25">
        <f t="shared" si="27"/>
        <v>0</v>
      </c>
      <c r="U178" s="25">
        <f t="shared" si="28"/>
        <v>0</v>
      </c>
      <c r="V178" s="25">
        <f t="shared" si="29"/>
        <v>0</v>
      </c>
      <c r="W178" s="272"/>
      <c r="X178" s="258"/>
    </row>
    <row r="179" spans="1:24" s="18" customFormat="1" ht="13.5" thickBot="1" x14ac:dyDescent="0.25">
      <c r="A179" s="265" t="s">
        <v>21</v>
      </c>
      <c r="B179" s="276" t="s">
        <v>20</v>
      </c>
      <c r="C179" s="63" t="s">
        <v>19</v>
      </c>
      <c r="D179" s="62">
        <v>3</v>
      </c>
      <c r="E179" s="61">
        <v>6</v>
      </c>
      <c r="F179" s="57"/>
      <c r="G179" s="60" t="s">
        <v>9</v>
      </c>
      <c r="H179" s="57"/>
      <c r="I179" s="57"/>
      <c r="J179" s="57"/>
      <c r="K179" s="57"/>
      <c r="L179" s="57"/>
      <c r="M179" s="57" t="s">
        <v>8</v>
      </c>
      <c r="N179" s="59"/>
      <c r="O179" s="58">
        <v>5</v>
      </c>
      <c r="P179" s="57"/>
      <c r="Q179" s="57"/>
      <c r="R179" s="37"/>
      <c r="S179" s="37">
        <f t="shared" si="26"/>
        <v>30</v>
      </c>
      <c r="T179" s="25">
        <f t="shared" si="27"/>
        <v>0</v>
      </c>
      <c r="U179" s="25">
        <f t="shared" si="28"/>
        <v>0</v>
      </c>
      <c r="V179" s="25">
        <f t="shared" si="29"/>
        <v>0</v>
      </c>
      <c r="W179" s="271">
        <f>SUM(S179:V185)</f>
        <v>91</v>
      </c>
      <c r="X179" s="256">
        <f>W179*$X$168</f>
        <v>5009.55</v>
      </c>
    </row>
    <row r="180" spans="1:24" s="18" customFormat="1" ht="13.5" thickBot="1" x14ac:dyDescent="0.25">
      <c r="A180" s="266"/>
      <c r="B180" s="273"/>
      <c r="C180" s="44" t="s">
        <v>18</v>
      </c>
      <c r="D180" s="43">
        <v>3</v>
      </c>
      <c r="E180" s="42">
        <v>6</v>
      </c>
      <c r="F180" s="56" t="s">
        <v>17</v>
      </c>
      <c r="G180" s="55" t="s">
        <v>9</v>
      </c>
      <c r="H180" s="39"/>
      <c r="I180" s="39"/>
      <c r="J180" s="39"/>
      <c r="K180" s="39"/>
      <c r="L180" s="39"/>
      <c r="M180" s="39" t="s">
        <v>8</v>
      </c>
      <c r="N180" s="40"/>
      <c r="O180" s="39">
        <v>4</v>
      </c>
      <c r="P180" s="39"/>
      <c r="Q180" s="39"/>
      <c r="R180" s="38"/>
      <c r="S180" s="37">
        <f t="shared" si="26"/>
        <v>24</v>
      </c>
      <c r="T180" s="25">
        <f t="shared" si="27"/>
        <v>0</v>
      </c>
      <c r="U180" s="25">
        <f t="shared" si="28"/>
        <v>0</v>
      </c>
      <c r="V180" s="25">
        <f t="shared" si="29"/>
        <v>0</v>
      </c>
      <c r="W180" s="272"/>
      <c r="X180" s="257"/>
    </row>
    <row r="181" spans="1:24" s="18" customFormat="1" ht="13.5" thickBot="1" x14ac:dyDescent="0.25">
      <c r="A181" s="266"/>
      <c r="B181" s="273"/>
      <c r="C181" s="44" t="s">
        <v>16</v>
      </c>
      <c r="D181" s="43">
        <v>4</v>
      </c>
      <c r="E181" s="42">
        <v>2</v>
      </c>
      <c r="F181" s="39"/>
      <c r="G181" s="55" t="s">
        <v>9</v>
      </c>
      <c r="H181" s="39"/>
      <c r="I181" s="39"/>
      <c r="J181" s="39"/>
      <c r="K181" s="39"/>
      <c r="L181" s="39"/>
      <c r="M181" s="39" t="s">
        <v>8</v>
      </c>
      <c r="N181" s="40"/>
      <c r="O181" s="39">
        <v>2</v>
      </c>
      <c r="P181" s="39"/>
      <c r="Q181" s="39"/>
      <c r="R181" s="38"/>
      <c r="S181" s="37">
        <f t="shared" si="26"/>
        <v>4</v>
      </c>
      <c r="T181" s="25">
        <f t="shared" si="27"/>
        <v>0</v>
      </c>
      <c r="U181" s="25">
        <f t="shared" si="28"/>
        <v>0</v>
      </c>
      <c r="V181" s="25">
        <f t="shared" si="29"/>
        <v>0</v>
      </c>
      <c r="W181" s="272"/>
      <c r="X181" s="257"/>
    </row>
    <row r="182" spans="1:24" s="18" customFormat="1" ht="23.25" thickBot="1" x14ac:dyDescent="0.25">
      <c r="A182" s="266"/>
      <c r="B182" s="273"/>
      <c r="C182" s="54" t="s">
        <v>15</v>
      </c>
      <c r="D182" s="53">
        <v>4</v>
      </c>
      <c r="E182" s="52">
        <v>2</v>
      </c>
      <c r="F182" s="48"/>
      <c r="G182" s="51" t="s">
        <v>14</v>
      </c>
      <c r="H182" s="48"/>
      <c r="I182" s="48"/>
      <c r="J182" s="48"/>
      <c r="K182" s="48"/>
      <c r="L182" s="48"/>
      <c r="M182" s="48" t="s">
        <v>8</v>
      </c>
      <c r="N182" s="50" t="s">
        <v>13</v>
      </c>
      <c r="O182" s="49">
        <v>7.5</v>
      </c>
      <c r="P182" s="48"/>
      <c r="Q182" s="48"/>
      <c r="R182" s="47"/>
      <c r="S182" s="46">
        <f t="shared" si="26"/>
        <v>15</v>
      </c>
      <c r="T182" s="45">
        <f t="shared" si="27"/>
        <v>0</v>
      </c>
      <c r="U182" s="45">
        <f t="shared" si="28"/>
        <v>0</v>
      </c>
      <c r="V182" s="45">
        <f t="shared" si="29"/>
        <v>0</v>
      </c>
      <c r="W182" s="272"/>
      <c r="X182" s="257"/>
    </row>
    <row r="183" spans="1:24" s="18" customFormat="1" ht="13.5" thickBot="1" x14ac:dyDescent="0.25">
      <c r="A183" s="266"/>
      <c r="B183" s="273"/>
      <c r="C183" s="44" t="s">
        <v>12</v>
      </c>
      <c r="D183" s="43">
        <v>4</v>
      </c>
      <c r="E183" s="42">
        <v>2</v>
      </c>
      <c r="F183" s="39"/>
      <c r="G183" s="41"/>
      <c r="H183" s="39" t="s">
        <v>9</v>
      </c>
      <c r="I183" s="39"/>
      <c r="J183" s="39"/>
      <c r="K183" s="39"/>
      <c r="L183" s="39"/>
      <c r="M183" s="39" t="s">
        <v>8</v>
      </c>
      <c r="N183" s="40"/>
      <c r="O183" s="39">
        <v>5</v>
      </c>
      <c r="P183" s="39"/>
      <c r="Q183" s="39"/>
      <c r="R183" s="38"/>
      <c r="S183" s="37">
        <f t="shared" si="26"/>
        <v>10</v>
      </c>
      <c r="T183" s="25">
        <f t="shared" si="27"/>
        <v>0</v>
      </c>
      <c r="U183" s="25">
        <f t="shared" si="28"/>
        <v>0</v>
      </c>
      <c r="V183" s="25">
        <f t="shared" si="29"/>
        <v>0</v>
      </c>
      <c r="W183" s="272"/>
      <c r="X183" s="257"/>
    </row>
    <row r="184" spans="1:24" s="18" customFormat="1" ht="13.5" thickBot="1" x14ac:dyDescent="0.25">
      <c r="A184" s="266"/>
      <c r="B184" s="273"/>
      <c r="C184" s="44" t="s">
        <v>11</v>
      </c>
      <c r="D184" s="43">
        <v>4</v>
      </c>
      <c r="E184" s="42">
        <v>2</v>
      </c>
      <c r="F184" s="39"/>
      <c r="G184" s="41"/>
      <c r="H184" s="39" t="s">
        <v>9</v>
      </c>
      <c r="I184" s="39"/>
      <c r="J184" s="39"/>
      <c r="K184" s="39"/>
      <c r="L184" s="39"/>
      <c r="M184" s="39" t="s">
        <v>8</v>
      </c>
      <c r="N184" s="40"/>
      <c r="O184" s="39">
        <v>2</v>
      </c>
      <c r="P184" s="39"/>
      <c r="Q184" s="39"/>
      <c r="R184" s="38"/>
      <c r="S184" s="37">
        <f t="shared" si="26"/>
        <v>4</v>
      </c>
      <c r="T184" s="25">
        <f t="shared" si="27"/>
        <v>0</v>
      </c>
      <c r="U184" s="25">
        <f t="shared" si="28"/>
        <v>0</v>
      </c>
      <c r="V184" s="25">
        <f t="shared" si="29"/>
        <v>0</v>
      </c>
      <c r="W184" s="272"/>
      <c r="X184" s="257"/>
    </row>
    <row r="185" spans="1:24" s="18" customFormat="1" ht="13.5" thickBot="1" x14ac:dyDescent="0.25">
      <c r="A185" s="267"/>
      <c r="B185" s="277"/>
      <c r="C185" s="36" t="s">
        <v>10</v>
      </c>
      <c r="D185" s="35">
        <v>4</v>
      </c>
      <c r="E185" s="34">
        <v>2</v>
      </c>
      <c r="F185" s="31"/>
      <c r="G185" s="33"/>
      <c r="H185" s="31" t="s">
        <v>9</v>
      </c>
      <c r="I185" s="31"/>
      <c r="J185" s="31"/>
      <c r="K185" s="31"/>
      <c r="L185" s="31"/>
      <c r="M185" s="31" t="s">
        <v>8</v>
      </c>
      <c r="N185" s="32"/>
      <c r="O185" s="31">
        <v>2</v>
      </c>
      <c r="P185" s="31"/>
      <c r="Q185" s="31"/>
      <c r="R185" s="30"/>
      <c r="S185" s="25">
        <f t="shared" si="26"/>
        <v>4</v>
      </c>
      <c r="T185" s="25">
        <f t="shared" si="27"/>
        <v>0</v>
      </c>
      <c r="U185" s="25">
        <f t="shared" si="28"/>
        <v>0</v>
      </c>
      <c r="V185" s="25">
        <f t="shared" si="29"/>
        <v>0</v>
      </c>
      <c r="W185" s="278"/>
      <c r="X185" s="258"/>
    </row>
    <row r="186" spans="1:24" s="18" customFormat="1" ht="13.5" thickBot="1" x14ac:dyDescent="0.25">
      <c r="A186" s="29"/>
      <c r="B186" s="28"/>
      <c r="C186" s="18" t="s">
        <v>7</v>
      </c>
      <c r="D186" s="27"/>
      <c r="E186" s="27"/>
      <c r="G186" s="26"/>
      <c r="M186"/>
      <c r="S186" s="25">
        <f>SUM(S171:S185)</f>
        <v>137</v>
      </c>
      <c r="T186" s="25">
        <f>SUM(T171:T185)</f>
        <v>0</v>
      </c>
      <c r="U186" s="25">
        <f>SUM(U171:U185)</f>
        <v>0</v>
      </c>
      <c r="V186" s="25">
        <f>SUM(V171:V185)</f>
        <v>0</v>
      </c>
      <c r="W186" s="24">
        <f>SUM(W171:W185)</f>
        <v>137</v>
      </c>
      <c r="X186" s="23">
        <f>SUM(X171:X184)</f>
        <v>7541.85</v>
      </c>
    </row>
    <row r="187" spans="1:24" ht="13.5" thickBot="1" x14ac:dyDescent="0.25">
      <c r="O187" s="18"/>
      <c r="P187" s="18"/>
      <c r="Q187" s="18"/>
      <c r="R187" s="18"/>
      <c r="S187" s="22">
        <f>S186*$X$1</f>
        <v>7541.8499999999995</v>
      </c>
      <c r="T187" s="21">
        <f>T186*$X$1</f>
        <v>0</v>
      </c>
      <c r="U187" s="20">
        <f>U186*$X$1</f>
        <v>0</v>
      </c>
      <c r="V187" s="19">
        <f>V186*$X$1</f>
        <v>0</v>
      </c>
      <c r="W187" s="18"/>
    </row>
    <row r="190" spans="1:24" ht="13.5" thickBot="1" x14ac:dyDescent="0.25"/>
    <row r="191" spans="1:24" ht="24" x14ac:dyDescent="0.2">
      <c r="S191" s="17" t="s">
        <v>6</v>
      </c>
      <c r="T191" s="16" t="s">
        <v>5</v>
      </c>
      <c r="U191" s="15" t="s">
        <v>4</v>
      </c>
      <c r="V191" s="14" t="s">
        <v>3</v>
      </c>
      <c r="X191" s="274" t="s">
        <v>2</v>
      </c>
    </row>
    <row r="192" spans="1:24" ht="13.5" thickBot="1" x14ac:dyDescent="0.25">
      <c r="S192" s="13">
        <f>S35+S73+S107+S139+S165+S186</f>
        <v>2318</v>
      </c>
      <c r="T192" s="12">
        <f>T35+T73+T107+T139+T165+T186</f>
        <v>53.5</v>
      </c>
      <c r="U192" s="11">
        <f>U35+U73+U107+U139+U165+U186</f>
        <v>163.25</v>
      </c>
      <c r="V192" s="10">
        <f>V35+V73+V107+V139+V165+V186</f>
        <v>0</v>
      </c>
      <c r="X192" s="275"/>
    </row>
    <row r="193" spans="19:25" ht="27.75" customHeight="1" thickBot="1" x14ac:dyDescent="0.25">
      <c r="S193" s="262" t="s">
        <v>1</v>
      </c>
      <c r="T193" s="263"/>
      <c r="U193" s="264"/>
      <c r="V193" s="9">
        <f>W35+W73+W107+W139+W165+W186</f>
        <v>2534.75</v>
      </c>
      <c r="X193" s="8">
        <f>X35+X73+X107+X139+X165+X186</f>
        <v>139537.98749999999</v>
      </c>
      <c r="Y193" s="7" t="s">
        <v>0</v>
      </c>
    </row>
    <row r="194" spans="19:25" x14ac:dyDescent="0.2">
      <c r="X194" s="6">
        <f>X193*1.21</f>
        <v>168840.96487499998</v>
      </c>
    </row>
    <row r="195" spans="19:25" x14ac:dyDescent="0.2">
      <c r="X195" s="1">
        <f>X193*0.21</f>
        <v>29302.977374999995</v>
      </c>
    </row>
  </sheetData>
  <mergeCells count="127">
    <mergeCell ref="E2:K2"/>
    <mergeCell ref="E39:K39"/>
    <mergeCell ref="E77:K77"/>
    <mergeCell ref="E111:K111"/>
    <mergeCell ref="E143:K143"/>
    <mergeCell ref="E169:K169"/>
    <mergeCell ref="B23:B27"/>
    <mergeCell ref="A23:A27"/>
    <mergeCell ref="A15:A19"/>
    <mergeCell ref="B15:B19"/>
    <mergeCell ref="A41:A46"/>
    <mergeCell ref="B41:B46"/>
    <mergeCell ref="A79:A80"/>
    <mergeCell ref="B79:B80"/>
    <mergeCell ref="A99:A106"/>
    <mergeCell ref="B99:B106"/>
    <mergeCell ref="A126:A128"/>
    <mergeCell ref="B126:B128"/>
    <mergeCell ref="W15:W19"/>
    <mergeCell ref="A20:A22"/>
    <mergeCell ref="B20:B22"/>
    <mergeCell ref="W20:W22"/>
    <mergeCell ref="A4:A6"/>
    <mergeCell ref="B4:B6"/>
    <mergeCell ref="W4:W6"/>
    <mergeCell ref="A7:A14"/>
    <mergeCell ref="B7:B14"/>
    <mergeCell ref="W7:W14"/>
    <mergeCell ref="W41:W46"/>
    <mergeCell ref="A47:A52"/>
    <mergeCell ref="W47:W52"/>
    <mergeCell ref="A53:A54"/>
    <mergeCell ref="B53:B54"/>
    <mergeCell ref="W53:W54"/>
    <mergeCell ref="A28:A34"/>
    <mergeCell ref="B28:B34"/>
    <mergeCell ref="W28:W34"/>
    <mergeCell ref="W79:W80"/>
    <mergeCell ref="A81:A83"/>
    <mergeCell ref="B81:B83"/>
    <mergeCell ref="W81:W83"/>
    <mergeCell ref="A55:A63"/>
    <mergeCell ref="B55:B63"/>
    <mergeCell ref="W55:W63"/>
    <mergeCell ref="A64:A72"/>
    <mergeCell ref="B64:B72"/>
    <mergeCell ref="W64:W72"/>
    <mergeCell ref="W99:W106"/>
    <mergeCell ref="A113:A119"/>
    <mergeCell ref="B113:B119"/>
    <mergeCell ref="W113:W119"/>
    <mergeCell ref="A84:A92"/>
    <mergeCell ref="B84:B92"/>
    <mergeCell ref="W84:W92"/>
    <mergeCell ref="A93:A98"/>
    <mergeCell ref="B93:B98"/>
    <mergeCell ref="W93:W98"/>
    <mergeCell ref="W126:W128"/>
    <mergeCell ref="A129:A131"/>
    <mergeCell ref="B129:B131"/>
    <mergeCell ref="W129:W131"/>
    <mergeCell ref="A120:A123"/>
    <mergeCell ref="B120:B123"/>
    <mergeCell ref="W120:W123"/>
    <mergeCell ref="A124:A125"/>
    <mergeCell ref="B124:B125"/>
    <mergeCell ref="W124:W125"/>
    <mergeCell ref="W171:W176"/>
    <mergeCell ref="A145:A147"/>
    <mergeCell ref="B145:B147"/>
    <mergeCell ref="W145:W147"/>
    <mergeCell ref="A148:A150"/>
    <mergeCell ref="B148:B150"/>
    <mergeCell ref="W148:W150"/>
    <mergeCell ref="A133:A135"/>
    <mergeCell ref="B133:B135"/>
    <mergeCell ref="W133:W135"/>
    <mergeCell ref="A136:A138"/>
    <mergeCell ref="B136:B138"/>
    <mergeCell ref="W136:W138"/>
    <mergeCell ref="X4:X6"/>
    <mergeCell ref="X7:X14"/>
    <mergeCell ref="X15:X19"/>
    <mergeCell ref="X20:X22"/>
    <mergeCell ref="X23:X27"/>
    <mergeCell ref="X28:X34"/>
    <mergeCell ref="W23:W27"/>
    <mergeCell ref="S193:U193"/>
    <mergeCell ref="A159:A164"/>
    <mergeCell ref="B159:B164"/>
    <mergeCell ref="W159:W164"/>
    <mergeCell ref="A171:A176"/>
    <mergeCell ref="A151:A155"/>
    <mergeCell ref="B151:B155"/>
    <mergeCell ref="W151:W155"/>
    <mergeCell ref="B171:B176"/>
    <mergeCell ref="X191:X192"/>
    <mergeCell ref="A177:A178"/>
    <mergeCell ref="B177:B178"/>
    <mergeCell ref="W177:W178"/>
    <mergeCell ref="A179:A185"/>
    <mergeCell ref="B179:B185"/>
    <mergeCell ref="W179:W185"/>
    <mergeCell ref="X179:X185"/>
    <mergeCell ref="X81:X83"/>
    <mergeCell ref="X84:X92"/>
    <mergeCell ref="X93:X98"/>
    <mergeCell ref="X99:X106"/>
    <mergeCell ref="X113:X119"/>
    <mergeCell ref="X120:X123"/>
    <mergeCell ref="X41:X46"/>
    <mergeCell ref="X47:X52"/>
    <mergeCell ref="X53:X54"/>
    <mergeCell ref="X55:X63"/>
    <mergeCell ref="X64:X72"/>
    <mergeCell ref="X79:X80"/>
    <mergeCell ref="X148:X150"/>
    <mergeCell ref="X151:X155"/>
    <mergeCell ref="X159:X164"/>
    <mergeCell ref="X171:X176"/>
    <mergeCell ref="X177:X178"/>
    <mergeCell ref="X124:X125"/>
    <mergeCell ref="X126:X128"/>
    <mergeCell ref="X129:X131"/>
    <mergeCell ref="X133:X135"/>
    <mergeCell ref="X136:X138"/>
    <mergeCell ref="X145:X147"/>
  </mergeCells>
  <printOptions horizontalCentered="1" verticalCentered="1"/>
  <pageMargins left="0.43307086614173229" right="0.23622047244094491" top="0" bottom="0" header="0.31496062992125984" footer="0.31496062992125984"/>
  <pageSetup paperSize="8" orientation="landscape" r:id="rId1"/>
  <headerFooter alignWithMargins="0">
    <oddHeader>&amp;C&amp;F&amp;R&amp;D</oddHeader>
    <oddFooter>&amp;L
&amp;R&amp;P</oddFooter>
  </headerFooter>
  <rowBreaks count="5" manualBreakCount="5">
    <brk id="36" max="16383" man="1"/>
    <brk id="74" max="16383" man="1"/>
    <brk id="108" max="16383" man="1"/>
    <brk id="140" max="16383" man="1"/>
    <brk id="1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Plan_Freq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 Bordera</dc:creator>
  <cp:lastModifiedBy>AJUNTAMENT DE CAMPRODON</cp:lastModifiedBy>
  <dcterms:created xsi:type="dcterms:W3CDTF">2024-01-23T13:12:56Z</dcterms:created>
  <dcterms:modified xsi:type="dcterms:W3CDTF">2024-06-06T09:44:16Z</dcterms:modified>
</cp:coreProperties>
</file>