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1.xml" ContentType="application/vnd.openxmlformats-officedocument.drawing+xml"/>
  <Override PartName="/xl/theme/theme1.xml" ContentType="application/vnd.openxmlformats-officedocument.theme+xml"/>
  <Override PartName="/xl/drawings/drawing6.xml" ContentType="application/vnd.openxmlformats-officedocument.drawing+xml"/>
  <Override PartName="/xl/worksheets/sheet16.xml" ContentType="application/vnd.openxmlformats-officedocument.spreadsheetml.worksheet+xml"/>
  <Override PartName="/xl/drawings/drawing7.xml" ContentType="application/vnd.openxmlformats-officedocument.drawing+xml"/>
  <Override PartName="/xl/worksheets/sheet15.xml" ContentType="application/vnd.openxmlformats-officedocument.spreadsheetml.worksheet+xml"/>
  <Override PartName="/xl/drawings/drawing5.xml" ContentType="application/vnd.openxmlformats-officedocument.drawing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drawings/drawing10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4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3098 Sub. material Osteosintesi Extramedular Lots 2.1 a 2.11(NO PUB)\TREBALLS\ANNEXOS DEFINITIUS\"/>
    </mc:Choice>
  </mc:AlternateContent>
  <bookViews>
    <workbookView xWindow="120" yWindow="75" windowWidth="15240" windowHeight="4095"/>
  </bookViews>
  <sheets>
    <sheet name="LOT 1" sheetId="9" r:id="rId1"/>
    <sheet name="LOT 2" sheetId="10" r:id="rId2"/>
    <sheet name="LOT 3" sheetId="24" r:id="rId3"/>
    <sheet name="LOT 4" sheetId="14" r:id="rId4"/>
    <sheet name="LOT 5" sheetId="15" r:id="rId5"/>
    <sheet name="LOT 6" sheetId="16" r:id="rId6"/>
    <sheet name="LOT 7" sheetId="17" r:id="rId7"/>
    <sheet name="LOT 8" sheetId="12" r:id="rId8"/>
    <sheet name="LOT 9" sheetId="13" r:id="rId9"/>
    <sheet name="LOT 10" sheetId="18" r:id="rId10"/>
    <sheet name="LOT 11" sheetId="11" r:id="rId11"/>
    <sheet name="LOT 12" sheetId="19" r:id="rId12"/>
    <sheet name="LOT 13" sheetId="20" r:id="rId13"/>
    <sheet name="LOT 14" sheetId="21" r:id="rId14"/>
    <sheet name="LOT 15" sheetId="22" r:id="rId15"/>
    <sheet name="LOT 16" sheetId="23" r:id="rId16"/>
  </sheets>
  <calcPr calcId="152511"/>
</workbook>
</file>

<file path=xl/calcChain.xml><?xml version="1.0" encoding="utf-8"?>
<calcChain xmlns="http://schemas.openxmlformats.org/spreadsheetml/2006/main">
  <c r="F15" i="10" l="1"/>
  <c r="J15" i="10"/>
  <c r="K15" i="10"/>
  <c r="K12" i="23" l="1"/>
  <c r="J12" i="23"/>
  <c r="F12" i="23"/>
  <c r="K14" i="23" l="1"/>
  <c r="J14" i="23"/>
  <c r="F14" i="23"/>
  <c r="K9" i="23" l="1"/>
  <c r="J9" i="23"/>
  <c r="F9" i="23"/>
  <c r="K8" i="23"/>
  <c r="J8" i="23"/>
  <c r="F8" i="23"/>
  <c r="K7" i="23"/>
  <c r="J7" i="23"/>
  <c r="F7" i="23"/>
  <c r="K14" i="20" l="1"/>
  <c r="J14" i="20"/>
  <c r="F14" i="20"/>
  <c r="K13" i="20"/>
  <c r="J13" i="20"/>
  <c r="F13" i="20"/>
  <c r="F13" i="13" l="1"/>
  <c r="J13" i="13"/>
  <c r="K13" i="13"/>
  <c r="F12" i="13"/>
  <c r="J12" i="13"/>
  <c r="K12" i="13"/>
  <c r="K15" i="9" l="1"/>
  <c r="J15" i="9"/>
  <c r="F15" i="9"/>
  <c r="K13" i="17" l="1"/>
  <c r="J13" i="17"/>
  <c r="F13" i="17"/>
  <c r="K12" i="17"/>
  <c r="J12" i="17"/>
  <c r="F12" i="17"/>
  <c r="K11" i="17"/>
  <c r="J11" i="17"/>
  <c r="F11" i="17"/>
  <c r="K10" i="15" l="1"/>
  <c r="J10" i="15"/>
  <c r="F10" i="15"/>
  <c r="F13" i="24" l="1"/>
  <c r="J13" i="24"/>
  <c r="K13" i="24"/>
  <c r="K12" i="24"/>
  <c r="J12" i="24"/>
  <c r="F12" i="24"/>
  <c r="F8" i="10" l="1"/>
  <c r="J8" i="10"/>
  <c r="K8" i="10"/>
  <c r="K21" i="9" l="1"/>
  <c r="J21" i="9"/>
  <c r="F21" i="9"/>
  <c r="K20" i="9"/>
  <c r="J20" i="9"/>
  <c r="F20" i="9"/>
  <c r="K19" i="9"/>
  <c r="J19" i="9"/>
  <c r="F19" i="9"/>
  <c r="K18" i="9"/>
  <c r="J18" i="9"/>
  <c r="F18" i="9"/>
  <c r="K17" i="9"/>
  <c r="J17" i="9"/>
  <c r="F17" i="9"/>
  <c r="K16" i="9"/>
  <c r="J16" i="9"/>
  <c r="F16" i="9"/>
  <c r="K14" i="9"/>
  <c r="J14" i="9"/>
  <c r="F14" i="9"/>
  <c r="K13" i="9"/>
  <c r="J13" i="9"/>
  <c r="F13" i="9"/>
  <c r="K8" i="22" l="1"/>
  <c r="J8" i="22"/>
  <c r="F8" i="22"/>
  <c r="K10" i="12" l="1"/>
  <c r="J10" i="12"/>
  <c r="F10" i="12"/>
  <c r="K18" i="10" l="1"/>
  <c r="J18" i="10"/>
  <c r="K16" i="10"/>
  <c r="J16" i="10"/>
  <c r="F18" i="10"/>
  <c r="F16" i="10"/>
  <c r="K14" i="24" l="1"/>
  <c r="J14" i="24"/>
  <c r="F14" i="24"/>
  <c r="K11" i="24"/>
  <c r="J11" i="24"/>
  <c r="F11" i="24"/>
  <c r="K10" i="24"/>
  <c r="J10" i="24"/>
  <c r="F10" i="24"/>
  <c r="K9" i="24"/>
  <c r="J9" i="24"/>
  <c r="F9" i="24"/>
  <c r="K8" i="24"/>
  <c r="J8" i="24"/>
  <c r="F8" i="24"/>
  <c r="K7" i="24"/>
  <c r="K17" i="24" s="1"/>
  <c r="K21" i="24" s="1"/>
  <c r="J7" i="24"/>
  <c r="F7" i="24"/>
  <c r="I17" i="24" l="1"/>
  <c r="I21" i="24"/>
  <c r="J17" i="24"/>
  <c r="K13" i="23"/>
  <c r="J13" i="23"/>
  <c r="F13" i="23"/>
  <c r="J10" i="23"/>
  <c r="J11" i="23"/>
  <c r="F10" i="23"/>
  <c r="F11" i="23"/>
  <c r="K10" i="23"/>
  <c r="K11" i="23"/>
  <c r="F10" i="22"/>
  <c r="F9" i="22"/>
  <c r="F7" i="22"/>
  <c r="I14" i="22" s="1"/>
  <c r="J7" i="22"/>
  <c r="K7" i="22"/>
  <c r="J9" i="22"/>
  <c r="K9" i="22"/>
  <c r="J10" i="22"/>
  <c r="K10" i="22"/>
  <c r="K11" i="20"/>
  <c r="J11" i="20"/>
  <c r="J7" i="21"/>
  <c r="J8" i="21"/>
  <c r="J9" i="21"/>
  <c r="J10" i="21"/>
  <c r="F7" i="21"/>
  <c r="F8" i="21"/>
  <c r="F9" i="21"/>
  <c r="F10" i="21"/>
  <c r="K7" i="21"/>
  <c r="K8" i="21"/>
  <c r="K9" i="21"/>
  <c r="K10" i="21"/>
  <c r="F11" i="20"/>
  <c r="J7" i="20"/>
  <c r="J8" i="20"/>
  <c r="J9" i="20"/>
  <c r="J10" i="20"/>
  <c r="J12" i="20"/>
  <c r="J15" i="20"/>
  <c r="F7" i="20"/>
  <c r="F8" i="20"/>
  <c r="F9" i="20"/>
  <c r="F10" i="20"/>
  <c r="F12" i="20"/>
  <c r="F15" i="20"/>
  <c r="K7" i="20"/>
  <c r="K8" i="20"/>
  <c r="K9" i="20"/>
  <c r="K10" i="20"/>
  <c r="K12" i="20"/>
  <c r="K15" i="20"/>
  <c r="J7" i="19"/>
  <c r="J8" i="19"/>
  <c r="J9" i="19"/>
  <c r="J10" i="19"/>
  <c r="J11" i="19"/>
  <c r="J12" i="19"/>
  <c r="F7" i="19"/>
  <c r="F8" i="19"/>
  <c r="F9" i="19"/>
  <c r="F10" i="19"/>
  <c r="F11" i="19"/>
  <c r="F12" i="19"/>
  <c r="K7" i="19"/>
  <c r="K8" i="19"/>
  <c r="K9" i="19"/>
  <c r="K10" i="19"/>
  <c r="K11" i="19"/>
  <c r="K12" i="19"/>
  <c r="J7" i="18"/>
  <c r="J8" i="18"/>
  <c r="J9" i="18"/>
  <c r="J10" i="18"/>
  <c r="J11" i="18"/>
  <c r="J12" i="18"/>
  <c r="J13" i="18"/>
  <c r="J14" i="18"/>
  <c r="J15" i="18"/>
  <c r="J16" i="18"/>
  <c r="F7" i="18"/>
  <c r="F8" i="18"/>
  <c r="F9" i="18"/>
  <c r="F10" i="18"/>
  <c r="F11" i="18"/>
  <c r="F12" i="18"/>
  <c r="F13" i="18"/>
  <c r="F14" i="18"/>
  <c r="F15" i="18"/>
  <c r="F16" i="18"/>
  <c r="K7" i="18"/>
  <c r="K8" i="18"/>
  <c r="K9" i="18"/>
  <c r="K10" i="18"/>
  <c r="K11" i="18"/>
  <c r="K12" i="18"/>
  <c r="K13" i="18"/>
  <c r="K14" i="18"/>
  <c r="K15" i="18"/>
  <c r="K16" i="18"/>
  <c r="F7" i="17"/>
  <c r="F8" i="17"/>
  <c r="F9" i="17"/>
  <c r="F10" i="17"/>
  <c r="F14" i="17"/>
  <c r="F15" i="17"/>
  <c r="F16" i="17"/>
  <c r="F17" i="17"/>
  <c r="K17" i="17"/>
  <c r="J17" i="17"/>
  <c r="K16" i="17"/>
  <c r="J16" i="17"/>
  <c r="J7" i="17"/>
  <c r="J8" i="17"/>
  <c r="J9" i="17"/>
  <c r="J10" i="17"/>
  <c r="J14" i="17"/>
  <c r="J15" i="17"/>
  <c r="K7" i="17"/>
  <c r="K8" i="17"/>
  <c r="K9" i="17"/>
  <c r="K10" i="17"/>
  <c r="K14" i="17"/>
  <c r="K15" i="17"/>
  <c r="F9" i="16"/>
  <c r="F10" i="16"/>
  <c r="F11" i="16"/>
  <c r="F12" i="16"/>
  <c r="F13" i="16"/>
  <c r="F7" i="16"/>
  <c r="F8" i="16"/>
  <c r="K13" i="16"/>
  <c r="J13" i="16"/>
  <c r="J7" i="16"/>
  <c r="J8" i="16"/>
  <c r="J9" i="16"/>
  <c r="J10" i="16"/>
  <c r="J11" i="16"/>
  <c r="J12" i="16"/>
  <c r="K7" i="16"/>
  <c r="K8" i="16"/>
  <c r="K9" i="16"/>
  <c r="K10" i="16"/>
  <c r="K11" i="16"/>
  <c r="K12" i="16"/>
  <c r="F13" i="15"/>
  <c r="F12" i="15"/>
  <c r="F11" i="15"/>
  <c r="F9" i="15"/>
  <c r="J7" i="15"/>
  <c r="J8" i="15"/>
  <c r="J9" i="15"/>
  <c r="J11" i="15"/>
  <c r="J12" i="15"/>
  <c r="J13" i="15"/>
  <c r="F7" i="15"/>
  <c r="F8" i="15"/>
  <c r="K7" i="15"/>
  <c r="K8" i="15"/>
  <c r="K9" i="15"/>
  <c r="K11" i="15"/>
  <c r="K12" i="15"/>
  <c r="K13" i="15"/>
  <c r="J7" i="14"/>
  <c r="J8" i="14"/>
  <c r="J9" i="14"/>
  <c r="J10" i="14"/>
  <c r="F7" i="14"/>
  <c r="F8" i="14"/>
  <c r="F9" i="14"/>
  <c r="F10" i="14"/>
  <c r="K7" i="14"/>
  <c r="K8" i="14"/>
  <c r="K9" i="14"/>
  <c r="K10" i="14"/>
  <c r="K9" i="13"/>
  <c r="J9" i="13"/>
  <c r="F9" i="13"/>
  <c r="K8" i="13"/>
  <c r="J8" i="13"/>
  <c r="F8" i="13"/>
  <c r="J7" i="13"/>
  <c r="J10" i="13"/>
  <c r="J11" i="13"/>
  <c r="J14" i="13"/>
  <c r="J15" i="13"/>
  <c r="J16" i="13"/>
  <c r="J17" i="13"/>
  <c r="J18" i="13"/>
  <c r="J19" i="13"/>
  <c r="F7" i="13"/>
  <c r="F10" i="13"/>
  <c r="F11" i="13"/>
  <c r="F14" i="13"/>
  <c r="F15" i="13"/>
  <c r="F16" i="13"/>
  <c r="F17" i="13"/>
  <c r="F18" i="13"/>
  <c r="F19" i="13"/>
  <c r="K7" i="13"/>
  <c r="K10" i="13"/>
  <c r="K11" i="13"/>
  <c r="K14" i="13"/>
  <c r="K15" i="13"/>
  <c r="K16" i="13"/>
  <c r="K17" i="13"/>
  <c r="K18" i="13"/>
  <c r="K19" i="13"/>
  <c r="K11" i="12"/>
  <c r="J11" i="12"/>
  <c r="F11" i="12"/>
  <c r="K16" i="12"/>
  <c r="K12" i="12"/>
  <c r="K14" i="12"/>
  <c r="K8" i="12"/>
  <c r="K7" i="12"/>
  <c r="K17" i="12"/>
  <c r="K13" i="12"/>
  <c r="K9" i="12"/>
  <c r="K15" i="12"/>
  <c r="J16" i="12"/>
  <c r="J12" i="12"/>
  <c r="J14" i="12"/>
  <c r="J8" i="12"/>
  <c r="J7" i="12"/>
  <c r="J17" i="12"/>
  <c r="J13" i="12"/>
  <c r="J9" i="12"/>
  <c r="J15" i="12"/>
  <c r="F17" i="12"/>
  <c r="F16" i="12"/>
  <c r="F15" i="12"/>
  <c r="F14" i="12"/>
  <c r="F12" i="12"/>
  <c r="F13" i="12"/>
  <c r="F9" i="12"/>
  <c r="F8" i="12"/>
  <c r="F7" i="12"/>
  <c r="K8" i="11"/>
  <c r="J8" i="11"/>
  <c r="F8" i="11"/>
  <c r="J7" i="11"/>
  <c r="J9" i="11"/>
  <c r="J10" i="11"/>
  <c r="J11" i="11"/>
  <c r="J12" i="11"/>
  <c r="J13" i="11"/>
  <c r="F7" i="11"/>
  <c r="F9" i="11"/>
  <c r="F10" i="11"/>
  <c r="F11" i="11"/>
  <c r="F12" i="11"/>
  <c r="F13" i="11"/>
  <c r="K7" i="11"/>
  <c r="K9" i="11"/>
  <c r="K10" i="11"/>
  <c r="K11" i="11"/>
  <c r="K12" i="11"/>
  <c r="K13" i="11"/>
  <c r="J7" i="10"/>
  <c r="J9" i="10"/>
  <c r="J10" i="10"/>
  <c r="J11" i="10"/>
  <c r="J12" i="10"/>
  <c r="J13" i="10"/>
  <c r="J14" i="10"/>
  <c r="J17" i="10"/>
  <c r="J19" i="10"/>
  <c r="J20" i="10"/>
  <c r="F7" i="10"/>
  <c r="F9" i="10"/>
  <c r="F10" i="10"/>
  <c r="F11" i="10"/>
  <c r="F12" i="10"/>
  <c r="F13" i="10"/>
  <c r="F14" i="10"/>
  <c r="F17" i="10"/>
  <c r="F19" i="10"/>
  <c r="F20" i="10"/>
  <c r="K7" i="10"/>
  <c r="K9" i="10"/>
  <c r="K10" i="10"/>
  <c r="K11" i="10"/>
  <c r="K12" i="10"/>
  <c r="K13" i="10"/>
  <c r="K14" i="10"/>
  <c r="K17" i="10"/>
  <c r="K19" i="10"/>
  <c r="K20" i="10"/>
  <c r="K12" i="9"/>
  <c r="J12" i="9"/>
  <c r="F12" i="9"/>
  <c r="K11" i="9"/>
  <c r="J11" i="9"/>
  <c r="F11" i="9"/>
  <c r="K10" i="9"/>
  <c r="J10" i="9"/>
  <c r="F10" i="9"/>
  <c r="K9" i="9"/>
  <c r="J9" i="9"/>
  <c r="F9" i="9"/>
  <c r="K8" i="9"/>
  <c r="J8" i="9"/>
  <c r="F8" i="9"/>
  <c r="J7" i="9"/>
  <c r="F7" i="9"/>
  <c r="K7" i="9"/>
  <c r="I17" i="23" l="1"/>
  <c r="I21" i="23" s="1"/>
  <c r="K17" i="23"/>
  <c r="K21" i="23" s="1"/>
  <c r="J15" i="19"/>
  <c r="I24" i="9"/>
  <c r="I28" i="9" s="1"/>
  <c r="I18" i="24"/>
  <c r="I22" i="24" s="1"/>
  <c r="J21" i="24"/>
  <c r="J24" i="9"/>
  <c r="K24" i="9"/>
  <c r="K28" i="9" s="1"/>
  <c r="K13" i="21"/>
  <c r="K17" i="21" s="1"/>
  <c r="I18" i="22"/>
  <c r="J19" i="16"/>
  <c r="J23" i="16" s="1"/>
  <c r="I18" i="20"/>
  <c r="I22" i="20" s="1"/>
  <c r="K17" i="14"/>
  <c r="K21" i="14" s="1"/>
  <c r="K19" i="16"/>
  <c r="K23" i="16" s="1"/>
  <c r="J17" i="14"/>
  <c r="J21" i="14" s="1"/>
  <c r="I13" i="21"/>
  <c r="I17" i="21" s="1"/>
  <c r="I19" i="16"/>
  <c r="I23" i="16" s="1"/>
  <c r="I16" i="15"/>
  <c r="I20" i="15" s="1"/>
  <c r="J16" i="15"/>
  <c r="J20" i="15" s="1"/>
  <c r="I17" i="14"/>
  <c r="I21" i="14" s="1"/>
  <c r="J20" i="12"/>
  <c r="J24" i="12" s="1"/>
  <c r="I19" i="18"/>
  <c r="I23" i="18" s="1"/>
  <c r="J17" i="23"/>
  <c r="J21" i="23" s="1"/>
  <c r="J21" i="17"/>
  <c r="J25" i="17" s="1"/>
  <c r="I15" i="19"/>
  <c r="I19" i="19" s="1"/>
  <c r="J19" i="18"/>
  <c r="J18" i="20"/>
  <c r="J22" i="20" s="1"/>
  <c r="J13" i="21"/>
  <c r="J17" i="21" s="1"/>
  <c r="K16" i="11"/>
  <c r="K20" i="11" s="1"/>
  <c r="K21" i="17"/>
  <c r="K25" i="17" s="1"/>
  <c r="K14" i="22"/>
  <c r="K18" i="22" s="1"/>
  <c r="J16" i="11"/>
  <c r="J20" i="11" s="1"/>
  <c r="K18" i="20"/>
  <c r="K22" i="20" s="1"/>
  <c r="J14" i="22"/>
  <c r="J18" i="22" s="1"/>
  <c r="K20" i="12"/>
  <c r="K24" i="12" s="1"/>
  <c r="K16" i="15"/>
  <c r="K20" i="15" s="1"/>
  <c r="K15" i="19"/>
  <c r="K19" i="19" s="1"/>
  <c r="I16" i="11"/>
  <c r="I20" i="11" s="1"/>
  <c r="I21" i="17"/>
  <c r="I25" i="17" s="1"/>
  <c r="K19" i="18"/>
  <c r="K23" i="18" s="1"/>
  <c r="I20" i="12"/>
  <c r="I24" i="12" s="1"/>
  <c r="J23" i="10"/>
  <c r="J27" i="10" s="1"/>
  <c r="K23" i="10"/>
  <c r="K27" i="10" s="1"/>
  <c r="I23" i="10"/>
  <c r="I27" i="10" s="1"/>
  <c r="J19" i="19"/>
  <c r="K22" i="13"/>
  <c r="K26" i="13" s="1"/>
  <c r="J22" i="13"/>
  <c r="J26" i="13" s="1"/>
  <c r="I22" i="13"/>
  <c r="I26" i="13" s="1"/>
  <c r="I25" i="9" l="1"/>
  <c r="I29" i="9" s="1"/>
  <c r="J28" i="9"/>
  <c r="I15" i="22"/>
  <c r="I19" i="22" s="1"/>
  <c r="I16" i="19"/>
  <c r="I20" i="19" s="1"/>
  <c r="I18" i="14"/>
  <c r="I22" i="14" s="1"/>
  <c r="I14" i="21"/>
  <c r="I18" i="21" s="1"/>
  <c r="I17" i="11"/>
  <c r="I21" i="11" s="1"/>
  <c r="I19" i="20"/>
  <c r="I23" i="20" s="1"/>
  <c r="I18" i="23"/>
  <c r="I22" i="23" s="1"/>
  <c r="I20" i="16"/>
  <c r="I24" i="16" s="1"/>
  <c r="I22" i="17"/>
  <c r="I26" i="17" s="1"/>
  <c r="I21" i="12"/>
  <c r="I25" i="12" s="1"/>
  <c r="I20" i="18"/>
  <c r="I24" i="18" s="1"/>
  <c r="I17" i="15"/>
  <c r="I21" i="15" s="1"/>
  <c r="J23" i="18"/>
  <c r="I24" i="10"/>
  <c r="I28" i="10" s="1"/>
  <c r="I23" i="13"/>
  <c r="I27" i="13" s="1"/>
</calcChain>
</file>

<file path=xl/sharedStrings.xml><?xml version="1.0" encoding="utf-8"?>
<sst xmlns="http://schemas.openxmlformats.org/spreadsheetml/2006/main" count="809" uniqueCount="194">
  <si>
    <t>NOM LICITADOR:</t>
  </si>
  <si>
    <t>DIFERENCIA</t>
  </si>
  <si>
    <t>Quantitat 
anual</t>
  </si>
  <si>
    <t xml:space="preserve">TIPUS IVA
(a omplir proveïdor) </t>
  </si>
  <si>
    <t xml:space="preserve">TOTAL LOT 1 </t>
  </si>
  <si>
    <t>Preu màxim total anual sense iva</t>
  </si>
  <si>
    <t>Pressupost anual proposta licitador sense iva</t>
  </si>
  <si>
    <t xml:space="preserve">Preu licitador
unitari sense iva
(a omplir proveïdor) </t>
  </si>
  <si>
    <t xml:space="preserve">Preu licitador
unitari amb iva
(a omplir proveïdor) </t>
  </si>
  <si>
    <t>Pressupost anual proposta licitador amb iva</t>
  </si>
  <si>
    <t>Proposta del licitador ANUAL
sense iva</t>
  </si>
  <si>
    <t>Proposta del licitador ANUAL
amb iva</t>
  </si>
  <si>
    <t>Pressupost màxim ANUAL
sense iva</t>
  </si>
  <si>
    <t>LOT</t>
  </si>
  <si>
    <t>Descripció
implants</t>
  </si>
  <si>
    <t xml:space="preserve">Mides </t>
  </si>
  <si>
    <t>Totes les llargades</t>
  </si>
  <si>
    <t>Pressupost màxim de LICITACIÓ
4 ANYS
sense iva</t>
  </si>
  <si>
    <t>Proposta del licitador LICITACIÓ
4 ANYS sense iva</t>
  </si>
  <si>
    <t>Proposta del licitador LICITACIÓ
4 ANYS amb iva</t>
  </si>
  <si>
    <t>Diversos forats totes les llargades i possibilitat de collaret</t>
  </si>
  <si>
    <t>Angle a dreta o esquerra i diversos forats totes les llargades</t>
  </si>
  <si>
    <t>Diversos forats i totes les llargades</t>
  </si>
  <si>
    <t xml:space="preserve">TOTAL LOT 2 </t>
  </si>
  <si>
    <t>Diàmetre aproximat 12,5mm totes les llargades</t>
  </si>
  <si>
    <t>Diversos forats totes les llargades</t>
  </si>
  <si>
    <t>Diversos diàmetres i llargades</t>
  </si>
  <si>
    <t>Longitud aproximada 36mm</t>
  </si>
  <si>
    <t xml:space="preserve">CSI2023098 SUBMINISTRAMENT D'IMPLANTS D'OSTEOSINTESI PER REDUCCIO OBERTA EXTRAMEDULAR DE FÉMUR I RADI-CÚBIT-HÚMER-TIBIA- PERONÉ-CLAVÍCULA I INSTRUMENTAL AUXILIAR ASSOCIAT PELS CENTRES DEL CONSORCI SANITARI INTEGRAL </t>
  </si>
  <si>
    <t>Preu màxim unitari sense iva</t>
  </si>
  <si>
    <t xml:space="preserve">Lot 1 </t>
  </si>
  <si>
    <t xml:space="preserve">Agulles kirschner </t>
  </si>
  <si>
    <t>Volanderes</t>
  </si>
  <si>
    <t>Cargol blocatge autorroscant diàmetre aproximat 2,7 mm</t>
  </si>
  <si>
    <t>Cargol blocatge autorroscant diàmetre aproximat 3,5 mm</t>
  </si>
  <si>
    <t>Cargol cortical autorroscant diàmetre aproximat 3,5mm</t>
  </si>
  <si>
    <t>Cargol cortical autorroscant diàmetre aproximat 2,7mm</t>
  </si>
  <si>
    <r>
      <t>Placa clavícula baix perfil, lateral, diafisaria, medial, anterior i</t>
    </r>
    <r>
      <rPr>
        <b/>
        <sz val="10"/>
        <rFont val="Arial"/>
        <family val="2"/>
      </rPr>
      <t xml:space="preserve"> opció amb ganxo,</t>
    </r>
    <r>
      <rPr>
        <b/>
        <sz val="10"/>
        <color theme="1"/>
        <rFont val="Arial"/>
        <family val="2"/>
      </rPr>
      <t xml:space="preserve"> amb opció angle variable diàmetre aproximat 2,7mm</t>
    </r>
  </si>
  <si>
    <t>Placa radi distal volar i radi distal dorsal per a cargols de diàmetre aproximat 2,4-2,7mm  angle variable</t>
  </si>
  <si>
    <t>Placa cúbit distal per a cargols de diàmetre aproximat 2,4-2,7mm</t>
  </si>
  <si>
    <t>Diversos diàmetres</t>
  </si>
  <si>
    <t>Tots els models</t>
  </si>
  <si>
    <t>TOTAL LOT 2</t>
  </si>
  <si>
    <t xml:space="preserve">Lot 2  </t>
  </si>
  <si>
    <t>LOT 2: Osteosíntesi extramedul·lar de clavícula, húmer proximal, húmer distal, colze i canell en fractures complexes amb comminució</t>
  </si>
  <si>
    <t>LOT 11: Osteosíntesi cargols canulats</t>
  </si>
  <si>
    <t xml:space="preserve">Lot 11  </t>
  </si>
  <si>
    <t xml:space="preserve">Cargol canulat autoperforant diàmetres aprox.4,5mm rosca curta/rosca llarga/rosca total </t>
  </si>
  <si>
    <t xml:space="preserve">Cargol canulat autoperforant diàmetres aprox.3,5mm rosca curta/rosca llarga/rosca total </t>
  </si>
  <si>
    <t xml:space="preserve">Cargol canulat autoperforant diàmetres aprox.6,5mm rosca curta/rosca llarga/rosca total </t>
  </si>
  <si>
    <t xml:space="preserve">Cargol canulat autoperforant diàmetres aprox.7,5mm rosca curta/rosca llarga/rosca total </t>
  </si>
  <si>
    <t>TOTAL LOT 11</t>
  </si>
  <si>
    <t>Diàmetres aprox. 1 a 1,9mm.
Llargada aprox.150mm</t>
  </si>
  <si>
    <t>Diàmetres aprox. 2 a 3mm.
Llargada aprox.200 a 300mm.</t>
  </si>
  <si>
    <t xml:space="preserve">                                                                                                                                                                                                                            </t>
  </si>
  <si>
    <t xml:space="preserve">Lot 8   </t>
  </si>
  <si>
    <t xml:space="preserve">Cargol esponjosa diàmetre aproximat 4mm rosca total/rosca parcial </t>
  </si>
  <si>
    <t xml:space="preserve">Cargol blocatge autorroscant diàmetre aproximat 3,5 mm </t>
  </si>
  <si>
    <t xml:space="preserve">Cargol cortical autorroscant diàmetre aproximat 2,7mm </t>
  </si>
  <si>
    <t xml:space="preserve">Placa anatòmica peroné distal de baix perfil per cargols de diàmetre aproximat de 2,7 a 3,5mm amb opció angle variable </t>
  </si>
  <si>
    <t>Placa tibial distal de baix perfil: medials, anterolaterals i posteriors per a cargols amb opció angle variable de diàmetre aproximat 2,7 a 3,5mm</t>
  </si>
  <si>
    <t>TOTAL LOT 8</t>
  </si>
  <si>
    <t xml:space="preserve">Lot 9   </t>
  </si>
  <si>
    <t xml:space="preserve">Placa rótula amb opció angle variable </t>
  </si>
  <si>
    <t xml:space="preserve">Lot 4   </t>
  </si>
  <si>
    <t>LOT 4: Osteosíntesi ròtula</t>
  </si>
  <si>
    <t>TOTAL LOT 4</t>
  </si>
  <si>
    <t>LOT 5: Osteosíntesi extramedul.lar de tíbia proximal concepte 360º</t>
  </si>
  <si>
    <t xml:space="preserve">Lot 5   </t>
  </si>
  <si>
    <t>Placa tibial proximal. Concepte 360º: Placa medial, placa lateral i placa posterior per a cargols amb opció angle variable de diàmetre aproximat 3,5mm</t>
  </si>
  <si>
    <t>TOTAL LOT 5</t>
  </si>
  <si>
    <t>LOT 6: Osteosíntesi extramedul.lar de tíbia metafisària proximal</t>
  </si>
  <si>
    <t xml:space="preserve">Cargol blocatge autorroscant diàmetre aproximat 5 mm </t>
  </si>
  <si>
    <t xml:space="preserve">Cargol cortical autorroscant diàmetre aproximat 4,5mm </t>
  </si>
  <si>
    <t>Mànec extern per a tècnica percutània</t>
  </si>
  <si>
    <t xml:space="preserve">Lot 6   </t>
  </si>
  <si>
    <t>Estàndard</t>
  </si>
  <si>
    <t>TOTAL LOT 6</t>
  </si>
  <si>
    <t>LOT 7: Osteosíntesi extramedul·lar de tíbia distal i mal·lèols per a fractura comminuta  i osteoporòtica</t>
  </si>
  <si>
    <t xml:space="preserve">Lot 7   </t>
  </si>
  <si>
    <t>TOTAL LOT 7</t>
  </si>
  <si>
    <t>Lot 9</t>
  </si>
  <si>
    <t xml:space="preserve">Placa 1/3 tub per cargols diàmetre aproximat 3,5mm </t>
  </si>
  <si>
    <t xml:space="preserve">Placa en T angle recte o oblicu per cargols de diàmetre aproximat 3,5mm  </t>
  </si>
  <si>
    <t xml:space="preserve">Placa reconstrucció pelvis CURVA, JOTA per cargols de diàmetre aproximat 3,5mm </t>
  </si>
  <si>
    <t xml:space="preserve">Placa recta per cargols de diàmetre aproximat 3,5mm i gruix aproximat 3,3mm </t>
  </si>
  <si>
    <t xml:space="preserve">Placa recta reconstrucció per cargols de diàmetre aproximat 3,5mm forats combinats </t>
  </si>
  <si>
    <t>TOTAL LOT 9</t>
  </si>
  <si>
    <t>LOT 10: Osteosíntesi extramedul·lar petits fragments en fractura d'alta comminució</t>
  </si>
  <si>
    <t>Lot 10</t>
  </si>
  <si>
    <t>TOTAL LOT 10</t>
  </si>
  <si>
    <t>LOT 12: Osteosíntesi extramedul·lar de fèmur proximal</t>
  </si>
  <si>
    <t xml:space="preserve">Lot 12 </t>
  </si>
  <si>
    <t>Agulles guia roscada acer</t>
  </si>
  <si>
    <t>Cargol esponjosa diàmetre aproximat 6,5mm rosca parcial (aproximat 16-32mm)</t>
  </si>
  <si>
    <t>Cargol lliscant per fèmur extramedul·lar</t>
  </si>
  <si>
    <t>Placa fèmur 135º aproximat amb cilindre intramedular de diàmetre aproximat entre 25 a 38mm</t>
  </si>
  <si>
    <t xml:space="preserve">Cargol compressió per placa fèmur amb cilindre intramedul·lar </t>
  </si>
  <si>
    <t>Diàmetre aproximat 2,5mm longitud aproximada 200mm a 250mm</t>
  </si>
  <si>
    <t>TOTAL LOT 12</t>
  </si>
  <si>
    <t xml:space="preserve">Lot 13 </t>
  </si>
  <si>
    <t xml:space="preserve">Volanderes </t>
  </si>
  <si>
    <t>Agulles guia roscada</t>
  </si>
  <si>
    <t>Cargol blocatge autorroscant diàmetre aproximat 5mm</t>
  </si>
  <si>
    <t>Cargol cortical autorroscant diàmetre aproximat 4,5mm</t>
  </si>
  <si>
    <t>Cargol esponjosa diàmetre aproximat 6,5mm rosca parcial (aproximat 32mm)</t>
  </si>
  <si>
    <t>Placa recta per a cargols de diàmetre aproximat  4,5/5mm ESTRETES I AMPLES gruix entre 4,5 a 5,5mm aproximats</t>
  </si>
  <si>
    <t>TOTAL LOT 13</t>
  </si>
  <si>
    <t>LOT 13: Osteosíntesi grans fragments</t>
  </si>
  <si>
    <t>LOT 14: Osteosíntesi extramedul·lar de fèmur distal</t>
  </si>
  <si>
    <t>Placa fèmur distal per cargols diàmetre aproximat 4,5/5mm forats combinats</t>
  </si>
  <si>
    <t>TOTAL LOT 14</t>
  </si>
  <si>
    <t xml:space="preserve">Lot 15 </t>
  </si>
  <si>
    <t>TOTAL LOT 15</t>
  </si>
  <si>
    <t>LOT 16: Reducció oberta amb fixació interna intramedul.lar de fèmur en malalts amb major risc de complicacions infecciosses</t>
  </si>
  <si>
    <t>Lot 16</t>
  </si>
  <si>
    <t>TOTAL LOT 16</t>
  </si>
  <si>
    <t xml:space="preserve">Lot 3   </t>
  </si>
  <si>
    <t>LOT 3: Substitució cap de radi</t>
  </si>
  <si>
    <t>Component cap de radi, lateralitat dreta i esquerra</t>
  </si>
  <si>
    <t>Tija pròtesi cap de radi amb diferents longituds de coll</t>
  </si>
  <si>
    <t xml:space="preserve">Tija llarga pròtesi cap de radi </t>
  </si>
  <si>
    <t>Plaques osteosíntesi cap de radi</t>
  </si>
  <si>
    <t>Cargol blocatge autorroscant diàmetre aproximat 2,3 mm</t>
  </si>
  <si>
    <t>Cargol cortical autorroscant diàmetre aproximat 2,3 mm</t>
  </si>
  <si>
    <t>Tots els diàmetres</t>
  </si>
  <si>
    <t>Totes les mides</t>
  </si>
  <si>
    <t>Totes les mides i longituds</t>
  </si>
  <si>
    <t>TOTAL LOT 3</t>
  </si>
  <si>
    <t>Placa húmer distal lateral, posterolateral, medial amb opció angle variable, de baix perfil, de diàmetre aproximat 2,7/3,5mm</t>
  </si>
  <si>
    <t>Placa olècranon amb opció angle variable, de baix perfil, de diàmetre aproximat 2,7/3,5mm</t>
  </si>
  <si>
    <t>Angle a dreta o esquerra fins a 4 forats a la zona estreta per totes les llargades</t>
  </si>
  <si>
    <t>Angle a dreta o esquerra a partir de 5 forat a la zona estreta per totes les llargades i dorsal tots els forats, totes les llargades</t>
  </si>
  <si>
    <t>Placa radi distal volar per a cargols de diàmetre aproximat 2,4-2,7mm  angle variable</t>
  </si>
  <si>
    <t xml:space="preserve">Lot 14 </t>
  </si>
  <si>
    <t>LOT 15: Osteosíntesi periprotèsica de fèmur proximal de titani o aleació titani</t>
  </si>
  <si>
    <t>Cargol blocatge autorroscant diàmetre aproximat 3,5mm angle variable titani o aleació titani</t>
  </si>
  <si>
    <t>Cargol blocatge autorroscant diàmetre aproximat 5mm titani o aleació titani</t>
  </si>
  <si>
    <t>Cargol cortical autorroscant diàmetre aproximat 4,5mm titani o aleació titani</t>
  </si>
  <si>
    <t>Placa periprotèsica fèmur proximal  i diafisari i placa extensió trocantèrica fèmur proximal diàmetre aproximat 3,5/4,5mm amb forats angle variable titani o aleació titani</t>
  </si>
  <si>
    <t>Cargol blocatge autorroscant diàmetre aproximat 2,7 mm titani o aleació titani</t>
  </si>
  <si>
    <t>Cargol blocatge autorroscant diàmetre aproximat 3,5 mm titani o aleació titani</t>
  </si>
  <si>
    <t>Cargol cortical autorroscant diàmetre aproximat 2,4mm titani o aleació titani</t>
  </si>
  <si>
    <t>Cargol cortical autorroscant diàmetre aproximat 3,5mm titani o aleació titani</t>
  </si>
  <si>
    <t>Cargol cortical autorroscant diàmetre aproximat 2,7mm titani o aleació titani</t>
  </si>
  <si>
    <t>Placa cúbit distal per a cargols de diàmetre aproximat 2,4-2,7mm titani o aleació titani</t>
  </si>
  <si>
    <t>Agulles kirschner acer o similar</t>
  </si>
  <si>
    <t>Placa clavícula baix perfil, lateral, diafisaria, medial, anterior amb opció angle variable diàmetre aproximat 2,7mm titani o aleació titani</t>
  </si>
  <si>
    <t>Placa clavícula baix perfil amb ganxo, amb opció angle variable diàmetre aproximat 2,7mm titani o aleació titani</t>
  </si>
  <si>
    <t>Placa olècranon amb opció angle variable, de baix perfil, de diàmetre aproximat 2,7/3,5mm titani o aleació titani</t>
  </si>
  <si>
    <t>Placa húmer distal lateral, posterolateral, medial amb opció angle variable, de baix perfil, de diàmetre aproximat 2,7/3,5mm titani o aleació titani</t>
  </si>
  <si>
    <t>Placa radi distal volar per a cargols de diàmetre aproximat 2,4-2,7mm  angle variable titani o aleació titani</t>
  </si>
  <si>
    <t>Placa radi distal dorsal per a cargols de diàmetre aproximat 2,4-2,7mm  angle variable titani o aleació titani</t>
  </si>
  <si>
    <t>LOT 1: Osteosíntesi extramedul·lar de clavícula, húmer proximal, húmer distal, colze i canell en fractures en os osteoporòtic titani o aleació titani</t>
  </si>
  <si>
    <t>Agulla guia diàmetre aproximat 1 a 1,5mm</t>
  </si>
  <si>
    <t>Cargol bloqueig autorroscant diàmetre aproximat 2,7 mm amb angle variable</t>
  </si>
  <si>
    <t>Cargol blocatge autorroscant diàmetre aproximat 3,5 mm amb angle variable</t>
  </si>
  <si>
    <t xml:space="preserve">Cargol esponjosa diàmetre aproximat 6,5mm rosca total/rosca parcial </t>
  </si>
  <si>
    <t>Placa tibial proximal amb extensió metafisària amb cargols de diàmetre aproximat 4,0 a 5,0mm.</t>
  </si>
  <si>
    <t>Cargol blocatge autorroscant diàmetre aproximat 2,7 mm amb angle variable</t>
  </si>
  <si>
    <t>LOT 8: Osteosíntesi extramedul·lar de tíbia distal i mal·lèols per a fractura intraarticular titani o aleació titani</t>
  </si>
  <si>
    <t>Volanderes titani o aleació titani</t>
  </si>
  <si>
    <t>Placa anatòmica peroné distal de baix perfil per cargols de diàmetre aproximat de 2,7 a 3,5mm amb opció angle variable titani o aleació titani</t>
  </si>
  <si>
    <t>Placa tibial distal de baix perfil: medials, anterolaterals i posteriors per a cargols amb opció angle variable de diàmetre aproximat 2,7 a 3,5mm titani o aleació titani</t>
  </si>
  <si>
    <t>Cargol esponjosa canulat diàmetre aproximat 4mm rosca total/rosca parcial titani o aleació titani</t>
  </si>
  <si>
    <t>Placa húmer proximal anatómica (esquerra i dreta) per cargols de diàmetre aproximat 3,5mm amb gran número de cargols a nivell proximal per a increment fixació titani o aleació titani vastac fins a 6 FORATS</t>
  </si>
  <si>
    <t>Placa húmer proximal anatómica (esquerra i dreta) per cargols de diàmetre aproximat 3,5mm amb gran número de cargols a nivell proximal per a increment fixació titani o aleació titani vastac de 7 a 10 FORATS</t>
  </si>
  <si>
    <t>LOT 9: Osteosíntesi extramedul·lar petits fragments en fractura d'os osteoporòtic titani o aleació titani</t>
  </si>
  <si>
    <t>Placa 1/3 tub per cargols diàmetre aproximat 3,5mm titani o aleació titani</t>
  </si>
  <si>
    <t xml:space="preserve">Placa en T angle recte o oblicu per cargols de diàmetre aproximat 3,5mm titani o aleació titani </t>
  </si>
  <si>
    <t xml:space="preserve">Placa reconstrucció pelvis CURVA, JOTA per cargols de diàmetre aproximat 3,5mm titani o aleació titani </t>
  </si>
  <si>
    <t>Placa recta per cargols de diàmetre aproximat 3,5mm i gruix aproximat 3,3mm titani o aleació titani</t>
  </si>
  <si>
    <t xml:space="preserve">Placa recta reconstrucció per cargols de diàmetre aproximat 3,5mm forats combinats titani o aleació titani </t>
  </si>
  <si>
    <t>Placa fixació a placa recta per a cargols de diàmetre aproximat  4,5/5mm ESTRETES I AMPLES</t>
  </si>
  <si>
    <t>Cargol fixació per placa bloqueig a placa recta</t>
  </si>
  <si>
    <t>Diversos forats</t>
  </si>
  <si>
    <t>Cargol compressió sense cap canulat diàmetres aproximats 2,5 a 4mm</t>
  </si>
  <si>
    <t>Diàmetre aproximat 3,0mm llargada aproximada 500mm</t>
  </si>
  <si>
    <t>Diàmetre aproximat 5mm totes les llargades</t>
  </si>
  <si>
    <t xml:space="preserve">Agulla guia roscada d'acer per clau fèmur titani o aliatge titani </t>
  </si>
  <si>
    <t>Cargol cortical per clau fèmur titani o aliatge titani estèril amb superfície amb propietats antibacterianes</t>
  </si>
  <si>
    <t>Cargol esponjosa diàmetre aproximat 4mm rosca total</t>
  </si>
  <si>
    <t>Cargol esponjosa no bloqueig diàmetre aproximat 4mm rosca total titani o aleació titani</t>
  </si>
  <si>
    <r>
      <t xml:space="preserve">Cargol esponjosa </t>
    </r>
    <r>
      <rPr>
        <b/>
        <sz val="10"/>
        <rFont val="Arial"/>
        <family val="2"/>
      </rPr>
      <t>bloqueig</t>
    </r>
    <r>
      <rPr>
        <b/>
        <sz val="10"/>
        <color theme="1"/>
        <rFont val="Arial"/>
        <family val="2"/>
      </rPr>
      <t xml:space="preserve"> diàmetre aproximat 4mm rosca total titani o aleació titani </t>
    </r>
  </si>
  <si>
    <t>Tap per clau fèmur titani o aliatge titani  estèril amb superfície amb propietats antibacterianes</t>
  </si>
  <si>
    <t>Guia olivada acer estèril</t>
  </si>
  <si>
    <t>Diàmetre aproximat 3,0mm llargada aproximada 1000mm</t>
  </si>
  <si>
    <t>Cargol cefàlic lliscant titani o aliatge titani estèril amb superfície amb propietats antibacterianes</t>
  </si>
  <si>
    <t>Clau fèmur cefalomedul·lar de titani o aliatge titani estèril amb superfície amb propietats antibacterianes.</t>
  </si>
  <si>
    <t>Diàmetre aproximat 10,5mm totes les llargades</t>
  </si>
  <si>
    <t>Tots els diàmetres amb llargades aproximades de 215mm (claus curts)</t>
  </si>
  <si>
    <t>Tots els diàmetres amb llargades aproximades de 300mm a 460mm (claus llargs)</t>
  </si>
  <si>
    <t>Placa húmer proximal per cargols de diàmetre aproximat 3,5mm amb gran número de cargols a nivell proximal per a increment fixació</t>
  </si>
  <si>
    <t>Cargol prisioner per cargol cefàlic titani o aliatge titani estèril amb superfície amb propietats antibacterianes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</si>
</sst>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sz val="12"/>
      <color theme="0"/>
      <name val="Arial"/>
      <family val="2"/>
    </font>
    <font>
      <sz val="11"/>
      <color theme="0"/>
      <name val="Arial"/>
      <family val="2"/>
    </font>
    <font>
      <sz val="12"/>
      <color rgb="FFFFFF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sz val="18"/>
      <color theme="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3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top"/>
    </xf>
    <xf numFmtId="0" fontId="7" fillId="0" borderId="2" xfId="1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8" fontId="9" fillId="0" borderId="2" xfId="1" applyNumberFormat="1" applyFont="1" applyBorder="1" applyAlignment="1">
      <alignment horizontal="right" vertical="center"/>
    </xf>
    <xf numFmtId="0" fontId="7" fillId="0" borderId="1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top"/>
    </xf>
    <xf numFmtId="0" fontId="7" fillId="0" borderId="4" xfId="1" applyFont="1" applyBorder="1" applyAlignment="1">
      <alignment horizontal="center" vertical="center" wrapText="1"/>
    </xf>
    <xf numFmtId="0" fontId="11" fillId="0" borderId="0" xfId="0" applyFont="1"/>
    <xf numFmtId="164" fontId="7" fillId="0" borderId="2" xfId="1" applyNumberFormat="1" applyFont="1" applyFill="1" applyBorder="1" applyAlignment="1">
      <alignment horizontal="center" vertical="center" wrapText="1"/>
    </xf>
    <xf numFmtId="8" fontId="7" fillId="0" borderId="2" xfId="1" applyNumberFormat="1" applyFont="1" applyFill="1" applyBorder="1" applyAlignment="1">
      <alignment horizontal="center" vertical="center" wrapText="1"/>
    </xf>
    <xf numFmtId="164" fontId="7" fillId="5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8" fontId="9" fillId="0" borderId="2" xfId="1" applyNumberFormat="1" applyFont="1" applyBorder="1" applyAlignment="1">
      <alignment horizontal="center" vertical="center"/>
    </xf>
    <xf numFmtId="0" fontId="14" fillId="0" borderId="1" xfId="0" applyFont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3" fillId="5" borderId="1" xfId="0" applyNumberFormat="1" applyFont="1" applyFill="1" applyBorder="1" applyAlignment="1">
      <alignment horizontal="center" vertical="center" wrapText="1"/>
    </xf>
    <xf numFmtId="0" fontId="16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7" fillId="5" borderId="1" xfId="1" applyNumberFormat="1" applyFont="1" applyFill="1" applyBorder="1" applyAlignment="1">
      <alignment horizontal="center" vertical="center" wrapText="1"/>
    </xf>
    <xf numFmtId="164" fontId="7" fillId="5" borderId="1" xfId="1" applyNumberFormat="1" applyFont="1" applyFill="1" applyBorder="1" applyAlignment="1">
      <alignment horizontal="center" vertical="center" wrapText="1"/>
    </xf>
    <xf numFmtId="0" fontId="14" fillId="5" borderId="1" xfId="0" applyFont="1" applyFill="1" applyBorder="1"/>
    <xf numFmtId="0" fontId="14" fillId="5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6" fillId="5" borderId="1" xfId="0" applyFont="1" applyFill="1" applyBorder="1"/>
    <xf numFmtId="0" fontId="8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4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85724</xdr:rowOff>
    </xdr:from>
    <xdr:to>
      <xdr:col>1</xdr:col>
      <xdr:colOff>676275</xdr:colOff>
      <xdr:row>0</xdr:row>
      <xdr:rowOff>820729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85724"/>
          <a:ext cx="1190625" cy="735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19050</xdr:rowOff>
    </xdr:from>
    <xdr:to>
      <xdr:col>1</xdr:col>
      <xdr:colOff>790575</xdr:colOff>
      <xdr:row>0</xdr:row>
      <xdr:rowOff>508977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19050"/>
          <a:ext cx="1295399" cy="4899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0</xdr:row>
      <xdr:rowOff>85724</xdr:rowOff>
    </xdr:from>
    <xdr:to>
      <xdr:col>1</xdr:col>
      <xdr:colOff>809625</xdr:colOff>
      <xdr:row>0</xdr:row>
      <xdr:rowOff>652647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85724"/>
          <a:ext cx="1323974" cy="566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19050</xdr:rowOff>
    </xdr:from>
    <xdr:to>
      <xdr:col>1</xdr:col>
      <xdr:colOff>1028700</xdr:colOff>
      <xdr:row>0</xdr:row>
      <xdr:rowOff>613752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19050"/>
          <a:ext cx="1533524" cy="594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19050</xdr:rowOff>
    </xdr:from>
    <xdr:to>
      <xdr:col>1</xdr:col>
      <xdr:colOff>1238250</xdr:colOff>
      <xdr:row>1</xdr:row>
      <xdr:rowOff>9951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19050"/>
          <a:ext cx="1743074" cy="724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19050</xdr:rowOff>
    </xdr:from>
    <xdr:to>
      <xdr:col>1</xdr:col>
      <xdr:colOff>1200150</xdr:colOff>
      <xdr:row>0</xdr:row>
      <xdr:rowOff>656943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19050"/>
          <a:ext cx="1704974" cy="6378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19050</xdr:rowOff>
    </xdr:from>
    <xdr:to>
      <xdr:col>1</xdr:col>
      <xdr:colOff>914400</xdr:colOff>
      <xdr:row>1</xdr:row>
      <xdr:rowOff>10088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19050"/>
          <a:ext cx="1419224" cy="7054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19050</xdr:rowOff>
    </xdr:from>
    <xdr:to>
      <xdr:col>1</xdr:col>
      <xdr:colOff>1381125</xdr:colOff>
      <xdr:row>0</xdr:row>
      <xdr:rowOff>719089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19050"/>
          <a:ext cx="1885949" cy="7000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0</xdr:row>
      <xdr:rowOff>85724</xdr:rowOff>
    </xdr:from>
    <xdr:to>
      <xdr:col>1</xdr:col>
      <xdr:colOff>714375</xdr:colOff>
      <xdr:row>0</xdr:row>
      <xdr:rowOff>757295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85724"/>
          <a:ext cx="1228724" cy="6715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2</xdr:rowOff>
    </xdr:from>
    <xdr:to>
      <xdr:col>1</xdr:col>
      <xdr:colOff>1590674</xdr:colOff>
      <xdr:row>0</xdr:row>
      <xdr:rowOff>828675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"/>
          <a:ext cx="2095499" cy="828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0</xdr:rowOff>
    </xdr:from>
    <xdr:to>
      <xdr:col>1</xdr:col>
      <xdr:colOff>809625</xdr:colOff>
      <xdr:row>0</xdr:row>
      <xdr:rowOff>692963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0"/>
          <a:ext cx="1314449" cy="692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1</xdr:rowOff>
    </xdr:from>
    <xdr:to>
      <xdr:col>1</xdr:col>
      <xdr:colOff>1314450</xdr:colOff>
      <xdr:row>0</xdr:row>
      <xdr:rowOff>810955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1"/>
          <a:ext cx="1819274" cy="810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1</xdr:rowOff>
    </xdr:from>
    <xdr:to>
      <xdr:col>1</xdr:col>
      <xdr:colOff>685800</xdr:colOff>
      <xdr:row>0</xdr:row>
      <xdr:rowOff>736440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1"/>
          <a:ext cx="1190624" cy="736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0</xdr:row>
      <xdr:rowOff>1</xdr:rowOff>
    </xdr:from>
    <xdr:to>
      <xdr:col>1</xdr:col>
      <xdr:colOff>933450</xdr:colOff>
      <xdr:row>0</xdr:row>
      <xdr:rowOff>749224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6" y="1"/>
          <a:ext cx="1438274" cy="74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0</xdr:row>
      <xdr:rowOff>85725</xdr:rowOff>
    </xdr:from>
    <xdr:to>
      <xdr:col>1</xdr:col>
      <xdr:colOff>1133475</xdr:colOff>
      <xdr:row>0</xdr:row>
      <xdr:rowOff>744889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85725"/>
          <a:ext cx="1647824" cy="6591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0</xdr:row>
      <xdr:rowOff>85725</xdr:rowOff>
    </xdr:from>
    <xdr:to>
      <xdr:col>1</xdr:col>
      <xdr:colOff>971550</xdr:colOff>
      <xdr:row>0</xdr:row>
      <xdr:rowOff>542925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85725"/>
          <a:ext cx="1485899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workbookViewId="0">
      <selection activeCell="A2" sqref="A2:K2"/>
    </sheetView>
  </sheetViews>
  <sheetFormatPr baseColWidth="10" defaultRowHeight="15" x14ac:dyDescent="0.25"/>
  <cols>
    <col min="2" max="2" width="73.42578125" customWidth="1"/>
    <col min="3" max="3" width="36" customWidth="1"/>
    <col min="4" max="4" width="19.28515625" customWidth="1"/>
    <col min="6" max="6" width="11.85546875" bestFit="1" customWidth="1"/>
    <col min="7" max="7" width="17.42578125" bestFit="1" customWidth="1"/>
    <col min="8" max="9" width="20.7109375" bestFit="1" customWidth="1"/>
    <col min="10" max="10" width="19" customWidth="1"/>
    <col min="11" max="11" width="18.140625" customWidth="1"/>
  </cols>
  <sheetData>
    <row r="1" spans="1:11" ht="69" customHeight="1" x14ac:dyDescent="0.25">
      <c r="A1" s="23"/>
      <c r="B1" s="13"/>
      <c r="C1" s="13"/>
      <c r="D1" s="13"/>
      <c r="E1" s="13"/>
      <c r="F1" s="13"/>
    </row>
    <row r="2" spans="1:11" ht="66.7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47.25" customHeight="1" x14ac:dyDescent="0.25">
      <c r="A4" s="56" t="s">
        <v>153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6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15.75" x14ac:dyDescent="0.25">
      <c r="A7" s="24" t="s">
        <v>30</v>
      </c>
      <c r="B7" s="25" t="s">
        <v>146</v>
      </c>
      <c r="C7" s="27" t="s">
        <v>26</v>
      </c>
      <c r="D7" s="9">
        <v>150</v>
      </c>
      <c r="E7" s="7">
        <v>8</v>
      </c>
      <c r="F7" s="7">
        <f t="shared" ref="F7" si="0">E7*D7</f>
        <v>1200</v>
      </c>
      <c r="G7" s="19"/>
      <c r="H7" s="29"/>
      <c r="I7" s="19"/>
      <c r="J7" s="7">
        <f t="shared" ref="J7" si="1">D7*G7</f>
        <v>0</v>
      </c>
      <c r="K7" s="7">
        <f t="shared" ref="K7" si="2">D7*I7</f>
        <v>0</v>
      </c>
    </row>
    <row r="8" spans="1:11" ht="25.5" x14ac:dyDescent="0.25">
      <c r="A8" s="44" t="s">
        <v>30</v>
      </c>
      <c r="B8" s="25" t="s">
        <v>140</v>
      </c>
      <c r="C8" s="28" t="s">
        <v>16</v>
      </c>
      <c r="D8" s="9">
        <v>60</v>
      </c>
      <c r="E8" s="7">
        <v>95</v>
      </c>
      <c r="F8" s="7">
        <f t="shared" ref="F8:F14" si="3">E8*D8</f>
        <v>5700</v>
      </c>
      <c r="G8" s="19"/>
      <c r="H8" s="29"/>
      <c r="I8" s="19"/>
      <c r="J8" s="7">
        <f t="shared" ref="J8:J14" si="4">D8*G8</f>
        <v>0</v>
      </c>
      <c r="K8" s="7">
        <f t="shared" ref="K8:K14" si="5">D8*I8</f>
        <v>0</v>
      </c>
    </row>
    <row r="9" spans="1:11" ht="25.5" x14ac:dyDescent="0.25">
      <c r="A9" s="44" t="s">
        <v>30</v>
      </c>
      <c r="B9" s="25" t="s">
        <v>141</v>
      </c>
      <c r="C9" s="28" t="s">
        <v>16</v>
      </c>
      <c r="D9" s="9">
        <v>160</v>
      </c>
      <c r="E9" s="7">
        <v>95</v>
      </c>
      <c r="F9" s="7">
        <f t="shared" si="3"/>
        <v>15200</v>
      </c>
      <c r="G9" s="19"/>
      <c r="H9" s="29"/>
      <c r="I9" s="19"/>
      <c r="J9" s="7">
        <f t="shared" si="4"/>
        <v>0</v>
      </c>
      <c r="K9" s="7">
        <f t="shared" si="5"/>
        <v>0</v>
      </c>
    </row>
    <row r="10" spans="1:11" ht="15.75" x14ac:dyDescent="0.25">
      <c r="A10" s="30" t="s">
        <v>30</v>
      </c>
      <c r="B10" s="25" t="s">
        <v>142</v>
      </c>
      <c r="C10" s="27" t="s">
        <v>16</v>
      </c>
      <c r="D10" s="40">
        <v>150</v>
      </c>
      <c r="E10" s="41">
        <v>65</v>
      </c>
      <c r="F10" s="41">
        <f t="shared" si="3"/>
        <v>9750</v>
      </c>
      <c r="G10" s="42"/>
      <c r="H10" s="27"/>
      <c r="I10" s="19"/>
      <c r="J10" s="7">
        <f t="shared" si="4"/>
        <v>0</v>
      </c>
      <c r="K10" s="7">
        <f t="shared" si="5"/>
        <v>0</v>
      </c>
    </row>
    <row r="11" spans="1:11" ht="15.75" x14ac:dyDescent="0.25">
      <c r="A11" s="44" t="s">
        <v>30</v>
      </c>
      <c r="B11" s="25" t="s">
        <v>143</v>
      </c>
      <c r="C11" s="28" t="s">
        <v>16</v>
      </c>
      <c r="D11" s="9">
        <v>130</v>
      </c>
      <c r="E11" s="7">
        <v>65</v>
      </c>
      <c r="F11" s="7">
        <f t="shared" si="3"/>
        <v>8450</v>
      </c>
      <c r="G11" s="19"/>
      <c r="H11" s="29"/>
      <c r="I11" s="19"/>
      <c r="J11" s="7">
        <f t="shared" si="4"/>
        <v>0</v>
      </c>
      <c r="K11" s="7">
        <f t="shared" si="5"/>
        <v>0</v>
      </c>
    </row>
    <row r="12" spans="1:11" ht="15.75" x14ac:dyDescent="0.25">
      <c r="A12" s="44" t="s">
        <v>30</v>
      </c>
      <c r="B12" s="26" t="s">
        <v>144</v>
      </c>
      <c r="C12" s="28" t="s">
        <v>16</v>
      </c>
      <c r="D12" s="9">
        <v>45</v>
      </c>
      <c r="E12" s="7">
        <v>65</v>
      </c>
      <c r="F12" s="7">
        <f t="shared" si="3"/>
        <v>2925</v>
      </c>
      <c r="G12" s="19"/>
      <c r="H12" s="29"/>
      <c r="I12" s="19"/>
      <c r="J12" s="7">
        <f t="shared" si="4"/>
        <v>0</v>
      </c>
      <c r="K12" s="7">
        <f t="shared" si="5"/>
        <v>0</v>
      </c>
    </row>
    <row r="13" spans="1:11" ht="30" x14ac:dyDescent="0.25">
      <c r="A13" s="44" t="s">
        <v>30</v>
      </c>
      <c r="B13" s="26" t="s">
        <v>147</v>
      </c>
      <c r="C13" s="28" t="s">
        <v>21</v>
      </c>
      <c r="D13" s="9">
        <v>7</v>
      </c>
      <c r="E13" s="7">
        <v>750</v>
      </c>
      <c r="F13" s="7">
        <f t="shared" si="3"/>
        <v>5250</v>
      </c>
      <c r="G13" s="19"/>
      <c r="H13" s="29"/>
      <c r="I13" s="19"/>
      <c r="J13" s="7">
        <f t="shared" si="4"/>
        <v>0</v>
      </c>
      <c r="K13" s="7">
        <f t="shared" si="5"/>
        <v>0</v>
      </c>
    </row>
    <row r="14" spans="1:11" ht="30" x14ac:dyDescent="0.25">
      <c r="A14" s="44" t="s">
        <v>30</v>
      </c>
      <c r="B14" s="26" t="s">
        <v>148</v>
      </c>
      <c r="C14" s="28" t="s">
        <v>21</v>
      </c>
      <c r="D14" s="9">
        <v>2</v>
      </c>
      <c r="E14" s="7">
        <v>600</v>
      </c>
      <c r="F14" s="7">
        <f t="shared" si="3"/>
        <v>1200</v>
      </c>
      <c r="G14" s="19"/>
      <c r="H14" s="29"/>
      <c r="I14" s="19"/>
      <c r="J14" s="7">
        <f t="shared" si="4"/>
        <v>0</v>
      </c>
      <c r="K14" s="7">
        <f t="shared" si="5"/>
        <v>0</v>
      </c>
    </row>
    <row r="15" spans="1:11" ht="38.25" x14ac:dyDescent="0.25">
      <c r="A15" s="44" t="s">
        <v>30</v>
      </c>
      <c r="B15" s="26" t="s">
        <v>165</v>
      </c>
      <c r="C15" s="28" t="s">
        <v>16</v>
      </c>
      <c r="D15" s="9">
        <v>17</v>
      </c>
      <c r="E15" s="7">
        <v>850</v>
      </c>
      <c r="F15" s="7">
        <f>E15*D15</f>
        <v>14450</v>
      </c>
      <c r="G15" s="19"/>
      <c r="H15" s="29"/>
      <c r="I15" s="19"/>
      <c r="J15" s="7">
        <f>D15*G15</f>
        <v>0</v>
      </c>
      <c r="K15" s="7">
        <f>D15*I15</f>
        <v>0</v>
      </c>
    </row>
    <row r="16" spans="1:11" ht="38.25" x14ac:dyDescent="0.25">
      <c r="A16" s="44" t="s">
        <v>30</v>
      </c>
      <c r="B16" s="26" t="s">
        <v>166</v>
      </c>
      <c r="C16" s="28" t="s">
        <v>16</v>
      </c>
      <c r="D16" s="9">
        <v>8</v>
      </c>
      <c r="E16" s="7">
        <v>1100</v>
      </c>
      <c r="F16" s="7">
        <f>E16*D16</f>
        <v>8800</v>
      </c>
      <c r="G16" s="19"/>
      <c r="H16" s="29"/>
      <c r="I16" s="19"/>
      <c r="J16" s="7">
        <f>D16*G16</f>
        <v>0</v>
      </c>
      <c r="K16" s="7">
        <f>D16*I16</f>
        <v>0</v>
      </c>
    </row>
    <row r="17" spans="1:12" ht="30" x14ac:dyDescent="0.25">
      <c r="A17" s="44" t="s">
        <v>30</v>
      </c>
      <c r="B17" s="26" t="s">
        <v>149</v>
      </c>
      <c r="C17" s="28" t="s">
        <v>21</v>
      </c>
      <c r="D17" s="9">
        <v>6</v>
      </c>
      <c r="E17" s="7">
        <v>800</v>
      </c>
      <c r="F17" s="7">
        <f t="shared" ref="F17:F21" si="6">E17*D17</f>
        <v>4800</v>
      </c>
      <c r="G17" s="19"/>
      <c r="H17" s="29"/>
      <c r="I17" s="19"/>
      <c r="J17" s="7">
        <f t="shared" ref="J17:J21" si="7">D17*G17</f>
        <v>0</v>
      </c>
      <c r="K17" s="7">
        <f t="shared" ref="K17:K21" si="8">D17*I17</f>
        <v>0</v>
      </c>
    </row>
    <row r="18" spans="1:12" ht="30" x14ac:dyDescent="0.25">
      <c r="A18" s="44" t="s">
        <v>30</v>
      </c>
      <c r="B18" s="26" t="s">
        <v>150</v>
      </c>
      <c r="C18" s="28" t="s">
        <v>21</v>
      </c>
      <c r="D18" s="9">
        <v>6</v>
      </c>
      <c r="E18" s="7">
        <v>800</v>
      </c>
      <c r="F18" s="7">
        <f t="shared" si="6"/>
        <v>4800</v>
      </c>
      <c r="G18" s="19"/>
      <c r="H18" s="29"/>
      <c r="I18" s="19"/>
      <c r="J18" s="7">
        <f t="shared" si="7"/>
        <v>0</v>
      </c>
      <c r="K18" s="7">
        <f t="shared" si="8"/>
        <v>0</v>
      </c>
    </row>
    <row r="19" spans="1:12" ht="30" x14ac:dyDescent="0.25">
      <c r="A19" s="24" t="s">
        <v>30</v>
      </c>
      <c r="B19" s="26" t="s">
        <v>151</v>
      </c>
      <c r="C19" s="27" t="s">
        <v>21</v>
      </c>
      <c r="D19" s="9">
        <v>29</v>
      </c>
      <c r="E19" s="7">
        <v>600</v>
      </c>
      <c r="F19" s="7">
        <f t="shared" si="6"/>
        <v>17400</v>
      </c>
      <c r="G19" s="19"/>
      <c r="H19" s="29"/>
      <c r="I19" s="19"/>
      <c r="J19" s="7">
        <f t="shared" si="7"/>
        <v>0</v>
      </c>
      <c r="K19" s="7">
        <f t="shared" si="8"/>
        <v>0</v>
      </c>
    </row>
    <row r="20" spans="1:12" ht="30" x14ac:dyDescent="0.25">
      <c r="A20" s="24" t="s">
        <v>30</v>
      </c>
      <c r="B20" s="26" t="s">
        <v>152</v>
      </c>
      <c r="C20" s="27" t="s">
        <v>21</v>
      </c>
      <c r="D20" s="9">
        <v>3</v>
      </c>
      <c r="E20" s="7">
        <v>380</v>
      </c>
      <c r="F20" s="7">
        <f t="shared" si="6"/>
        <v>1140</v>
      </c>
      <c r="G20" s="19"/>
      <c r="H20" s="29"/>
      <c r="I20" s="19"/>
      <c r="J20" s="7">
        <f t="shared" si="7"/>
        <v>0</v>
      </c>
      <c r="K20" s="7">
        <f t="shared" si="8"/>
        <v>0</v>
      </c>
    </row>
    <row r="21" spans="1:12" ht="25.5" x14ac:dyDescent="0.25">
      <c r="A21" s="24" t="s">
        <v>30</v>
      </c>
      <c r="B21" s="26" t="s">
        <v>145</v>
      </c>
      <c r="C21" s="27" t="s">
        <v>41</v>
      </c>
      <c r="D21" s="9">
        <v>2</v>
      </c>
      <c r="E21" s="7">
        <v>480</v>
      </c>
      <c r="F21" s="7">
        <f t="shared" si="6"/>
        <v>960</v>
      </c>
      <c r="G21" s="19"/>
      <c r="H21" s="29"/>
      <c r="I21" s="19"/>
      <c r="J21" s="7">
        <f t="shared" si="7"/>
        <v>0</v>
      </c>
      <c r="K21" s="7">
        <f t="shared" si="8"/>
        <v>0</v>
      </c>
      <c r="L21" s="20"/>
    </row>
    <row r="22" spans="1:12" ht="15.75" thickBot="1" x14ac:dyDescent="0.3">
      <c r="A22" s="20"/>
      <c r="B22" s="20"/>
      <c r="C22" s="20"/>
      <c r="D22" s="4"/>
      <c r="E22" s="4"/>
      <c r="F22" s="4"/>
      <c r="G22" s="20"/>
      <c r="H22" s="20"/>
      <c r="I22" s="20"/>
      <c r="J22" s="4"/>
      <c r="K22" s="20"/>
    </row>
    <row r="23" spans="1:12" ht="45.75" thickBot="1" x14ac:dyDescent="0.3">
      <c r="A23" s="20"/>
      <c r="B23" s="20"/>
      <c r="C23" s="20"/>
      <c r="D23" s="4"/>
      <c r="E23" s="4"/>
      <c r="F23" s="4"/>
      <c r="G23" s="20"/>
      <c r="H23" s="4"/>
      <c r="I23" s="5" t="s">
        <v>12</v>
      </c>
      <c r="J23" s="5" t="s">
        <v>10</v>
      </c>
      <c r="K23" s="5" t="s">
        <v>11</v>
      </c>
    </row>
    <row r="24" spans="1:12" ht="15.75" thickBot="1" x14ac:dyDescent="0.3">
      <c r="A24" s="20"/>
      <c r="B24" s="20"/>
      <c r="C24" s="20"/>
      <c r="D24" s="20"/>
      <c r="E24" s="20"/>
      <c r="F24" s="20"/>
      <c r="G24" s="53" t="s">
        <v>4</v>
      </c>
      <c r="H24" s="54"/>
      <c r="I24" s="14">
        <f>SUM(F7:F21)</f>
        <v>102025</v>
      </c>
      <c r="J24" s="16">
        <f>SUM(J10:J21)</f>
        <v>0</v>
      </c>
      <c r="K24" s="16">
        <f>SUM(K10:K21)</f>
        <v>0</v>
      </c>
    </row>
    <row r="25" spans="1:12" ht="15.75" thickBot="1" x14ac:dyDescent="0.3">
      <c r="A25" s="20"/>
      <c r="B25" s="20"/>
      <c r="C25" s="20"/>
      <c r="D25" s="20"/>
      <c r="E25" s="20"/>
      <c r="F25" s="20"/>
      <c r="G25" s="53" t="s">
        <v>1</v>
      </c>
      <c r="H25" s="54"/>
      <c r="I25" s="15">
        <f>SUM(J24-I24)</f>
        <v>-102025</v>
      </c>
      <c r="J25" s="22"/>
      <c r="K25" s="20"/>
    </row>
    <row r="26" spans="1:12" ht="15.75" thickBot="1" x14ac:dyDescent="0.3">
      <c r="G26" s="4"/>
      <c r="H26" s="4"/>
      <c r="I26" s="4"/>
      <c r="J26" s="10"/>
      <c r="K26" s="20"/>
    </row>
    <row r="27" spans="1:12" ht="60.75" thickBot="1" x14ac:dyDescent="0.3">
      <c r="G27" s="20"/>
      <c r="H27" s="20"/>
      <c r="I27" s="5" t="s">
        <v>17</v>
      </c>
      <c r="J27" s="12" t="s">
        <v>18</v>
      </c>
      <c r="K27" s="12" t="s">
        <v>19</v>
      </c>
    </row>
    <row r="28" spans="1:12" ht="15.75" thickBot="1" x14ac:dyDescent="0.3">
      <c r="G28" s="38" t="s">
        <v>4</v>
      </c>
      <c r="H28" s="39"/>
      <c r="I28" s="17">
        <f>I24*4</f>
        <v>408100</v>
      </c>
      <c r="J28" s="17">
        <f>J24*4</f>
        <v>0</v>
      </c>
      <c r="K28" s="17">
        <f>K24*4</f>
        <v>0</v>
      </c>
    </row>
    <row r="29" spans="1:12" ht="15.75" thickBot="1" x14ac:dyDescent="0.3">
      <c r="G29" s="38" t="s">
        <v>1</v>
      </c>
      <c r="H29" s="39"/>
      <c r="I29" s="18">
        <f>I25*4</f>
        <v>-408100</v>
      </c>
      <c r="J29" s="11"/>
      <c r="K29" s="20"/>
    </row>
  </sheetData>
  <mergeCells count="6">
    <mergeCell ref="G24:H24"/>
    <mergeCell ref="G25:H25"/>
    <mergeCell ref="A3:F3"/>
    <mergeCell ref="A2:K2"/>
    <mergeCell ref="A4:K4"/>
    <mergeCell ref="A5:K5"/>
  </mergeCells>
  <pageMargins left="0.19685039370078741" right="0.19685039370078741" top="0.35433070866141736" bottom="0.35433070866141736" header="0.15748031496062992" footer="0.15748031496062992"/>
  <pageSetup paperSize="9" scale="56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opLeftCell="C13" workbookViewId="0">
      <selection activeCell="E7" sqref="E7:E16"/>
    </sheetView>
  </sheetViews>
  <sheetFormatPr baseColWidth="10" defaultRowHeight="15" x14ac:dyDescent="0.25"/>
  <cols>
    <col min="2" max="2" width="78.5703125" customWidth="1"/>
    <col min="3" max="3" width="53.28515625" customWidth="1"/>
    <col min="6" max="6" width="11.85546875" bestFit="1" customWidth="1"/>
    <col min="8" max="8" width="23" bestFit="1" customWidth="1"/>
    <col min="9" max="9" width="13.7109375" bestFit="1" customWidth="1"/>
  </cols>
  <sheetData>
    <row r="1" spans="1:11" ht="46.5" customHeight="1" x14ac:dyDescent="0.25">
      <c r="A1" s="23"/>
      <c r="B1" s="13"/>
      <c r="C1" s="13"/>
      <c r="D1" s="13"/>
      <c r="E1" s="13"/>
      <c r="F1" s="13"/>
    </row>
    <row r="2" spans="1:11" ht="94.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88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15.75" x14ac:dyDescent="0.25">
      <c r="A7" s="30" t="s">
        <v>89</v>
      </c>
      <c r="B7" s="25" t="s">
        <v>32</v>
      </c>
      <c r="C7" s="27" t="s">
        <v>40</v>
      </c>
      <c r="D7" s="9">
        <v>9</v>
      </c>
      <c r="E7" s="7">
        <v>10.5</v>
      </c>
      <c r="F7" s="7">
        <f t="shared" ref="F7:F16" si="0">E7*D7</f>
        <v>94.5</v>
      </c>
      <c r="G7" s="19"/>
      <c r="H7" s="29"/>
      <c r="I7" s="19"/>
      <c r="J7" s="7">
        <f t="shared" ref="J7:J16" si="1">D7*G7</f>
        <v>0</v>
      </c>
      <c r="K7" s="7">
        <f t="shared" ref="K7:K16" si="2">D7*I7</f>
        <v>0</v>
      </c>
    </row>
    <row r="8" spans="1:11" ht="15.75" x14ac:dyDescent="0.25">
      <c r="A8" s="30" t="s">
        <v>89</v>
      </c>
      <c r="B8" s="25" t="s">
        <v>31</v>
      </c>
      <c r="C8" s="27" t="s">
        <v>26</v>
      </c>
      <c r="D8" s="9">
        <v>105</v>
      </c>
      <c r="E8" s="7">
        <v>18</v>
      </c>
      <c r="F8" s="7">
        <f t="shared" si="0"/>
        <v>1890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ht="15.75" x14ac:dyDescent="0.25">
      <c r="A9" s="30" t="s">
        <v>89</v>
      </c>
      <c r="B9" s="25" t="s">
        <v>57</v>
      </c>
      <c r="C9" s="27" t="s">
        <v>16</v>
      </c>
      <c r="D9" s="40">
        <v>44</v>
      </c>
      <c r="E9" s="41">
        <v>57</v>
      </c>
      <c r="F9" s="41">
        <f t="shared" si="0"/>
        <v>2508</v>
      </c>
      <c r="G9" s="29"/>
      <c r="H9" s="29"/>
      <c r="I9" s="19"/>
      <c r="J9" s="7">
        <f t="shared" si="1"/>
        <v>0</v>
      </c>
      <c r="K9" s="7">
        <f t="shared" si="2"/>
        <v>0</v>
      </c>
    </row>
    <row r="10" spans="1:11" ht="15.75" x14ac:dyDescent="0.25">
      <c r="A10" s="30" t="s">
        <v>89</v>
      </c>
      <c r="B10" s="25" t="s">
        <v>35</v>
      </c>
      <c r="C10" s="27" t="s">
        <v>16</v>
      </c>
      <c r="D10" s="9">
        <v>400</v>
      </c>
      <c r="E10" s="7">
        <v>18</v>
      </c>
      <c r="F10" s="7">
        <f t="shared" si="0"/>
        <v>7200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1" ht="15.75" x14ac:dyDescent="0.25">
      <c r="A11" s="30" t="s">
        <v>89</v>
      </c>
      <c r="B11" s="25" t="s">
        <v>56</v>
      </c>
      <c r="C11" s="27" t="s">
        <v>16</v>
      </c>
      <c r="D11" s="9">
        <v>140</v>
      </c>
      <c r="E11" s="7">
        <v>10</v>
      </c>
      <c r="F11" s="7">
        <f t="shared" si="0"/>
        <v>1400</v>
      </c>
      <c r="G11" s="19"/>
      <c r="H11" s="29"/>
      <c r="I11" s="19"/>
      <c r="J11" s="7">
        <f t="shared" si="1"/>
        <v>0</v>
      </c>
      <c r="K11" s="7">
        <f t="shared" si="2"/>
        <v>0</v>
      </c>
    </row>
    <row r="12" spans="1:11" ht="30" x14ac:dyDescent="0.25">
      <c r="A12" s="30" t="s">
        <v>89</v>
      </c>
      <c r="B12" s="25" t="s">
        <v>82</v>
      </c>
      <c r="C12" s="27" t="s">
        <v>20</v>
      </c>
      <c r="D12" s="9">
        <v>60</v>
      </c>
      <c r="E12" s="7">
        <v>50</v>
      </c>
      <c r="F12" s="7">
        <f t="shared" si="0"/>
        <v>3000</v>
      </c>
      <c r="G12" s="19"/>
      <c r="H12" s="29"/>
      <c r="I12" s="19"/>
      <c r="J12" s="7">
        <f t="shared" si="1"/>
        <v>0</v>
      </c>
      <c r="K12" s="7">
        <f t="shared" si="2"/>
        <v>0</v>
      </c>
    </row>
    <row r="13" spans="1:11" ht="30" x14ac:dyDescent="0.25">
      <c r="A13" s="30" t="s">
        <v>89</v>
      </c>
      <c r="B13" s="25" t="s">
        <v>83</v>
      </c>
      <c r="C13" s="27" t="s">
        <v>21</v>
      </c>
      <c r="D13" s="9">
        <v>5</v>
      </c>
      <c r="E13" s="7">
        <v>73</v>
      </c>
      <c r="F13" s="7">
        <f t="shared" si="0"/>
        <v>365</v>
      </c>
      <c r="G13" s="19"/>
      <c r="H13" s="29"/>
      <c r="I13" s="19"/>
      <c r="J13" s="7">
        <f t="shared" si="1"/>
        <v>0</v>
      </c>
      <c r="K13" s="7">
        <f t="shared" si="2"/>
        <v>0</v>
      </c>
    </row>
    <row r="14" spans="1:11" ht="15.75" x14ac:dyDescent="0.25">
      <c r="A14" s="30" t="s">
        <v>89</v>
      </c>
      <c r="B14" s="25" t="s">
        <v>84</v>
      </c>
      <c r="C14" s="27" t="s">
        <v>22</v>
      </c>
      <c r="D14" s="9">
        <v>4</v>
      </c>
      <c r="E14" s="7">
        <v>392</v>
      </c>
      <c r="F14" s="7">
        <f t="shared" si="0"/>
        <v>1568</v>
      </c>
      <c r="G14" s="19"/>
      <c r="H14" s="29"/>
      <c r="I14" s="19"/>
      <c r="J14" s="7">
        <f t="shared" si="1"/>
        <v>0</v>
      </c>
      <c r="K14" s="7">
        <f t="shared" si="2"/>
        <v>0</v>
      </c>
    </row>
    <row r="15" spans="1:11" ht="15.75" x14ac:dyDescent="0.25">
      <c r="A15" s="30" t="s">
        <v>89</v>
      </c>
      <c r="B15" s="25" t="s">
        <v>85</v>
      </c>
      <c r="C15" s="27" t="s">
        <v>22</v>
      </c>
      <c r="D15" s="9">
        <v>11</v>
      </c>
      <c r="E15" s="7">
        <v>72.8</v>
      </c>
      <c r="F15" s="7">
        <f t="shared" si="0"/>
        <v>800.8</v>
      </c>
      <c r="G15" s="19"/>
      <c r="H15" s="29"/>
      <c r="I15" s="19"/>
      <c r="J15" s="7">
        <f t="shared" si="1"/>
        <v>0</v>
      </c>
      <c r="K15" s="7">
        <f t="shared" si="2"/>
        <v>0</v>
      </c>
    </row>
    <row r="16" spans="1:11" ht="25.5" x14ac:dyDescent="0.25">
      <c r="A16" s="30" t="s">
        <v>89</v>
      </c>
      <c r="B16" s="25" t="s">
        <v>86</v>
      </c>
      <c r="C16" s="27" t="s">
        <v>22</v>
      </c>
      <c r="D16" s="9">
        <v>6</v>
      </c>
      <c r="E16" s="7">
        <v>112</v>
      </c>
      <c r="F16" s="7">
        <f t="shared" si="0"/>
        <v>672</v>
      </c>
      <c r="G16" s="19"/>
      <c r="H16" s="29"/>
      <c r="I16" s="19"/>
      <c r="J16" s="7">
        <f t="shared" si="1"/>
        <v>0</v>
      </c>
      <c r="K16" s="7">
        <f t="shared" si="2"/>
        <v>0</v>
      </c>
    </row>
    <row r="17" spans="1:11" ht="15.75" thickBot="1" x14ac:dyDescent="0.3">
      <c r="A17" s="20"/>
      <c r="B17" s="20"/>
      <c r="C17" s="20"/>
      <c r="D17" s="21"/>
      <c r="E17" s="21"/>
      <c r="F17" s="21"/>
      <c r="G17" s="20"/>
      <c r="H17" s="20"/>
      <c r="I17" s="20"/>
      <c r="J17" s="20"/>
      <c r="K17" s="20"/>
    </row>
    <row r="18" spans="1:11" ht="75.75" thickBot="1" x14ac:dyDescent="0.3">
      <c r="A18" s="20"/>
      <c r="B18" s="20"/>
      <c r="C18" s="20"/>
      <c r="D18" s="4"/>
      <c r="E18" s="4"/>
      <c r="F18" s="4"/>
      <c r="G18" s="20"/>
      <c r="H18" s="4"/>
      <c r="I18" s="5" t="s">
        <v>12</v>
      </c>
      <c r="J18" s="5" t="s">
        <v>10</v>
      </c>
      <c r="K18" s="5" t="s">
        <v>11</v>
      </c>
    </row>
    <row r="19" spans="1:11" ht="15.75" thickBot="1" x14ac:dyDescent="0.3">
      <c r="A19" s="20"/>
      <c r="B19" s="20"/>
      <c r="C19" s="20"/>
      <c r="D19" s="20"/>
      <c r="E19" s="20"/>
      <c r="F19" s="20"/>
      <c r="G19" s="53" t="s">
        <v>90</v>
      </c>
      <c r="H19" s="54"/>
      <c r="I19" s="14">
        <f>SUM(F7:F16)</f>
        <v>19498.3</v>
      </c>
      <c r="J19" s="16">
        <f>SUM(J7:J16)</f>
        <v>0</v>
      </c>
      <c r="K19" s="16">
        <f>SUM(K7:K16)</f>
        <v>0</v>
      </c>
    </row>
    <row r="20" spans="1:11" ht="15.75" thickBot="1" x14ac:dyDescent="0.3">
      <c r="A20" s="20"/>
      <c r="B20" s="20"/>
      <c r="C20" s="20"/>
      <c r="D20" s="20"/>
      <c r="E20" s="20"/>
      <c r="F20" s="20"/>
      <c r="G20" s="53" t="s">
        <v>1</v>
      </c>
      <c r="H20" s="54"/>
      <c r="I20" s="18">
        <f>SUM(J19-I19)</f>
        <v>-19498.3</v>
      </c>
      <c r="J20" s="22"/>
      <c r="K20" s="20"/>
    </row>
    <row r="21" spans="1:11" ht="15.75" thickBot="1" x14ac:dyDescent="0.3">
      <c r="A21" s="20"/>
      <c r="B21" s="20"/>
      <c r="C21" s="20"/>
      <c r="D21" s="4"/>
      <c r="E21" s="4"/>
      <c r="F21" s="4"/>
      <c r="G21" s="4"/>
      <c r="H21" s="4"/>
      <c r="I21" s="4"/>
      <c r="J21" s="10"/>
      <c r="K21" s="20"/>
    </row>
    <row r="22" spans="1:11" ht="105.75" thickBot="1" x14ac:dyDescent="0.3">
      <c r="A22" s="20"/>
      <c r="B22" s="20"/>
      <c r="C22" s="20" t="s">
        <v>54</v>
      </c>
      <c r="D22" s="4"/>
      <c r="E22" s="4"/>
      <c r="F22" s="4"/>
      <c r="G22" s="20"/>
      <c r="H22" s="20"/>
      <c r="I22" s="5" t="s">
        <v>17</v>
      </c>
      <c r="J22" s="12" t="s">
        <v>18</v>
      </c>
      <c r="K22" s="12" t="s">
        <v>19</v>
      </c>
    </row>
    <row r="23" spans="1:11" ht="15.75" thickBot="1" x14ac:dyDescent="0.3">
      <c r="A23" s="20"/>
      <c r="B23" s="20"/>
      <c r="C23" s="20"/>
      <c r="D23" s="20"/>
      <c r="E23" s="20"/>
      <c r="F23" s="20"/>
      <c r="G23" s="53" t="s">
        <v>90</v>
      </c>
      <c r="H23" s="54"/>
      <c r="I23" s="17">
        <f>I19*4</f>
        <v>77993.2</v>
      </c>
      <c r="J23" s="17">
        <f>J19*4</f>
        <v>0</v>
      </c>
      <c r="K23" s="17">
        <f>K19*4</f>
        <v>0</v>
      </c>
    </row>
    <row r="24" spans="1:11" ht="15.75" thickBot="1" x14ac:dyDescent="0.3">
      <c r="A24" s="20"/>
      <c r="B24" s="20"/>
      <c r="C24" s="20"/>
      <c r="D24" s="20"/>
      <c r="E24" s="20"/>
      <c r="F24" s="20"/>
      <c r="G24" s="53" t="s">
        <v>1</v>
      </c>
      <c r="H24" s="54"/>
      <c r="I24" s="18">
        <f>I20*4</f>
        <v>-77993.2</v>
      </c>
      <c r="J24" s="11"/>
      <c r="K24" s="20"/>
    </row>
  </sheetData>
  <mergeCells count="8">
    <mergeCell ref="G23:H23"/>
    <mergeCell ref="G24:H24"/>
    <mergeCell ref="A2:K2"/>
    <mergeCell ref="A3:F3"/>
    <mergeCell ref="A4:K4"/>
    <mergeCell ref="A5:K5"/>
    <mergeCell ref="G19:H19"/>
    <mergeCell ref="G20:H20"/>
  </mergeCells>
  <pageMargins left="0.19685039370078741" right="0.19685039370078741" top="0.39370078740157483" bottom="0.74803149606299213" header="0.15748031496062992" footer="0.31496062992125984"/>
  <pageSetup paperSize="9" scale="58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C10" workbookViewId="0">
      <selection activeCell="F7" sqref="F7:F13"/>
    </sheetView>
  </sheetViews>
  <sheetFormatPr baseColWidth="10" defaultRowHeight="15" x14ac:dyDescent="0.25"/>
  <cols>
    <col min="2" max="2" width="57.5703125" customWidth="1"/>
    <col min="3" max="3" width="44" customWidth="1"/>
    <col min="9" max="9" width="16.85546875" customWidth="1"/>
  </cols>
  <sheetData>
    <row r="1" spans="1:11" ht="58.5" customHeight="1" x14ac:dyDescent="0.25">
      <c r="A1" s="23"/>
      <c r="B1" s="13"/>
      <c r="C1" s="13"/>
      <c r="D1" s="13"/>
      <c r="E1" s="13"/>
      <c r="F1" s="13"/>
    </row>
    <row r="2" spans="1:11" ht="105.7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45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15.75" x14ac:dyDescent="0.25">
      <c r="A7" s="30" t="s">
        <v>46</v>
      </c>
      <c r="B7" s="25" t="s">
        <v>32</v>
      </c>
      <c r="C7" s="27" t="s">
        <v>26</v>
      </c>
      <c r="D7" s="9">
        <v>10</v>
      </c>
      <c r="E7" s="7">
        <v>10.5</v>
      </c>
      <c r="F7" s="7">
        <f t="shared" ref="F7:F13" si="0">E7*D7</f>
        <v>105</v>
      </c>
      <c r="G7" s="19"/>
      <c r="H7" s="29"/>
      <c r="I7" s="19"/>
      <c r="J7" s="7">
        <f t="shared" ref="J7:J13" si="1">D7*G7</f>
        <v>0</v>
      </c>
      <c r="K7" s="7">
        <f t="shared" ref="K7:K13" si="2">D7*I7</f>
        <v>0</v>
      </c>
    </row>
    <row r="8" spans="1:11" ht="30" x14ac:dyDescent="0.25">
      <c r="A8" s="30" t="s">
        <v>46</v>
      </c>
      <c r="B8" s="25" t="s">
        <v>31</v>
      </c>
      <c r="C8" s="27" t="s">
        <v>52</v>
      </c>
      <c r="D8" s="9">
        <v>17</v>
      </c>
      <c r="E8" s="7">
        <v>17</v>
      </c>
      <c r="F8" s="7">
        <f t="shared" ref="F8" si="3">E8*D8</f>
        <v>289</v>
      </c>
      <c r="G8" s="19"/>
      <c r="H8" s="29"/>
      <c r="I8" s="19"/>
      <c r="J8" s="7">
        <f t="shared" ref="J8" si="4">D8*G8</f>
        <v>0</v>
      </c>
      <c r="K8" s="7">
        <f t="shared" ref="K8" si="5">D8*I8</f>
        <v>0</v>
      </c>
    </row>
    <row r="9" spans="1:11" ht="30" x14ac:dyDescent="0.25">
      <c r="A9" s="30" t="s">
        <v>46</v>
      </c>
      <c r="B9" s="25" t="s">
        <v>31</v>
      </c>
      <c r="C9" s="27" t="s">
        <v>53</v>
      </c>
      <c r="D9" s="9">
        <v>24</v>
      </c>
      <c r="E9" s="7">
        <v>23</v>
      </c>
      <c r="F9" s="7">
        <f t="shared" si="0"/>
        <v>552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25.5" x14ac:dyDescent="0.25">
      <c r="A10" s="30" t="s">
        <v>46</v>
      </c>
      <c r="B10" s="25" t="s">
        <v>48</v>
      </c>
      <c r="C10" s="27" t="s">
        <v>16</v>
      </c>
      <c r="D10" s="9">
        <v>5</v>
      </c>
      <c r="E10" s="7">
        <v>109.2</v>
      </c>
      <c r="F10" s="7">
        <f t="shared" si="0"/>
        <v>546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1" ht="25.5" x14ac:dyDescent="0.25">
      <c r="A11" s="30" t="s">
        <v>46</v>
      </c>
      <c r="B11" s="25" t="s">
        <v>47</v>
      </c>
      <c r="C11" s="27" t="s">
        <v>16</v>
      </c>
      <c r="D11" s="9">
        <v>20</v>
      </c>
      <c r="E11" s="7">
        <v>112.8</v>
      </c>
      <c r="F11" s="7">
        <f t="shared" si="0"/>
        <v>2256</v>
      </c>
      <c r="G11" s="19"/>
      <c r="H11" s="29"/>
      <c r="I11" s="19"/>
      <c r="J11" s="7">
        <f t="shared" si="1"/>
        <v>0</v>
      </c>
      <c r="K11" s="7">
        <f t="shared" si="2"/>
        <v>0</v>
      </c>
    </row>
    <row r="12" spans="1:11" ht="25.5" x14ac:dyDescent="0.25">
      <c r="A12" s="30" t="s">
        <v>46</v>
      </c>
      <c r="B12" s="25" t="s">
        <v>49</v>
      </c>
      <c r="C12" s="27" t="s">
        <v>16</v>
      </c>
      <c r="D12" s="9">
        <v>28</v>
      </c>
      <c r="E12" s="7">
        <v>135.19999999999999</v>
      </c>
      <c r="F12" s="7">
        <f t="shared" si="0"/>
        <v>3785.5999999999995</v>
      </c>
      <c r="G12" s="19"/>
      <c r="H12" s="29"/>
      <c r="I12" s="19"/>
      <c r="J12" s="7">
        <f t="shared" si="1"/>
        <v>0</v>
      </c>
      <c r="K12" s="7">
        <f t="shared" si="2"/>
        <v>0</v>
      </c>
    </row>
    <row r="13" spans="1:11" ht="25.5" x14ac:dyDescent="0.25">
      <c r="A13" s="30" t="s">
        <v>46</v>
      </c>
      <c r="B13" s="25" t="s">
        <v>50</v>
      </c>
      <c r="C13" s="27" t="s">
        <v>16</v>
      </c>
      <c r="D13" s="9">
        <v>8</v>
      </c>
      <c r="E13" s="7">
        <v>180.7</v>
      </c>
      <c r="F13" s="7">
        <f t="shared" si="0"/>
        <v>1445.6</v>
      </c>
      <c r="G13" s="19"/>
      <c r="H13" s="29"/>
      <c r="I13" s="19"/>
      <c r="J13" s="7">
        <f t="shared" si="1"/>
        <v>0</v>
      </c>
      <c r="K13" s="7">
        <f t="shared" si="2"/>
        <v>0</v>
      </c>
    </row>
    <row r="14" spans="1:11" ht="15.75" thickBot="1" x14ac:dyDescent="0.3">
      <c r="A14" s="20"/>
      <c r="B14" s="20"/>
      <c r="C14" s="20"/>
      <c r="D14" s="21"/>
      <c r="E14" s="21"/>
      <c r="F14" s="21"/>
      <c r="G14" s="20"/>
      <c r="H14" s="20"/>
      <c r="I14" s="20"/>
      <c r="J14" s="20"/>
      <c r="K14" s="20"/>
    </row>
    <row r="15" spans="1:11" ht="75.75" thickBot="1" x14ac:dyDescent="0.3">
      <c r="A15" s="20"/>
      <c r="B15" s="20"/>
      <c r="C15" s="20"/>
      <c r="D15" s="4"/>
      <c r="E15" s="4"/>
      <c r="F15" s="4"/>
      <c r="G15" s="20"/>
      <c r="H15" s="4"/>
      <c r="I15" s="5" t="s">
        <v>12</v>
      </c>
      <c r="J15" s="5" t="s">
        <v>10</v>
      </c>
      <c r="K15" s="5" t="s">
        <v>11</v>
      </c>
    </row>
    <row r="16" spans="1:11" ht="15.75" thickBot="1" x14ac:dyDescent="0.3">
      <c r="A16" s="20"/>
      <c r="B16" s="20"/>
      <c r="C16" s="20"/>
      <c r="D16" s="20"/>
      <c r="E16" s="20"/>
      <c r="F16" s="20"/>
      <c r="G16" s="53" t="s">
        <v>51</v>
      </c>
      <c r="H16" s="54"/>
      <c r="I16" s="14">
        <f>SUM(F7:F13)</f>
        <v>8979.1999999999989</v>
      </c>
      <c r="J16" s="16">
        <f>SUM(J7:J13)</f>
        <v>0</v>
      </c>
      <c r="K16" s="16">
        <f>SUM(K7:K13)</f>
        <v>0</v>
      </c>
    </row>
    <row r="17" spans="1:11" ht="15.75" thickBot="1" x14ac:dyDescent="0.3">
      <c r="A17" s="20"/>
      <c r="B17" s="20"/>
      <c r="C17" s="20"/>
      <c r="D17" s="20"/>
      <c r="E17" s="20"/>
      <c r="F17" s="20"/>
      <c r="G17" s="53" t="s">
        <v>1</v>
      </c>
      <c r="H17" s="54"/>
      <c r="I17" s="15">
        <f>SUM(J16-I16)</f>
        <v>-8979.1999999999989</v>
      </c>
      <c r="J17" s="22"/>
      <c r="K17" s="20"/>
    </row>
    <row r="18" spans="1:11" ht="15.75" thickBot="1" x14ac:dyDescent="0.3">
      <c r="A18" s="20"/>
      <c r="B18" s="20"/>
      <c r="C18" s="20"/>
      <c r="D18" s="4"/>
      <c r="E18" s="4"/>
      <c r="F18" s="4"/>
      <c r="G18" s="4"/>
      <c r="H18" s="4"/>
      <c r="I18" s="4"/>
      <c r="J18" s="10"/>
      <c r="K18" s="20"/>
    </row>
    <row r="19" spans="1:11" ht="105.75" thickBot="1" x14ac:dyDescent="0.3">
      <c r="A19" s="20"/>
      <c r="B19" s="20"/>
      <c r="C19" s="20"/>
      <c r="D19" s="4"/>
      <c r="E19" s="4"/>
      <c r="F19" s="4"/>
      <c r="G19" s="20"/>
      <c r="H19" s="20"/>
      <c r="I19" s="5" t="s">
        <v>17</v>
      </c>
      <c r="J19" s="12" t="s">
        <v>18</v>
      </c>
      <c r="K19" s="12" t="s">
        <v>19</v>
      </c>
    </row>
    <row r="20" spans="1:11" ht="15.75" thickBot="1" x14ac:dyDescent="0.3">
      <c r="A20" s="20"/>
      <c r="B20" s="20"/>
      <c r="C20" s="20"/>
      <c r="D20" s="20"/>
      <c r="E20" s="20"/>
      <c r="F20" s="20"/>
      <c r="G20" s="53" t="s">
        <v>51</v>
      </c>
      <c r="H20" s="54"/>
      <c r="I20" s="6">
        <f>I16*4</f>
        <v>35916.799999999996</v>
      </c>
      <c r="J20" s="17">
        <f>J16*4</f>
        <v>0</v>
      </c>
      <c r="K20" s="17">
        <f>K16*4</f>
        <v>0</v>
      </c>
    </row>
    <row r="21" spans="1:11" ht="15.75" thickBot="1" x14ac:dyDescent="0.3">
      <c r="A21" s="20"/>
      <c r="B21" s="20"/>
      <c r="C21" s="20"/>
      <c r="D21" s="20"/>
      <c r="E21" s="20"/>
      <c r="F21" s="20"/>
      <c r="G21" s="53" t="s">
        <v>1</v>
      </c>
      <c r="H21" s="54"/>
      <c r="I21" s="8">
        <f>I17*4</f>
        <v>-35916.799999999996</v>
      </c>
      <c r="J21" s="11"/>
      <c r="K21" s="20"/>
    </row>
  </sheetData>
  <mergeCells count="8">
    <mergeCell ref="G20:H20"/>
    <mergeCell ref="G21:H21"/>
    <mergeCell ref="A2:K2"/>
    <mergeCell ref="A3:F3"/>
    <mergeCell ref="A4:K4"/>
    <mergeCell ref="A5:K5"/>
    <mergeCell ref="G16:H16"/>
    <mergeCell ref="G17:H17"/>
  </mergeCells>
  <pageMargins left="0.19685039370078741" right="0.19685039370078741" top="0.39370078740157483" bottom="0.35433070866141736" header="0.15748031496062992" footer="0.15748031496062992"/>
  <pageSetup paperSize="9" scale="69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opLeftCell="C4" workbookViewId="0">
      <selection activeCell="A4" sqref="A4:K4"/>
    </sheetView>
  </sheetViews>
  <sheetFormatPr baseColWidth="10" defaultRowHeight="15" x14ac:dyDescent="0.25"/>
  <cols>
    <col min="2" max="2" width="57.5703125" customWidth="1"/>
    <col min="3" max="3" width="39.7109375" customWidth="1"/>
    <col min="9" max="9" width="19.140625" customWidth="1"/>
    <col min="10" max="10" width="14.5703125" customWidth="1"/>
    <col min="11" max="11" width="17.85546875" customWidth="1"/>
  </cols>
  <sheetData>
    <row r="1" spans="1:11" ht="49.5" customHeight="1" x14ac:dyDescent="0.25">
      <c r="A1" s="23"/>
      <c r="B1" s="13"/>
      <c r="C1" s="13"/>
      <c r="D1" s="13"/>
      <c r="E1" s="13"/>
      <c r="F1" s="13"/>
    </row>
    <row r="2" spans="1:11" ht="102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91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30" x14ac:dyDescent="0.25">
      <c r="A7" s="35" t="s">
        <v>92</v>
      </c>
      <c r="B7" s="26" t="s">
        <v>93</v>
      </c>
      <c r="C7" s="28" t="s">
        <v>98</v>
      </c>
      <c r="D7" s="9">
        <v>32</v>
      </c>
      <c r="E7" s="7">
        <v>20</v>
      </c>
      <c r="F7" s="7">
        <f t="shared" ref="F7:F12" si="0">E7*D7</f>
        <v>640</v>
      </c>
      <c r="G7" s="19"/>
      <c r="H7" s="29"/>
      <c r="I7" s="19"/>
      <c r="J7" s="7">
        <f t="shared" ref="J7:J12" si="1">D7*G7</f>
        <v>0</v>
      </c>
      <c r="K7" s="7">
        <f t="shared" ref="K7:K12" si="2">D7*I7</f>
        <v>0</v>
      </c>
    </row>
    <row r="8" spans="1:11" x14ac:dyDescent="0.25">
      <c r="A8" s="35" t="s">
        <v>92</v>
      </c>
      <c r="B8" s="25" t="s">
        <v>73</v>
      </c>
      <c r="C8" s="27" t="s">
        <v>16</v>
      </c>
      <c r="D8" s="9">
        <v>25</v>
      </c>
      <c r="E8" s="7">
        <v>18</v>
      </c>
      <c r="F8" s="7">
        <f t="shared" si="0"/>
        <v>450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ht="25.5" x14ac:dyDescent="0.25">
      <c r="A9" s="35" t="s">
        <v>92</v>
      </c>
      <c r="B9" s="25" t="s">
        <v>94</v>
      </c>
      <c r="C9" s="27" t="s">
        <v>16</v>
      </c>
      <c r="D9" s="9">
        <v>2</v>
      </c>
      <c r="E9" s="7">
        <v>18</v>
      </c>
      <c r="F9" s="7">
        <f t="shared" si="0"/>
        <v>36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30" x14ac:dyDescent="0.25">
      <c r="A10" s="35" t="s">
        <v>92</v>
      </c>
      <c r="B10" s="26" t="s">
        <v>95</v>
      </c>
      <c r="C10" s="28" t="s">
        <v>24</v>
      </c>
      <c r="D10" s="9">
        <v>16</v>
      </c>
      <c r="E10" s="7">
        <v>140</v>
      </c>
      <c r="F10" s="7">
        <f t="shared" si="0"/>
        <v>2240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1" ht="25.5" x14ac:dyDescent="0.25">
      <c r="A11" s="35" t="s">
        <v>92</v>
      </c>
      <c r="B11" s="26" t="s">
        <v>96</v>
      </c>
      <c r="C11" s="28" t="s">
        <v>25</v>
      </c>
      <c r="D11" s="9">
        <v>15</v>
      </c>
      <c r="E11" s="7">
        <v>300</v>
      </c>
      <c r="F11" s="7">
        <f t="shared" si="0"/>
        <v>4500</v>
      </c>
      <c r="G11" s="19"/>
      <c r="H11" s="29"/>
      <c r="I11" s="19"/>
      <c r="J11" s="7">
        <f t="shared" si="1"/>
        <v>0</v>
      </c>
      <c r="K11" s="7">
        <f t="shared" si="2"/>
        <v>0</v>
      </c>
    </row>
    <row r="12" spans="1:11" ht="25.5" x14ac:dyDescent="0.25">
      <c r="A12" s="35" t="s">
        <v>92</v>
      </c>
      <c r="B12" s="26" t="s">
        <v>97</v>
      </c>
      <c r="C12" s="28" t="s">
        <v>27</v>
      </c>
      <c r="D12" s="9">
        <v>11</v>
      </c>
      <c r="E12" s="7">
        <v>100</v>
      </c>
      <c r="F12" s="7">
        <f t="shared" si="0"/>
        <v>1100</v>
      </c>
      <c r="G12" s="19"/>
      <c r="H12" s="29"/>
      <c r="I12" s="19"/>
      <c r="J12" s="7">
        <f t="shared" si="1"/>
        <v>0</v>
      </c>
      <c r="K12" s="7">
        <f t="shared" si="2"/>
        <v>0</v>
      </c>
    </row>
    <row r="13" spans="1:11" ht="15.75" thickBot="1" x14ac:dyDescent="0.3">
      <c r="A13" s="20"/>
      <c r="B13" s="20"/>
      <c r="C13" s="20"/>
      <c r="D13" s="21"/>
      <c r="E13" s="21"/>
      <c r="F13" s="21"/>
      <c r="G13" s="20"/>
      <c r="H13" s="20"/>
      <c r="I13" s="20"/>
      <c r="J13" s="20"/>
      <c r="K13" s="20"/>
    </row>
    <row r="14" spans="1:11" ht="60.75" thickBot="1" x14ac:dyDescent="0.3">
      <c r="A14" s="20"/>
      <c r="B14" s="20"/>
      <c r="C14" s="20"/>
      <c r="D14" s="4"/>
      <c r="E14" s="4"/>
      <c r="F14" s="4"/>
      <c r="G14" s="20"/>
      <c r="H14" s="4"/>
      <c r="I14" s="5" t="s">
        <v>12</v>
      </c>
      <c r="J14" s="5" t="s">
        <v>10</v>
      </c>
      <c r="K14" s="5" t="s">
        <v>11</v>
      </c>
    </row>
    <row r="15" spans="1:11" ht="15.75" thickBot="1" x14ac:dyDescent="0.3">
      <c r="A15" s="20"/>
      <c r="B15" s="20"/>
      <c r="C15" s="20"/>
      <c r="D15" s="20"/>
      <c r="E15" s="20"/>
      <c r="F15" s="20"/>
      <c r="G15" s="53" t="s">
        <v>99</v>
      </c>
      <c r="H15" s="54"/>
      <c r="I15" s="14">
        <f>SUM(F7:F12)</f>
        <v>8966</v>
      </c>
      <c r="J15" s="16">
        <f>SUM(J7:J12)</f>
        <v>0</v>
      </c>
      <c r="K15" s="16">
        <f>SUM(K7:K12)</f>
        <v>0</v>
      </c>
    </row>
    <row r="16" spans="1:11" ht="15.75" thickBot="1" x14ac:dyDescent="0.3">
      <c r="A16" s="20"/>
      <c r="B16" s="20"/>
      <c r="C16" s="20"/>
      <c r="D16" s="20"/>
      <c r="E16" s="20"/>
      <c r="F16" s="20"/>
      <c r="G16" s="53" t="s">
        <v>1</v>
      </c>
      <c r="H16" s="54"/>
      <c r="I16" s="18">
        <f>SUM(J15-I15)</f>
        <v>-8966</v>
      </c>
      <c r="J16" s="22"/>
      <c r="K16" s="20"/>
    </row>
    <row r="17" spans="1:11" ht="15.75" thickBot="1" x14ac:dyDescent="0.3">
      <c r="A17" s="20"/>
      <c r="B17" s="20"/>
      <c r="C17" s="20"/>
      <c r="D17" s="4"/>
      <c r="E17" s="4"/>
      <c r="F17" s="4"/>
      <c r="G17" s="4"/>
      <c r="H17" s="4"/>
      <c r="I17" s="4"/>
      <c r="J17" s="10"/>
      <c r="K17" s="20"/>
    </row>
    <row r="18" spans="1:11" ht="75.75" thickBot="1" x14ac:dyDescent="0.3">
      <c r="A18" s="20"/>
      <c r="B18" s="20"/>
      <c r="C18" s="20" t="s">
        <v>54</v>
      </c>
      <c r="D18" s="4"/>
      <c r="E18" s="4"/>
      <c r="F18" s="4"/>
      <c r="G18" s="20"/>
      <c r="H18" s="20"/>
      <c r="I18" s="5" t="s">
        <v>17</v>
      </c>
      <c r="J18" s="12" t="s">
        <v>18</v>
      </c>
      <c r="K18" s="12" t="s">
        <v>19</v>
      </c>
    </row>
    <row r="19" spans="1:11" ht="15.75" thickBot="1" x14ac:dyDescent="0.3">
      <c r="A19" s="20"/>
      <c r="B19" s="20"/>
      <c r="C19" s="20"/>
      <c r="D19" s="20"/>
      <c r="E19" s="20"/>
      <c r="F19" s="20"/>
      <c r="G19" s="53" t="s">
        <v>99</v>
      </c>
      <c r="H19" s="54"/>
      <c r="I19" s="17">
        <f>I15*4</f>
        <v>35864</v>
      </c>
      <c r="J19" s="17">
        <f>J15*4</f>
        <v>0</v>
      </c>
      <c r="K19" s="17">
        <f>K15*4</f>
        <v>0</v>
      </c>
    </row>
    <row r="20" spans="1:11" ht="15.75" thickBot="1" x14ac:dyDescent="0.3">
      <c r="A20" s="20"/>
      <c r="B20" s="20"/>
      <c r="C20" s="20"/>
      <c r="D20" s="20"/>
      <c r="E20" s="20"/>
      <c r="F20" s="20"/>
      <c r="G20" s="53" t="s">
        <v>1</v>
      </c>
      <c r="H20" s="54"/>
      <c r="I20" s="18">
        <f>I16*4</f>
        <v>-35864</v>
      </c>
      <c r="J20" s="11"/>
      <c r="K20" s="20"/>
    </row>
  </sheetData>
  <mergeCells count="8">
    <mergeCell ref="G19:H19"/>
    <mergeCell ref="G20:H20"/>
    <mergeCell ref="A2:K2"/>
    <mergeCell ref="A3:F3"/>
    <mergeCell ref="A4:K4"/>
    <mergeCell ref="A5:K5"/>
    <mergeCell ref="G15:H15"/>
    <mergeCell ref="G16:H16"/>
  </mergeCells>
  <pageMargins left="0.19685039370078741" right="0.19685039370078741" top="0.31496062992125984" bottom="0.35433070866141736" header="0.15748031496062992" footer="0.15748031496062992"/>
  <pageSetup paperSize="9" scale="66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C1" workbookViewId="0">
      <selection activeCell="F7" sqref="F7:F15"/>
    </sheetView>
  </sheetViews>
  <sheetFormatPr baseColWidth="10" defaultRowHeight="15" x14ac:dyDescent="0.25"/>
  <cols>
    <col min="2" max="2" width="46.7109375" customWidth="1"/>
    <col min="3" max="3" width="44.7109375" customWidth="1"/>
    <col min="6" max="6" width="14" customWidth="1"/>
    <col min="9" max="9" width="15.5703125" customWidth="1"/>
    <col min="10" max="10" width="16.85546875" customWidth="1"/>
    <col min="11" max="11" width="17" customWidth="1"/>
  </cols>
  <sheetData>
    <row r="1" spans="1:11" ht="57.75" customHeight="1" x14ac:dyDescent="0.25">
      <c r="A1" s="23"/>
      <c r="B1" s="13"/>
      <c r="C1" s="13"/>
      <c r="D1" s="13"/>
      <c r="E1" s="13"/>
      <c r="F1" s="13"/>
    </row>
    <row r="2" spans="1:11" ht="90.7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108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x14ac:dyDescent="0.25">
      <c r="A7" s="35" t="s">
        <v>100</v>
      </c>
      <c r="B7" s="26" t="s">
        <v>101</v>
      </c>
      <c r="C7" s="28" t="s">
        <v>40</v>
      </c>
      <c r="D7" s="9">
        <v>5</v>
      </c>
      <c r="E7" s="7">
        <v>10</v>
      </c>
      <c r="F7" s="7">
        <f t="shared" ref="F7:F15" si="0">E7*D7</f>
        <v>50</v>
      </c>
      <c r="G7" s="19"/>
      <c r="H7" s="29"/>
      <c r="I7" s="19"/>
      <c r="J7" s="7">
        <f t="shared" ref="J7:J15" si="1">D7*G7</f>
        <v>0</v>
      </c>
      <c r="K7" s="7">
        <f t="shared" ref="K7:K15" si="2">D7*I7</f>
        <v>0</v>
      </c>
    </row>
    <row r="8" spans="1:11" x14ac:dyDescent="0.25">
      <c r="A8" s="35" t="s">
        <v>100</v>
      </c>
      <c r="B8" s="26" t="s">
        <v>31</v>
      </c>
      <c r="C8" s="28" t="s">
        <v>26</v>
      </c>
      <c r="D8" s="9">
        <v>50</v>
      </c>
      <c r="E8" s="7">
        <v>18</v>
      </c>
      <c r="F8" s="7">
        <f t="shared" si="0"/>
        <v>900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ht="30" x14ac:dyDescent="0.25">
      <c r="A9" s="35" t="s">
        <v>100</v>
      </c>
      <c r="B9" s="26" t="s">
        <v>102</v>
      </c>
      <c r="C9" s="28" t="s">
        <v>98</v>
      </c>
      <c r="D9" s="9">
        <v>14</v>
      </c>
      <c r="E9" s="7">
        <v>20</v>
      </c>
      <c r="F9" s="7">
        <f t="shared" si="0"/>
        <v>280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25.5" x14ac:dyDescent="0.25">
      <c r="A10" s="35" t="s">
        <v>100</v>
      </c>
      <c r="B10" s="26" t="s">
        <v>103</v>
      </c>
      <c r="C10" s="28" t="s">
        <v>16</v>
      </c>
      <c r="D10" s="9">
        <v>150</v>
      </c>
      <c r="E10" s="7">
        <v>115</v>
      </c>
      <c r="F10" s="7">
        <f t="shared" si="0"/>
        <v>17250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1" ht="25.5" x14ac:dyDescent="0.25">
      <c r="A11" s="35" t="s">
        <v>100</v>
      </c>
      <c r="B11" s="25" t="s">
        <v>104</v>
      </c>
      <c r="C11" s="27" t="s">
        <v>16</v>
      </c>
      <c r="D11" s="9">
        <v>90</v>
      </c>
      <c r="E11" s="7">
        <v>18</v>
      </c>
      <c r="F11" s="7">
        <f t="shared" si="0"/>
        <v>1620</v>
      </c>
      <c r="G11" s="19"/>
      <c r="H11" s="29"/>
      <c r="I11" s="19"/>
      <c r="J11" s="7">
        <f t="shared" ref="J11" si="3">D11*G11</f>
        <v>0</v>
      </c>
      <c r="K11" s="7">
        <f t="shared" ref="K11" si="4">D11*I11</f>
        <v>0</v>
      </c>
    </row>
    <row r="12" spans="1:11" ht="25.5" x14ac:dyDescent="0.25">
      <c r="A12" s="35" t="s">
        <v>100</v>
      </c>
      <c r="B12" s="25" t="s">
        <v>105</v>
      </c>
      <c r="C12" s="27" t="s">
        <v>16</v>
      </c>
      <c r="D12" s="9">
        <v>11</v>
      </c>
      <c r="E12" s="7">
        <v>18</v>
      </c>
      <c r="F12" s="7">
        <f t="shared" si="0"/>
        <v>198</v>
      </c>
      <c r="G12" s="19"/>
      <c r="H12" s="29"/>
      <c r="I12" s="19"/>
      <c r="J12" s="7">
        <f t="shared" si="1"/>
        <v>0</v>
      </c>
      <c r="K12" s="7">
        <f t="shared" si="2"/>
        <v>0</v>
      </c>
    </row>
    <row r="13" spans="1:11" ht="38.25" x14ac:dyDescent="0.25">
      <c r="A13" s="35" t="s">
        <v>100</v>
      </c>
      <c r="B13" s="25" t="s">
        <v>106</v>
      </c>
      <c r="C13" s="27" t="s">
        <v>22</v>
      </c>
      <c r="D13" s="9">
        <v>26</v>
      </c>
      <c r="E13" s="7">
        <v>120</v>
      </c>
      <c r="F13" s="7">
        <f t="shared" ref="F13:F14" si="5">E13*D13</f>
        <v>3120</v>
      </c>
      <c r="G13" s="19"/>
      <c r="H13" s="29"/>
      <c r="I13" s="19"/>
      <c r="J13" s="7">
        <f t="shared" ref="J13:J14" si="6">D13*G13</f>
        <v>0</v>
      </c>
      <c r="K13" s="7">
        <f t="shared" ref="K13:K14" si="7">D13*I13</f>
        <v>0</v>
      </c>
    </row>
    <row r="14" spans="1:11" ht="38.25" x14ac:dyDescent="0.25">
      <c r="A14" s="35" t="s">
        <v>100</v>
      </c>
      <c r="B14" s="25" t="s">
        <v>173</v>
      </c>
      <c r="C14" s="27" t="s">
        <v>175</v>
      </c>
      <c r="D14" s="9">
        <v>8</v>
      </c>
      <c r="E14" s="7">
        <v>441</v>
      </c>
      <c r="F14" s="7">
        <f t="shared" si="5"/>
        <v>3528</v>
      </c>
      <c r="G14" s="19"/>
      <c r="H14" s="29"/>
      <c r="I14" s="19"/>
      <c r="J14" s="7">
        <f t="shared" si="6"/>
        <v>0</v>
      </c>
      <c r="K14" s="7">
        <f t="shared" si="7"/>
        <v>0</v>
      </c>
    </row>
    <row r="15" spans="1:11" x14ac:dyDescent="0.25">
      <c r="A15" s="35" t="s">
        <v>100</v>
      </c>
      <c r="B15" s="25" t="s">
        <v>174</v>
      </c>
      <c r="C15" s="45"/>
      <c r="D15" s="9">
        <v>8</v>
      </c>
      <c r="E15" s="7">
        <v>55</v>
      </c>
      <c r="F15" s="7">
        <f t="shared" si="0"/>
        <v>440</v>
      </c>
      <c r="G15" s="19"/>
      <c r="H15" s="29"/>
      <c r="I15" s="19"/>
      <c r="J15" s="7">
        <f t="shared" si="1"/>
        <v>0</v>
      </c>
      <c r="K15" s="7">
        <f t="shared" si="2"/>
        <v>0</v>
      </c>
    </row>
    <row r="16" spans="1:11" ht="15.75" thickBot="1" x14ac:dyDescent="0.3">
      <c r="A16" s="20"/>
      <c r="B16" s="20"/>
      <c r="C16" s="20"/>
      <c r="D16" s="21"/>
      <c r="E16" s="21"/>
      <c r="F16" s="21"/>
      <c r="G16" s="20"/>
      <c r="H16" s="20"/>
      <c r="I16" s="20"/>
      <c r="J16" s="20"/>
      <c r="K16" s="20"/>
    </row>
    <row r="17" spans="1:11" ht="45.75" thickBot="1" x14ac:dyDescent="0.3">
      <c r="A17" s="20"/>
      <c r="B17" s="20"/>
      <c r="C17" s="20"/>
      <c r="D17" s="4"/>
      <c r="E17" s="4"/>
      <c r="F17" s="4"/>
      <c r="G17" s="20"/>
      <c r="H17" s="4"/>
      <c r="I17" s="5" t="s">
        <v>12</v>
      </c>
      <c r="J17" s="5" t="s">
        <v>10</v>
      </c>
      <c r="K17" s="5" t="s">
        <v>11</v>
      </c>
    </row>
    <row r="18" spans="1:11" ht="15.75" thickBot="1" x14ac:dyDescent="0.3">
      <c r="A18" s="20"/>
      <c r="B18" s="20"/>
      <c r="C18" s="20"/>
      <c r="D18" s="20"/>
      <c r="E18" s="20"/>
      <c r="F18" s="20"/>
      <c r="G18" s="53" t="s">
        <v>107</v>
      </c>
      <c r="H18" s="54"/>
      <c r="I18" s="14">
        <f>SUM(F7:F15)</f>
        <v>27386</v>
      </c>
      <c r="J18" s="16">
        <f>SUM(J7:J15)</f>
        <v>0</v>
      </c>
      <c r="K18" s="16">
        <f>SUM(K7:K15)</f>
        <v>0</v>
      </c>
    </row>
    <row r="19" spans="1:11" ht="15.75" thickBot="1" x14ac:dyDescent="0.3">
      <c r="A19" s="20"/>
      <c r="B19" s="20"/>
      <c r="C19" s="20"/>
      <c r="D19" s="20"/>
      <c r="E19" s="20"/>
      <c r="F19" s="20"/>
      <c r="G19" s="53" t="s">
        <v>1</v>
      </c>
      <c r="H19" s="54"/>
      <c r="I19" s="18">
        <f>SUM(J18-I18)</f>
        <v>-27386</v>
      </c>
      <c r="J19" s="22"/>
      <c r="K19" s="20"/>
    </row>
    <row r="20" spans="1:11" ht="15.75" thickBot="1" x14ac:dyDescent="0.3">
      <c r="A20" s="20"/>
      <c r="B20" s="20"/>
      <c r="C20" s="20"/>
      <c r="D20" s="4"/>
      <c r="E20" s="4"/>
      <c r="F20" s="4"/>
      <c r="G20" s="4"/>
      <c r="H20" s="4"/>
      <c r="I20" s="4"/>
      <c r="J20" s="10"/>
      <c r="K20" s="20"/>
    </row>
    <row r="21" spans="1:11" ht="75.75" thickBot="1" x14ac:dyDescent="0.3">
      <c r="A21" s="20"/>
      <c r="B21" s="20"/>
      <c r="C21" s="20" t="s">
        <v>54</v>
      </c>
      <c r="D21" s="4"/>
      <c r="E21" s="4"/>
      <c r="F21" s="4"/>
      <c r="G21" s="20"/>
      <c r="H21" s="20"/>
      <c r="I21" s="5" t="s">
        <v>17</v>
      </c>
      <c r="J21" s="12" t="s">
        <v>18</v>
      </c>
      <c r="K21" s="12" t="s">
        <v>19</v>
      </c>
    </row>
    <row r="22" spans="1:11" ht="15.75" thickBot="1" x14ac:dyDescent="0.3">
      <c r="A22" s="20"/>
      <c r="B22" s="20"/>
      <c r="C22" s="20"/>
      <c r="D22" s="20"/>
      <c r="E22" s="20"/>
      <c r="F22" s="20"/>
      <c r="G22" s="53" t="s">
        <v>107</v>
      </c>
      <c r="H22" s="54"/>
      <c r="I22" s="17">
        <f>I18*4</f>
        <v>109544</v>
      </c>
      <c r="J22" s="17">
        <f>J18*4</f>
        <v>0</v>
      </c>
      <c r="K22" s="17">
        <f>K18*4</f>
        <v>0</v>
      </c>
    </row>
    <row r="23" spans="1:11" ht="15.75" thickBot="1" x14ac:dyDescent="0.3">
      <c r="A23" s="20"/>
      <c r="B23" s="20"/>
      <c r="C23" s="20"/>
      <c r="D23" s="20"/>
      <c r="E23" s="20"/>
      <c r="F23" s="20"/>
      <c r="G23" s="53" t="s">
        <v>1</v>
      </c>
      <c r="H23" s="54"/>
      <c r="I23" s="18">
        <f>I19*4</f>
        <v>-109544</v>
      </c>
      <c r="J23" s="11"/>
      <c r="K23" s="20"/>
    </row>
  </sheetData>
  <mergeCells count="8">
    <mergeCell ref="G22:H22"/>
    <mergeCell ref="G23:H23"/>
    <mergeCell ref="A2:K2"/>
    <mergeCell ref="A3:F3"/>
    <mergeCell ref="A4:K4"/>
    <mergeCell ref="A5:K5"/>
    <mergeCell ref="G18:H18"/>
    <mergeCell ref="G19:H19"/>
  </mergeCells>
  <pageMargins left="0.19685039370078741" right="0.19685039370078741" top="0.39370078740157483" bottom="0.35433070866141736" header="0.15748031496062992" footer="0.15748031496062992"/>
  <pageSetup paperSize="9" scale="68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opLeftCell="C4" workbookViewId="0">
      <selection activeCell="D12" sqref="D12"/>
    </sheetView>
  </sheetViews>
  <sheetFormatPr baseColWidth="10" defaultRowHeight="15" x14ac:dyDescent="0.25"/>
  <cols>
    <col min="2" max="2" width="52.85546875" customWidth="1"/>
    <col min="3" max="3" width="43.7109375" customWidth="1"/>
    <col min="6" max="6" width="12.42578125" customWidth="1"/>
    <col min="9" max="9" width="13.7109375" bestFit="1" customWidth="1"/>
  </cols>
  <sheetData>
    <row r="1" spans="1:11" ht="58.5" customHeight="1" x14ac:dyDescent="0.25">
      <c r="A1" s="23"/>
      <c r="B1" s="13"/>
      <c r="C1" s="13"/>
      <c r="D1" s="13"/>
      <c r="E1" s="13"/>
      <c r="F1" s="13"/>
    </row>
    <row r="2" spans="1:11" ht="96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109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30" x14ac:dyDescent="0.25">
      <c r="A7" s="35" t="s">
        <v>134</v>
      </c>
      <c r="B7" s="26" t="s">
        <v>102</v>
      </c>
      <c r="C7" s="28" t="s">
        <v>98</v>
      </c>
      <c r="D7" s="9">
        <v>10</v>
      </c>
      <c r="E7" s="7">
        <v>20</v>
      </c>
      <c r="F7" s="7">
        <f t="shared" ref="F7:F10" si="0">E7*D7</f>
        <v>200</v>
      </c>
      <c r="G7" s="19"/>
      <c r="H7" s="29"/>
      <c r="I7" s="19"/>
      <c r="J7" s="7">
        <f t="shared" ref="J7:J10" si="1">D7*G7</f>
        <v>0</v>
      </c>
      <c r="K7" s="7">
        <f t="shared" ref="K7:K10" si="2">D7*I7</f>
        <v>0</v>
      </c>
    </row>
    <row r="8" spans="1:11" x14ac:dyDescent="0.25">
      <c r="A8" s="35" t="s">
        <v>134</v>
      </c>
      <c r="B8" s="26" t="s">
        <v>103</v>
      </c>
      <c r="C8" s="28" t="s">
        <v>16</v>
      </c>
      <c r="D8" s="9">
        <v>200</v>
      </c>
      <c r="E8" s="7">
        <v>115</v>
      </c>
      <c r="F8" s="7">
        <f t="shared" si="0"/>
        <v>23000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x14ac:dyDescent="0.25">
      <c r="A9" s="35" t="s">
        <v>134</v>
      </c>
      <c r="B9" s="25" t="s">
        <v>104</v>
      </c>
      <c r="C9" s="27" t="s">
        <v>16</v>
      </c>
      <c r="D9" s="9">
        <v>100</v>
      </c>
      <c r="E9" s="7">
        <v>18</v>
      </c>
      <c r="F9" s="7">
        <f t="shared" si="0"/>
        <v>1800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30" x14ac:dyDescent="0.25">
      <c r="A10" s="35" t="s">
        <v>134</v>
      </c>
      <c r="B10" s="26" t="s">
        <v>110</v>
      </c>
      <c r="C10" s="27" t="s">
        <v>21</v>
      </c>
      <c r="D10" s="9">
        <v>32</v>
      </c>
      <c r="E10" s="7">
        <v>728</v>
      </c>
      <c r="F10" s="7">
        <f t="shared" si="0"/>
        <v>23296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1" ht="15.75" thickBot="1" x14ac:dyDescent="0.3">
      <c r="A11" s="20"/>
      <c r="B11" s="20"/>
      <c r="C11" s="20"/>
      <c r="D11" s="21"/>
      <c r="E11" s="21"/>
      <c r="F11" s="21"/>
      <c r="G11" s="20"/>
      <c r="H11" s="20"/>
      <c r="I11" s="20"/>
      <c r="J11" s="20"/>
      <c r="K11" s="20"/>
    </row>
    <row r="12" spans="1:11" ht="75.75" thickBot="1" x14ac:dyDescent="0.3">
      <c r="A12" s="20"/>
      <c r="B12" s="20"/>
      <c r="C12" s="20"/>
      <c r="D12" s="4"/>
      <c r="E12" s="4"/>
      <c r="F12" s="4"/>
      <c r="G12" s="20"/>
      <c r="H12" s="4"/>
      <c r="I12" s="5" t="s">
        <v>12</v>
      </c>
      <c r="J12" s="5" t="s">
        <v>10</v>
      </c>
      <c r="K12" s="5" t="s">
        <v>11</v>
      </c>
    </row>
    <row r="13" spans="1:11" ht="15.75" thickBot="1" x14ac:dyDescent="0.3">
      <c r="A13" s="20"/>
      <c r="B13" s="20"/>
      <c r="C13" s="20"/>
      <c r="D13" s="20"/>
      <c r="E13" s="20"/>
      <c r="F13" s="20"/>
      <c r="G13" s="53" t="s">
        <v>111</v>
      </c>
      <c r="H13" s="54"/>
      <c r="I13" s="14">
        <f>SUM(F7:F10)</f>
        <v>48296</v>
      </c>
      <c r="J13" s="16">
        <f>SUM(J7:J10)</f>
        <v>0</v>
      </c>
      <c r="K13" s="16">
        <f>SUM(K7:K10)</f>
        <v>0</v>
      </c>
    </row>
    <row r="14" spans="1:11" ht="15.75" thickBot="1" x14ac:dyDescent="0.3">
      <c r="A14" s="20"/>
      <c r="B14" s="20"/>
      <c r="C14" s="20"/>
      <c r="D14" s="20"/>
      <c r="E14" s="20"/>
      <c r="F14" s="20"/>
      <c r="G14" s="53" t="s">
        <v>1</v>
      </c>
      <c r="H14" s="54"/>
      <c r="I14" s="18">
        <f>SUM(J13-I13)</f>
        <v>-48296</v>
      </c>
      <c r="J14" s="22"/>
      <c r="K14" s="20"/>
    </row>
    <row r="15" spans="1:11" ht="15.75" thickBot="1" x14ac:dyDescent="0.3">
      <c r="A15" s="20"/>
      <c r="B15" s="20"/>
      <c r="C15" s="20"/>
      <c r="D15" s="4"/>
      <c r="E15" s="4"/>
      <c r="F15" s="4"/>
      <c r="G15" s="4"/>
      <c r="H15" s="4"/>
      <c r="I15" s="4"/>
      <c r="J15" s="10"/>
      <c r="K15" s="20"/>
    </row>
    <row r="16" spans="1:11" ht="105.75" thickBot="1" x14ac:dyDescent="0.3">
      <c r="A16" s="20"/>
      <c r="B16" s="20"/>
      <c r="C16" s="20" t="s">
        <v>54</v>
      </c>
      <c r="D16" s="4"/>
      <c r="E16" s="4"/>
      <c r="F16" s="4"/>
      <c r="G16" s="20"/>
      <c r="H16" s="20"/>
      <c r="I16" s="5" t="s">
        <v>17</v>
      </c>
      <c r="J16" s="12" t="s">
        <v>18</v>
      </c>
      <c r="K16" s="12" t="s">
        <v>19</v>
      </c>
    </row>
    <row r="17" spans="1:11" ht="15.75" thickBot="1" x14ac:dyDescent="0.3">
      <c r="A17" s="20"/>
      <c r="B17" s="20"/>
      <c r="C17" s="20"/>
      <c r="D17" s="20"/>
      <c r="E17" s="20"/>
      <c r="F17" s="20"/>
      <c r="G17" s="53" t="s">
        <v>111</v>
      </c>
      <c r="H17" s="54"/>
      <c r="I17" s="17">
        <f>I13*4</f>
        <v>193184</v>
      </c>
      <c r="J17" s="17">
        <f>J13*4</f>
        <v>0</v>
      </c>
      <c r="K17" s="17">
        <f>K13*4</f>
        <v>0</v>
      </c>
    </row>
    <row r="18" spans="1:11" ht="15.75" thickBot="1" x14ac:dyDescent="0.3">
      <c r="A18" s="20"/>
      <c r="B18" s="20"/>
      <c r="C18" s="20"/>
      <c r="D18" s="20"/>
      <c r="E18" s="20"/>
      <c r="F18" s="20"/>
      <c r="G18" s="53" t="s">
        <v>1</v>
      </c>
      <c r="H18" s="54"/>
      <c r="I18" s="18">
        <f>I14*4</f>
        <v>-193184</v>
      </c>
      <c r="J18" s="11"/>
      <c r="K18" s="20"/>
    </row>
  </sheetData>
  <mergeCells count="8">
    <mergeCell ref="G17:H17"/>
    <mergeCell ref="G18:H18"/>
    <mergeCell ref="A2:K2"/>
    <mergeCell ref="A3:F3"/>
    <mergeCell ref="A4:K4"/>
    <mergeCell ref="A5:K5"/>
    <mergeCell ref="G13:H13"/>
    <mergeCell ref="G14:H14"/>
  </mergeCells>
  <pageMargins left="0.23622047244094491" right="0.23622047244094491" top="0.35433070866141736" bottom="0.43307086614173229" header="0.15748031496062992" footer="0.15748031496062992"/>
  <pageSetup paperSize="9" scale="70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C4" workbookViewId="0">
      <selection activeCell="E13" sqref="E13"/>
    </sheetView>
  </sheetViews>
  <sheetFormatPr baseColWidth="10" defaultRowHeight="15" x14ac:dyDescent="0.25"/>
  <cols>
    <col min="2" max="2" width="50.85546875" customWidth="1"/>
    <col min="3" max="3" width="31.42578125" customWidth="1"/>
    <col min="4" max="4" width="20.85546875" customWidth="1"/>
    <col min="5" max="5" width="18.85546875" customWidth="1"/>
    <col min="6" max="6" width="22.42578125" customWidth="1"/>
    <col min="9" max="9" width="18.28515625" customWidth="1"/>
    <col min="10" max="10" width="15" customWidth="1"/>
    <col min="11" max="11" width="14" customWidth="1"/>
  </cols>
  <sheetData>
    <row r="1" spans="1:11" ht="56.25" customHeight="1" x14ac:dyDescent="0.25">
      <c r="A1" s="23"/>
      <c r="B1" s="13"/>
      <c r="C1" s="13"/>
      <c r="D1" s="13"/>
      <c r="E1" s="13"/>
      <c r="F1" s="13"/>
    </row>
    <row r="2" spans="1:11" ht="98.2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135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25.5" x14ac:dyDescent="0.25">
      <c r="A7" s="35" t="s">
        <v>112</v>
      </c>
      <c r="B7" s="26" t="s">
        <v>136</v>
      </c>
      <c r="C7" s="28" t="s">
        <v>16</v>
      </c>
      <c r="D7" s="9">
        <v>22</v>
      </c>
      <c r="E7" s="7">
        <v>120</v>
      </c>
      <c r="F7" s="7">
        <f>E7*D7</f>
        <v>2640</v>
      </c>
      <c r="G7" s="19"/>
      <c r="H7" s="29"/>
      <c r="I7" s="19"/>
      <c r="J7" s="7">
        <f t="shared" ref="J7:J10" si="0">D7*G7</f>
        <v>0</v>
      </c>
      <c r="K7" s="7">
        <f t="shared" ref="K7:K10" si="1">D7*I7</f>
        <v>0</v>
      </c>
    </row>
    <row r="8" spans="1:11" ht="25.5" x14ac:dyDescent="0.25">
      <c r="A8" s="35"/>
      <c r="B8" s="26" t="s">
        <v>137</v>
      </c>
      <c r="C8" s="28" t="s">
        <v>16</v>
      </c>
      <c r="D8" s="9">
        <v>5</v>
      </c>
      <c r="E8" s="7">
        <v>130</v>
      </c>
      <c r="F8" s="7">
        <f>E8*D8</f>
        <v>650</v>
      </c>
      <c r="G8" s="19"/>
      <c r="H8" s="29"/>
      <c r="I8" s="19"/>
      <c r="J8" s="7">
        <f t="shared" ref="J8" si="2">D8*G8</f>
        <v>0</v>
      </c>
      <c r="K8" s="7">
        <f t="shared" ref="K8" si="3">D8*I8</f>
        <v>0</v>
      </c>
    </row>
    <row r="9" spans="1:11" ht="25.5" x14ac:dyDescent="0.25">
      <c r="A9" s="35" t="s">
        <v>112</v>
      </c>
      <c r="B9" s="25" t="s">
        <v>138</v>
      </c>
      <c r="C9" s="27" t="s">
        <v>16</v>
      </c>
      <c r="D9" s="9">
        <v>10</v>
      </c>
      <c r="E9" s="7">
        <v>48</v>
      </c>
      <c r="F9" s="7">
        <f t="shared" ref="F9:F10" si="4">E9*D9</f>
        <v>480</v>
      </c>
      <c r="G9" s="19"/>
      <c r="H9" s="29"/>
      <c r="I9" s="19"/>
      <c r="J9" s="7">
        <f t="shared" si="0"/>
        <v>0</v>
      </c>
      <c r="K9" s="7">
        <f t="shared" si="1"/>
        <v>0</v>
      </c>
    </row>
    <row r="10" spans="1:11" ht="51" x14ac:dyDescent="0.25">
      <c r="A10" s="35" t="s">
        <v>112</v>
      </c>
      <c r="B10" s="26" t="s">
        <v>139</v>
      </c>
      <c r="C10" s="27" t="s">
        <v>21</v>
      </c>
      <c r="D10" s="9">
        <v>5</v>
      </c>
      <c r="E10" s="7">
        <v>850</v>
      </c>
      <c r="F10" s="7">
        <f t="shared" si="4"/>
        <v>4250</v>
      </c>
      <c r="G10" s="19"/>
      <c r="H10" s="29"/>
      <c r="I10" s="19"/>
      <c r="J10" s="7">
        <f t="shared" si="0"/>
        <v>0</v>
      </c>
      <c r="K10" s="7">
        <f t="shared" si="1"/>
        <v>0</v>
      </c>
    </row>
    <row r="12" spans="1:11" ht="15.75" thickBot="1" x14ac:dyDescent="0.3">
      <c r="A12" s="20"/>
      <c r="B12" s="20"/>
      <c r="C12" s="20"/>
      <c r="D12" s="21"/>
      <c r="E12" s="21"/>
      <c r="F12" s="21"/>
      <c r="G12" s="20"/>
      <c r="H12" s="20"/>
      <c r="I12" s="20"/>
      <c r="J12" s="20"/>
      <c r="K12" s="20"/>
    </row>
    <row r="13" spans="1:11" ht="60.75" thickBot="1" x14ac:dyDescent="0.3">
      <c r="A13" s="20"/>
      <c r="B13" s="20"/>
      <c r="C13" s="20"/>
      <c r="D13" s="4"/>
      <c r="E13" s="4"/>
      <c r="F13" s="4"/>
      <c r="G13" s="20"/>
      <c r="H13" s="4"/>
      <c r="I13" s="5" t="s">
        <v>12</v>
      </c>
      <c r="J13" s="5" t="s">
        <v>10</v>
      </c>
      <c r="K13" s="5" t="s">
        <v>11</v>
      </c>
    </row>
    <row r="14" spans="1:11" ht="60" customHeight="1" thickBot="1" x14ac:dyDescent="0.3">
      <c r="A14" s="20"/>
      <c r="B14" s="20"/>
      <c r="C14" s="20"/>
      <c r="D14" s="20"/>
      <c r="E14" s="20"/>
      <c r="F14" s="20"/>
      <c r="G14" s="53" t="s">
        <v>113</v>
      </c>
      <c r="H14" s="54"/>
      <c r="I14" s="14">
        <f>SUM(F7:F10)</f>
        <v>8020</v>
      </c>
      <c r="J14" s="16">
        <f>SUM(J7:J11)</f>
        <v>0</v>
      </c>
      <c r="K14" s="16">
        <f>SUM(K7:K11)</f>
        <v>0</v>
      </c>
    </row>
    <row r="15" spans="1:11" ht="15.75" thickBot="1" x14ac:dyDescent="0.3">
      <c r="A15" s="20"/>
      <c r="B15" s="20"/>
      <c r="C15" s="20"/>
      <c r="D15" s="20"/>
      <c r="E15" s="20"/>
      <c r="F15" s="20"/>
      <c r="G15" s="53" t="s">
        <v>1</v>
      </c>
      <c r="H15" s="54"/>
      <c r="I15" s="18">
        <f>SUM(J14-I14)</f>
        <v>-8020</v>
      </c>
      <c r="J15" s="22"/>
      <c r="K15" s="20"/>
    </row>
    <row r="16" spans="1:11" ht="15.75" thickBot="1" x14ac:dyDescent="0.3">
      <c r="A16" s="20"/>
      <c r="B16" s="20"/>
      <c r="C16" s="20"/>
      <c r="D16" s="4"/>
      <c r="E16" s="4"/>
      <c r="F16" s="4"/>
      <c r="G16" s="4"/>
      <c r="H16" s="4"/>
      <c r="I16" s="4"/>
      <c r="J16" s="10"/>
      <c r="K16" s="20"/>
    </row>
    <row r="17" spans="1:11" ht="75.75" thickBot="1" x14ac:dyDescent="0.3">
      <c r="A17" s="20"/>
      <c r="B17" s="20"/>
      <c r="C17" s="20" t="s">
        <v>54</v>
      </c>
      <c r="D17" s="4"/>
      <c r="E17" s="4"/>
      <c r="F17" s="4"/>
      <c r="G17" s="20"/>
      <c r="H17" s="20"/>
      <c r="I17" s="5" t="s">
        <v>17</v>
      </c>
      <c r="J17" s="12" t="s">
        <v>18</v>
      </c>
      <c r="K17" s="12" t="s">
        <v>19</v>
      </c>
    </row>
    <row r="18" spans="1:11" ht="15.75" thickBot="1" x14ac:dyDescent="0.3">
      <c r="A18" s="20"/>
      <c r="B18" s="20"/>
      <c r="C18" s="20"/>
      <c r="D18" s="20"/>
      <c r="E18" s="20"/>
      <c r="F18" s="20"/>
      <c r="G18" s="53" t="s">
        <v>113</v>
      </c>
      <c r="H18" s="54"/>
      <c r="I18" s="17">
        <f>I14*4</f>
        <v>32080</v>
      </c>
      <c r="J18" s="17">
        <f>J14*4</f>
        <v>0</v>
      </c>
      <c r="K18" s="17">
        <f>K14*4</f>
        <v>0</v>
      </c>
    </row>
    <row r="19" spans="1:11" ht="15.75" thickBot="1" x14ac:dyDescent="0.3">
      <c r="A19" s="20"/>
      <c r="B19" s="20"/>
      <c r="C19" s="20"/>
      <c r="D19" s="20"/>
      <c r="E19" s="20"/>
      <c r="F19" s="20"/>
      <c r="G19" s="53" t="s">
        <v>1</v>
      </c>
      <c r="H19" s="54"/>
      <c r="I19" s="18">
        <f>I15*4</f>
        <v>-32080</v>
      </c>
      <c r="J19" s="11"/>
      <c r="K19" s="20"/>
    </row>
  </sheetData>
  <mergeCells count="8">
    <mergeCell ref="G18:H18"/>
    <mergeCell ref="G19:H19"/>
    <mergeCell ref="A2:K2"/>
    <mergeCell ref="A3:F3"/>
    <mergeCell ref="A4:K4"/>
    <mergeCell ref="A5:K5"/>
    <mergeCell ref="G14:H14"/>
    <mergeCell ref="G15:H15"/>
  </mergeCells>
  <pageMargins left="0.27559055118110237" right="0.19685039370078741" top="0.43307086614173229" bottom="0.39370078740157483" header="0.15748031496062992" footer="0.15748031496062992"/>
  <pageSetup paperSize="9" scale="63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workbookViewId="0">
      <selection activeCell="A10" sqref="A10"/>
    </sheetView>
  </sheetViews>
  <sheetFormatPr baseColWidth="10" defaultRowHeight="15" x14ac:dyDescent="0.25"/>
  <cols>
    <col min="2" max="2" width="74.140625" customWidth="1"/>
    <col min="3" max="3" width="62" customWidth="1"/>
    <col min="6" max="6" width="11.85546875" bestFit="1" customWidth="1"/>
    <col min="7" max="7" width="16.5703125" customWidth="1"/>
    <col min="9" max="9" width="13.7109375" bestFit="1" customWidth="1"/>
    <col min="10" max="10" width="15.140625" customWidth="1"/>
    <col min="11" max="11" width="15.5703125" customWidth="1"/>
  </cols>
  <sheetData>
    <row r="1" spans="1:11" ht="60.75" customHeight="1" x14ac:dyDescent="0.25">
      <c r="A1" s="23"/>
      <c r="B1" s="13"/>
      <c r="C1" s="13"/>
      <c r="D1" s="13"/>
      <c r="E1" s="13"/>
      <c r="F1" s="13"/>
    </row>
    <row r="2" spans="1:11" ht="81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52.5" customHeight="1" x14ac:dyDescent="0.25">
      <c r="A4" s="56" t="s">
        <v>114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x14ac:dyDescent="0.25">
      <c r="A7" s="35" t="s">
        <v>115</v>
      </c>
      <c r="B7" s="49" t="s">
        <v>179</v>
      </c>
      <c r="C7" s="48" t="s">
        <v>177</v>
      </c>
      <c r="D7" s="9">
        <v>80</v>
      </c>
      <c r="E7" s="7">
        <v>24</v>
      </c>
      <c r="F7" s="7">
        <f t="shared" ref="F7:F9" si="0">E7*D7</f>
        <v>1920</v>
      </c>
      <c r="G7" s="19"/>
      <c r="H7" s="29"/>
      <c r="I7" s="19"/>
      <c r="J7" s="7">
        <f t="shared" ref="J7:J9" si="1">D7*G7</f>
        <v>0</v>
      </c>
      <c r="K7" s="7">
        <f t="shared" ref="K7:K9" si="2">D7*I7</f>
        <v>0</v>
      </c>
    </row>
    <row r="8" spans="1:11" ht="30" x14ac:dyDescent="0.25">
      <c r="A8" s="35" t="s">
        <v>115</v>
      </c>
      <c r="B8" s="49" t="s">
        <v>180</v>
      </c>
      <c r="C8" s="48" t="s">
        <v>178</v>
      </c>
      <c r="D8" s="9">
        <v>80</v>
      </c>
      <c r="E8" s="7">
        <v>86.6</v>
      </c>
      <c r="F8" s="7">
        <f t="shared" si="0"/>
        <v>6928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ht="30" x14ac:dyDescent="0.25">
      <c r="A9" s="35" t="s">
        <v>115</v>
      </c>
      <c r="B9" s="49" t="s">
        <v>187</v>
      </c>
      <c r="C9" s="48" t="s">
        <v>189</v>
      </c>
      <c r="D9" s="9">
        <v>80</v>
      </c>
      <c r="E9" s="7">
        <v>231</v>
      </c>
      <c r="F9" s="7">
        <f t="shared" si="0"/>
        <v>18480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30" x14ac:dyDescent="0.25">
      <c r="A10" s="35" t="s">
        <v>115</v>
      </c>
      <c r="B10" s="49" t="s">
        <v>193</v>
      </c>
      <c r="C10" s="52"/>
      <c r="D10" s="36">
        <v>40</v>
      </c>
      <c r="E10" s="7">
        <v>115.5</v>
      </c>
      <c r="F10" s="7">
        <f>E10*D10</f>
        <v>4620</v>
      </c>
      <c r="G10" s="19"/>
      <c r="H10" s="29"/>
      <c r="I10" s="19"/>
      <c r="J10" s="7">
        <f t="shared" ref="J10:J11" si="3">D10*G10</f>
        <v>0</v>
      </c>
      <c r="K10" s="7">
        <f t="shared" ref="K10:K11" si="4">D10*I10</f>
        <v>0</v>
      </c>
    </row>
    <row r="11" spans="1:11" ht="30" x14ac:dyDescent="0.25">
      <c r="A11" s="35" t="s">
        <v>115</v>
      </c>
      <c r="B11" s="49" t="s">
        <v>184</v>
      </c>
      <c r="C11" s="48" t="s">
        <v>16</v>
      </c>
      <c r="D11" s="9">
        <v>40</v>
      </c>
      <c r="E11" s="7">
        <v>119.2</v>
      </c>
      <c r="F11" s="7">
        <f t="shared" ref="F11:F12" si="5">E11*D11</f>
        <v>4768</v>
      </c>
      <c r="G11" s="19"/>
      <c r="H11" s="29"/>
      <c r="I11" s="19"/>
      <c r="J11" s="7">
        <f t="shared" si="3"/>
        <v>0</v>
      </c>
      <c r="K11" s="7">
        <f t="shared" si="4"/>
        <v>0</v>
      </c>
    </row>
    <row r="12" spans="1:11" ht="30" x14ac:dyDescent="0.25">
      <c r="A12" s="35" t="s">
        <v>115</v>
      </c>
      <c r="B12" s="49" t="s">
        <v>188</v>
      </c>
      <c r="C12" s="48" t="s">
        <v>190</v>
      </c>
      <c r="D12" s="9">
        <v>35</v>
      </c>
      <c r="E12" s="7">
        <v>693</v>
      </c>
      <c r="F12" s="7">
        <f t="shared" si="5"/>
        <v>24255</v>
      </c>
      <c r="G12" s="19"/>
      <c r="H12" s="29"/>
      <c r="I12" s="19"/>
      <c r="J12" s="7">
        <f t="shared" ref="J12" si="6">D12*G12</f>
        <v>0</v>
      </c>
      <c r="K12" s="7">
        <f t="shared" ref="K12" si="7">D12*I12</f>
        <v>0</v>
      </c>
    </row>
    <row r="13" spans="1:11" ht="30" x14ac:dyDescent="0.25">
      <c r="A13" s="35" t="s">
        <v>115</v>
      </c>
      <c r="B13" s="49" t="s">
        <v>188</v>
      </c>
      <c r="C13" s="48" t="s">
        <v>191</v>
      </c>
      <c r="D13" s="9">
        <v>5</v>
      </c>
      <c r="E13" s="7">
        <v>873</v>
      </c>
      <c r="F13" s="7">
        <f t="shared" ref="F13" si="8">E13*D13</f>
        <v>4365</v>
      </c>
      <c r="G13" s="19"/>
      <c r="H13" s="29"/>
      <c r="I13" s="19"/>
      <c r="J13" s="7">
        <f t="shared" ref="J13" si="9">D13*G13</f>
        <v>0</v>
      </c>
      <c r="K13" s="7">
        <f t="shared" ref="K13" si="10">D13*I13</f>
        <v>0</v>
      </c>
    </row>
    <row r="14" spans="1:11" x14ac:dyDescent="0.25">
      <c r="A14" s="35" t="s">
        <v>115</v>
      </c>
      <c r="B14" s="50" t="s">
        <v>185</v>
      </c>
      <c r="C14" s="48" t="s">
        <v>186</v>
      </c>
      <c r="D14" s="9">
        <v>40</v>
      </c>
      <c r="E14" s="7">
        <v>72</v>
      </c>
      <c r="F14" s="7">
        <f t="shared" ref="F14" si="11">E14*D14</f>
        <v>2880</v>
      </c>
      <c r="G14" s="19"/>
      <c r="H14" s="29"/>
      <c r="I14" s="19"/>
      <c r="J14" s="7">
        <f t="shared" ref="J14" si="12">D14*G14</f>
        <v>0</v>
      </c>
      <c r="K14" s="7">
        <f t="shared" ref="K14" si="13">D14*I14</f>
        <v>0</v>
      </c>
    </row>
    <row r="15" spans="1:11" ht="15.75" thickBot="1" x14ac:dyDescent="0.3">
      <c r="A15" s="20"/>
      <c r="B15" s="51"/>
      <c r="C15" s="20"/>
      <c r="D15" s="21"/>
      <c r="E15" s="21"/>
      <c r="F15" s="21"/>
      <c r="G15" s="20"/>
      <c r="H15" s="20"/>
      <c r="I15" s="20"/>
      <c r="J15" s="20"/>
      <c r="K15" s="20"/>
    </row>
    <row r="16" spans="1:11" ht="60.75" thickBot="1" x14ac:dyDescent="0.3">
      <c r="A16" s="20"/>
      <c r="B16" s="20"/>
      <c r="C16" s="20"/>
      <c r="D16" s="4"/>
      <c r="E16" s="4"/>
      <c r="F16" s="4"/>
      <c r="G16" s="20"/>
      <c r="H16" s="4"/>
      <c r="I16" s="5" t="s">
        <v>12</v>
      </c>
      <c r="J16" s="5" t="s">
        <v>10</v>
      </c>
      <c r="K16" s="5" t="s">
        <v>11</v>
      </c>
    </row>
    <row r="17" spans="1:11" ht="15.75" thickBot="1" x14ac:dyDescent="0.3">
      <c r="A17" s="20"/>
      <c r="B17" s="20"/>
      <c r="C17" s="20"/>
      <c r="D17" s="20"/>
      <c r="E17" s="20"/>
      <c r="F17" s="20"/>
      <c r="G17" s="53" t="s">
        <v>116</v>
      </c>
      <c r="H17" s="54"/>
      <c r="I17" s="14">
        <f>SUM(F7:F14)</f>
        <v>68216</v>
      </c>
      <c r="J17" s="16">
        <f>SUM(J10:J13)</f>
        <v>0</v>
      </c>
      <c r="K17" s="16">
        <f>SUM(K10:K13)</f>
        <v>0</v>
      </c>
    </row>
    <row r="18" spans="1:11" ht="15.75" thickBot="1" x14ac:dyDescent="0.3">
      <c r="A18" s="20"/>
      <c r="B18" s="20"/>
      <c r="C18" s="20"/>
      <c r="D18" s="20"/>
      <c r="E18" s="20"/>
      <c r="F18" s="20"/>
      <c r="G18" s="53" t="s">
        <v>1</v>
      </c>
      <c r="H18" s="54"/>
      <c r="I18" s="18">
        <f>SUM(J17-I17)</f>
        <v>-68216</v>
      </c>
      <c r="J18" s="22"/>
      <c r="K18" s="20"/>
    </row>
    <row r="19" spans="1:11" ht="15.75" thickBot="1" x14ac:dyDescent="0.3">
      <c r="A19" s="20"/>
      <c r="B19" s="20"/>
      <c r="C19" s="20"/>
      <c r="D19" s="4"/>
      <c r="E19" s="4"/>
      <c r="F19" s="4"/>
      <c r="G19" s="4"/>
      <c r="H19" s="4"/>
      <c r="I19" s="4"/>
      <c r="J19" s="10"/>
      <c r="K19" s="20"/>
    </row>
    <row r="20" spans="1:11" ht="75.75" thickBot="1" x14ac:dyDescent="0.3">
      <c r="A20" s="20"/>
      <c r="B20" s="20"/>
      <c r="C20" s="20" t="s">
        <v>54</v>
      </c>
      <c r="D20" s="4"/>
      <c r="E20" s="4"/>
      <c r="F20" s="4"/>
      <c r="G20" s="20"/>
      <c r="H20" s="20"/>
      <c r="I20" s="5" t="s">
        <v>17</v>
      </c>
      <c r="J20" s="12" t="s">
        <v>18</v>
      </c>
      <c r="K20" s="12" t="s">
        <v>19</v>
      </c>
    </row>
    <row r="21" spans="1:11" ht="15.75" thickBot="1" x14ac:dyDescent="0.3">
      <c r="A21" s="20"/>
      <c r="B21" s="20"/>
      <c r="C21" s="20"/>
      <c r="D21" s="20"/>
      <c r="E21" s="20"/>
      <c r="F21" s="20"/>
      <c r="G21" s="53" t="s">
        <v>116</v>
      </c>
      <c r="H21" s="54"/>
      <c r="I21" s="17">
        <f>I17*4</f>
        <v>272864</v>
      </c>
      <c r="J21" s="17">
        <f>J17*4</f>
        <v>0</v>
      </c>
      <c r="K21" s="17">
        <f>K17*4</f>
        <v>0</v>
      </c>
    </row>
    <row r="22" spans="1:11" ht="15.75" thickBot="1" x14ac:dyDescent="0.3">
      <c r="A22" s="20"/>
      <c r="B22" s="20"/>
      <c r="C22" s="20"/>
      <c r="D22" s="20"/>
      <c r="E22" s="20"/>
      <c r="F22" s="20"/>
      <c r="G22" s="53" t="s">
        <v>1</v>
      </c>
      <c r="H22" s="54"/>
      <c r="I22" s="18">
        <f>I18*4</f>
        <v>-272864</v>
      </c>
      <c r="J22" s="11"/>
      <c r="K22" s="20"/>
    </row>
  </sheetData>
  <mergeCells count="8">
    <mergeCell ref="G21:H21"/>
    <mergeCell ref="G22:H22"/>
    <mergeCell ref="A2:K2"/>
    <mergeCell ref="A3:F3"/>
    <mergeCell ref="A4:K4"/>
    <mergeCell ref="A5:K5"/>
    <mergeCell ref="G17:H17"/>
    <mergeCell ref="G18:H18"/>
  </mergeCells>
  <pageMargins left="0.15748031496062992" right="0.15748031496062992" top="0.4" bottom="0.74803149606299213" header="0.13" footer="0.31496062992125984"/>
  <pageSetup paperSize="9" scale="57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opLeftCell="A4" workbookViewId="0">
      <selection activeCell="I23" sqref="I23"/>
    </sheetView>
  </sheetViews>
  <sheetFormatPr baseColWidth="10" defaultRowHeight="15" x14ac:dyDescent="0.25"/>
  <cols>
    <col min="2" max="2" width="52.7109375" customWidth="1"/>
    <col min="3" max="3" width="38.140625" customWidth="1"/>
    <col min="6" max="6" width="11.85546875" bestFit="1" customWidth="1"/>
    <col min="7" max="7" width="18.140625" customWidth="1"/>
    <col min="8" max="8" width="42.85546875" bestFit="1" customWidth="1"/>
    <col min="9" max="9" width="20.5703125" customWidth="1"/>
    <col min="10" max="10" width="19.85546875" customWidth="1"/>
    <col min="11" max="11" width="19.42578125" customWidth="1"/>
    <col min="12" max="12" width="22.28515625" customWidth="1"/>
  </cols>
  <sheetData>
    <row r="1" spans="1:12" ht="65.25" customHeight="1" x14ac:dyDescent="0.25">
      <c r="A1" s="23"/>
      <c r="B1" s="13"/>
      <c r="C1" s="13"/>
      <c r="D1" s="13"/>
      <c r="E1" s="13"/>
      <c r="F1" s="13"/>
    </row>
    <row r="2" spans="1:12" ht="96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ht="23.25" x14ac:dyDescent="0.25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2" ht="46.5" customHeight="1" x14ac:dyDescent="0.25">
      <c r="A4" s="56" t="s">
        <v>44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2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2" ht="6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2" ht="15.75" x14ac:dyDescent="0.25">
      <c r="A7" s="30" t="s">
        <v>43</v>
      </c>
      <c r="B7" s="25" t="s">
        <v>31</v>
      </c>
      <c r="C7" s="27" t="s">
        <v>26</v>
      </c>
      <c r="D7" s="9">
        <v>150</v>
      </c>
      <c r="E7" s="7">
        <v>8</v>
      </c>
      <c r="F7" s="7">
        <f t="shared" ref="F7:F15" si="0">E7*D7</f>
        <v>1200</v>
      </c>
      <c r="G7" s="19"/>
      <c r="H7" s="29"/>
      <c r="I7" s="19"/>
      <c r="J7" s="7">
        <f t="shared" ref="J7:J15" si="1">D7*G7</f>
        <v>0</v>
      </c>
      <c r="K7" s="7">
        <f t="shared" ref="K7:K15" si="2">D7*I7</f>
        <v>0</v>
      </c>
    </row>
    <row r="8" spans="1:12" ht="15.75" x14ac:dyDescent="0.25">
      <c r="A8" s="30" t="s">
        <v>43</v>
      </c>
      <c r="B8" s="26" t="s">
        <v>32</v>
      </c>
      <c r="C8" s="27" t="s">
        <v>40</v>
      </c>
      <c r="D8" s="9">
        <v>6</v>
      </c>
      <c r="E8" s="7">
        <v>10.5</v>
      </c>
      <c r="F8" s="7">
        <f t="shared" si="0"/>
        <v>63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2" ht="25.5" x14ac:dyDescent="0.25">
      <c r="A9" s="30" t="s">
        <v>43</v>
      </c>
      <c r="B9" s="25" t="s">
        <v>33</v>
      </c>
      <c r="C9" s="27" t="s">
        <v>16</v>
      </c>
      <c r="D9" s="9">
        <v>210</v>
      </c>
      <c r="E9" s="7">
        <v>63.5</v>
      </c>
      <c r="F9" s="7">
        <f t="shared" si="0"/>
        <v>13335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2" ht="25.5" x14ac:dyDescent="0.25">
      <c r="A10" s="30" t="s">
        <v>43</v>
      </c>
      <c r="B10" s="25" t="s">
        <v>34</v>
      </c>
      <c r="C10" s="27" t="s">
        <v>16</v>
      </c>
      <c r="D10" s="9">
        <v>160</v>
      </c>
      <c r="E10" s="7">
        <v>75.2</v>
      </c>
      <c r="F10" s="7">
        <f t="shared" si="0"/>
        <v>12032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2" ht="15.75" x14ac:dyDescent="0.25">
      <c r="A11" s="30" t="s">
        <v>43</v>
      </c>
      <c r="B11" s="25" t="s">
        <v>35</v>
      </c>
      <c r="C11" s="27" t="s">
        <v>16</v>
      </c>
      <c r="D11" s="9">
        <v>130</v>
      </c>
      <c r="E11" s="7">
        <v>52</v>
      </c>
      <c r="F11" s="7">
        <f t="shared" si="0"/>
        <v>6760</v>
      </c>
      <c r="G11" s="19"/>
      <c r="H11" s="29"/>
      <c r="I11" s="19"/>
      <c r="J11" s="7">
        <f t="shared" si="1"/>
        <v>0</v>
      </c>
      <c r="K11" s="7">
        <f t="shared" si="2"/>
        <v>0</v>
      </c>
    </row>
    <row r="12" spans="1:12" ht="15.75" x14ac:dyDescent="0.25">
      <c r="A12" s="30" t="s">
        <v>43</v>
      </c>
      <c r="B12" s="26" t="s">
        <v>36</v>
      </c>
      <c r="C12" s="27" t="s">
        <v>16</v>
      </c>
      <c r="D12" s="9">
        <v>35</v>
      </c>
      <c r="E12" s="7">
        <v>48.51</v>
      </c>
      <c r="F12" s="7">
        <f t="shared" si="0"/>
        <v>1697.85</v>
      </c>
      <c r="G12" s="19"/>
      <c r="H12" s="29"/>
      <c r="I12" s="19"/>
      <c r="J12" s="7">
        <f t="shared" si="1"/>
        <v>0</v>
      </c>
      <c r="K12" s="7">
        <f t="shared" si="2"/>
        <v>0</v>
      </c>
    </row>
    <row r="13" spans="1:12" ht="15.75" x14ac:dyDescent="0.25">
      <c r="A13" s="30" t="s">
        <v>43</v>
      </c>
      <c r="B13" s="26" t="s">
        <v>181</v>
      </c>
      <c r="C13" s="27" t="s">
        <v>16</v>
      </c>
      <c r="D13" s="9">
        <v>3</v>
      </c>
      <c r="E13" s="7">
        <v>52</v>
      </c>
      <c r="F13" s="7">
        <f t="shared" si="0"/>
        <v>156</v>
      </c>
      <c r="G13" s="19"/>
      <c r="H13" s="29"/>
      <c r="I13" s="19"/>
      <c r="J13" s="7">
        <f t="shared" si="1"/>
        <v>0</v>
      </c>
      <c r="K13" s="7">
        <f t="shared" si="2"/>
        <v>0</v>
      </c>
    </row>
    <row r="14" spans="1:12" ht="38.25" x14ac:dyDescent="0.25">
      <c r="A14" s="30" t="s">
        <v>43</v>
      </c>
      <c r="B14" s="25" t="s">
        <v>37</v>
      </c>
      <c r="C14" s="27" t="s">
        <v>21</v>
      </c>
      <c r="D14" s="9">
        <v>9</v>
      </c>
      <c r="E14" s="7">
        <v>605</v>
      </c>
      <c r="F14" s="7">
        <f t="shared" si="0"/>
        <v>5445</v>
      </c>
      <c r="G14" s="19"/>
      <c r="H14" s="29"/>
      <c r="I14" s="19"/>
      <c r="J14" s="7">
        <f t="shared" si="1"/>
        <v>0</v>
      </c>
      <c r="K14" s="7">
        <f t="shared" si="2"/>
        <v>0</v>
      </c>
      <c r="L14" s="31"/>
    </row>
    <row r="15" spans="1:12" ht="38.25" x14ac:dyDescent="0.25">
      <c r="A15" s="30" t="s">
        <v>43</v>
      </c>
      <c r="B15" s="25" t="s">
        <v>192</v>
      </c>
      <c r="C15" s="27" t="s">
        <v>16</v>
      </c>
      <c r="D15" s="9">
        <v>20</v>
      </c>
      <c r="E15" s="7">
        <v>730</v>
      </c>
      <c r="F15" s="7">
        <f t="shared" si="0"/>
        <v>14600</v>
      </c>
      <c r="G15" s="19"/>
      <c r="H15" s="29"/>
      <c r="I15" s="19"/>
      <c r="J15" s="7">
        <f t="shared" si="1"/>
        <v>0</v>
      </c>
      <c r="K15" s="7">
        <f t="shared" si="2"/>
        <v>0</v>
      </c>
      <c r="L15" s="31"/>
    </row>
    <row r="16" spans="1:12" ht="38.25" x14ac:dyDescent="0.25">
      <c r="A16" s="30" t="s">
        <v>43</v>
      </c>
      <c r="B16" s="25" t="s">
        <v>129</v>
      </c>
      <c r="C16" s="27" t="s">
        <v>21</v>
      </c>
      <c r="D16" s="36">
        <v>6</v>
      </c>
      <c r="E16" s="7">
        <v>889</v>
      </c>
      <c r="F16" s="7">
        <f t="shared" ref="F16" si="3">E16*D16</f>
        <v>5334</v>
      </c>
      <c r="G16" s="19"/>
      <c r="H16" s="29"/>
      <c r="I16" s="19"/>
      <c r="J16" s="7">
        <f t="shared" ref="J16" si="4">D16*G16</f>
        <v>0</v>
      </c>
      <c r="K16" s="7">
        <f t="shared" ref="K16" si="5">D16*I16</f>
        <v>0</v>
      </c>
      <c r="L16" s="31"/>
    </row>
    <row r="17" spans="1:12" ht="30" x14ac:dyDescent="0.25">
      <c r="A17" s="30" t="s">
        <v>43</v>
      </c>
      <c r="B17" s="25" t="s">
        <v>130</v>
      </c>
      <c r="C17" s="27" t="s">
        <v>21</v>
      </c>
      <c r="D17" s="36">
        <v>6</v>
      </c>
      <c r="E17" s="7">
        <v>755</v>
      </c>
      <c r="F17" s="7">
        <f t="shared" ref="F17:F20" si="6">E17*D17</f>
        <v>4530</v>
      </c>
      <c r="G17" s="19"/>
      <c r="H17" s="29"/>
      <c r="I17" s="19"/>
      <c r="J17" s="7">
        <f t="shared" ref="J17:J20" si="7">D17*G17</f>
        <v>0</v>
      </c>
      <c r="K17" s="7">
        <f t="shared" ref="K17:K20" si="8">D17*I17</f>
        <v>0</v>
      </c>
      <c r="L17" s="31"/>
    </row>
    <row r="18" spans="1:12" ht="45" x14ac:dyDescent="0.25">
      <c r="A18" s="30" t="s">
        <v>43</v>
      </c>
      <c r="B18" s="26" t="s">
        <v>133</v>
      </c>
      <c r="C18" s="27" t="s">
        <v>131</v>
      </c>
      <c r="D18" s="36">
        <v>29</v>
      </c>
      <c r="E18" s="7">
        <v>582</v>
      </c>
      <c r="F18" s="7">
        <f t="shared" ref="F18" si="9">E18*D18</f>
        <v>16878</v>
      </c>
      <c r="G18" s="19"/>
      <c r="H18" s="29"/>
      <c r="I18" s="19"/>
      <c r="J18" s="7">
        <f t="shared" ref="J18" si="10">D18*G18</f>
        <v>0</v>
      </c>
      <c r="K18" s="7">
        <f t="shared" ref="K18" si="11">D18*I18</f>
        <v>0</v>
      </c>
      <c r="L18" s="31"/>
    </row>
    <row r="19" spans="1:12" ht="60" x14ac:dyDescent="0.25">
      <c r="A19" s="30" t="s">
        <v>43</v>
      </c>
      <c r="B19" s="26" t="s">
        <v>38</v>
      </c>
      <c r="C19" s="27" t="s">
        <v>132</v>
      </c>
      <c r="D19" s="36">
        <v>3</v>
      </c>
      <c r="E19" s="7">
        <v>937</v>
      </c>
      <c r="F19" s="7">
        <f t="shared" si="6"/>
        <v>2811</v>
      </c>
      <c r="G19" s="19"/>
      <c r="H19" s="29"/>
      <c r="I19" s="19"/>
      <c r="J19" s="7">
        <f t="shared" si="7"/>
        <v>0</v>
      </c>
      <c r="K19" s="7">
        <f t="shared" si="8"/>
        <v>0</v>
      </c>
      <c r="L19" s="31"/>
    </row>
    <row r="20" spans="1:12" ht="25.5" x14ac:dyDescent="0.25">
      <c r="A20" s="30" t="s">
        <v>43</v>
      </c>
      <c r="B20" s="26" t="s">
        <v>39</v>
      </c>
      <c r="C20" s="27" t="s">
        <v>41</v>
      </c>
      <c r="D20" s="9">
        <v>2</v>
      </c>
      <c r="E20" s="7">
        <v>582</v>
      </c>
      <c r="F20" s="7">
        <f t="shared" si="6"/>
        <v>1164</v>
      </c>
      <c r="G20" s="19"/>
      <c r="H20" s="29"/>
      <c r="I20" s="19"/>
      <c r="J20" s="7">
        <f t="shared" si="7"/>
        <v>0</v>
      </c>
      <c r="K20" s="7">
        <f t="shared" si="8"/>
        <v>0</v>
      </c>
    </row>
    <row r="21" spans="1:12" ht="15.75" thickBot="1" x14ac:dyDescent="0.3">
      <c r="A21" s="20"/>
      <c r="B21" s="20"/>
      <c r="C21" s="20"/>
      <c r="D21" s="21"/>
      <c r="E21" s="21"/>
      <c r="F21" s="21"/>
      <c r="G21" s="20"/>
      <c r="H21" s="20"/>
      <c r="I21" s="20"/>
      <c r="J21" s="20"/>
      <c r="K21" s="20"/>
    </row>
    <row r="22" spans="1:12" ht="45.75" thickBot="1" x14ac:dyDescent="0.3">
      <c r="A22" s="20"/>
      <c r="B22" s="20"/>
      <c r="C22" s="20"/>
      <c r="D22" s="4"/>
      <c r="E22" s="4"/>
      <c r="F22" s="4"/>
      <c r="G22" s="20"/>
      <c r="H22" s="4"/>
      <c r="I22" s="5" t="s">
        <v>12</v>
      </c>
      <c r="J22" s="5" t="s">
        <v>10</v>
      </c>
      <c r="K22" s="5" t="s">
        <v>11</v>
      </c>
    </row>
    <row r="23" spans="1:12" ht="15.75" thickBot="1" x14ac:dyDescent="0.3">
      <c r="A23" s="20"/>
      <c r="B23" s="20"/>
      <c r="C23" s="20"/>
      <c r="D23" s="20"/>
      <c r="E23" s="20"/>
      <c r="F23" s="20"/>
      <c r="G23" s="53" t="s">
        <v>42</v>
      </c>
      <c r="H23" s="54"/>
      <c r="I23" s="14">
        <f>SUM(F7:F20)</f>
        <v>86005.85</v>
      </c>
      <c r="J23" s="16">
        <f>SUM(J7:J20)</f>
        <v>0</v>
      </c>
      <c r="K23" s="16">
        <f>SUM(K7:K20)</f>
        <v>0</v>
      </c>
    </row>
    <row r="24" spans="1:12" ht="15.75" thickBot="1" x14ac:dyDescent="0.3">
      <c r="A24" s="20"/>
      <c r="B24" s="20"/>
      <c r="C24" s="20"/>
      <c r="D24" s="20"/>
      <c r="E24" s="20"/>
      <c r="F24" s="20"/>
      <c r="G24" s="53" t="s">
        <v>1</v>
      </c>
      <c r="H24" s="54"/>
      <c r="I24" s="15">
        <f>SUM(J23-I23)</f>
        <v>-86005.85</v>
      </c>
      <c r="J24" s="22"/>
      <c r="K24" s="20"/>
    </row>
    <row r="25" spans="1:12" ht="15.75" thickBot="1" x14ac:dyDescent="0.3">
      <c r="A25" s="20"/>
      <c r="B25" s="20"/>
      <c r="C25" s="20"/>
      <c r="D25" s="4"/>
      <c r="E25" s="4"/>
      <c r="F25" s="4"/>
      <c r="G25" s="4"/>
      <c r="H25" s="4"/>
      <c r="I25" s="4"/>
      <c r="J25" s="10"/>
      <c r="K25" s="20"/>
    </row>
    <row r="26" spans="1:12" ht="60.75" thickBot="1" x14ac:dyDescent="0.3">
      <c r="A26" s="20"/>
      <c r="B26" s="20"/>
      <c r="C26" s="20" t="s">
        <v>54</v>
      </c>
      <c r="D26" s="4"/>
      <c r="E26" s="4"/>
      <c r="F26" s="4"/>
      <c r="G26" s="20"/>
      <c r="H26" s="20"/>
      <c r="I26" s="5" t="s">
        <v>17</v>
      </c>
      <c r="J26" s="12" t="s">
        <v>18</v>
      </c>
      <c r="K26" s="12" t="s">
        <v>19</v>
      </c>
    </row>
    <row r="27" spans="1:12" ht="15.75" thickBot="1" x14ac:dyDescent="0.3">
      <c r="A27" s="20"/>
      <c r="B27" s="20"/>
      <c r="C27" s="20"/>
      <c r="D27" s="20"/>
      <c r="E27" s="20"/>
      <c r="F27" s="20"/>
      <c r="G27" s="53" t="s">
        <v>23</v>
      </c>
      <c r="H27" s="54"/>
      <c r="I27" s="17">
        <f>I23*4</f>
        <v>344023.4</v>
      </c>
      <c r="J27" s="17">
        <f>J23*4</f>
        <v>0</v>
      </c>
      <c r="K27" s="17">
        <f>K23*4</f>
        <v>0</v>
      </c>
    </row>
    <row r="28" spans="1:12" ht="15.75" thickBot="1" x14ac:dyDescent="0.3">
      <c r="A28" s="20"/>
      <c r="B28" s="20"/>
      <c r="C28" s="20"/>
      <c r="D28" s="20"/>
      <c r="E28" s="20"/>
      <c r="F28" s="20"/>
      <c r="G28" s="53" t="s">
        <v>1</v>
      </c>
      <c r="H28" s="54"/>
      <c r="I28" s="18">
        <f>I24*4</f>
        <v>-344023.4</v>
      </c>
      <c r="J28" s="11"/>
      <c r="K28" s="20"/>
    </row>
  </sheetData>
  <mergeCells count="8">
    <mergeCell ref="G27:H27"/>
    <mergeCell ref="G28:H28"/>
    <mergeCell ref="A2:K2"/>
    <mergeCell ref="A4:K4"/>
    <mergeCell ref="A5:K5"/>
    <mergeCell ref="G23:H23"/>
    <mergeCell ref="G24:H24"/>
    <mergeCell ref="A3:K3"/>
  </mergeCells>
  <pageMargins left="0.19685039370078741" right="0.19685039370078741" top="0.31496062992125984" bottom="0.27559055118110237" header="0.15748031496062992" footer="0.15748031496062992"/>
  <pageSetup paperSize="9" scale="56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opLeftCell="C4" workbookViewId="0">
      <selection activeCell="F7" sqref="F7:F14"/>
    </sheetView>
  </sheetViews>
  <sheetFormatPr baseColWidth="10" defaultRowHeight="15" x14ac:dyDescent="0.25"/>
  <cols>
    <col min="2" max="2" width="53.7109375" customWidth="1"/>
    <col min="3" max="3" width="24" customWidth="1"/>
    <col min="6" max="6" width="11.85546875" bestFit="1" customWidth="1"/>
    <col min="7" max="7" width="17.42578125" customWidth="1"/>
    <col min="8" max="8" width="11.85546875" bestFit="1" customWidth="1"/>
    <col min="9" max="9" width="14.85546875" customWidth="1"/>
    <col min="10" max="10" width="16.28515625" customWidth="1"/>
    <col min="11" max="11" width="18" customWidth="1"/>
  </cols>
  <sheetData>
    <row r="1" spans="1:11" ht="68.25" customHeight="1" x14ac:dyDescent="0.25">
      <c r="A1" s="23"/>
      <c r="B1" s="13"/>
      <c r="C1" s="13"/>
      <c r="D1" s="13"/>
      <c r="E1" s="13"/>
      <c r="F1" s="13"/>
    </row>
    <row r="2" spans="1:11" ht="111.7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118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75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15.75" x14ac:dyDescent="0.25">
      <c r="A7" s="30" t="s">
        <v>117</v>
      </c>
      <c r="B7" s="25" t="s">
        <v>119</v>
      </c>
      <c r="C7" s="27" t="s">
        <v>125</v>
      </c>
      <c r="D7" s="9">
        <v>12</v>
      </c>
      <c r="E7" s="7">
        <v>1700</v>
      </c>
      <c r="F7" s="7">
        <f t="shared" ref="F7:F14" si="0">E7*D7</f>
        <v>20400</v>
      </c>
      <c r="G7" s="19"/>
      <c r="H7" s="29"/>
      <c r="I7" s="19"/>
      <c r="J7" s="7">
        <f t="shared" ref="J7:J14" si="1">D7*G7</f>
        <v>0</v>
      </c>
      <c r="K7" s="7">
        <f t="shared" ref="K7:K14" si="2">D7*I7</f>
        <v>0</v>
      </c>
    </row>
    <row r="8" spans="1:11" ht="15.75" x14ac:dyDescent="0.25">
      <c r="A8" s="30" t="s">
        <v>117</v>
      </c>
      <c r="B8" s="25" t="s">
        <v>120</v>
      </c>
      <c r="C8" s="27" t="s">
        <v>126</v>
      </c>
      <c r="D8" s="9">
        <v>11</v>
      </c>
      <c r="E8" s="7">
        <v>977</v>
      </c>
      <c r="F8" s="7">
        <f t="shared" si="0"/>
        <v>10747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ht="15.75" x14ac:dyDescent="0.25">
      <c r="A9" s="30" t="s">
        <v>117</v>
      </c>
      <c r="B9" s="25" t="s">
        <v>121</v>
      </c>
      <c r="C9" s="27" t="s">
        <v>126</v>
      </c>
      <c r="D9" s="9">
        <v>1</v>
      </c>
      <c r="E9" s="7">
        <v>1051</v>
      </c>
      <c r="F9" s="7">
        <f t="shared" si="0"/>
        <v>1051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30" x14ac:dyDescent="0.25">
      <c r="A10" s="30" t="s">
        <v>117</v>
      </c>
      <c r="B10" s="25" t="s">
        <v>122</v>
      </c>
      <c r="C10" s="27" t="s">
        <v>127</v>
      </c>
      <c r="D10" s="9">
        <v>2</v>
      </c>
      <c r="E10" s="7">
        <v>580</v>
      </c>
      <c r="F10" s="7">
        <f t="shared" si="0"/>
        <v>1160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1" ht="25.5" x14ac:dyDescent="0.25">
      <c r="A11" s="30" t="s">
        <v>117</v>
      </c>
      <c r="B11" s="25" t="s">
        <v>123</v>
      </c>
      <c r="C11" s="27" t="s">
        <v>16</v>
      </c>
      <c r="D11" s="9">
        <v>8</v>
      </c>
      <c r="E11" s="7">
        <v>50</v>
      </c>
      <c r="F11" s="7">
        <f t="shared" si="0"/>
        <v>400</v>
      </c>
      <c r="G11" s="19"/>
      <c r="H11" s="29"/>
      <c r="I11" s="19"/>
      <c r="J11" s="7">
        <f t="shared" si="1"/>
        <v>0</v>
      </c>
      <c r="K11" s="7">
        <f t="shared" si="2"/>
        <v>0</v>
      </c>
    </row>
    <row r="12" spans="1:11" ht="15.75" x14ac:dyDescent="0.25">
      <c r="A12" s="30" t="s">
        <v>117</v>
      </c>
      <c r="B12" s="25" t="s">
        <v>124</v>
      </c>
      <c r="C12" s="27" t="s">
        <v>16</v>
      </c>
      <c r="D12" s="9">
        <v>4</v>
      </c>
      <c r="E12" s="7">
        <v>45</v>
      </c>
      <c r="F12" s="7">
        <f t="shared" ref="F12:F13" si="3">E12*D12</f>
        <v>180</v>
      </c>
      <c r="G12" s="19"/>
      <c r="H12" s="29"/>
      <c r="I12" s="19"/>
      <c r="J12" s="7">
        <f t="shared" ref="J12:J13" si="4">D12*G12</f>
        <v>0</v>
      </c>
      <c r="K12" s="7">
        <f t="shared" ref="K12:K13" si="5">D12*I12</f>
        <v>0</v>
      </c>
    </row>
    <row r="13" spans="1:11" ht="15.75" x14ac:dyDescent="0.25">
      <c r="A13" s="30" t="s">
        <v>117</v>
      </c>
      <c r="B13" s="25" t="s">
        <v>154</v>
      </c>
      <c r="C13" s="27" t="s">
        <v>16</v>
      </c>
      <c r="D13" s="9">
        <v>80</v>
      </c>
      <c r="E13" s="7">
        <v>15</v>
      </c>
      <c r="F13" s="7">
        <f t="shared" si="3"/>
        <v>1200</v>
      </c>
      <c r="G13" s="19"/>
      <c r="H13" s="29"/>
      <c r="I13" s="19"/>
      <c r="J13" s="7">
        <f t="shared" si="4"/>
        <v>0</v>
      </c>
      <c r="K13" s="7">
        <f t="shared" si="5"/>
        <v>0</v>
      </c>
    </row>
    <row r="14" spans="1:11" ht="25.5" x14ac:dyDescent="0.25">
      <c r="A14" s="30" t="s">
        <v>117</v>
      </c>
      <c r="B14" s="25" t="s">
        <v>176</v>
      </c>
      <c r="C14" s="27" t="s">
        <v>16</v>
      </c>
      <c r="D14" s="9">
        <v>50</v>
      </c>
      <c r="E14" s="7">
        <v>250</v>
      </c>
      <c r="F14" s="7">
        <f t="shared" si="0"/>
        <v>12500</v>
      </c>
      <c r="G14" s="19"/>
      <c r="H14" s="29"/>
      <c r="I14" s="19"/>
      <c r="J14" s="7">
        <f t="shared" si="1"/>
        <v>0</v>
      </c>
      <c r="K14" s="7">
        <f t="shared" si="2"/>
        <v>0</v>
      </c>
    </row>
    <row r="15" spans="1:11" ht="15.75" thickBot="1" x14ac:dyDescent="0.3"/>
    <row r="16" spans="1:11" ht="60.75" thickBot="1" x14ac:dyDescent="0.3">
      <c r="G16" s="20"/>
      <c r="H16" s="4"/>
      <c r="I16" s="5" t="s">
        <v>12</v>
      </c>
      <c r="J16" s="5" t="s">
        <v>10</v>
      </c>
      <c r="K16" s="5" t="s">
        <v>11</v>
      </c>
    </row>
    <row r="17" spans="1:11" ht="15.75" thickBot="1" x14ac:dyDescent="0.3">
      <c r="G17" s="53" t="s">
        <v>128</v>
      </c>
      <c r="H17" s="54"/>
      <c r="I17" s="14">
        <f>SUM(F7:F14)</f>
        <v>47638</v>
      </c>
      <c r="J17" s="16">
        <f>SUM(J3:J14)</f>
        <v>0</v>
      </c>
      <c r="K17" s="16">
        <f>SUM(K3:K14)</f>
        <v>0</v>
      </c>
    </row>
    <row r="18" spans="1:11" ht="15.75" thickBot="1" x14ac:dyDescent="0.3">
      <c r="G18" s="53" t="s">
        <v>1</v>
      </c>
      <c r="H18" s="54"/>
      <c r="I18" s="15">
        <f>SUM(J17-I17)</f>
        <v>-47638</v>
      </c>
      <c r="J18" s="22"/>
      <c r="K18" s="20"/>
    </row>
    <row r="19" spans="1:11" ht="15.75" thickBot="1" x14ac:dyDescent="0.3">
      <c r="A19" s="20"/>
      <c r="B19" s="20"/>
      <c r="C19" s="20"/>
      <c r="D19" s="21"/>
      <c r="E19" s="21"/>
      <c r="F19" s="21"/>
      <c r="G19" s="4"/>
      <c r="H19" s="4"/>
      <c r="I19" s="4"/>
      <c r="J19" s="10"/>
      <c r="K19" s="20"/>
    </row>
    <row r="20" spans="1:11" ht="75.75" thickBot="1" x14ac:dyDescent="0.3">
      <c r="A20" s="20"/>
      <c r="B20" s="20"/>
      <c r="C20" s="20"/>
      <c r="D20" s="4"/>
      <c r="E20" s="4"/>
      <c r="F20" s="4"/>
      <c r="G20" s="20"/>
      <c r="H20" s="20"/>
      <c r="I20" s="5" t="s">
        <v>17</v>
      </c>
      <c r="J20" s="12" t="s">
        <v>18</v>
      </c>
      <c r="K20" s="12" t="s">
        <v>19</v>
      </c>
    </row>
    <row r="21" spans="1:11" ht="15.75" thickBot="1" x14ac:dyDescent="0.3">
      <c r="A21" s="20"/>
      <c r="B21" s="20"/>
      <c r="C21" s="20"/>
      <c r="D21" s="20"/>
      <c r="E21" s="20"/>
      <c r="F21" s="20"/>
      <c r="G21" s="53" t="s">
        <v>128</v>
      </c>
      <c r="H21" s="54"/>
      <c r="I21" s="17">
        <f>I17*4</f>
        <v>190552</v>
      </c>
      <c r="J21" s="17">
        <f>J17*4</f>
        <v>0</v>
      </c>
      <c r="K21" s="17">
        <f>K17*4</f>
        <v>0</v>
      </c>
    </row>
    <row r="22" spans="1:11" ht="15.75" thickBot="1" x14ac:dyDescent="0.3">
      <c r="A22" s="20"/>
      <c r="B22" s="20"/>
      <c r="C22" s="20"/>
      <c r="D22" s="20"/>
      <c r="E22" s="20"/>
      <c r="F22" s="20"/>
      <c r="G22" s="53" t="s">
        <v>1</v>
      </c>
      <c r="H22" s="54"/>
      <c r="I22" s="18">
        <f>I18*4</f>
        <v>-190552</v>
      </c>
      <c r="J22" s="11"/>
      <c r="K22" s="20"/>
    </row>
    <row r="23" spans="1:11" x14ac:dyDescent="0.25">
      <c r="A23" s="20"/>
      <c r="B23" s="20"/>
      <c r="C23" s="20"/>
      <c r="D23" s="4"/>
      <c r="E23" s="4"/>
      <c r="F23" s="4"/>
      <c r="G23" s="4"/>
      <c r="H23" s="4"/>
      <c r="I23" s="4"/>
      <c r="J23" s="10"/>
      <c r="K23" s="20"/>
    </row>
    <row r="24" spans="1:11" x14ac:dyDescent="0.25">
      <c r="A24" s="20"/>
      <c r="B24" s="20"/>
      <c r="C24" s="20" t="s">
        <v>54</v>
      </c>
      <c r="D24" s="4"/>
      <c r="E24" s="4"/>
    </row>
    <row r="25" spans="1:11" x14ac:dyDescent="0.25">
      <c r="A25" s="20"/>
      <c r="B25" s="20"/>
      <c r="C25" s="20"/>
      <c r="D25" s="20"/>
      <c r="E25" s="20"/>
    </row>
    <row r="26" spans="1:11" x14ac:dyDescent="0.25">
      <c r="A26" s="20"/>
      <c r="B26" s="20"/>
      <c r="C26" s="20"/>
      <c r="D26" s="20"/>
      <c r="E26" s="20"/>
    </row>
  </sheetData>
  <mergeCells count="8">
    <mergeCell ref="G22:H22"/>
    <mergeCell ref="A2:K2"/>
    <mergeCell ref="A3:F3"/>
    <mergeCell ref="A4:K4"/>
    <mergeCell ref="A5:K5"/>
    <mergeCell ref="G21:H21"/>
    <mergeCell ref="G17:H17"/>
    <mergeCell ref="G18:H18"/>
  </mergeCells>
  <pageMargins left="0.23622047244094491" right="0.19685039370078741" top="0.35433070866141736" bottom="0.31496062992125984" header="0.15748031496062992" footer="0.15748031496062992"/>
  <pageSetup paperSize="9" scale="69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opLeftCell="C4" workbookViewId="0">
      <selection activeCell="F7" sqref="F7:F10"/>
    </sheetView>
  </sheetViews>
  <sheetFormatPr baseColWidth="10" defaultRowHeight="15" x14ac:dyDescent="0.25"/>
  <cols>
    <col min="2" max="2" width="52.140625" customWidth="1"/>
    <col min="3" max="3" width="30.140625" customWidth="1"/>
    <col min="7" max="7" width="14.5703125" customWidth="1"/>
    <col min="8" max="8" width="22" customWidth="1"/>
    <col min="9" max="9" width="20.7109375" bestFit="1" customWidth="1"/>
    <col min="10" max="10" width="14.42578125" customWidth="1"/>
    <col min="11" max="11" width="14.5703125" customWidth="1"/>
  </cols>
  <sheetData>
    <row r="1" spans="1:11" ht="63" customHeight="1" x14ac:dyDescent="0.25">
      <c r="A1" s="23"/>
      <c r="B1" s="13"/>
      <c r="C1" s="13"/>
      <c r="D1" s="13"/>
      <c r="E1" s="13"/>
      <c r="F1" s="13"/>
    </row>
    <row r="2" spans="1:11" ht="121.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65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75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30" x14ac:dyDescent="0.25">
      <c r="A7" s="30" t="s">
        <v>64</v>
      </c>
      <c r="B7" s="25" t="s">
        <v>31</v>
      </c>
      <c r="C7" s="27" t="s">
        <v>26</v>
      </c>
      <c r="D7" s="9">
        <v>20</v>
      </c>
      <c r="E7" s="7">
        <v>12</v>
      </c>
      <c r="F7" s="7">
        <f t="shared" ref="F7:F10" si="0">E7*D7</f>
        <v>240</v>
      </c>
      <c r="G7" s="19"/>
      <c r="H7" s="29"/>
      <c r="I7" s="19"/>
      <c r="J7" s="7">
        <f t="shared" ref="J7:J10" si="1">D7*G7</f>
        <v>0</v>
      </c>
      <c r="K7" s="7">
        <f t="shared" ref="K7:K10" si="2">D7*I7</f>
        <v>0</v>
      </c>
    </row>
    <row r="8" spans="1:11" ht="25.5" x14ac:dyDescent="0.25">
      <c r="A8" s="30" t="s">
        <v>64</v>
      </c>
      <c r="B8" s="26" t="s">
        <v>155</v>
      </c>
      <c r="C8" s="27" t="s">
        <v>16</v>
      </c>
      <c r="D8" s="9">
        <v>45</v>
      </c>
      <c r="E8" s="7">
        <v>123</v>
      </c>
      <c r="F8" s="7">
        <f t="shared" si="0"/>
        <v>5535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ht="25.5" x14ac:dyDescent="0.25">
      <c r="A9" s="30" t="s">
        <v>64</v>
      </c>
      <c r="B9" s="26" t="s">
        <v>58</v>
      </c>
      <c r="C9" s="27" t="s">
        <v>16</v>
      </c>
      <c r="D9" s="9">
        <v>8</v>
      </c>
      <c r="E9" s="7">
        <v>45</v>
      </c>
      <c r="F9" s="7">
        <f t="shared" si="0"/>
        <v>360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15.75" x14ac:dyDescent="0.25">
      <c r="A10" s="30" t="s">
        <v>64</v>
      </c>
      <c r="B10" s="25" t="s">
        <v>63</v>
      </c>
      <c r="C10" s="27" t="s">
        <v>16</v>
      </c>
      <c r="D10" s="9">
        <v>6</v>
      </c>
      <c r="E10" s="7">
        <v>650</v>
      </c>
      <c r="F10" s="7">
        <f t="shared" si="0"/>
        <v>3900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5" spans="1:11" ht="15.75" thickBot="1" x14ac:dyDescent="0.3">
      <c r="A15" s="20"/>
      <c r="B15" s="20"/>
      <c r="C15" s="20"/>
      <c r="D15" s="21"/>
      <c r="E15" s="21"/>
      <c r="F15" s="21"/>
      <c r="G15" s="20"/>
      <c r="H15" s="20"/>
      <c r="I15" s="20"/>
      <c r="J15" s="20"/>
      <c r="K15" s="20"/>
    </row>
    <row r="16" spans="1:11" ht="60.75" thickBot="1" x14ac:dyDescent="0.3">
      <c r="A16" s="20"/>
      <c r="B16" s="20"/>
      <c r="C16" s="20"/>
      <c r="D16" s="4"/>
      <c r="E16" s="4"/>
      <c r="F16" s="4"/>
      <c r="G16" s="20"/>
      <c r="H16" s="4"/>
      <c r="I16" s="5" t="s">
        <v>12</v>
      </c>
      <c r="J16" s="5" t="s">
        <v>10</v>
      </c>
      <c r="K16" s="5" t="s">
        <v>11</v>
      </c>
    </row>
    <row r="17" spans="1:11" ht="15.75" thickBot="1" x14ac:dyDescent="0.3">
      <c r="A17" s="20"/>
      <c r="B17" s="20"/>
      <c r="C17" s="20"/>
      <c r="D17" s="20"/>
      <c r="E17" s="20"/>
      <c r="F17" s="20"/>
      <c r="G17" s="53" t="s">
        <v>66</v>
      </c>
      <c r="H17" s="54"/>
      <c r="I17" s="14">
        <f>SUM(F7:F10)</f>
        <v>10035</v>
      </c>
      <c r="J17" s="16">
        <f>SUM(J7:J10)</f>
        <v>0</v>
      </c>
      <c r="K17" s="16">
        <f>SUM(K7:K10)</f>
        <v>0</v>
      </c>
    </row>
    <row r="18" spans="1:11" ht="15.75" thickBot="1" x14ac:dyDescent="0.3">
      <c r="A18" s="20"/>
      <c r="B18" s="20"/>
      <c r="C18" s="20"/>
      <c r="D18" s="20"/>
      <c r="E18" s="20"/>
      <c r="F18" s="20"/>
      <c r="G18" s="53" t="s">
        <v>1</v>
      </c>
      <c r="H18" s="54"/>
      <c r="I18" s="15">
        <f>SUM(J17-I17)</f>
        <v>-10035</v>
      </c>
      <c r="J18" s="22"/>
      <c r="K18" s="20"/>
    </row>
    <row r="19" spans="1:11" ht="15.75" thickBot="1" x14ac:dyDescent="0.3">
      <c r="A19" s="20"/>
      <c r="B19" s="20"/>
      <c r="C19" s="20"/>
      <c r="D19" s="4"/>
      <c r="E19" s="4"/>
      <c r="F19" s="4"/>
      <c r="G19" s="4"/>
      <c r="H19" s="4"/>
      <c r="I19" s="4"/>
      <c r="J19" s="10"/>
      <c r="K19" s="20"/>
    </row>
    <row r="20" spans="1:11" ht="75.75" thickBot="1" x14ac:dyDescent="0.3">
      <c r="A20" s="20"/>
      <c r="B20" s="20"/>
      <c r="C20" s="20" t="s">
        <v>54</v>
      </c>
      <c r="D20" s="4"/>
      <c r="E20" s="4"/>
      <c r="F20" s="4"/>
      <c r="G20" s="20"/>
      <c r="H20" s="20"/>
      <c r="I20" s="5" t="s">
        <v>17</v>
      </c>
      <c r="J20" s="12" t="s">
        <v>18</v>
      </c>
      <c r="K20" s="12" t="s">
        <v>19</v>
      </c>
    </row>
    <row r="21" spans="1:11" ht="15.75" thickBot="1" x14ac:dyDescent="0.3">
      <c r="A21" s="20"/>
      <c r="B21" s="20"/>
      <c r="C21" s="20"/>
      <c r="D21" s="20"/>
      <c r="E21" s="20"/>
      <c r="F21" s="20"/>
      <c r="G21" s="53" t="s">
        <v>66</v>
      </c>
      <c r="H21" s="54"/>
      <c r="I21" s="17">
        <f>I17*4</f>
        <v>40140</v>
      </c>
      <c r="J21" s="17">
        <f>J17*4</f>
        <v>0</v>
      </c>
      <c r="K21" s="17">
        <f>K17*4</f>
        <v>0</v>
      </c>
    </row>
    <row r="22" spans="1:11" ht="15.75" thickBot="1" x14ac:dyDescent="0.3">
      <c r="A22" s="20"/>
      <c r="B22" s="20"/>
      <c r="C22" s="20"/>
      <c r="D22" s="20"/>
      <c r="E22" s="20"/>
      <c r="F22" s="20"/>
      <c r="G22" s="53" t="s">
        <v>1</v>
      </c>
      <c r="H22" s="54"/>
      <c r="I22" s="18">
        <f>I18*4</f>
        <v>-40140</v>
      </c>
      <c r="J22" s="11"/>
      <c r="K22" s="20"/>
    </row>
  </sheetData>
  <mergeCells count="8">
    <mergeCell ref="G21:H21"/>
    <mergeCell ref="G22:H22"/>
    <mergeCell ref="A2:K2"/>
    <mergeCell ref="A3:F3"/>
    <mergeCell ref="A4:K4"/>
    <mergeCell ref="A5:K5"/>
    <mergeCell ref="G17:H17"/>
    <mergeCell ref="G18:H18"/>
  </mergeCells>
  <pageMargins left="0.19685039370078741" right="0.19685039370078741" top="0.39370078740157483" bottom="0.47244094488188981" header="0.15748031496062992" footer="0.15748031496062992"/>
  <pageSetup paperSize="9" scale="67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C4" workbookViewId="0">
      <selection activeCell="E15" sqref="E15"/>
    </sheetView>
  </sheetViews>
  <sheetFormatPr baseColWidth="10" defaultRowHeight="15" x14ac:dyDescent="0.25"/>
  <cols>
    <col min="2" max="2" width="60" customWidth="1"/>
    <col min="3" max="3" width="41.28515625" customWidth="1"/>
    <col min="4" max="4" width="16.7109375" customWidth="1"/>
    <col min="6" max="6" width="11.85546875" bestFit="1" customWidth="1"/>
    <col min="9" max="9" width="20.7109375" customWidth="1"/>
    <col min="10" max="10" width="17" customWidth="1"/>
    <col min="11" max="11" width="15.42578125" customWidth="1"/>
  </cols>
  <sheetData>
    <row r="1" spans="1:11" ht="65.25" customHeight="1" x14ac:dyDescent="0.25">
      <c r="A1" s="23"/>
      <c r="B1" s="13"/>
      <c r="C1" s="13"/>
      <c r="D1" s="13"/>
      <c r="E1" s="13"/>
      <c r="F1" s="13"/>
    </row>
    <row r="2" spans="1:11" ht="104.2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67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15.75" x14ac:dyDescent="0.25">
      <c r="A7" s="30" t="s">
        <v>68</v>
      </c>
      <c r="B7" s="25" t="s">
        <v>32</v>
      </c>
      <c r="C7" s="27" t="s">
        <v>40</v>
      </c>
      <c r="D7" s="9">
        <v>15</v>
      </c>
      <c r="E7" s="7">
        <v>10</v>
      </c>
      <c r="F7" s="7">
        <f t="shared" ref="F7:F13" si="0">E7*D7</f>
        <v>150</v>
      </c>
      <c r="G7" s="19"/>
      <c r="H7" s="29"/>
      <c r="I7" s="19"/>
      <c r="J7" s="7">
        <f t="shared" ref="J7:J13" si="1">D7*G7</f>
        <v>0</v>
      </c>
      <c r="K7" s="7">
        <f t="shared" ref="K7:K13" si="2">D7*I7</f>
        <v>0</v>
      </c>
    </row>
    <row r="8" spans="1:11" ht="15.75" x14ac:dyDescent="0.25">
      <c r="A8" s="30" t="s">
        <v>68</v>
      </c>
      <c r="B8" s="25" t="s">
        <v>31</v>
      </c>
      <c r="C8" s="27" t="s">
        <v>26</v>
      </c>
      <c r="D8" s="9">
        <v>50</v>
      </c>
      <c r="E8" s="7">
        <v>10</v>
      </c>
      <c r="F8" s="7">
        <f t="shared" si="0"/>
        <v>500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ht="15.75" x14ac:dyDescent="0.25">
      <c r="A9" s="30" t="s">
        <v>68</v>
      </c>
      <c r="B9" s="25" t="s">
        <v>57</v>
      </c>
      <c r="C9" s="27" t="s">
        <v>16</v>
      </c>
      <c r="D9" s="9">
        <v>124</v>
      </c>
      <c r="E9" s="7">
        <v>130</v>
      </c>
      <c r="F9" s="7">
        <f t="shared" si="0"/>
        <v>16120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25.5" x14ac:dyDescent="0.25">
      <c r="A10" s="30" t="s">
        <v>68</v>
      </c>
      <c r="B10" s="25" t="s">
        <v>156</v>
      </c>
      <c r="C10" s="27" t="s">
        <v>16</v>
      </c>
      <c r="D10" s="9">
        <v>15</v>
      </c>
      <c r="E10" s="7">
        <v>65</v>
      </c>
      <c r="F10" s="7">
        <f t="shared" ref="F10" si="3">E10*D10</f>
        <v>975</v>
      </c>
      <c r="G10" s="19"/>
      <c r="H10" s="29"/>
      <c r="I10" s="19"/>
      <c r="J10" s="7">
        <f t="shared" ref="J10" si="4">D10*G10</f>
        <v>0</v>
      </c>
      <c r="K10" s="7">
        <f t="shared" ref="K10" si="5">D10*I10</f>
        <v>0</v>
      </c>
    </row>
    <row r="11" spans="1:11" ht="15.75" x14ac:dyDescent="0.25">
      <c r="A11" s="30" t="s">
        <v>68</v>
      </c>
      <c r="B11" s="25" t="s">
        <v>35</v>
      </c>
      <c r="C11" s="27" t="s">
        <v>16</v>
      </c>
      <c r="D11" s="9">
        <v>70</v>
      </c>
      <c r="E11" s="7">
        <v>18</v>
      </c>
      <c r="F11" s="7">
        <f t="shared" si="0"/>
        <v>1260</v>
      </c>
      <c r="G11" s="19"/>
      <c r="H11" s="29"/>
      <c r="I11" s="19"/>
      <c r="J11" s="7">
        <f t="shared" si="1"/>
        <v>0</v>
      </c>
      <c r="K11" s="7">
        <f t="shared" si="2"/>
        <v>0</v>
      </c>
    </row>
    <row r="12" spans="1:11" ht="25.5" x14ac:dyDescent="0.25">
      <c r="A12" s="30" t="s">
        <v>68</v>
      </c>
      <c r="B12" s="32" t="s">
        <v>56</v>
      </c>
      <c r="C12" s="33" t="s">
        <v>16</v>
      </c>
      <c r="D12" s="9">
        <v>19</v>
      </c>
      <c r="E12" s="7">
        <v>15</v>
      </c>
      <c r="F12" s="7">
        <f t="shared" si="0"/>
        <v>285</v>
      </c>
      <c r="G12" s="19"/>
      <c r="H12" s="29"/>
      <c r="I12" s="19"/>
      <c r="J12" s="7">
        <f t="shared" si="1"/>
        <v>0</v>
      </c>
      <c r="K12" s="7">
        <f t="shared" si="2"/>
        <v>0</v>
      </c>
    </row>
    <row r="13" spans="1:11" ht="38.25" x14ac:dyDescent="0.25">
      <c r="A13" s="30" t="s">
        <v>68</v>
      </c>
      <c r="B13" s="32" t="s">
        <v>69</v>
      </c>
      <c r="C13" s="33" t="s">
        <v>21</v>
      </c>
      <c r="D13" s="9">
        <v>25</v>
      </c>
      <c r="E13" s="7">
        <v>815</v>
      </c>
      <c r="F13" s="7">
        <f t="shared" si="0"/>
        <v>20375</v>
      </c>
      <c r="G13" s="19"/>
      <c r="H13" s="29"/>
      <c r="I13" s="19"/>
      <c r="J13" s="7">
        <f t="shared" si="1"/>
        <v>0</v>
      </c>
      <c r="K13" s="7">
        <f t="shared" si="2"/>
        <v>0</v>
      </c>
    </row>
    <row r="14" spans="1:11" ht="15.75" thickBot="1" x14ac:dyDescent="0.3"/>
    <row r="15" spans="1:11" ht="60.75" thickBot="1" x14ac:dyDescent="0.3">
      <c r="A15" s="20"/>
      <c r="B15" s="20"/>
      <c r="C15" s="20"/>
      <c r="D15" s="4"/>
      <c r="E15" s="4"/>
      <c r="F15" s="4"/>
      <c r="G15" s="20"/>
      <c r="H15" s="4"/>
      <c r="I15" s="5" t="s">
        <v>12</v>
      </c>
      <c r="J15" s="5" t="s">
        <v>10</v>
      </c>
      <c r="K15" s="5" t="s">
        <v>11</v>
      </c>
    </row>
    <row r="16" spans="1:11" ht="15.75" thickBot="1" x14ac:dyDescent="0.3">
      <c r="A16" s="20"/>
      <c r="B16" s="20"/>
      <c r="C16" s="20"/>
      <c r="D16" s="20"/>
      <c r="E16" s="20"/>
      <c r="F16" s="20"/>
      <c r="G16" s="53" t="s">
        <v>70</v>
      </c>
      <c r="H16" s="54"/>
      <c r="I16" s="14">
        <f>SUM(F7:F13)</f>
        <v>39665</v>
      </c>
      <c r="J16" s="16">
        <f>SUM(J7:J14)</f>
        <v>0</v>
      </c>
      <c r="K16" s="16">
        <f>SUM(K7:K14)</f>
        <v>0</v>
      </c>
    </row>
    <row r="17" spans="1:11" ht="15.75" thickBot="1" x14ac:dyDescent="0.3">
      <c r="A17" s="20"/>
      <c r="B17" s="20"/>
      <c r="C17" s="20"/>
      <c r="D17" s="20"/>
      <c r="E17" s="20"/>
      <c r="F17" s="20"/>
      <c r="G17" s="53" t="s">
        <v>1</v>
      </c>
      <c r="H17" s="54"/>
      <c r="I17" s="15">
        <f>SUM(J16-I16)</f>
        <v>-39665</v>
      </c>
      <c r="J17" s="22"/>
      <c r="K17" s="20"/>
    </row>
    <row r="18" spans="1:11" ht="15.75" thickBot="1" x14ac:dyDescent="0.3">
      <c r="A18" s="20"/>
      <c r="B18" s="20"/>
      <c r="C18" s="20"/>
      <c r="D18" s="4"/>
      <c r="E18" s="4"/>
      <c r="F18" s="4"/>
      <c r="G18" s="4"/>
      <c r="H18" s="4"/>
      <c r="I18" s="4"/>
      <c r="J18" s="10"/>
      <c r="K18" s="20"/>
    </row>
    <row r="19" spans="1:11" ht="75.75" thickBot="1" x14ac:dyDescent="0.3">
      <c r="A19" s="20"/>
      <c r="B19" s="20"/>
      <c r="C19" s="20" t="s">
        <v>54</v>
      </c>
      <c r="D19" s="4"/>
      <c r="E19" s="4"/>
      <c r="F19" s="4"/>
      <c r="G19" s="20"/>
      <c r="H19" s="20"/>
      <c r="I19" s="5" t="s">
        <v>17</v>
      </c>
      <c r="J19" s="12" t="s">
        <v>18</v>
      </c>
      <c r="K19" s="12" t="s">
        <v>19</v>
      </c>
    </row>
    <row r="20" spans="1:11" ht="15.75" thickBot="1" x14ac:dyDescent="0.3">
      <c r="A20" s="20"/>
      <c r="B20" s="20"/>
      <c r="C20" s="20"/>
      <c r="D20" s="20"/>
      <c r="E20" s="20"/>
      <c r="F20" s="20"/>
      <c r="G20" s="53" t="s">
        <v>70</v>
      </c>
      <c r="H20" s="54"/>
      <c r="I20" s="17">
        <f>I16*4</f>
        <v>158660</v>
      </c>
      <c r="J20" s="17">
        <f>J16*4</f>
        <v>0</v>
      </c>
      <c r="K20" s="17">
        <f>K16*4</f>
        <v>0</v>
      </c>
    </row>
    <row r="21" spans="1:11" ht="15.75" thickBot="1" x14ac:dyDescent="0.3">
      <c r="A21" s="20"/>
      <c r="B21" s="20"/>
      <c r="C21" s="20"/>
      <c r="D21" s="20"/>
      <c r="E21" s="20"/>
      <c r="F21" s="20"/>
      <c r="G21" s="53" t="s">
        <v>1</v>
      </c>
      <c r="H21" s="54"/>
      <c r="I21" s="18">
        <f>I17*4</f>
        <v>-158660</v>
      </c>
      <c r="J21" s="11"/>
      <c r="K21" s="20"/>
    </row>
  </sheetData>
  <mergeCells count="8">
    <mergeCell ref="G20:H20"/>
    <mergeCell ref="G21:H21"/>
    <mergeCell ref="A2:K2"/>
    <mergeCell ref="A3:F3"/>
    <mergeCell ref="A4:K4"/>
    <mergeCell ref="A5:K5"/>
    <mergeCell ref="G16:H16"/>
    <mergeCell ref="G17:H17"/>
  </mergeCells>
  <pageMargins left="0.19685039370078741" right="0.18" top="0.43307086614173229" bottom="0.43307086614173229" header="0.15748031496062992" footer="0.15748031496062992"/>
  <pageSetup paperSize="9" scale="63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opLeftCell="C4" workbookViewId="0">
      <selection activeCell="F7" sqref="F7:F13"/>
    </sheetView>
  </sheetViews>
  <sheetFormatPr baseColWidth="10" defaultRowHeight="15" x14ac:dyDescent="0.25"/>
  <cols>
    <col min="2" max="2" width="47" customWidth="1"/>
    <col min="3" max="3" width="33.7109375" customWidth="1"/>
    <col min="8" max="8" width="14.7109375" bestFit="1" customWidth="1"/>
    <col min="9" max="9" width="16.140625" customWidth="1"/>
    <col min="10" max="10" width="18.42578125" customWidth="1"/>
    <col min="11" max="11" width="16.7109375" customWidth="1"/>
  </cols>
  <sheetData>
    <row r="1" spans="1:11" ht="59.25" customHeight="1" x14ac:dyDescent="0.25">
      <c r="A1" s="23"/>
      <c r="B1" s="13"/>
      <c r="C1" s="13"/>
      <c r="D1" s="13"/>
      <c r="E1" s="13"/>
      <c r="F1" s="13"/>
    </row>
    <row r="2" spans="1:11" ht="112.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71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15.75" x14ac:dyDescent="0.25">
      <c r="A7" s="30" t="s">
        <v>75</v>
      </c>
      <c r="B7" s="25" t="s">
        <v>32</v>
      </c>
      <c r="C7" s="27" t="s">
        <v>40</v>
      </c>
      <c r="D7" s="9">
        <v>2</v>
      </c>
      <c r="E7" s="7">
        <v>10</v>
      </c>
      <c r="F7" s="7">
        <f t="shared" ref="F7:F12" si="0">E7*D7</f>
        <v>20</v>
      </c>
      <c r="G7" s="19"/>
      <c r="H7" s="29"/>
      <c r="I7" s="19"/>
      <c r="J7" s="7">
        <f t="shared" ref="J7:J12" si="1">D7*G7</f>
        <v>0</v>
      </c>
      <c r="K7" s="7">
        <f t="shared" ref="K7:K12" si="2">D7*I7</f>
        <v>0</v>
      </c>
    </row>
    <row r="8" spans="1:11" ht="15.75" x14ac:dyDescent="0.25">
      <c r="A8" s="30" t="s">
        <v>75</v>
      </c>
      <c r="B8" s="25" t="s">
        <v>31</v>
      </c>
      <c r="C8" s="27" t="s">
        <v>26</v>
      </c>
      <c r="D8" s="40">
        <v>14</v>
      </c>
      <c r="E8" s="41">
        <v>10</v>
      </c>
      <c r="F8" s="41">
        <f t="shared" si="0"/>
        <v>140</v>
      </c>
      <c r="G8" s="42"/>
      <c r="H8" s="43"/>
      <c r="I8" s="42"/>
      <c r="J8" s="41">
        <f t="shared" si="1"/>
        <v>0</v>
      </c>
      <c r="K8" s="41">
        <f t="shared" si="2"/>
        <v>0</v>
      </c>
    </row>
    <row r="9" spans="1:11" ht="25.5" x14ac:dyDescent="0.25">
      <c r="A9" s="30" t="s">
        <v>75</v>
      </c>
      <c r="B9" s="32" t="s">
        <v>72</v>
      </c>
      <c r="C9" s="27" t="s">
        <v>16</v>
      </c>
      <c r="D9" s="9">
        <v>30</v>
      </c>
      <c r="E9" s="7">
        <v>115</v>
      </c>
      <c r="F9" s="7">
        <f t="shared" si="0"/>
        <v>3450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25.5" x14ac:dyDescent="0.25">
      <c r="A10" s="30" t="s">
        <v>75</v>
      </c>
      <c r="B10" s="34" t="s">
        <v>73</v>
      </c>
      <c r="C10" s="27" t="s">
        <v>16</v>
      </c>
      <c r="D10" s="9">
        <v>8</v>
      </c>
      <c r="E10" s="7">
        <v>18</v>
      </c>
      <c r="F10" s="7">
        <f t="shared" si="0"/>
        <v>144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1" ht="25.5" x14ac:dyDescent="0.25">
      <c r="A11" s="30" t="s">
        <v>75</v>
      </c>
      <c r="B11" s="25" t="s">
        <v>157</v>
      </c>
      <c r="C11" s="27" t="s">
        <v>16</v>
      </c>
      <c r="D11" s="9">
        <v>3</v>
      </c>
      <c r="E11" s="7">
        <v>15</v>
      </c>
      <c r="F11" s="7">
        <f t="shared" si="0"/>
        <v>45</v>
      </c>
      <c r="G11" s="19"/>
      <c r="H11" s="29"/>
      <c r="I11" s="19"/>
      <c r="J11" s="7">
        <f t="shared" si="1"/>
        <v>0</v>
      </c>
      <c r="K11" s="7">
        <f t="shared" si="2"/>
        <v>0</v>
      </c>
    </row>
    <row r="12" spans="1:11" ht="15.75" x14ac:dyDescent="0.25">
      <c r="A12" s="30" t="s">
        <v>75</v>
      </c>
      <c r="B12" s="26" t="s">
        <v>74</v>
      </c>
      <c r="C12" s="27" t="s">
        <v>76</v>
      </c>
      <c r="D12" s="40">
        <v>2</v>
      </c>
      <c r="E12" s="41">
        <v>2000</v>
      </c>
      <c r="F12" s="41">
        <f t="shared" si="0"/>
        <v>4000</v>
      </c>
      <c r="G12" s="46"/>
      <c r="H12" s="47"/>
      <c r="I12" s="46"/>
      <c r="J12" s="41">
        <f t="shared" si="1"/>
        <v>0</v>
      </c>
      <c r="K12" s="41">
        <f t="shared" si="2"/>
        <v>0</v>
      </c>
    </row>
    <row r="13" spans="1:11" ht="45" x14ac:dyDescent="0.25">
      <c r="A13" s="30" t="s">
        <v>75</v>
      </c>
      <c r="B13" s="25" t="s">
        <v>158</v>
      </c>
      <c r="C13" s="27" t="s">
        <v>21</v>
      </c>
      <c r="D13" s="9">
        <v>5</v>
      </c>
      <c r="E13" s="7">
        <v>720</v>
      </c>
      <c r="F13" s="7">
        <f t="shared" ref="F13" si="3">E13*D13</f>
        <v>3600</v>
      </c>
      <c r="G13" s="19"/>
      <c r="H13" s="29"/>
      <c r="I13" s="19"/>
      <c r="J13" s="7">
        <f t="shared" ref="J13" si="4">D13*G13</f>
        <v>0</v>
      </c>
      <c r="K13" s="7">
        <f t="shared" ref="K13" si="5">D13*I13</f>
        <v>0</v>
      </c>
    </row>
    <row r="17" spans="1:11" ht="15.75" thickBot="1" x14ac:dyDescent="0.3">
      <c r="A17" s="20"/>
      <c r="B17" s="20"/>
      <c r="C17" s="20"/>
      <c r="D17" s="21"/>
      <c r="E17" s="21"/>
      <c r="F17" s="21"/>
      <c r="G17" s="20"/>
      <c r="H17" s="20"/>
      <c r="I17" s="20"/>
      <c r="J17" s="20"/>
      <c r="K17" s="20"/>
    </row>
    <row r="18" spans="1:11" ht="60.75" thickBot="1" x14ac:dyDescent="0.3">
      <c r="A18" s="20"/>
      <c r="B18" s="20"/>
      <c r="C18" s="20"/>
      <c r="D18" s="4"/>
      <c r="E18" s="4"/>
      <c r="F18" s="4"/>
      <c r="G18" s="20"/>
      <c r="H18" s="4"/>
      <c r="I18" s="5" t="s">
        <v>12</v>
      </c>
      <c r="J18" s="5" t="s">
        <v>10</v>
      </c>
      <c r="K18" s="5" t="s">
        <v>11</v>
      </c>
    </row>
    <row r="19" spans="1:11" ht="15.75" thickBot="1" x14ac:dyDescent="0.3">
      <c r="A19" s="20"/>
      <c r="B19" s="20"/>
      <c r="C19" s="20"/>
      <c r="D19" s="20"/>
      <c r="E19" s="20"/>
      <c r="F19" s="20"/>
      <c r="G19" s="53" t="s">
        <v>77</v>
      </c>
      <c r="H19" s="54"/>
      <c r="I19" s="14">
        <f>SUM(F7:F13)</f>
        <v>11399</v>
      </c>
      <c r="J19" s="16">
        <f>SUM(J7:J13)</f>
        <v>0</v>
      </c>
      <c r="K19" s="16">
        <f>SUM(K7:K13)</f>
        <v>0</v>
      </c>
    </row>
    <row r="20" spans="1:11" ht="15.75" thickBot="1" x14ac:dyDescent="0.3">
      <c r="A20" s="20"/>
      <c r="B20" s="20"/>
      <c r="C20" s="20"/>
      <c r="D20" s="20"/>
      <c r="E20" s="20"/>
      <c r="F20" s="20"/>
      <c r="G20" s="53" t="s">
        <v>1</v>
      </c>
      <c r="H20" s="54"/>
      <c r="I20" s="15">
        <f>SUM(J19-I19)</f>
        <v>-11399</v>
      </c>
      <c r="J20" s="22"/>
      <c r="K20" s="20"/>
    </row>
    <row r="21" spans="1:11" ht="15.75" thickBot="1" x14ac:dyDescent="0.3">
      <c r="A21" s="20"/>
      <c r="B21" s="20"/>
      <c r="C21" s="20"/>
      <c r="D21" s="4"/>
      <c r="E21" s="4"/>
      <c r="F21" s="4"/>
      <c r="G21" s="4"/>
      <c r="H21" s="4"/>
      <c r="I21" s="4"/>
      <c r="J21" s="10"/>
      <c r="K21" s="20"/>
    </row>
    <row r="22" spans="1:11" ht="75.75" thickBot="1" x14ac:dyDescent="0.3">
      <c r="A22" s="20"/>
      <c r="B22" s="20"/>
      <c r="C22" s="20" t="s">
        <v>54</v>
      </c>
      <c r="D22" s="4"/>
      <c r="E22" s="4"/>
      <c r="F22" s="4"/>
      <c r="G22" s="20"/>
      <c r="H22" s="20"/>
      <c r="I22" s="5" t="s">
        <v>17</v>
      </c>
      <c r="J22" s="12" t="s">
        <v>18</v>
      </c>
      <c r="K22" s="12" t="s">
        <v>19</v>
      </c>
    </row>
    <row r="23" spans="1:11" ht="15.75" thickBot="1" x14ac:dyDescent="0.3">
      <c r="A23" s="20"/>
      <c r="B23" s="20"/>
      <c r="C23" s="20"/>
      <c r="D23" s="20"/>
      <c r="E23" s="20"/>
      <c r="F23" s="20"/>
      <c r="G23" s="53" t="s">
        <v>77</v>
      </c>
      <c r="H23" s="54"/>
      <c r="I23" s="6">
        <f>I19*4</f>
        <v>45596</v>
      </c>
      <c r="J23" s="17">
        <f>J19*4</f>
        <v>0</v>
      </c>
      <c r="K23" s="17">
        <f>K19*4</f>
        <v>0</v>
      </c>
    </row>
    <row r="24" spans="1:11" ht="15.75" thickBot="1" x14ac:dyDescent="0.3">
      <c r="A24" s="20"/>
      <c r="B24" s="20"/>
      <c r="C24" s="20"/>
      <c r="D24" s="20"/>
      <c r="E24" s="20"/>
      <c r="F24" s="20"/>
      <c r="G24" s="53" t="s">
        <v>1</v>
      </c>
      <c r="H24" s="54"/>
      <c r="I24" s="8">
        <f>I20*4</f>
        <v>-45596</v>
      </c>
      <c r="J24" s="11"/>
      <c r="K24" s="20"/>
    </row>
  </sheetData>
  <mergeCells count="8">
    <mergeCell ref="G23:H23"/>
    <mergeCell ref="G24:H24"/>
    <mergeCell ref="A2:K2"/>
    <mergeCell ref="A3:F3"/>
    <mergeCell ref="A4:K4"/>
    <mergeCell ref="A5:K5"/>
    <mergeCell ref="G19:H19"/>
    <mergeCell ref="G20:H20"/>
  </mergeCells>
  <pageMargins left="0.15748031496062992" right="0.15748031496062992" top="0.31496062992125984" bottom="0.39370078740157483" header="7.874015748031496E-2" footer="7.874015748031496E-2"/>
  <pageSetup paperSize="9" scale="70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opLeftCell="C10" workbookViewId="0">
      <selection activeCell="F7" sqref="F7:F17"/>
    </sheetView>
  </sheetViews>
  <sheetFormatPr baseColWidth="10" defaultRowHeight="15" x14ac:dyDescent="0.25"/>
  <cols>
    <col min="2" max="2" width="74.28515625" customWidth="1"/>
    <col min="3" max="3" width="43.42578125" customWidth="1"/>
    <col min="5" max="5" width="15.85546875" customWidth="1"/>
    <col min="6" max="6" width="16.140625" customWidth="1"/>
    <col min="9" max="9" width="12.5703125" bestFit="1" customWidth="1"/>
    <col min="10" max="10" width="15.42578125" customWidth="1"/>
    <col min="11" max="11" width="16.140625" customWidth="1"/>
  </cols>
  <sheetData>
    <row r="1" spans="1:11" ht="66" customHeight="1" x14ac:dyDescent="0.25">
      <c r="A1" s="23"/>
      <c r="B1" s="13"/>
      <c r="C1" s="13"/>
      <c r="D1" s="13"/>
      <c r="E1" s="13"/>
      <c r="F1" s="13"/>
    </row>
    <row r="2" spans="1:11" ht="90.7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78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15.75" x14ac:dyDescent="0.25">
      <c r="A7" s="30" t="s">
        <v>79</v>
      </c>
      <c r="B7" s="25" t="s">
        <v>32</v>
      </c>
      <c r="C7" s="27" t="s">
        <v>40</v>
      </c>
      <c r="D7" s="9">
        <v>2</v>
      </c>
      <c r="E7" s="7">
        <v>10</v>
      </c>
      <c r="F7" s="7">
        <f t="shared" ref="F7:F15" si="0">E7*D7</f>
        <v>20</v>
      </c>
      <c r="G7" s="19"/>
      <c r="H7" s="29"/>
      <c r="I7" s="19"/>
      <c r="J7" s="7">
        <f t="shared" ref="J7:J15" si="1">D7*G7</f>
        <v>0</v>
      </c>
      <c r="K7" s="7">
        <f t="shared" ref="K7:K15" si="2">D7*I7</f>
        <v>0</v>
      </c>
    </row>
    <row r="8" spans="1:11" ht="15.75" x14ac:dyDescent="0.25">
      <c r="A8" s="30" t="s">
        <v>79</v>
      </c>
      <c r="B8" s="25" t="s">
        <v>31</v>
      </c>
      <c r="C8" s="27" t="s">
        <v>26</v>
      </c>
      <c r="D8" s="9">
        <v>16</v>
      </c>
      <c r="E8" s="7">
        <v>10</v>
      </c>
      <c r="F8" s="7">
        <f t="shared" si="0"/>
        <v>160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ht="15.75" x14ac:dyDescent="0.25">
      <c r="A9" s="30" t="s">
        <v>79</v>
      </c>
      <c r="B9" s="25" t="s">
        <v>56</v>
      </c>
      <c r="C9" s="27" t="s">
        <v>16</v>
      </c>
      <c r="D9" s="9">
        <v>25</v>
      </c>
      <c r="E9" s="7">
        <v>15</v>
      </c>
      <c r="F9" s="7">
        <f t="shared" si="0"/>
        <v>375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15.75" x14ac:dyDescent="0.25">
      <c r="A10" s="30" t="s">
        <v>79</v>
      </c>
      <c r="B10" s="25" t="s">
        <v>33</v>
      </c>
      <c r="C10" s="27" t="s">
        <v>16</v>
      </c>
      <c r="D10" s="9">
        <v>7</v>
      </c>
      <c r="E10" s="7">
        <v>67</v>
      </c>
      <c r="F10" s="7">
        <f t="shared" si="0"/>
        <v>469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1" ht="15.75" x14ac:dyDescent="0.25">
      <c r="A11" s="30" t="s">
        <v>79</v>
      </c>
      <c r="B11" s="25" t="s">
        <v>159</v>
      </c>
      <c r="C11" s="27" t="s">
        <v>16</v>
      </c>
      <c r="D11" s="9">
        <v>7</v>
      </c>
      <c r="E11" s="7">
        <v>123</v>
      </c>
      <c r="F11" s="7">
        <f t="shared" ref="F11:F13" si="3">E11*D11</f>
        <v>861</v>
      </c>
      <c r="G11" s="19"/>
      <c r="H11" s="29"/>
      <c r="I11" s="19"/>
      <c r="J11" s="7">
        <f t="shared" ref="J11:J13" si="4">D11*G11</f>
        <v>0</v>
      </c>
      <c r="K11" s="7">
        <f t="shared" ref="K11:K13" si="5">D11*I11</f>
        <v>0</v>
      </c>
    </row>
    <row r="12" spans="1:11" ht="15.75" x14ac:dyDescent="0.25">
      <c r="A12" s="30" t="s">
        <v>79</v>
      </c>
      <c r="B12" s="25" t="s">
        <v>57</v>
      </c>
      <c r="C12" s="27" t="s">
        <v>16</v>
      </c>
      <c r="D12" s="9">
        <v>15</v>
      </c>
      <c r="E12" s="7">
        <v>57</v>
      </c>
      <c r="F12" s="7">
        <f t="shared" si="3"/>
        <v>855</v>
      </c>
      <c r="G12" s="19"/>
      <c r="H12" s="29"/>
      <c r="I12" s="19"/>
      <c r="J12" s="7">
        <f t="shared" si="4"/>
        <v>0</v>
      </c>
      <c r="K12" s="7">
        <f t="shared" si="5"/>
        <v>0</v>
      </c>
    </row>
    <row r="13" spans="1:11" ht="15.75" x14ac:dyDescent="0.25">
      <c r="A13" s="30" t="s">
        <v>79</v>
      </c>
      <c r="B13" s="25" t="s">
        <v>156</v>
      </c>
      <c r="C13" s="27" t="s">
        <v>16</v>
      </c>
      <c r="D13" s="9">
        <v>15</v>
      </c>
      <c r="E13" s="7">
        <v>130</v>
      </c>
      <c r="F13" s="7">
        <f t="shared" si="3"/>
        <v>1950</v>
      </c>
      <c r="G13" s="19"/>
      <c r="H13" s="29"/>
      <c r="I13" s="19"/>
      <c r="J13" s="7">
        <f t="shared" si="4"/>
        <v>0</v>
      </c>
      <c r="K13" s="7">
        <f t="shared" si="5"/>
        <v>0</v>
      </c>
    </row>
    <row r="14" spans="1:11" ht="15.75" x14ac:dyDescent="0.25">
      <c r="A14" s="30" t="s">
        <v>79</v>
      </c>
      <c r="B14" s="25" t="s">
        <v>35</v>
      </c>
      <c r="C14" s="27" t="s">
        <v>16</v>
      </c>
      <c r="D14" s="9">
        <v>55</v>
      </c>
      <c r="E14" s="7">
        <v>18</v>
      </c>
      <c r="F14" s="7">
        <f t="shared" si="0"/>
        <v>990</v>
      </c>
      <c r="G14" s="19"/>
      <c r="H14" s="29"/>
      <c r="I14" s="19"/>
      <c r="J14" s="7">
        <f t="shared" si="1"/>
        <v>0</v>
      </c>
      <c r="K14" s="7">
        <f t="shared" si="2"/>
        <v>0</v>
      </c>
    </row>
    <row r="15" spans="1:11" ht="15.75" x14ac:dyDescent="0.25">
      <c r="A15" s="30" t="s">
        <v>79</v>
      </c>
      <c r="B15" s="26" t="s">
        <v>58</v>
      </c>
      <c r="C15" s="27" t="s">
        <v>16</v>
      </c>
      <c r="D15" s="9">
        <v>6</v>
      </c>
      <c r="E15" s="7">
        <v>45</v>
      </c>
      <c r="F15" s="7">
        <f t="shared" si="0"/>
        <v>270</v>
      </c>
      <c r="G15" s="19"/>
      <c r="H15" s="29"/>
      <c r="I15" s="19"/>
      <c r="J15" s="7">
        <f t="shared" si="1"/>
        <v>0</v>
      </c>
      <c r="K15" s="7">
        <f t="shared" si="2"/>
        <v>0</v>
      </c>
    </row>
    <row r="16" spans="1:11" ht="30" x14ac:dyDescent="0.25">
      <c r="A16" s="30" t="s">
        <v>79</v>
      </c>
      <c r="B16" s="25" t="s">
        <v>59</v>
      </c>
      <c r="C16" s="27" t="s">
        <v>21</v>
      </c>
      <c r="D16" s="9">
        <v>4</v>
      </c>
      <c r="E16" s="7">
        <v>500</v>
      </c>
      <c r="F16" s="7">
        <f t="shared" ref="F16:F17" si="6">E16*D16</f>
        <v>2000</v>
      </c>
      <c r="G16" s="19"/>
      <c r="H16" s="29"/>
      <c r="I16" s="19"/>
      <c r="J16" s="7">
        <f t="shared" ref="J16:J17" si="7">D16*G16</f>
        <v>0</v>
      </c>
      <c r="K16" s="7">
        <f t="shared" ref="K16:K17" si="8">D16*I16</f>
        <v>0</v>
      </c>
    </row>
    <row r="17" spans="1:11" ht="30" x14ac:dyDescent="0.25">
      <c r="A17" s="30" t="s">
        <v>79</v>
      </c>
      <c r="B17" s="25" t="s">
        <v>60</v>
      </c>
      <c r="C17" s="27" t="s">
        <v>21</v>
      </c>
      <c r="D17" s="9">
        <v>11</v>
      </c>
      <c r="E17" s="7">
        <v>800</v>
      </c>
      <c r="F17" s="7">
        <f t="shared" si="6"/>
        <v>8800</v>
      </c>
      <c r="G17" s="19"/>
      <c r="H17" s="29"/>
      <c r="I17" s="19"/>
      <c r="J17" s="7">
        <f t="shared" si="7"/>
        <v>0</v>
      </c>
      <c r="K17" s="7">
        <f t="shared" si="8"/>
        <v>0</v>
      </c>
    </row>
    <row r="19" spans="1:11" ht="15.75" thickBot="1" x14ac:dyDescent="0.3">
      <c r="A19" s="20"/>
      <c r="B19" s="20"/>
      <c r="C19" s="20"/>
      <c r="D19" s="21"/>
      <c r="E19" s="21"/>
      <c r="F19" s="21"/>
      <c r="G19" s="20"/>
      <c r="H19" s="20"/>
      <c r="I19" s="20"/>
      <c r="J19" s="20"/>
      <c r="K19" s="20"/>
    </row>
    <row r="20" spans="1:11" ht="60.75" thickBot="1" x14ac:dyDescent="0.3">
      <c r="A20" s="20"/>
      <c r="B20" s="20"/>
      <c r="C20" s="20"/>
      <c r="D20" s="4"/>
      <c r="E20" s="4"/>
      <c r="F20" s="4"/>
      <c r="G20" s="20"/>
      <c r="H20" s="4"/>
      <c r="I20" s="5" t="s">
        <v>12</v>
      </c>
      <c r="J20" s="5" t="s">
        <v>10</v>
      </c>
      <c r="K20" s="5" t="s">
        <v>11</v>
      </c>
    </row>
    <row r="21" spans="1:11" ht="15.75" thickBot="1" x14ac:dyDescent="0.3">
      <c r="A21" s="20"/>
      <c r="B21" s="20"/>
      <c r="C21" s="20"/>
      <c r="D21" s="20"/>
      <c r="E21" s="20"/>
      <c r="F21" s="20"/>
      <c r="G21" s="53" t="s">
        <v>80</v>
      </c>
      <c r="H21" s="54"/>
      <c r="I21" s="14">
        <f>SUM(F7:F17)</f>
        <v>16750</v>
      </c>
      <c r="J21" s="16">
        <f>SUM(J7:J18)</f>
        <v>0</v>
      </c>
      <c r="K21" s="16">
        <f>SUM(K7:K18)</f>
        <v>0</v>
      </c>
    </row>
    <row r="22" spans="1:11" ht="15.75" thickBot="1" x14ac:dyDescent="0.3">
      <c r="A22" s="20"/>
      <c r="B22" s="20"/>
      <c r="C22" s="20"/>
      <c r="D22" s="20"/>
      <c r="E22" s="20"/>
      <c r="F22" s="20"/>
      <c r="G22" s="53" t="s">
        <v>1</v>
      </c>
      <c r="H22" s="54"/>
      <c r="I22" s="15">
        <f>SUM(J21-I21)</f>
        <v>-16750</v>
      </c>
      <c r="J22" s="22"/>
      <c r="K22" s="20"/>
    </row>
    <row r="23" spans="1:11" ht="15.75" thickBot="1" x14ac:dyDescent="0.3">
      <c r="A23" s="20"/>
      <c r="B23" s="20"/>
      <c r="C23" s="20"/>
      <c r="D23" s="4"/>
      <c r="E23" s="4"/>
      <c r="F23" s="4"/>
      <c r="G23" s="4"/>
      <c r="H23" s="4"/>
      <c r="I23" s="4"/>
      <c r="J23" s="10"/>
      <c r="K23" s="20"/>
    </row>
    <row r="24" spans="1:11" ht="75.75" thickBot="1" x14ac:dyDescent="0.3">
      <c r="A24" s="20"/>
      <c r="B24" s="20"/>
      <c r="C24" s="20" t="s">
        <v>54</v>
      </c>
      <c r="D24" s="4"/>
      <c r="E24" s="4"/>
      <c r="F24" s="4"/>
      <c r="G24" s="20"/>
      <c r="H24" s="20"/>
      <c r="I24" s="5" t="s">
        <v>17</v>
      </c>
      <c r="J24" s="12" t="s">
        <v>18</v>
      </c>
      <c r="K24" s="12" t="s">
        <v>19</v>
      </c>
    </row>
    <row r="25" spans="1:11" ht="15.75" thickBot="1" x14ac:dyDescent="0.3">
      <c r="A25" s="20"/>
      <c r="B25" s="20"/>
      <c r="C25" s="20"/>
      <c r="D25" s="20"/>
      <c r="E25" s="20"/>
      <c r="F25" s="20"/>
      <c r="G25" s="53" t="s">
        <v>80</v>
      </c>
      <c r="H25" s="54"/>
      <c r="I25" s="6">
        <f>I21*4</f>
        <v>67000</v>
      </c>
      <c r="J25" s="17">
        <f>J21*4</f>
        <v>0</v>
      </c>
      <c r="K25" s="17">
        <f>K21*4</f>
        <v>0</v>
      </c>
    </row>
    <row r="26" spans="1:11" ht="15.75" thickBot="1" x14ac:dyDescent="0.3">
      <c r="A26" s="20"/>
      <c r="B26" s="20"/>
      <c r="C26" s="20"/>
      <c r="D26" s="20"/>
      <c r="E26" s="20"/>
      <c r="F26" s="20"/>
      <c r="G26" s="53" t="s">
        <v>1</v>
      </c>
      <c r="H26" s="54"/>
      <c r="I26" s="8">
        <f>I22*4</f>
        <v>-67000</v>
      </c>
      <c r="J26" s="11"/>
      <c r="K26" s="20"/>
    </row>
  </sheetData>
  <mergeCells count="8">
    <mergeCell ref="G25:H25"/>
    <mergeCell ref="G26:H26"/>
    <mergeCell ref="A2:K2"/>
    <mergeCell ref="A3:F3"/>
    <mergeCell ref="A4:K4"/>
    <mergeCell ref="A5:K5"/>
    <mergeCell ref="G21:H21"/>
    <mergeCell ref="G22:H22"/>
  </mergeCells>
  <pageMargins left="0.19685039370078741" right="0.18" top="0.39370078740157483" bottom="0.35433070866141736" header="0.15748031496062992" footer="0.15748031496062992"/>
  <pageSetup paperSize="9" scale="60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opLeftCell="C7" workbookViewId="0">
      <selection activeCell="J17" sqref="J17"/>
    </sheetView>
  </sheetViews>
  <sheetFormatPr baseColWidth="10" defaultRowHeight="15" x14ac:dyDescent="0.25"/>
  <cols>
    <col min="2" max="2" width="52.42578125" customWidth="1"/>
    <col min="3" max="3" width="28.28515625" customWidth="1"/>
    <col min="8" max="8" width="20.7109375" bestFit="1" customWidth="1"/>
    <col min="9" max="9" width="27.42578125" bestFit="1" customWidth="1"/>
    <col min="10" max="10" width="20.42578125" customWidth="1"/>
    <col min="11" max="11" width="20.140625" customWidth="1"/>
  </cols>
  <sheetData>
    <row r="1" spans="1:11" ht="62.25" customHeight="1" x14ac:dyDescent="0.25">
      <c r="A1" s="23"/>
      <c r="B1" s="13"/>
      <c r="C1" s="13"/>
      <c r="D1" s="13"/>
      <c r="E1" s="13"/>
      <c r="F1" s="13"/>
    </row>
    <row r="2" spans="1:11" ht="100.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51.75" customHeight="1" x14ac:dyDescent="0.25">
      <c r="A4" s="56" t="s">
        <v>160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90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15.75" x14ac:dyDescent="0.25">
      <c r="A7" s="30" t="s">
        <v>55</v>
      </c>
      <c r="B7" s="25" t="s">
        <v>161</v>
      </c>
      <c r="C7" s="27" t="s">
        <v>40</v>
      </c>
      <c r="D7" s="9">
        <v>4</v>
      </c>
      <c r="E7" s="7">
        <v>10.5</v>
      </c>
      <c r="F7" s="7">
        <f t="shared" ref="F7" si="0">E7*D7</f>
        <v>42</v>
      </c>
      <c r="G7" s="19"/>
      <c r="H7" s="29"/>
      <c r="I7" s="19"/>
      <c r="J7" s="7">
        <f t="shared" ref="J7" si="1">D7*G7</f>
        <v>0</v>
      </c>
      <c r="K7" s="7">
        <f t="shared" ref="K7" si="2">D7*I7</f>
        <v>0</v>
      </c>
    </row>
    <row r="8" spans="1:11" ht="30" x14ac:dyDescent="0.25">
      <c r="A8" s="30" t="s">
        <v>55</v>
      </c>
      <c r="B8" s="25" t="s">
        <v>146</v>
      </c>
      <c r="C8" s="27" t="s">
        <v>26</v>
      </c>
      <c r="D8" s="9">
        <v>25</v>
      </c>
      <c r="E8" s="7">
        <v>8</v>
      </c>
      <c r="F8" s="7">
        <f t="shared" ref="F8:F17" si="3">E8*D8</f>
        <v>200</v>
      </c>
      <c r="G8" s="19"/>
      <c r="H8" s="29"/>
      <c r="I8" s="19"/>
      <c r="J8" s="7">
        <f t="shared" ref="J8:J17" si="4">D8*G8</f>
        <v>0</v>
      </c>
      <c r="K8" s="7">
        <f t="shared" ref="K8:K17" si="5">D8*I8</f>
        <v>0</v>
      </c>
    </row>
    <row r="9" spans="1:11" ht="25.5" x14ac:dyDescent="0.25">
      <c r="A9" s="30" t="s">
        <v>55</v>
      </c>
      <c r="B9" s="25" t="s">
        <v>164</v>
      </c>
      <c r="C9" s="27" t="s">
        <v>16</v>
      </c>
      <c r="D9" s="9">
        <v>5</v>
      </c>
      <c r="E9" s="7">
        <v>109.2</v>
      </c>
      <c r="F9" s="7">
        <f t="shared" si="3"/>
        <v>546</v>
      </c>
      <c r="G9" s="19"/>
      <c r="H9" s="29"/>
      <c r="I9" s="19"/>
      <c r="J9" s="7">
        <f t="shared" si="4"/>
        <v>0</v>
      </c>
      <c r="K9" s="7">
        <f t="shared" si="5"/>
        <v>0</v>
      </c>
    </row>
    <row r="10" spans="1:11" ht="25.5" x14ac:dyDescent="0.25">
      <c r="A10" s="30" t="s">
        <v>55</v>
      </c>
      <c r="B10" s="25" t="s">
        <v>182</v>
      </c>
      <c r="C10" s="27" t="s">
        <v>16</v>
      </c>
      <c r="D10" s="9">
        <v>5</v>
      </c>
      <c r="E10" s="7">
        <v>52</v>
      </c>
      <c r="F10" s="7">
        <f t="shared" si="3"/>
        <v>260</v>
      </c>
      <c r="G10" s="19"/>
      <c r="H10" s="19"/>
      <c r="I10" s="19"/>
      <c r="J10" s="7">
        <f t="shared" si="4"/>
        <v>0</v>
      </c>
      <c r="K10" s="7">
        <f t="shared" si="5"/>
        <v>0</v>
      </c>
    </row>
    <row r="11" spans="1:11" ht="25.5" x14ac:dyDescent="0.25">
      <c r="A11" s="30" t="s">
        <v>55</v>
      </c>
      <c r="B11" s="25" t="s">
        <v>183</v>
      </c>
      <c r="C11" s="27" t="s">
        <v>16</v>
      </c>
      <c r="D11" s="9">
        <v>5</v>
      </c>
      <c r="E11" s="7">
        <v>102</v>
      </c>
      <c r="F11" s="7">
        <f t="shared" ref="F11" si="6">E11*D11</f>
        <v>510</v>
      </c>
      <c r="G11" s="19"/>
      <c r="H11" s="19"/>
      <c r="I11" s="19"/>
      <c r="J11" s="7">
        <f t="shared" ref="J11" si="7">D11*G11</f>
        <v>0</v>
      </c>
      <c r="K11" s="7">
        <f t="shared" ref="K11" si="8">D11*I11</f>
        <v>0</v>
      </c>
    </row>
    <row r="12" spans="1:11" ht="25.5" x14ac:dyDescent="0.25">
      <c r="A12" s="30" t="s">
        <v>55</v>
      </c>
      <c r="B12" s="25" t="s">
        <v>140</v>
      </c>
      <c r="C12" s="27" t="s">
        <v>16</v>
      </c>
      <c r="D12" s="9">
        <v>8</v>
      </c>
      <c r="E12" s="7">
        <v>63.5</v>
      </c>
      <c r="F12" s="7">
        <f t="shared" si="3"/>
        <v>508</v>
      </c>
      <c r="G12" s="19"/>
      <c r="H12" s="29"/>
      <c r="I12" s="19"/>
      <c r="J12" s="7">
        <f t="shared" si="4"/>
        <v>0</v>
      </c>
      <c r="K12" s="7">
        <f t="shared" si="5"/>
        <v>0</v>
      </c>
    </row>
    <row r="13" spans="1:11" ht="25.5" x14ac:dyDescent="0.25">
      <c r="A13" s="30" t="s">
        <v>55</v>
      </c>
      <c r="B13" s="25" t="s">
        <v>141</v>
      </c>
      <c r="C13" s="27" t="s">
        <v>16</v>
      </c>
      <c r="D13" s="9">
        <v>31</v>
      </c>
      <c r="E13" s="7">
        <v>75.2</v>
      </c>
      <c r="F13" s="7">
        <f t="shared" si="3"/>
        <v>2331.2000000000003</v>
      </c>
      <c r="G13" s="19"/>
      <c r="H13" s="29"/>
      <c r="I13" s="19"/>
      <c r="J13" s="7">
        <f t="shared" si="4"/>
        <v>0</v>
      </c>
      <c r="K13" s="7">
        <f t="shared" si="5"/>
        <v>0</v>
      </c>
    </row>
    <row r="14" spans="1:11" ht="25.5" x14ac:dyDescent="0.25">
      <c r="A14" s="30" t="s">
        <v>55</v>
      </c>
      <c r="B14" s="25" t="s">
        <v>143</v>
      </c>
      <c r="C14" s="27" t="s">
        <v>16</v>
      </c>
      <c r="D14" s="9">
        <v>44</v>
      </c>
      <c r="E14" s="7">
        <v>52</v>
      </c>
      <c r="F14" s="7">
        <f t="shared" si="3"/>
        <v>2288</v>
      </c>
      <c r="G14" s="19"/>
      <c r="H14" s="29"/>
      <c r="I14" s="19"/>
      <c r="J14" s="7">
        <f t="shared" si="4"/>
        <v>0</v>
      </c>
      <c r="K14" s="7">
        <f t="shared" si="5"/>
        <v>0</v>
      </c>
    </row>
    <row r="15" spans="1:11" ht="25.5" x14ac:dyDescent="0.25">
      <c r="A15" s="30" t="s">
        <v>55</v>
      </c>
      <c r="B15" s="26" t="s">
        <v>144</v>
      </c>
      <c r="C15" s="27" t="s">
        <v>16</v>
      </c>
      <c r="D15" s="9">
        <v>3</v>
      </c>
      <c r="E15" s="7">
        <v>48.51</v>
      </c>
      <c r="F15" s="7">
        <f t="shared" si="3"/>
        <v>145.53</v>
      </c>
      <c r="G15" s="19"/>
      <c r="H15" s="29"/>
      <c r="I15" s="19"/>
      <c r="J15" s="7">
        <f t="shared" si="4"/>
        <v>0</v>
      </c>
      <c r="K15" s="7">
        <f t="shared" si="5"/>
        <v>0</v>
      </c>
    </row>
    <row r="16" spans="1:11" ht="45" x14ac:dyDescent="0.25">
      <c r="A16" s="30" t="s">
        <v>55</v>
      </c>
      <c r="B16" s="25" t="s">
        <v>162</v>
      </c>
      <c r="C16" s="27" t="s">
        <v>21</v>
      </c>
      <c r="D16" s="9">
        <v>2</v>
      </c>
      <c r="E16" s="7">
        <v>608</v>
      </c>
      <c r="F16" s="7">
        <f t="shared" si="3"/>
        <v>1216</v>
      </c>
      <c r="G16" s="19"/>
      <c r="H16" s="29"/>
      <c r="I16" s="19"/>
      <c r="J16" s="7">
        <f t="shared" si="4"/>
        <v>0</v>
      </c>
      <c r="K16" s="7">
        <f t="shared" si="5"/>
        <v>0</v>
      </c>
    </row>
    <row r="17" spans="1:11" ht="51" x14ac:dyDescent="0.25">
      <c r="A17" s="30" t="s">
        <v>55</v>
      </c>
      <c r="B17" s="25" t="s">
        <v>163</v>
      </c>
      <c r="C17" s="27" t="s">
        <v>21</v>
      </c>
      <c r="D17" s="9">
        <v>6</v>
      </c>
      <c r="E17" s="7">
        <v>790</v>
      </c>
      <c r="F17" s="7">
        <f t="shared" si="3"/>
        <v>4740</v>
      </c>
      <c r="G17" s="19"/>
      <c r="H17" s="19"/>
      <c r="I17" s="19"/>
      <c r="J17" s="7">
        <f t="shared" si="4"/>
        <v>0</v>
      </c>
      <c r="K17" s="7">
        <f t="shared" si="5"/>
        <v>0</v>
      </c>
    </row>
    <row r="18" spans="1:11" ht="15.75" thickBot="1" x14ac:dyDescent="0.3">
      <c r="A18" s="20"/>
      <c r="B18" s="20"/>
      <c r="C18" s="20"/>
      <c r="D18" s="21"/>
      <c r="E18" s="21"/>
      <c r="F18" s="21"/>
      <c r="G18" s="20"/>
      <c r="H18" s="20"/>
      <c r="I18" s="20"/>
      <c r="J18" s="20"/>
      <c r="K18" s="20"/>
    </row>
    <row r="19" spans="1:11" ht="45.75" thickBot="1" x14ac:dyDescent="0.3">
      <c r="A19" s="20"/>
      <c r="B19" s="20"/>
      <c r="C19" s="20"/>
      <c r="D19" s="4"/>
      <c r="E19" s="4"/>
      <c r="F19" s="4"/>
      <c r="G19" s="20"/>
      <c r="H19" s="4"/>
      <c r="I19" s="5" t="s">
        <v>12</v>
      </c>
      <c r="J19" s="5" t="s">
        <v>10</v>
      </c>
      <c r="K19" s="5" t="s">
        <v>11</v>
      </c>
    </row>
    <row r="20" spans="1:11" ht="15.75" thickBot="1" x14ac:dyDescent="0.3">
      <c r="A20" s="20"/>
      <c r="B20" s="20"/>
      <c r="C20" s="20"/>
      <c r="D20" s="20"/>
      <c r="E20" s="20"/>
      <c r="F20" s="20"/>
      <c r="G20" s="20"/>
      <c r="H20" s="37" t="s">
        <v>61</v>
      </c>
      <c r="I20" s="14">
        <f>SUM(F7:F17)</f>
        <v>12786.73</v>
      </c>
      <c r="J20" s="16">
        <f>SUM(J7:J17)</f>
        <v>0</v>
      </c>
      <c r="K20" s="16">
        <f>SUM(K7:K17)</f>
        <v>0</v>
      </c>
    </row>
    <row r="21" spans="1:11" ht="15.75" thickBot="1" x14ac:dyDescent="0.3">
      <c r="A21" s="20"/>
      <c r="B21" s="20"/>
      <c r="C21" s="20"/>
      <c r="D21" s="20"/>
      <c r="E21" s="20"/>
      <c r="F21" s="20"/>
      <c r="G21" s="20"/>
      <c r="H21" s="37" t="s">
        <v>1</v>
      </c>
      <c r="I21" s="15">
        <f>SUM(J20-I20)</f>
        <v>-12786.73</v>
      </c>
      <c r="J21" s="22"/>
      <c r="K21" s="20"/>
    </row>
    <row r="22" spans="1:11" ht="15.75" thickBot="1" x14ac:dyDescent="0.3">
      <c r="A22" s="20"/>
      <c r="B22" s="20"/>
      <c r="C22" s="20"/>
      <c r="D22" s="4"/>
      <c r="E22" s="4"/>
      <c r="F22" s="4"/>
      <c r="G22" s="4"/>
      <c r="H22" s="4"/>
      <c r="I22" s="4"/>
      <c r="J22" s="10"/>
      <c r="K22" s="20"/>
    </row>
    <row r="23" spans="1:11" ht="60.75" thickBot="1" x14ac:dyDescent="0.3">
      <c r="A23" s="20"/>
      <c r="B23" s="20"/>
      <c r="C23" s="20" t="s">
        <v>54</v>
      </c>
      <c r="D23" s="4"/>
      <c r="E23" s="4"/>
      <c r="F23" s="4"/>
      <c r="G23" s="20"/>
      <c r="H23" s="20"/>
      <c r="I23" s="5" t="s">
        <v>17</v>
      </c>
      <c r="J23" s="12" t="s">
        <v>18</v>
      </c>
      <c r="K23" s="12" t="s">
        <v>19</v>
      </c>
    </row>
    <row r="24" spans="1:11" ht="15.75" thickBot="1" x14ac:dyDescent="0.3">
      <c r="A24" s="20"/>
      <c r="B24" s="20"/>
      <c r="C24" s="20"/>
      <c r="D24" s="20"/>
      <c r="E24" s="20"/>
      <c r="F24" s="20"/>
      <c r="G24" s="20"/>
      <c r="H24" s="37" t="s">
        <v>61</v>
      </c>
      <c r="I24" s="17">
        <f>I20*4</f>
        <v>51146.92</v>
      </c>
      <c r="J24" s="17">
        <f>J20*4</f>
        <v>0</v>
      </c>
      <c r="K24" s="17">
        <f>K20*4</f>
        <v>0</v>
      </c>
    </row>
    <row r="25" spans="1:11" ht="15.75" thickBot="1" x14ac:dyDescent="0.3">
      <c r="A25" s="20"/>
      <c r="B25" s="20"/>
      <c r="C25" s="20"/>
      <c r="D25" s="20"/>
      <c r="E25" s="20"/>
      <c r="F25" s="20"/>
      <c r="G25" s="20"/>
      <c r="H25" s="37" t="s">
        <v>1</v>
      </c>
      <c r="I25" s="18">
        <f>I21*4</f>
        <v>-51146.92</v>
      </c>
      <c r="J25" s="11"/>
      <c r="K25" s="20"/>
    </row>
  </sheetData>
  <mergeCells count="4">
    <mergeCell ref="A2:K2"/>
    <mergeCell ref="A3:F3"/>
    <mergeCell ref="A4:K4"/>
    <mergeCell ref="A5:K5"/>
  </mergeCells>
  <pageMargins left="0.23622047244094491" right="0.19685039370078741" top="0.39370078740157483" bottom="0.35433070866141736" header="0.15748031496062992" footer="0.15748031496062992"/>
  <pageSetup paperSize="9" scale="61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opLeftCell="A12" workbookViewId="0">
      <selection activeCell="F7" sqref="F7:F19"/>
    </sheetView>
  </sheetViews>
  <sheetFormatPr baseColWidth="10" defaultRowHeight="15" x14ac:dyDescent="0.25"/>
  <cols>
    <col min="2" max="2" width="78.28515625" customWidth="1"/>
    <col min="3" max="3" width="32.7109375" customWidth="1"/>
    <col min="6" max="6" width="11.85546875" bestFit="1" customWidth="1"/>
    <col min="7" max="7" width="17.42578125" bestFit="1" customWidth="1"/>
    <col min="8" max="8" width="20.7109375" bestFit="1" customWidth="1"/>
    <col min="9" max="9" width="15.7109375" bestFit="1" customWidth="1"/>
    <col min="10" max="10" width="15.140625" customWidth="1"/>
    <col min="11" max="11" width="15.28515625" customWidth="1"/>
  </cols>
  <sheetData>
    <row r="1" spans="1:11" ht="51" customHeight="1" x14ac:dyDescent="0.25">
      <c r="A1" s="23"/>
      <c r="B1" s="13"/>
      <c r="C1" s="13"/>
      <c r="D1" s="13"/>
      <c r="E1" s="13"/>
      <c r="F1" s="13"/>
    </row>
    <row r="2" spans="1:11" ht="105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x14ac:dyDescent="0.25">
      <c r="A3" s="55"/>
      <c r="B3" s="55"/>
      <c r="C3" s="55"/>
      <c r="D3" s="55"/>
      <c r="E3" s="55"/>
      <c r="F3" s="55"/>
    </row>
    <row r="4" spans="1:11" ht="23.25" x14ac:dyDescent="0.25">
      <c r="A4" s="56" t="s">
        <v>167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75" x14ac:dyDescent="0.25">
      <c r="A6" s="2" t="s">
        <v>13</v>
      </c>
      <c r="B6" s="2" t="s">
        <v>14</v>
      </c>
      <c r="C6" s="2" t="s">
        <v>15</v>
      </c>
      <c r="D6" s="1" t="s">
        <v>2</v>
      </c>
      <c r="E6" s="1" t="s">
        <v>29</v>
      </c>
      <c r="F6" s="1" t="s">
        <v>5</v>
      </c>
      <c r="G6" s="3" t="s">
        <v>7</v>
      </c>
      <c r="H6" s="3" t="s">
        <v>3</v>
      </c>
      <c r="I6" s="3" t="s">
        <v>8</v>
      </c>
      <c r="J6" s="1" t="s">
        <v>6</v>
      </c>
      <c r="K6" s="1" t="s">
        <v>9</v>
      </c>
    </row>
    <row r="7" spans="1:11" ht="15.75" x14ac:dyDescent="0.25">
      <c r="A7" s="30" t="s">
        <v>62</v>
      </c>
      <c r="B7" s="25" t="s">
        <v>161</v>
      </c>
      <c r="C7" s="27" t="s">
        <v>40</v>
      </c>
      <c r="D7" s="9">
        <v>9</v>
      </c>
      <c r="E7" s="7">
        <v>8</v>
      </c>
      <c r="F7" s="7">
        <f t="shared" ref="F7:F19" si="0">E7*D7</f>
        <v>72</v>
      </c>
      <c r="G7" s="19"/>
      <c r="H7" s="29"/>
      <c r="I7" s="19"/>
      <c r="J7" s="7">
        <f t="shared" ref="J7:J19" si="1">D7*G7</f>
        <v>0</v>
      </c>
      <c r="K7" s="7">
        <f t="shared" ref="K7:K19" si="2">D7*I7</f>
        <v>0</v>
      </c>
    </row>
    <row r="8" spans="1:11" ht="30" x14ac:dyDescent="0.25">
      <c r="A8" s="30" t="s">
        <v>62</v>
      </c>
      <c r="B8" s="25" t="s">
        <v>146</v>
      </c>
      <c r="C8" s="27" t="s">
        <v>52</v>
      </c>
      <c r="D8" s="9">
        <v>100</v>
      </c>
      <c r="E8" s="7">
        <v>8</v>
      </c>
      <c r="F8" s="7">
        <f t="shared" si="0"/>
        <v>800</v>
      </c>
      <c r="G8" s="19"/>
      <c r="H8" s="29"/>
      <c r="I8" s="19"/>
      <c r="J8" s="7">
        <f t="shared" si="1"/>
        <v>0</v>
      </c>
      <c r="K8" s="7">
        <f t="shared" si="2"/>
        <v>0</v>
      </c>
    </row>
    <row r="9" spans="1:11" ht="30" x14ac:dyDescent="0.25">
      <c r="A9" s="30" t="s">
        <v>62</v>
      </c>
      <c r="B9" s="25" t="s">
        <v>146</v>
      </c>
      <c r="C9" s="27" t="s">
        <v>53</v>
      </c>
      <c r="D9" s="9">
        <v>5</v>
      </c>
      <c r="E9" s="7">
        <v>10.5</v>
      </c>
      <c r="F9" s="7">
        <f t="shared" si="0"/>
        <v>52.5</v>
      </c>
      <c r="G9" s="19"/>
      <c r="H9" s="29"/>
      <c r="I9" s="19"/>
      <c r="J9" s="7">
        <f t="shared" si="1"/>
        <v>0</v>
      </c>
      <c r="K9" s="7">
        <f t="shared" si="2"/>
        <v>0</v>
      </c>
    </row>
    <row r="10" spans="1:11" ht="15.75" x14ac:dyDescent="0.25">
      <c r="A10" s="30" t="s">
        <v>81</v>
      </c>
      <c r="B10" s="25" t="s">
        <v>141</v>
      </c>
      <c r="C10" s="27" t="s">
        <v>16</v>
      </c>
      <c r="D10" s="9">
        <v>44</v>
      </c>
      <c r="E10" s="7">
        <v>75.2</v>
      </c>
      <c r="F10" s="7">
        <f t="shared" si="0"/>
        <v>3308.8</v>
      </c>
      <c r="G10" s="19"/>
      <c r="H10" s="29"/>
      <c r="I10" s="19"/>
      <c r="J10" s="7">
        <f t="shared" si="1"/>
        <v>0</v>
      </c>
      <c r="K10" s="7">
        <f t="shared" si="2"/>
        <v>0</v>
      </c>
    </row>
    <row r="11" spans="1:11" ht="15.75" x14ac:dyDescent="0.25">
      <c r="A11" s="30" t="s">
        <v>81</v>
      </c>
      <c r="B11" s="25" t="s">
        <v>143</v>
      </c>
      <c r="C11" s="27" t="s">
        <v>16</v>
      </c>
      <c r="D11" s="9">
        <v>400</v>
      </c>
      <c r="E11" s="7">
        <v>52</v>
      </c>
      <c r="F11" s="7">
        <f t="shared" si="0"/>
        <v>20800</v>
      </c>
      <c r="G11" s="19"/>
      <c r="H11" s="29"/>
      <c r="I11" s="19"/>
      <c r="J11" s="7">
        <f t="shared" si="1"/>
        <v>0</v>
      </c>
      <c r="K11" s="7">
        <f t="shared" si="2"/>
        <v>0</v>
      </c>
    </row>
    <row r="12" spans="1:11" ht="25.5" x14ac:dyDescent="0.25">
      <c r="A12" s="30" t="s">
        <v>81</v>
      </c>
      <c r="B12" s="25" t="s">
        <v>164</v>
      </c>
      <c r="C12" s="27" t="s">
        <v>16</v>
      </c>
      <c r="D12" s="9">
        <v>45</v>
      </c>
      <c r="E12" s="7">
        <v>109.2</v>
      </c>
      <c r="F12" s="7">
        <f t="shared" si="0"/>
        <v>4914</v>
      </c>
      <c r="G12" s="19"/>
      <c r="H12" s="29"/>
      <c r="I12" s="19"/>
      <c r="J12" s="7">
        <f t="shared" si="1"/>
        <v>0</v>
      </c>
      <c r="K12" s="7">
        <f t="shared" si="2"/>
        <v>0</v>
      </c>
    </row>
    <row r="13" spans="1:11" ht="25.5" x14ac:dyDescent="0.25">
      <c r="A13" s="30" t="s">
        <v>81</v>
      </c>
      <c r="B13" s="25" t="s">
        <v>182</v>
      </c>
      <c r="C13" s="27" t="s">
        <v>16</v>
      </c>
      <c r="D13" s="9">
        <v>45</v>
      </c>
      <c r="E13" s="7">
        <v>52</v>
      </c>
      <c r="F13" s="7">
        <f t="shared" si="0"/>
        <v>2340</v>
      </c>
      <c r="G13" s="19"/>
      <c r="H13" s="29"/>
      <c r="I13" s="19"/>
      <c r="J13" s="7">
        <f t="shared" si="1"/>
        <v>0</v>
      </c>
      <c r="K13" s="7">
        <f t="shared" si="2"/>
        <v>0</v>
      </c>
    </row>
    <row r="14" spans="1:11" ht="25.5" x14ac:dyDescent="0.25">
      <c r="A14" s="30" t="s">
        <v>81</v>
      </c>
      <c r="B14" s="25" t="s">
        <v>183</v>
      </c>
      <c r="C14" s="27" t="s">
        <v>16</v>
      </c>
      <c r="D14" s="9">
        <v>45</v>
      </c>
      <c r="E14" s="7">
        <v>102</v>
      </c>
      <c r="F14" s="7">
        <f t="shared" si="0"/>
        <v>4590</v>
      </c>
      <c r="G14" s="19"/>
      <c r="H14" s="29"/>
      <c r="I14" s="19"/>
      <c r="J14" s="7">
        <f t="shared" si="1"/>
        <v>0</v>
      </c>
      <c r="K14" s="7">
        <f t="shared" si="2"/>
        <v>0</v>
      </c>
    </row>
    <row r="15" spans="1:11" ht="15.75" x14ac:dyDescent="0.25">
      <c r="A15" s="30" t="s">
        <v>81</v>
      </c>
      <c r="B15" s="25" t="s">
        <v>168</v>
      </c>
      <c r="C15" s="27" t="s">
        <v>16</v>
      </c>
      <c r="D15" s="9">
        <v>60</v>
      </c>
      <c r="E15" s="7">
        <v>107</v>
      </c>
      <c r="F15" s="7">
        <f t="shared" si="0"/>
        <v>6420</v>
      </c>
      <c r="G15" s="19"/>
      <c r="H15" s="29"/>
      <c r="I15" s="19"/>
      <c r="J15" s="7">
        <f t="shared" si="1"/>
        <v>0</v>
      </c>
      <c r="K15" s="7">
        <f t="shared" si="2"/>
        <v>0</v>
      </c>
    </row>
    <row r="16" spans="1:11" ht="25.5" x14ac:dyDescent="0.25">
      <c r="A16" s="30" t="s">
        <v>81</v>
      </c>
      <c r="B16" s="25" t="s">
        <v>169</v>
      </c>
      <c r="C16" s="27" t="s">
        <v>16</v>
      </c>
      <c r="D16" s="9">
        <v>5</v>
      </c>
      <c r="E16" s="7">
        <v>170</v>
      </c>
      <c r="F16" s="7">
        <f t="shared" si="0"/>
        <v>850</v>
      </c>
      <c r="G16" s="19"/>
      <c r="H16" s="29"/>
      <c r="I16" s="19"/>
      <c r="J16" s="7">
        <f t="shared" si="1"/>
        <v>0</v>
      </c>
      <c r="K16" s="7">
        <f t="shared" si="2"/>
        <v>0</v>
      </c>
    </row>
    <row r="17" spans="1:11" ht="25.5" x14ac:dyDescent="0.25">
      <c r="A17" s="30" t="s">
        <v>81</v>
      </c>
      <c r="B17" s="25" t="s">
        <v>170</v>
      </c>
      <c r="C17" s="27" t="s">
        <v>16</v>
      </c>
      <c r="D17" s="9">
        <v>4</v>
      </c>
      <c r="E17" s="7">
        <v>340</v>
      </c>
      <c r="F17" s="7">
        <f t="shared" si="0"/>
        <v>1360</v>
      </c>
      <c r="G17" s="19"/>
      <c r="H17" s="29"/>
      <c r="I17" s="19"/>
      <c r="J17" s="7">
        <f t="shared" si="1"/>
        <v>0</v>
      </c>
      <c r="K17" s="7">
        <f t="shared" si="2"/>
        <v>0</v>
      </c>
    </row>
    <row r="18" spans="1:11" ht="30" x14ac:dyDescent="0.25">
      <c r="A18" s="30" t="s">
        <v>81</v>
      </c>
      <c r="B18" s="25" t="s">
        <v>171</v>
      </c>
      <c r="C18" s="27" t="s">
        <v>25</v>
      </c>
      <c r="D18" s="9">
        <v>11</v>
      </c>
      <c r="E18" s="7">
        <v>169</v>
      </c>
      <c r="F18" s="7">
        <f t="shared" si="0"/>
        <v>1859</v>
      </c>
      <c r="G18" s="19"/>
      <c r="H18" s="29"/>
      <c r="I18" s="19"/>
      <c r="J18" s="7">
        <f t="shared" si="1"/>
        <v>0</v>
      </c>
      <c r="K18" s="7">
        <f t="shared" si="2"/>
        <v>0</v>
      </c>
    </row>
    <row r="19" spans="1:11" ht="30" x14ac:dyDescent="0.25">
      <c r="A19" s="30" t="s">
        <v>81</v>
      </c>
      <c r="B19" s="25" t="s">
        <v>172</v>
      </c>
      <c r="C19" s="27" t="s">
        <v>25</v>
      </c>
      <c r="D19" s="9">
        <v>6</v>
      </c>
      <c r="E19" s="7">
        <v>340</v>
      </c>
      <c r="F19" s="7">
        <f t="shared" si="0"/>
        <v>2040</v>
      </c>
      <c r="G19" s="19"/>
      <c r="H19" s="29"/>
      <c r="I19" s="19"/>
      <c r="J19" s="7">
        <f t="shared" si="1"/>
        <v>0</v>
      </c>
      <c r="K19" s="7">
        <f t="shared" si="2"/>
        <v>0</v>
      </c>
    </row>
    <row r="20" spans="1:11" ht="15.75" thickBot="1" x14ac:dyDescent="0.3">
      <c r="A20" s="20"/>
      <c r="B20" s="20"/>
      <c r="C20" s="20"/>
      <c r="D20" s="21"/>
      <c r="E20" s="21"/>
      <c r="F20" s="21"/>
      <c r="G20" s="20"/>
      <c r="H20" s="20"/>
      <c r="I20" s="20"/>
      <c r="J20" s="20"/>
      <c r="K20" s="20"/>
    </row>
    <row r="21" spans="1:11" ht="60.75" thickBot="1" x14ac:dyDescent="0.3">
      <c r="A21" s="20"/>
      <c r="B21" s="20"/>
      <c r="C21" s="20"/>
      <c r="D21" s="4"/>
      <c r="E21" s="4"/>
      <c r="F21" s="4"/>
      <c r="G21" s="20"/>
      <c r="H21" s="4"/>
      <c r="I21" s="5" t="s">
        <v>12</v>
      </c>
      <c r="J21" s="5" t="s">
        <v>10</v>
      </c>
      <c r="K21" s="5" t="s">
        <v>11</v>
      </c>
    </row>
    <row r="22" spans="1:11" ht="15.75" thickBot="1" x14ac:dyDescent="0.3">
      <c r="A22" s="20"/>
      <c r="B22" s="20"/>
      <c r="C22" s="20"/>
      <c r="D22" s="20"/>
      <c r="E22" s="20"/>
      <c r="F22" s="20"/>
      <c r="G22" s="53" t="s">
        <v>87</v>
      </c>
      <c r="H22" s="54"/>
      <c r="I22" s="14">
        <f>SUM(F7:F19)</f>
        <v>49406.3</v>
      </c>
      <c r="J22" s="16">
        <f>SUM(J7:J19)</f>
        <v>0</v>
      </c>
      <c r="K22" s="16">
        <f>SUM(K7:K19)</f>
        <v>0</v>
      </c>
    </row>
    <row r="23" spans="1:11" ht="15.75" thickBot="1" x14ac:dyDescent="0.3">
      <c r="A23" s="20"/>
      <c r="B23" s="20"/>
      <c r="C23" s="20"/>
      <c r="D23" s="20"/>
      <c r="E23" s="20"/>
      <c r="F23" s="20"/>
      <c r="G23" s="53" t="s">
        <v>1</v>
      </c>
      <c r="H23" s="54"/>
      <c r="I23" s="18">
        <f>SUM(J22-I22)</f>
        <v>-49406.3</v>
      </c>
      <c r="J23" s="22"/>
      <c r="K23" s="20"/>
    </row>
    <row r="24" spans="1:11" ht="15.75" thickBot="1" x14ac:dyDescent="0.3">
      <c r="A24" s="20"/>
      <c r="B24" s="20"/>
      <c r="C24" s="20"/>
      <c r="D24" s="4"/>
      <c r="E24" s="4"/>
      <c r="F24" s="4"/>
      <c r="G24" s="4"/>
      <c r="H24" s="4"/>
      <c r="I24" s="4"/>
      <c r="J24" s="10"/>
      <c r="K24" s="20"/>
    </row>
    <row r="25" spans="1:11" ht="75.75" thickBot="1" x14ac:dyDescent="0.3">
      <c r="A25" s="20"/>
      <c r="B25" s="20"/>
      <c r="C25" s="20" t="s">
        <v>54</v>
      </c>
      <c r="D25" s="4"/>
      <c r="E25" s="4"/>
      <c r="F25" s="4"/>
      <c r="G25" s="20"/>
      <c r="H25" s="20"/>
      <c r="I25" s="5" t="s">
        <v>17</v>
      </c>
      <c r="J25" s="12" t="s">
        <v>18</v>
      </c>
      <c r="K25" s="12" t="s">
        <v>19</v>
      </c>
    </row>
    <row r="26" spans="1:11" ht="15.75" thickBot="1" x14ac:dyDescent="0.3">
      <c r="A26" s="20"/>
      <c r="B26" s="20"/>
      <c r="C26" s="20"/>
      <c r="D26" s="20"/>
      <c r="E26" s="20"/>
      <c r="F26" s="20"/>
      <c r="G26" s="53" t="s">
        <v>87</v>
      </c>
      <c r="H26" s="54"/>
      <c r="I26" s="17">
        <f>I22*4</f>
        <v>197625.2</v>
      </c>
      <c r="J26" s="17">
        <f>J22*4</f>
        <v>0</v>
      </c>
      <c r="K26" s="17">
        <f>K22*4</f>
        <v>0</v>
      </c>
    </row>
    <row r="27" spans="1:11" ht="15.75" thickBot="1" x14ac:dyDescent="0.3">
      <c r="A27" s="20"/>
      <c r="B27" s="20"/>
      <c r="C27" s="20"/>
      <c r="D27" s="20"/>
      <c r="E27" s="20"/>
      <c r="F27" s="20"/>
      <c r="G27" s="53" t="s">
        <v>1</v>
      </c>
      <c r="H27" s="54"/>
      <c r="I27" s="18">
        <f>I23*4</f>
        <v>-197625.2</v>
      </c>
      <c r="J27" s="11"/>
      <c r="K27" s="20"/>
    </row>
  </sheetData>
  <mergeCells count="8">
    <mergeCell ref="G26:H26"/>
    <mergeCell ref="G27:H27"/>
    <mergeCell ref="A2:K2"/>
    <mergeCell ref="A3:F3"/>
    <mergeCell ref="A4:K4"/>
    <mergeCell ref="A5:K5"/>
    <mergeCell ref="G22:H22"/>
    <mergeCell ref="G23:H23"/>
  </mergeCells>
  <pageMargins left="0.19685039370078741" right="0.19685039370078741" top="0.35433070866141736" bottom="0.43307086614173229" header="0.15748031496062992" footer="0.15748031496062992"/>
  <pageSetup paperSize="9" scale="60" orientation="landscape" r:id="rId1"/>
  <headerFooter>
    <oddHeader>&amp;C&amp;"-,Negrita"&amp;12&amp;UANNEX ECONÒMIC&amp;R&amp;D</oddHeader>
    <oddFooter>&amp;LNom del licitador i càrrec
Data i signatura&amp;R&amp;P/&amp;N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9" ma:contentTypeDescription="Crea un document nou" ma:contentTypeScope="" ma:versionID="a2fff43c65fa145d1fc3eed8399f2a1c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188db6fde74b60135cca29cb0ea13dce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Estat S'ha finalitzat" ma:internalName="Estat_x0020_S_x0027_ha_x0020_finalitza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381E07-5C8B-46F9-A009-A13026564A4F}"/>
</file>

<file path=customXml/itemProps2.xml><?xml version="1.0" encoding="utf-8"?>
<ds:datastoreItem xmlns:ds="http://schemas.openxmlformats.org/officeDocument/2006/customXml" ds:itemID="{32C68D63-FD4B-4093-84AA-6F2694D44591}"/>
</file>

<file path=customXml/itemProps3.xml><?xml version="1.0" encoding="utf-8"?>
<ds:datastoreItem xmlns:ds="http://schemas.openxmlformats.org/officeDocument/2006/customXml" ds:itemID="{61C9BC15-7727-440A-AAEB-CAB1FEBE97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Miguel Arellano</dc:creator>
  <cp:lastModifiedBy>Juan Miguel Arellano</cp:lastModifiedBy>
  <cp:lastPrinted>2024-03-27T07:56:05Z</cp:lastPrinted>
  <dcterms:created xsi:type="dcterms:W3CDTF">2017-02-03T12:10:38Z</dcterms:created>
  <dcterms:modified xsi:type="dcterms:W3CDTF">2024-03-27T12:39:45Z</dcterms:modified>
</cp:coreProperties>
</file>