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4 Expedients Iniciats\CSI2024049 Subministrament sistemes de trituració de fàrmacs pel CSI (NO PUB)\INICI\"/>
    </mc:Choice>
  </mc:AlternateContent>
  <bookViews>
    <workbookView xWindow="120" yWindow="75" windowWidth="18915" windowHeight="11820"/>
  </bookViews>
  <sheets>
    <sheet name="LOT 1_ Annex Economic" sheetId="4" r:id="rId1"/>
    <sheet name="LOT 2_Annex Economic" sheetId="5" r:id="rId2"/>
  </sheets>
  <definedNames>
    <definedName name="_xlnm.Print_Area" localSheetId="0">'LOT 1_ Annex Economic'!$A$1:$L$43</definedName>
  </definedNames>
  <calcPr calcId="152511"/>
</workbook>
</file>

<file path=xl/calcChain.xml><?xml version="1.0" encoding="utf-8"?>
<calcChain xmlns="http://schemas.openxmlformats.org/spreadsheetml/2006/main">
  <c r="M18" i="4" l="1"/>
  <c r="M32" i="4"/>
  <c r="J30" i="4"/>
  <c r="L13" i="5"/>
  <c r="M31" i="5" l="1"/>
  <c r="J29" i="5"/>
  <c r="M29" i="5" s="1"/>
  <c r="L29" i="5"/>
  <c r="L14" i="4"/>
  <c r="L15" i="4"/>
  <c r="L13" i="4"/>
  <c r="J14" i="4"/>
  <c r="J15" i="4"/>
  <c r="J13" i="4"/>
  <c r="L30" i="4"/>
  <c r="M17" i="4" l="1"/>
  <c r="M38" i="5"/>
  <c r="M16" i="5"/>
  <c r="M32" i="5" l="1"/>
  <c r="M33" i="5"/>
  <c r="M34" i="5" l="1"/>
  <c r="M21" i="5"/>
  <c r="J13" i="5"/>
  <c r="M15" i="5" l="1"/>
  <c r="M13" i="5"/>
  <c r="M33" i="4"/>
  <c r="M22" i="5" l="1"/>
  <c r="M40" i="5" s="1"/>
  <c r="M17" i="5"/>
  <c r="M20" i="5"/>
  <c r="M18" i="5"/>
  <c r="M30" i="4"/>
  <c r="M34" i="4" s="1"/>
  <c r="M14" i="4"/>
  <c r="M15" i="4"/>
  <c r="M13" i="4"/>
  <c r="M19" i="4" l="1"/>
  <c r="M23" i="5"/>
  <c r="M39" i="5"/>
  <c r="M41" i="5" s="1"/>
  <c r="M24" i="4"/>
  <c r="M35" i="4" l="1"/>
  <c r="M23" i="4"/>
  <c r="M39" i="4" s="1"/>
  <c r="M22" i="4" l="1"/>
  <c r="M25" i="4" s="1"/>
  <c r="M41" i="4"/>
  <c r="M20" i="4" l="1"/>
  <c r="M40" i="4"/>
  <c r="M42" i="4" s="1"/>
</calcChain>
</file>

<file path=xl/sharedStrings.xml><?xml version="1.0" encoding="utf-8"?>
<sst xmlns="http://schemas.openxmlformats.org/spreadsheetml/2006/main" count="103" uniqueCount="39">
  <si>
    <t>Diferència (import s/iva)</t>
  </si>
  <si>
    <t>Pressupost màxim anual s/iva</t>
  </si>
  <si>
    <t xml:space="preserve">Oferta licitador anual s/iva </t>
  </si>
  <si>
    <t>% IVA</t>
  </si>
  <si>
    <t>Preu unitari ofert s/IVA</t>
  </si>
  <si>
    <t>Embalatge</t>
  </si>
  <si>
    <t>Unitats/caixa</t>
  </si>
  <si>
    <t>Marca</t>
  </si>
  <si>
    <t>Preu màxim unitari</t>
  </si>
  <si>
    <t>Qt. aprox anuals</t>
  </si>
  <si>
    <t>Codi material</t>
  </si>
  <si>
    <t>TELÈFON CONTACTE</t>
  </si>
  <si>
    <t>CORREU ELECTRÒNIC</t>
  </si>
  <si>
    <t>NOM DEL LICITADOR</t>
  </si>
  <si>
    <t xml:space="preserve">Triturador automàtic de farmacs </t>
  </si>
  <si>
    <t>Got de polipropile d'un sol ús</t>
  </si>
  <si>
    <t>Oferta licitador total s/iva (4 anys)</t>
  </si>
  <si>
    <t xml:space="preserve">Pressupost màxim de licitació s/iva (4 anys) </t>
  </si>
  <si>
    <t>Oferta licitador total a/iva (4 anys)</t>
  </si>
  <si>
    <t xml:space="preserve">Tapa de got de polipropile d'un sol us </t>
  </si>
  <si>
    <t>Protector circular de polipropile d'un sol us</t>
  </si>
  <si>
    <t>Qt. Licitacio</t>
  </si>
  <si>
    <t>Oferta licitador total s/iva</t>
  </si>
  <si>
    <t xml:space="preserve">Pressupost màxim de licitació s/iva </t>
  </si>
  <si>
    <t xml:space="preserve">Oferta licitador total a/iva </t>
  </si>
  <si>
    <t>Descripció tècnica del material fungible</t>
  </si>
  <si>
    <t>Descripció tècnica dels equips</t>
  </si>
  <si>
    <t>TOTALS EQUIPS + FUNGIBLE</t>
  </si>
  <si>
    <t xml:space="preserve">Oferta licitador total s/iva </t>
  </si>
  <si>
    <t>Referència licitador</t>
  </si>
  <si>
    <t xml:space="preserve">Oferta proveïdor anual s/iva </t>
  </si>
  <si>
    <t xml:space="preserve">Oferta proveïdor anual a/iva </t>
  </si>
  <si>
    <t>Preu unitari ofert a/IVA</t>
  </si>
  <si>
    <t>,</t>
  </si>
  <si>
    <t>LOT 1. SISTEMA TRITURACIO AUTOMATICA DE FARMACS</t>
  </si>
  <si>
    <t>LOT 2. SISTEMA TRITURACIO FARMACS BIOPERILLOSOS</t>
  </si>
  <si>
    <t>Triturador farmacs bioperillosos</t>
  </si>
  <si>
    <t>Bossa farmacs bioperillosos amb bloqueig ENFIT</t>
  </si>
  <si>
    <t>EXPEDIENT CSI2024049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</si>
</sst>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#,##0.000\ &quot;€&quot;;\-#,##0.000\ &quot;€&quot;"/>
    <numFmt numFmtId="165" formatCode="#,##0.000\ [$€-C0A]"/>
    <numFmt numFmtId="166" formatCode="#,##0.000\ _€"/>
    <numFmt numFmtId="167" formatCode="#,##0.0000"/>
    <numFmt numFmtId="168" formatCode="#,##0.000\ &quot;€&quot;"/>
    <numFmt numFmtId="169" formatCode="#,##0.0000\ &quot;€&quot;"/>
    <numFmt numFmtId="170" formatCode="0.0000"/>
    <numFmt numFmtId="171" formatCode="#,##0.000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name val="TradeGothic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u/>
      <sz val="10"/>
      <color indexed="8"/>
      <name val="Arial"/>
      <family val="2"/>
    </font>
    <font>
      <sz val="14"/>
      <color theme="1"/>
      <name val="Arial"/>
      <family val="2"/>
    </font>
    <font>
      <sz val="18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TradeGothic"/>
      <family val="2"/>
    </font>
    <font>
      <b/>
      <sz val="10"/>
      <name val="TradeGothic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</cellStyleXfs>
  <cellXfs count="108">
    <xf numFmtId="0" fontId="0" fillId="0" borderId="0" xfId="0"/>
    <xf numFmtId="0" fontId="2" fillId="2" borderId="0" xfId="0" applyFont="1" applyFill="1"/>
    <xf numFmtId="9" fontId="3" fillId="2" borderId="2" xfId="0" applyNumberFormat="1" applyFont="1" applyFill="1" applyBorder="1" applyAlignment="1" applyProtection="1">
      <alignment vertical="center"/>
      <protection locked="0"/>
    </xf>
    <xf numFmtId="165" fontId="3" fillId="2" borderId="3" xfId="0" applyNumberFormat="1" applyFont="1" applyFill="1" applyBorder="1" applyAlignment="1" applyProtection="1">
      <alignment vertical="center"/>
      <protection locked="0"/>
    </xf>
    <xf numFmtId="9" fontId="3" fillId="2" borderId="3" xfId="0" applyNumberFormat="1" applyFont="1" applyFill="1" applyBorder="1" applyAlignment="1" applyProtection="1">
      <alignment vertical="center"/>
      <protection locked="0"/>
    </xf>
    <xf numFmtId="9" fontId="3" fillId="2" borderId="10" xfId="0" applyNumberFormat="1" applyFont="1" applyFill="1" applyBorder="1" applyAlignment="1" applyProtection="1">
      <alignment horizontal="left" vertical="center"/>
      <protection locked="0"/>
    </xf>
    <xf numFmtId="165" fontId="3" fillId="2" borderId="11" xfId="0" applyNumberFormat="1" applyFont="1" applyFill="1" applyBorder="1" applyAlignment="1" applyProtection="1">
      <alignment horizontal="left" vertical="center"/>
      <protection locked="0"/>
    </xf>
    <xf numFmtId="9" fontId="3" fillId="2" borderId="11" xfId="0" applyNumberFormat="1" applyFont="1" applyFill="1" applyBorder="1" applyAlignment="1" applyProtection="1">
      <alignment horizontal="left" vertical="center"/>
      <protection locked="0"/>
    </xf>
    <xf numFmtId="164" fontId="1" fillId="2" borderId="0" xfId="0" applyNumberFormat="1" applyFont="1" applyFill="1" applyAlignment="1" applyProtection="1">
      <alignment horizontal="center" vertical="center" wrapText="1"/>
      <protection locked="0"/>
    </xf>
    <xf numFmtId="167" fontId="1" fillId="2" borderId="0" xfId="0" applyNumberFormat="1" applyFont="1" applyFill="1" applyAlignment="1" applyProtection="1">
      <alignment vertical="center" wrapText="1"/>
      <protection locked="0"/>
    </xf>
    <xf numFmtId="165" fontId="1" fillId="2" borderId="0" xfId="0" applyNumberFormat="1" applyFont="1" applyFill="1" applyAlignment="1" applyProtection="1">
      <alignment vertical="center" wrapText="1"/>
      <protection locked="0"/>
    </xf>
    <xf numFmtId="0" fontId="1" fillId="2" borderId="0" xfId="0" applyFont="1" applyFill="1" applyAlignment="1" applyProtection="1">
      <alignment vertical="center" wrapText="1"/>
      <protection locked="0"/>
    </xf>
    <xf numFmtId="166" fontId="1" fillId="2" borderId="0" xfId="0" applyNumberFormat="1" applyFont="1" applyFill="1" applyAlignment="1" applyProtection="1">
      <alignment vertical="center" wrapText="1"/>
      <protection locked="0"/>
    </xf>
    <xf numFmtId="164" fontId="2" fillId="2" borderId="0" xfId="0" applyNumberFormat="1" applyFont="1" applyFill="1"/>
    <xf numFmtId="0" fontId="1" fillId="2" borderId="0" xfId="0" applyFont="1" applyFill="1" applyAlignment="1" applyProtection="1">
      <alignment horizontal="center" vertical="center" wrapText="1"/>
      <protection locked="0"/>
    </xf>
    <xf numFmtId="9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3" fontId="1" fillId="2" borderId="0" xfId="0" applyNumberFormat="1" applyFont="1" applyFill="1" applyBorder="1" applyAlignment="1" applyProtection="1">
      <alignment vertical="center" wrapText="1"/>
      <protection locked="0"/>
    </xf>
    <xf numFmtId="0" fontId="5" fillId="0" borderId="13" xfId="2" applyFont="1" applyBorder="1" applyAlignment="1">
      <alignment vertical="center" wrapText="1"/>
    </xf>
    <xf numFmtId="9" fontId="3" fillId="2" borderId="0" xfId="0" applyNumberFormat="1" applyFont="1" applyFill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vertical="center"/>
      <protection locked="0"/>
    </xf>
    <xf numFmtId="167" fontId="1" fillId="2" borderId="0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right" wrapText="1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8" fillId="2" borderId="0" xfId="0" applyFont="1" applyFill="1" applyAlignment="1" applyProtection="1">
      <alignment vertical="center" wrapText="1"/>
      <protection locked="0"/>
    </xf>
    <xf numFmtId="0" fontId="8" fillId="2" borderId="15" xfId="0" applyFont="1" applyFill="1" applyBorder="1" applyAlignment="1" applyProtection="1">
      <alignment horizontal="center" vertical="center" wrapText="1"/>
      <protection locked="0"/>
    </xf>
    <xf numFmtId="3" fontId="2" fillId="2" borderId="0" xfId="0" applyNumberFormat="1" applyFont="1" applyFill="1"/>
    <xf numFmtId="3" fontId="4" fillId="2" borderId="13" xfId="0" applyNumberFormat="1" applyFont="1" applyFill="1" applyBorder="1" applyAlignment="1">
      <alignment horizontal="center" vertical="center" wrapText="1"/>
    </xf>
    <xf numFmtId="168" fontId="1" fillId="0" borderId="13" xfId="0" applyNumberFormat="1" applyFont="1" applyFill="1" applyBorder="1" applyAlignment="1">
      <alignment horizontal="center" vertical="center" wrapText="1"/>
    </xf>
    <xf numFmtId="166" fontId="3" fillId="2" borderId="0" xfId="0" applyNumberFormat="1" applyFont="1" applyFill="1" applyBorder="1" applyAlignment="1" applyProtection="1">
      <alignment vertical="center"/>
      <protection locked="0"/>
    </xf>
    <xf numFmtId="165" fontId="3" fillId="2" borderId="0" xfId="0" applyNumberFormat="1" applyFont="1" applyFill="1" applyBorder="1" applyAlignment="1" applyProtection="1">
      <alignment vertical="center"/>
      <protection locked="0"/>
    </xf>
    <xf numFmtId="166" fontId="7" fillId="2" borderId="4" xfId="0" applyNumberFormat="1" applyFont="1" applyFill="1" applyBorder="1" applyAlignment="1" applyProtection="1">
      <alignment vertical="center"/>
      <protection locked="0"/>
    </xf>
    <xf numFmtId="166" fontId="7" fillId="2" borderId="12" xfId="0" applyNumberFormat="1" applyFont="1" applyFill="1" applyBorder="1" applyAlignment="1" applyProtection="1">
      <alignment horizontal="left" vertical="center"/>
      <protection locked="0"/>
    </xf>
    <xf numFmtId="164" fontId="7" fillId="2" borderId="9" xfId="0" applyNumberFormat="1" applyFont="1" applyFill="1" applyBorder="1" applyAlignment="1" applyProtection="1">
      <alignment vertical="center"/>
    </xf>
    <xf numFmtId="164" fontId="7" fillId="2" borderId="1" xfId="0" applyNumberFormat="1" applyFont="1" applyFill="1" applyBorder="1" applyAlignment="1" applyProtection="1">
      <alignment vertical="center"/>
      <protection locked="0"/>
    </xf>
    <xf numFmtId="164" fontId="7" fillId="2" borderId="0" xfId="0" applyNumberFormat="1" applyFont="1" applyFill="1" applyBorder="1" applyAlignment="1" applyProtection="1">
      <alignment vertical="center"/>
      <protection locked="0"/>
    </xf>
    <xf numFmtId="0" fontId="4" fillId="2" borderId="0" xfId="0" applyFont="1" applyFill="1"/>
    <xf numFmtId="3" fontId="1" fillId="0" borderId="13" xfId="0" applyNumberFormat="1" applyFont="1" applyBorder="1" applyAlignment="1" applyProtection="1">
      <alignment vertical="center" wrapText="1"/>
      <protection locked="0"/>
    </xf>
    <xf numFmtId="9" fontId="1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6" xfId="2" applyFont="1" applyBorder="1" applyAlignment="1">
      <alignment horizontal="left" vertical="center" wrapText="1"/>
    </xf>
    <xf numFmtId="164" fontId="1" fillId="0" borderId="17" xfId="1" applyNumberFormat="1" applyFont="1" applyBorder="1" applyAlignment="1" applyProtection="1">
      <alignment vertical="center" wrapText="1"/>
    </xf>
    <xf numFmtId="0" fontId="9" fillId="2" borderId="0" xfId="0" applyFont="1" applyFill="1"/>
    <xf numFmtId="170" fontId="9" fillId="2" borderId="0" xfId="0" applyNumberFormat="1" applyFont="1" applyFill="1"/>
    <xf numFmtId="0" fontId="0" fillId="2" borderId="0" xfId="0" applyFill="1"/>
    <xf numFmtId="0" fontId="11" fillId="2" borderId="0" xfId="0" applyFont="1" applyFill="1" applyAlignment="1" applyProtection="1">
      <alignment vertical="center" wrapText="1"/>
      <protection locked="0"/>
    </xf>
    <xf numFmtId="0" fontId="1" fillId="2" borderId="15" xfId="0" applyFont="1" applyFill="1" applyBorder="1" applyAlignment="1" applyProtection="1">
      <alignment vertical="center" wrapText="1"/>
      <protection locked="0"/>
    </xf>
    <xf numFmtId="169" fontId="7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13" xfId="2" applyFont="1" applyFill="1" applyBorder="1" applyAlignment="1">
      <alignment horizontal="center" vertical="center" wrapText="1"/>
    </xf>
    <xf numFmtId="168" fontId="12" fillId="5" borderId="5" xfId="0" applyNumberFormat="1" applyFont="1" applyFill="1" applyBorder="1" applyAlignment="1" applyProtection="1">
      <alignment vertical="center" wrapText="1"/>
      <protection locked="0"/>
    </xf>
    <xf numFmtId="168" fontId="7" fillId="2" borderId="1" xfId="0" applyNumberFormat="1" applyFont="1" applyFill="1" applyBorder="1" applyAlignment="1" applyProtection="1">
      <alignment vertical="center"/>
      <protection locked="0"/>
    </xf>
    <xf numFmtId="168" fontId="1" fillId="2" borderId="13" xfId="0" applyNumberFormat="1" applyFont="1" applyFill="1" applyBorder="1" applyAlignment="1">
      <alignment horizontal="center" vertical="center" wrapText="1"/>
    </xf>
    <xf numFmtId="0" fontId="6" fillId="5" borderId="20" xfId="2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171" fontId="1" fillId="0" borderId="13" xfId="0" applyNumberFormat="1" applyFont="1" applyBorder="1" applyAlignment="1" applyProtection="1">
      <alignment vertical="center" wrapText="1"/>
      <protection locked="0"/>
    </xf>
    <xf numFmtId="168" fontId="12" fillId="2" borderId="21" xfId="0" applyNumberFormat="1" applyFont="1" applyFill="1" applyBorder="1" applyAlignment="1" applyProtection="1">
      <alignment vertical="center" wrapText="1"/>
      <protection locked="0"/>
    </xf>
    <xf numFmtId="168" fontId="3" fillId="2" borderId="5" xfId="0" applyNumberFormat="1" applyFont="1" applyFill="1" applyBorder="1" applyAlignment="1" applyProtection="1">
      <alignment vertical="center" wrapText="1"/>
      <protection locked="0"/>
    </xf>
    <xf numFmtId="168" fontId="3" fillId="2" borderId="21" xfId="0" applyNumberFormat="1" applyFont="1" applyFill="1" applyBorder="1" applyAlignment="1" applyProtection="1">
      <alignment vertical="center" wrapText="1"/>
      <protection locked="0"/>
    </xf>
    <xf numFmtId="168" fontId="2" fillId="2" borderId="0" xfId="0" applyNumberFormat="1" applyFont="1" applyFill="1"/>
    <xf numFmtId="166" fontId="12" fillId="5" borderId="8" xfId="0" applyNumberFormat="1" applyFont="1" applyFill="1" applyBorder="1" applyAlignment="1" applyProtection="1">
      <alignment horizontal="left" vertical="center"/>
      <protection locked="0"/>
    </xf>
    <xf numFmtId="166" fontId="12" fillId="5" borderId="7" xfId="0" applyNumberFormat="1" applyFont="1" applyFill="1" applyBorder="1" applyAlignment="1" applyProtection="1">
      <alignment horizontal="left" vertical="center"/>
      <protection locked="0"/>
    </xf>
    <xf numFmtId="166" fontId="12" fillId="5" borderId="6" xfId="0" applyNumberFormat="1" applyFont="1" applyFill="1" applyBorder="1" applyAlignment="1" applyProtection="1">
      <alignment horizontal="left" vertical="center"/>
      <protection locked="0"/>
    </xf>
    <xf numFmtId="166" fontId="3" fillId="2" borderId="8" xfId="0" applyNumberFormat="1" applyFont="1" applyFill="1" applyBorder="1" applyAlignment="1" applyProtection="1">
      <alignment horizontal="left" vertical="center"/>
      <protection locked="0"/>
    </xf>
    <xf numFmtId="166" fontId="3" fillId="2" borderId="7" xfId="0" applyNumberFormat="1" applyFont="1" applyFill="1" applyBorder="1" applyAlignment="1" applyProtection="1">
      <alignment horizontal="left" vertical="center"/>
      <protection locked="0"/>
    </xf>
    <xf numFmtId="166" fontId="3" fillId="2" borderId="6" xfId="0" applyNumberFormat="1" applyFont="1" applyFill="1" applyBorder="1" applyAlignment="1" applyProtection="1">
      <alignment horizontal="left" vertical="center"/>
      <protection locked="0"/>
    </xf>
    <xf numFmtId="0" fontId="7" fillId="3" borderId="18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166" fontId="12" fillId="5" borderId="4" xfId="0" applyNumberFormat="1" applyFont="1" applyFill="1" applyBorder="1" applyAlignment="1" applyProtection="1">
      <alignment horizontal="left" vertical="center"/>
      <protection locked="0"/>
    </xf>
    <xf numFmtId="166" fontId="12" fillId="5" borderId="3" xfId="0" applyNumberFormat="1" applyFont="1" applyFill="1" applyBorder="1" applyAlignment="1" applyProtection="1">
      <alignment horizontal="left" vertical="center"/>
      <protection locked="0"/>
    </xf>
    <xf numFmtId="166" fontId="12" fillId="5" borderId="2" xfId="0" applyNumberFormat="1" applyFont="1" applyFill="1" applyBorder="1" applyAlignment="1" applyProtection="1">
      <alignment horizontal="left" vertical="center"/>
      <protection locked="0"/>
    </xf>
    <xf numFmtId="166" fontId="3" fillId="2" borderId="12" xfId="0" applyNumberFormat="1" applyFont="1" applyFill="1" applyBorder="1" applyAlignment="1" applyProtection="1">
      <alignment horizontal="left" vertical="center"/>
      <protection locked="0"/>
    </xf>
    <xf numFmtId="166" fontId="3" fillId="2" borderId="11" xfId="0" applyNumberFormat="1" applyFont="1" applyFill="1" applyBorder="1" applyAlignment="1" applyProtection="1">
      <alignment horizontal="left" vertical="center"/>
      <protection locked="0"/>
    </xf>
    <xf numFmtId="166" fontId="3" fillId="2" borderId="10" xfId="0" applyNumberFormat="1" applyFont="1" applyFill="1" applyBorder="1" applyAlignment="1" applyProtection="1">
      <alignment horizontal="left" vertical="center"/>
      <protection locked="0"/>
    </xf>
    <xf numFmtId="166" fontId="3" fillId="2" borderId="4" xfId="0" applyNumberFormat="1" applyFont="1" applyFill="1" applyBorder="1" applyAlignment="1" applyProtection="1">
      <alignment horizontal="left" vertical="center"/>
      <protection locked="0"/>
    </xf>
    <xf numFmtId="166" fontId="3" fillId="2" borderId="3" xfId="0" applyNumberFormat="1" applyFont="1" applyFill="1" applyBorder="1" applyAlignment="1" applyProtection="1">
      <alignment horizontal="left" vertical="center"/>
      <protection locked="0"/>
    </xf>
    <xf numFmtId="166" fontId="3" fillId="2" borderId="2" xfId="0" applyNumberFormat="1" applyFont="1" applyFill="1" applyBorder="1" applyAlignment="1" applyProtection="1">
      <alignment horizontal="left" vertical="center"/>
      <protection locked="0"/>
    </xf>
    <xf numFmtId="0" fontId="11" fillId="2" borderId="0" xfId="0" applyFont="1" applyFill="1" applyAlignment="1" applyProtection="1">
      <alignment horizontal="right" vertical="center" wrapText="1"/>
      <protection locked="0"/>
    </xf>
    <xf numFmtId="166" fontId="3" fillId="0" borderId="12" xfId="0" applyNumberFormat="1" applyFont="1" applyBorder="1" applyAlignment="1" applyProtection="1">
      <alignment horizontal="left" vertical="center"/>
      <protection locked="0"/>
    </xf>
    <xf numFmtId="166" fontId="3" fillId="0" borderId="11" xfId="0" applyNumberFormat="1" applyFont="1" applyBorder="1" applyAlignment="1" applyProtection="1">
      <alignment horizontal="left" vertical="center"/>
      <protection locked="0"/>
    </xf>
    <xf numFmtId="166" fontId="3" fillId="0" borderId="10" xfId="0" applyNumberFormat="1" applyFont="1" applyBorder="1" applyAlignment="1" applyProtection="1">
      <alignment horizontal="left" vertical="center"/>
      <protection locked="0"/>
    </xf>
    <xf numFmtId="166" fontId="3" fillId="0" borderId="4" xfId="0" applyNumberFormat="1" applyFont="1" applyBorder="1" applyAlignment="1" applyProtection="1">
      <alignment horizontal="left" vertical="center"/>
      <protection locked="0"/>
    </xf>
    <xf numFmtId="166" fontId="3" fillId="0" borderId="3" xfId="0" applyNumberFormat="1" applyFont="1" applyBorder="1" applyAlignment="1" applyProtection="1">
      <alignment horizontal="left" vertical="center"/>
      <protection locked="0"/>
    </xf>
    <xf numFmtId="166" fontId="3" fillId="0" borderId="2" xfId="0" applyNumberFormat="1" applyFont="1" applyBorder="1" applyAlignment="1" applyProtection="1">
      <alignment horizontal="left" vertical="center"/>
      <protection locked="0"/>
    </xf>
    <xf numFmtId="169" fontId="7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10" fillId="4" borderId="0" xfId="0" applyFont="1" applyFill="1" applyBorder="1" applyAlignment="1" applyProtection="1">
      <alignment horizontal="left" vertical="center" wrapText="1"/>
      <protection locked="0"/>
    </xf>
    <xf numFmtId="0" fontId="6" fillId="2" borderId="0" xfId="0" applyFont="1" applyFill="1" applyAlignment="1" applyProtection="1">
      <alignment horizontal="right" vertical="center" wrapText="1"/>
      <protection locked="0"/>
    </xf>
    <xf numFmtId="0" fontId="7" fillId="2" borderId="15" xfId="0" applyFont="1" applyFill="1" applyBorder="1" applyAlignment="1" applyProtection="1">
      <alignment horizontal="center" vertical="center" wrapText="1"/>
      <protection locked="0"/>
    </xf>
    <xf numFmtId="166" fontId="13" fillId="0" borderId="8" xfId="0" applyNumberFormat="1" applyFont="1" applyFill="1" applyBorder="1" applyAlignment="1" applyProtection="1">
      <alignment horizontal="left" vertical="center"/>
      <protection locked="0"/>
    </xf>
    <xf numFmtId="166" fontId="13" fillId="0" borderId="7" xfId="0" applyNumberFormat="1" applyFont="1" applyFill="1" applyBorder="1" applyAlignment="1" applyProtection="1">
      <alignment horizontal="left" vertical="center"/>
      <protection locked="0"/>
    </xf>
    <xf numFmtId="166" fontId="13" fillId="0" borderId="6" xfId="0" applyNumberFormat="1" applyFont="1" applyFill="1" applyBorder="1" applyAlignment="1" applyProtection="1">
      <alignment horizontal="left" vertical="center"/>
      <protection locked="0"/>
    </xf>
    <xf numFmtId="0" fontId="1" fillId="2" borderId="22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horizontal="right" wrapText="1"/>
    </xf>
    <xf numFmtId="0" fontId="1" fillId="2" borderId="22" xfId="0" applyFont="1" applyFill="1" applyBorder="1" applyAlignment="1">
      <alignment wrapText="1"/>
    </xf>
    <xf numFmtId="3" fontId="1" fillId="2" borderId="22" xfId="0" applyNumberFormat="1" applyFont="1" applyFill="1" applyBorder="1" applyAlignment="1" applyProtection="1">
      <alignment vertical="center" wrapText="1"/>
      <protection locked="0"/>
    </xf>
    <xf numFmtId="167" fontId="1" fillId="2" borderId="22" xfId="0" applyNumberFormat="1" applyFont="1" applyFill="1" applyBorder="1" applyAlignment="1">
      <alignment vertical="center" wrapText="1"/>
    </xf>
    <xf numFmtId="9" fontId="1" fillId="2" borderId="2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2" xfId="0" applyFont="1" applyFill="1" applyBorder="1" applyAlignment="1" applyProtection="1">
      <alignment vertical="center"/>
      <protection locked="0"/>
    </xf>
    <xf numFmtId="168" fontId="1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6" borderId="13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3" fontId="4" fillId="0" borderId="13" xfId="0" applyNumberFormat="1" applyFont="1" applyFill="1" applyBorder="1" applyAlignment="1">
      <alignment horizontal="center" vertical="center" wrapText="1"/>
    </xf>
    <xf numFmtId="164" fontId="1" fillId="0" borderId="13" xfId="1" applyNumberFormat="1" applyFont="1" applyBorder="1" applyAlignment="1" applyProtection="1">
      <alignment vertical="center" wrapText="1"/>
    </xf>
    <xf numFmtId="168" fontId="4" fillId="2" borderId="13" xfId="0" applyNumberFormat="1" applyFont="1" applyFill="1" applyBorder="1"/>
    <xf numFmtId="0" fontId="2" fillId="2" borderId="0" xfId="0" applyFont="1" applyFill="1" applyBorder="1"/>
    <xf numFmtId="0" fontId="4" fillId="2" borderId="0" xfId="0" applyFont="1" applyFill="1" applyBorder="1"/>
    <xf numFmtId="0" fontId="1" fillId="2" borderId="0" xfId="0" applyFont="1" applyFill="1" applyBorder="1" applyAlignment="1" applyProtection="1">
      <alignment vertical="center"/>
      <protection locked="0"/>
    </xf>
    <xf numFmtId="0" fontId="5" fillId="0" borderId="13" xfId="2" applyFont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</cellXfs>
  <cellStyles count="4">
    <cellStyle name="Euro" xfId="1"/>
    <cellStyle name="Normal" xfId="0" builtinId="0"/>
    <cellStyle name="Normal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900430</xdr:colOff>
      <xdr:row>3</xdr:row>
      <xdr:rowOff>156210</xdr:rowOff>
    </xdr:to>
    <xdr:pic>
      <xdr:nvPicPr>
        <xdr:cNvPr id="3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24330" cy="6419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900430</xdr:colOff>
      <xdr:row>3</xdr:row>
      <xdr:rowOff>70485</xdr:rowOff>
    </xdr:to>
    <xdr:pic>
      <xdr:nvPicPr>
        <xdr:cNvPr id="3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24330" cy="6419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R43"/>
  <sheetViews>
    <sheetView tabSelected="1" workbookViewId="0">
      <selection activeCell="O7" sqref="O7"/>
    </sheetView>
  </sheetViews>
  <sheetFormatPr baseColWidth="10" defaultColWidth="11.42578125" defaultRowHeight="12.75"/>
  <cols>
    <col min="1" max="1" width="10.85546875" style="1" customWidth="1"/>
    <col min="2" max="2" width="40.7109375" style="1" customWidth="1"/>
    <col min="3" max="4" width="11.42578125" style="1" customWidth="1"/>
    <col min="5" max="6" width="13.7109375" style="1" customWidth="1"/>
    <col min="7" max="7" width="7.85546875" style="1" customWidth="1"/>
    <col min="8" max="8" width="10.5703125" style="1" customWidth="1"/>
    <col min="9" max="9" width="13.7109375" style="1" customWidth="1"/>
    <col min="10" max="10" width="12.42578125" style="1" customWidth="1"/>
    <col min="11" max="11" width="6.85546875" style="1" customWidth="1"/>
    <col min="12" max="12" width="16.42578125" style="1" bestFit="1" customWidth="1"/>
    <col min="13" max="13" width="13.28515625" style="1" bestFit="1" customWidth="1"/>
    <col min="14" max="16384" width="11.42578125" style="1"/>
  </cols>
  <sheetData>
    <row r="5" spans="1:18" ht="12.75" customHeight="1">
      <c r="I5" s="76" t="s">
        <v>38</v>
      </c>
      <c r="J5" s="76"/>
      <c r="K5" s="76"/>
      <c r="L5" s="76"/>
      <c r="M5" s="76"/>
    </row>
    <row r="6" spans="1:18">
      <c r="A6" s="11"/>
      <c r="B6" s="11"/>
      <c r="C6" s="11"/>
      <c r="D6" s="11"/>
      <c r="E6" s="11"/>
      <c r="F6" s="11"/>
      <c r="G6" s="11"/>
      <c r="H6" s="11"/>
      <c r="I6" s="11"/>
      <c r="J6" s="11"/>
      <c r="K6" s="9"/>
      <c r="L6" s="14"/>
      <c r="M6" s="11"/>
      <c r="N6" s="11"/>
    </row>
    <row r="7" spans="1:18" ht="13.5" customHeight="1" thickBot="1">
      <c r="A7" s="85" t="s">
        <v>13</v>
      </c>
      <c r="B7" s="85"/>
      <c r="C7" s="25"/>
      <c r="D7" s="25"/>
      <c r="E7" s="25"/>
      <c r="F7" s="25"/>
      <c r="G7" s="25"/>
      <c r="H7" s="86" t="s">
        <v>12</v>
      </c>
      <c r="I7" s="86"/>
      <c r="J7" s="86"/>
      <c r="K7" s="25"/>
      <c r="L7" s="25"/>
      <c r="M7" s="45"/>
      <c r="N7" s="11"/>
    </row>
    <row r="8" spans="1:18" ht="12.75" customHeight="1">
      <c r="A8" s="24"/>
      <c r="B8" s="24"/>
      <c r="C8" s="24"/>
      <c r="D8" s="11"/>
      <c r="E8" s="11"/>
      <c r="F8" s="11"/>
      <c r="G8" s="11"/>
      <c r="H8" s="83" t="s">
        <v>11</v>
      </c>
      <c r="I8" s="83"/>
      <c r="J8" s="83"/>
      <c r="K8" s="11"/>
      <c r="L8" s="11"/>
      <c r="M8" s="11"/>
      <c r="N8" s="11"/>
    </row>
    <row r="9" spans="1:18" ht="12.75" customHeight="1">
      <c r="A9" s="24"/>
      <c r="B9" s="24"/>
      <c r="C9" s="24"/>
      <c r="D9" s="11"/>
      <c r="E9" s="11"/>
      <c r="F9" s="11"/>
      <c r="G9" s="11"/>
      <c r="H9" s="46"/>
      <c r="I9" s="46"/>
      <c r="J9" s="46"/>
      <c r="K9" s="11"/>
      <c r="L9" s="11"/>
      <c r="M9" s="11"/>
      <c r="N9" s="11"/>
    </row>
    <row r="10" spans="1:18" ht="23.25" customHeight="1">
      <c r="A10" s="84" t="s">
        <v>34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11"/>
    </row>
    <row r="11" spans="1:18">
      <c r="A11" s="23"/>
      <c r="B11" s="21"/>
      <c r="C11" s="22"/>
      <c r="D11" s="21"/>
      <c r="E11" s="16"/>
      <c r="F11" s="16"/>
      <c r="G11" s="16"/>
      <c r="H11" s="16"/>
      <c r="I11" s="16"/>
      <c r="J11" s="16"/>
      <c r="K11" s="20"/>
      <c r="L11" s="15"/>
      <c r="M11" s="105"/>
      <c r="N11" s="19"/>
    </row>
    <row r="12" spans="1:18" ht="38.25">
      <c r="A12" s="47" t="s">
        <v>10</v>
      </c>
      <c r="B12" s="47" t="s">
        <v>25</v>
      </c>
      <c r="C12" s="47" t="s">
        <v>9</v>
      </c>
      <c r="D12" s="47" t="s">
        <v>8</v>
      </c>
      <c r="E12" s="98" t="s">
        <v>7</v>
      </c>
      <c r="F12" s="98" t="s">
        <v>29</v>
      </c>
      <c r="G12" s="98" t="s">
        <v>6</v>
      </c>
      <c r="H12" s="98" t="s">
        <v>5</v>
      </c>
      <c r="I12" s="98" t="s">
        <v>4</v>
      </c>
      <c r="J12" s="47" t="s">
        <v>32</v>
      </c>
      <c r="K12" s="98" t="s">
        <v>3</v>
      </c>
      <c r="L12" s="47" t="s">
        <v>30</v>
      </c>
      <c r="M12" s="47" t="s">
        <v>31</v>
      </c>
      <c r="N12" s="14"/>
    </row>
    <row r="13" spans="1:18" ht="30" customHeight="1">
      <c r="A13" s="106">
        <v>52065</v>
      </c>
      <c r="B13" s="17" t="s">
        <v>15</v>
      </c>
      <c r="C13" s="27">
        <v>94290</v>
      </c>
      <c r="D13" s="50">
        <v>6.4000000000000001E-2</v>
      </c>
      <c r="E13" s="37"/>
      <c r="F13" s="37"/>
      <c r="G13" s="37"/>
      <c r="H13" s="37"/>
      <c r="I13" s="53"/>
      <c r="J13" s="28">
        <f>I13*K13+I13</f>
        <v>0</v>
      </c>
      <c r="K13" s="38"/>
      <c r="L13" s="101">
        <f>I13*C13</f>
        <v>0</v>
      </c>
      <c r="M13" s="97">
        <f>J13*C13</f>
        <v>0</v>
      </c>
      <c r="N13" s="14"/>
    </row>
    <row r="14" spans="1:18" ht="30" customHeight="1">
      <c r="A14" s="106">
        <v>52066</v>
      </c>
      <c r="B14" s="17" t="s">
        <v>19</v>
      </c>
      <c r="C14" s="27">
        <v>27000</v>
      </c>
      <c r="D14" s="50">
        <v>5.8000000000000003E-2</v>
      </c>
      <c r="E14" s="37"/>
      <c r="F14" s="37"/>
      <c r="G14" s="37"/>
      <c r="H14" s="37"/>
      <c r="I14" s="53"/>
      <c r="J14" s="28">
        <f t="shared" ref="J14:J15" si="0">I14*K14+I14</f>
        <v>0</v>
      </c>
      <c r="K14" s="38"/>
      <c r="L14" s="101">
        <f t="shared" ref="L14:L15" si="1">I14*C14</f>
        <v>0</v>
      </c>
      <c r="M14" s="97">
        <f t="shared" ref="M14:M15" si="2">J14*C14</f>
        <v>0</v>
      </c>
      <c r="N14" s="14"/>
      <c r="P14" s="41"/>
      <c r="Q14" s="41"/>
      <c r="R14" s="42"/>
    </row>
    <row r="15" spans="1:18" ht="30" customHeight="1">
      <c r="A15" s="107">
        <v>52067</v>
      </c>
      <c r="B15" s="17" t="s">
        <v>20</v>
      </c>
      <c r="C15" s="27">
        <v>18900</v>
      </c>
      <c r="D15" s="50">
        <v>1.9E-2</v>
      </c>
      <c r="E15" s="37"/>
      <c r="F15" s="37"/>
      <c r="G15" s="37"/>
      <c r="H15" s="37"/>
      <c r="I15" s="53"/>
      <c r="J15" s="28">
        <f t="shared" si="0"/>
        <v>0</v>
      </c>
      <c r="K15" s="38"/>
      <c r="L15" s="101">
        <f t="shared" si="1"/>
        <v>0</v>
      </c>
      <c r="M15" s="97">
        <f t="shared" si="2"/>
        <v>0</v>
      </c>
      <c r="N15" s="14"/>
      <c r="P15" s="1" t="s">
        <v>33</v>
      </c>
    </row>
    <row r="16" spans="1:18" ht="13.5" thickBot="1">
      <c r="C16" s="26"/>
      <c r="L16" s="13"/>
    </row>
    <row r="17" spans="1:14" ht="15" customHeight="1">
      <c r="F17" s="77" t="s">
        <v>2</v>
      </c>
      <c r="G17" s="78"/>
      <c r="H17" s="78"/>
      <c r="I17" s="78"/>
      <c r="J17" s="78"/>
      <c r="K17" s="78"/>
      <c r="L17" s="79"/>
      <c r="M17" s="33">
        <f>SUM(L13:L15)</f>
        <v>0</v>
      </c>
    </row>
    <row r="18" spans="1:14">
      <c r="F18" s="58" t="s">
        <v>1</v>
      </c>
      <c r="G18" s="59"/>
      <c r="H18" s="59"/>
      <c r="I18" s="59"/>
      <c r="J18" s="59"/>
      <c r="K18" s="59"/>
      <c r="L18" s="60"/>
      <c r="M18" s="48">
        <f>C13*D13+C14*D14+C15*D15</f>
        <v>7959.6600000000008</v>
      </c>
      <c r="N18" s="57"/>
    </row>
    <row r="19" spans="1:14">
      <c r="F19" s="87" t="s">
        <v>31</v>
      </c>
      <c r="G19" s="88"/>
      <c r="H19" s="88"/>
      <c r="I19" s="88"/>
      <c r="J19" s="88"/>
      <c r="K19" s="88"/>
      <c r="L19" s="89"/>
      <c r="M19" s="56">
        <f>M13+M14+M15</f>
        <v>0</v>
      </c>
    </row>
    <row r="20" spans="1:14" ht="15.75" customHeight="1" thickBot="1">
      <c r="F20" s="80" t="s">
        <v>0</v>
      </c>
      <c r="G20" s="81"/>
      <c r="H20" s="81"/>
      <c r="I20" s="81"/>
      <c r="J20" s="81"/>
      <c r="K20" s="81"/>
      <c r="L20" s="82"/>
      <c r="M20" s="34">
        <f>M18-M17</f>
        <v>7959.6600000000008</v>
      </c>
    </row>
    <row r="21" spans="1:14" ht="13.5" thickBot="1">
      <c r="F21" s="12"/>
      <c r="G21" s="11"/>
      <c r="H21" s="11"/>
      <c r="I21" s="11"/>
      <c r="J21" s="10"/>
      <c r="K21" s="9"/>
      <c r="L21" s="12"/>
      <c r="M21" s="8"/>
    </row>
    <row r="22" spans="1:14" ht="15" customHeight="1">
      <c r="F22" s="77" t="s">
        <v>16</v>
      </c>
      <c r="G22" s="78"/>
      <c r="H22" s="78"/>
      <c r="I22" s="78"/>
      <c r="J22" s="78"/>
      <c r="K22" s="78"/>
      <c r="L22" s="79"/>
      <c r="M22" s="33">
        <f>4*M17</f>
        <v>0</v>
      </c>
    </row>
    <row r="23" spans="1:14" ht="13.5" thickBot="1">
      <c r="F23" s="67" t="s">
        <v>17</v>
      </c>
      <c r="G23" s="68"/>
      <c r="H23" s="68"/>
      <c r="I23" s="68"/>
      <c r="J23" s="68"/>
      <c r="K23" s="68"/>
      <c r="L23" s="69"/>
      <c r="M23" s="48">
        <f>M18*4</f>
        <v>31838.640000000003</v>
      </c>
    </row>
    <row r="24" spans="1:14" ht="12.75" customHeight="1" thickBot="1">
      <c r="F24" s="70" t="s">
        <v>18</v>
      </c>
      <c r="G24" s="71"/>
      <c r="H24" s="71"/>
      <c r="I24" s="71"/>
      <c r="J24" s="71"/>
      <c r="K24" s="71"/>
      <c r="L24" s="72"/>
      <c r="M24" s="34">
        <f>M13+M14+M15</f>
        <v>0</v>
      </c>
    </row>
    <row r="25" spans="1:14" ht="15.75" customHeight="1" thickBot="1">
      <c r="F25" s="73" t="s">
        <v>0</v>
      </c>
      <c r="G25" s="74"/>
      <c r="H25" s="74"/>
      <c r="I25" s="74"/>
      <c r="J25" s="74"/>
      <c r="K25" s="74"/>
      <c r="L25" s="75"/>
      <c r="M25" s="34">
        <f>M23-M22</f>
        <v>31838.640000000003</v>
      </c>
    </row>
    <row r="26" spans="1:14">
      <c r="E26" s="29"/>
      <c r="F26" s="18"/>
      <c r="G26" s="18"/>
      <c r="H26" s="18"/>
      <c r="I26" s="18"/>
      <c r="J26" s="30"/>
      <c r="K26" s="18"/>
      <c r="L26" s="35"/>
    </row>
    <row r="27" spans="1:14">
      <c r="E27" s="29"/>
      <c r="F27" s="18"/>
      <c r="G27" s="18"/>
      <c r="H27" s="18"/>
      <c r="I27" s="18"/>
      <c r="J27" s="30"/>
      <c r="K27" s="18"/>
      <c r="L27" s="35"/>
    </row>
    <row r="28" spans="1:14"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4"/>
      <c r="M28" s="103"/>
    </row>
    <row r="29" spans="1:14" ht="38.25">
      <c r="A29" s="47" t="s">
        <v>10</v>
      </c>
      <c r="B29" s="47" t="s">
        <v>26</v>
      </c>
      <c r="C29" s="47" t="s">
        <v>21</v>
      </c>
      <c r="D29" s="47" t="s">
        <v>8</v>
      </c>
      <c r="E29" s="98" t="s">
        <v>7</v>
      </c>
      <c r="F29" s="98" t="s">
        <v>29</v>
      </c>
      <c r="G29" s="98" t="s">
        <v>6</v>
      </c>
      <c r="H29" s="98" t="s">
        <v>5</v>
      </c>
      <c r="I29" s="98" t="s">
        <v>4</v>
      </c>
      <c r="J29" s="47" t="s">
        <v>32</v>
      </c>
      <c r="K29" s="98" t="s">
        <v>3</v>
      </c>
      <c r="L29" s="47" t="s">
        <v>30</v>
      </c>
      <c r="M29" s="47" t="s">
        <v>31</v>
      </c>
    </row>
    <row r="30" spans="1:14">
      <c r="A30" s="99">
        <v>52064</v>
      </c>
      <c r="B30" s="17" t="s">
        <v>14</v>
      </c>
      <c r="C30" s="100">
        <v>22</v>
      </c>
      <c r="D30" s="28">
        <v>372</v>
      </c>
      <c r="E30" s="37"/>
      <c r="F30" s="37"/>
      <c r="G30" s="37"/>
      <c r="H30" s="37"/>
      <c r="I30" s="37"/>
      <c r="J30" s="28">
        <f>I30*K30+I30</f>
        <v>0</v>
      </c>
      <c r="K30" s="38"/>
      <c r="L30" s="101">
        <f>C30*I30</f>
        <v>0</v>
      </c>
      <c r="M30" s="102">
        <f>J30*C30</f>
        <v>0</v>
      </c>
    </row>
    <row r="31" spans="1:14" ht="13.5" thickBot="1">
      <c r="L31" s="36"/>
    </row>
    <row r="32" spans="1:14">
      <c r="F32" s="32" t="s">
        <v>22</v>
      </c>
      <c r="G32" s="7"/>
      <c r="H32" s="7"/>
      <c r="I32" s="7"/>
      <c r="J32" s="7"/>
      <c r="K32" s="6"/>
      <c r="L32" s="5"/>
      <c r="M32" s="33">
        <f>I30*C30</f>
        <v>0</v>
      </c>
    </row>
    <row r="33" spans="6:13">
      <c r="F33" s="58" t="s">
        <v>23</v>
      </c>
      <c r="G33" s="59"/>
      <c r="H33" s="59"/>
      <c r="I33" s="59"/>
      <c r="J33" s="59"/>
      <c r="K33" s="59"/>
      <c r="L33" s="60"/>
      <c r="M33" s="48">
        <f>C30*D30</f>
        <v>8184</v>
      </c>
    </row>
    <row r="34" spans="6:13">
      <c r="F34" s="61" t="s">
        <v>24</v>
      </c>
      <c r="G34" s="62"/>
      <c r="H34" s="62"/>
      <c r="I34" s="62"/>
      <c r="J34" s="62"/>
      <c r="K34" s="62"/>
      <c r="L34" s="63"/>
      <c r="M34" s="55">
        <f>M30</f>
        <v>0</v>
      </c>
    </row>
    <row r="35" spans="6:13" ht="13.5" thickBot="1">
      <c r="F35" s="31" t="s">
        <v>0</v>
      </c>
      <c r="G35" s="4"/>
      <c r="H35" s="4"/>
      <c r="I35" s="4"/>
      <c r="J35" s="4"/>
      <c r="K35" s="3"/>
      <c r="L35" s="2"/>
      <c r="M35" s="34">
        <f>M33-M32</f>
        <v>8184</v>
      </c>
    </row>
    <row r="36" spans="6:13">
      <c r="M36" s="36"/>
    </row>
    <row r="37" spans="6:13" ht="13.5" thickBot="1">
      <c r="M37" s="36"/>
    </row>
    <row r="38" spans="6:13" ht="32.25" customHeight="1">
      <c r="F38" s="64" t="s">
        <v>27</v>
      </c>
      <c r="G38" s="65"/>
      <c r="H38" s="66"/>
      <c r="M38" s="36"/>
    </row>
    <row r="39" spans="6:13">
      <c r="F39" s="58" t="s">
        <v>23</v>
      </c>
      <c r="G39" s="59"/>
      <c r="H39" s="59"/>
      <c r="I39" s="59"/>
      <c r="J39" s="59"/>
      <c r="K39" s="59"/>
      <c r="L39" s="60"/>
      <c r="M39" s="48">
        <f>M23+M33</f>
        <v>40022.639999999999</v>
      </c>
    </row>
    <row r="40" spans="6:13">
      <c r="F40" s="58" t="s">
        <v>28</v>
      </c>
      <c r="G40" s="59"/>
      <c r="H40" s="59"/>
      <c r="I40" s="59"/>
      <c r="J40" s="59"/>
      <c r="K40" s="59"/>
      <c r="L40" s="60"/>
      <c r="M40" s="48">
        <f>M22+M32</f>
        <v>0</v>
      </c>
    </row>
    <row r="41" spans="6:13">
      <c r="F41" s="58" t="s">
        <v>24</v>
      </c>
      <c r="G41" s="59"/>
      <c r="H41" s="59"/>
      <c r="I41" s="59"/>
      <c r="J41" s="59"/>
      <c r="K41" s="59"/>
      <c r="L41" s="60"/>
      <c r="M41" s="48">
        <f>M34+M24</f>
        <v>0</v>
      </c>
    </row>
    <row r="42" spans="6:13" ht="13.5" thickBot="1">
      <c r="F42" s="31" t="s">
        <v>0</v>
      </c>
      <c r="G42" s="4"/>
      <c r="H42" s="4"/>
      <c r="I42" s="4"/>
      <c r="J42" s="4"/>
      <c r="K42" s="3"/>
      <c r="L42" s="2"/>
      <c r="M42" s="34">
        <f>M40-M39</f>
        <v>-40022.639999999999</v>
      </c>
    </row>
    <row r="43" spans="6:13">
      <c r="L43" s="36"/>
    </row>
  </sheetData>
  <mergeCells count="19">
    <mergeCell ref="F23:L23"/>
    <mergeCell ref="F24:L24"/>
    <mergeCell ref="F25:L25"/>
    <mergeCell ref="I5:M5"/>
    <mergeCell ref="F17:L17"/>
    <mergeCell ref="F18:L18"/>
    <mergeCell ref="F20:L20"/>
    <mergeCell ref="F22:L22"/>
    <mergeCell ref="H8:J8"/>
    <mergeCell ref="A10:M10"/>
    <mergeCell ref="A7:B7"/>
    <mergeCell ref="H7:J7"/>
    <mergeCell ref="F19:L19"/>
    <mergeCell ref="F33:L33"/>
    <mergeCell ref="F34:L34"/>
    <mergeCell ref="F39:L39"/>
    <mergeCell ref="F40:L40"/>
    <mergeCell ref="F41:L41"/>
    <mergeCell ref="F38:H38"/>
  </mergeCells>
  <pageMargins left="0.25" right="0.25" top="0.75" bottom="0.75" header="0.3" footer="0.3"/>
  <pageSetup paperSize="9" scale="7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opLeftCell="A10" workbookViewId="0">
      <selection activeCell="N26" sqref="N26"/>
    </sheetView>
  </sheetViews>
  <sheetFormatPr baseColWidth="10" defaultRowHeight="15"/>
  <cols>
    <col min="1" max="1" width="10.85546875" style="43" customWidth="1"/>
    <col min="2" max="2" width="40.7109375" style="43" customWidth="1"/>
    <col min="3" max="4" width="11.42578125" style="43" customWidth="1"/>
    <col min="5" max="6" width="13.7109375" style="43" customWidth="1"/>
    <col min="7" max="7" width="7.85546875" style="43" customWidth="1"/>
    <col min="8" max="8" width="10.5703125" style="43" customWidth="1"/>
    <col min="9" max="9" width="13.7109375" style="43" customWidth="1"/>
    <col min="10" max="10" width="12.42578125" style="43" customWidth="1"/>
    <col min="11" max="11" width="6.85546875" style="43" customWidth="1"/>
    <col min="12" max="12" width="16.42578125" style="43" bestFit="1" customWidth="1"/>
    <col min="13" max="13" width="13.28515625" style="43" bestFit="1" customWidth="1"/>
    <col min="14" max="16384" width="11.42578125" style="43"/>
  </cols>
  <sheetData>
    <row r="1" spans="1: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5" ht="15" customHeight="1">
      <c r="A4" s="1"/>
      <c r="B4" s="1"/>
      <c r="C4" s="1"/>
      <c r="D4" s="1"/>
      <c r="E4" s="1"/>
      <c r="F4" s="1"/>
      <c r="G4" s="1"/>
      <c r="H4" s="1"/>
      <c r="I4" s="1"/>
      <c r="J4" s="1"/>
      <c r="N4" s="44"/>
      <c r="O4" s="44"/>
    </row>
    <row r="5" spans="1:15">
      <c r="A5" s="1"/>
      <c r="B5" s="1"/>
      <c r="C5" s="1"/>
      <c r="D5" s="1"/>
      <c r="E5" s="1"/>
      <c r="F5" s="1"/>
      <c r="G5" s="1"/>
      <c r="H5" s="1"/>
      <c r="I5" s="1"/>
      <c r="J5" s="1"/>
      <c r="K5" s="76" t="s">
        <v>38</v>
      </c>
      <c r="L5" s="76"/>
      <c r="M5" s="76"/>
    </row>
    <row r="6" spans="1:15">
      <c r="A6" s="11"/>
      <c r="B6" s="11"/>
      <c r="C6" s="11"/>
      <c r="D6" s="11"/>
      <c r="E6" s="11"/>
      <c r="F6" s="11"/>
      <c r="G6" s="11"/>
      <c r="H6" s="11"/>
      <c r="I6" s="11"/>
      <c r="J6" s="11"/>
      <c r="K6" s="9"/>
      <c r="L6" s="14"/>
      <c r="M6" s="11"/>
    </row>
    <row r="7" spans="1:15" ht="15.75" thickBot="1">
      <c r="A7" s="85" t="s">
        <v>13</v>
      </c>
      <c r="B7" s="85"/>
      <c r="C7" s="25"/>
      <c r="D7" s="25"/>
      <c r="E7" s="25"/>
      <c r="F7" s="25"/>
      <c r="G7" s="25"/>
      <c r="H7" s="86" t="s">
        <v>12</v>
      </c>
      <c r="I7" s="86"/>
      <c r="J7" s="86"/>
      <c r="K7" s="25"/>
      <c r="L7" s="25"/>
      <c r="M7" s="45"/>
    </row>
    <row r="8" spans="1:15">
      <c r="A8" s="24"/>
      <c r="B8" s="24"/>
      <c r="C8" s="24"/>
      <c r="D8" s="11"/>
      <c r="E8" s="11"/>
      <c r="F8" s="11"/>
      <c r="G8" s="11"/>
      <c r="H8" s="83" t="s">
        <v>11</v>
      </c>
      <c r="I8" s="83"/>
      <c r="J8" s="83"/>
      <c r="K8" s="11"/>
      <c r="L8" s="11"/>
      <c r="M8" s="11"/>
    </row>
    <row r="9" spans="1:15">
      <c r="A9" s="24"/>
      <c r="B9" s="24"/>
      <c r="C9" s="24"/>
      <c r="D9" s="11"/>
      <c r="E9" s="11"/>
      <c r="F9" s="11"/>
      <c r="G9" s="11"/>
      <c r="H9" s="46"/>
      <c r="I9" s="46"/>
      <c r="J9" s="46"/>
      <c r="K9" s="11"/>
      <c r="L9" s="11"/>
      <c r="M9" s="11"/>
    </row>
    <row r="10" spans="1:15" ht="23.25" customHeight="1">
      <c r="A10" s="84" t="s">
        <v>35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</row>
    <row r="11" spans="1:15">
      <c r="A11" s="90"/>
      <c r="B11" s="91"/>
      <c r="C11" s="92"/>
      <c r="D11" s="91"/>
      <c r="E11" s="93"/>
      <c r="F11" s="93"/>
      <c r="G11" s="93"/>
      <c r="H11" s="93"/>
      <c r="I11" s="93"/>
      <c r="J11" s="93"/>
      <c r="K11" s="94"/>
      <c r="L11" s="95"/>
      <c r="M11" s="96"/>
    </row>
    <row r="12" spans="1:15" ht="38.25">
      <c r="A12" s="51" t="s">
        <v>10</v>
      </c>
      <c r="B12" s="51" t="s">
        <v>25</v>
      </c>
      <c r="C12" s="51" t="s">
        <v>9</v>
      </c>
      <c r="D12" s="51" t="s">
        <v>8</v>
      </c>
      <c r="E12" s="52" t="s">
        <v>7</v>
      </c>
      <c r="F12" s="52" t="s">
        <v>29</v>
      </c>
      <c r="G12" s="52" t="s">
        <v>6</v>
      </c>
      <c r="H12" s="52" t="s">
        <v>5</v>
      </c>
      <c r="I12" s="52" t="s">
        <v>4</v>
      </c>
      <c r="J12" s="51" t="s">
        <v>32</v>
      </c>
      <c r="K12" s="52" t="s">
        <v>3</v>
      </c>
      <c r="L12" s="51" t="s">
        <v>30</v>
      </c>
      <c r="M12" s="51" t="s">
        <v>31</v>
      </c>
    </row>
    <row r="13" spans="1:15" ht="25.5">
      <c r="A13" s="39">
        <v>60011</v>
      </c>
      <c r="B13" s="17" t="s">
        <v>37</v>
      </c>
      <c r="C13" s="27">
        <v>55000</v>
      </c>
      <c r="D13" s="50">
        <v>0.98</v>
      </c>
      <c r="E13" s="37"/>
      <c r="F13" s="37"/>
      <c r="G13" s="37"/>
      <c r="H13" s="37"/>
      <c r="I13" s="53"/>
      <c r="J13" s="28">
        <f>I13*K13+I13</f>
        <v>0</v>
      </c>
      <c r="K13" s="38"/>
      <c r="L13" s="40">
        <f>I13*C13</f>
        <v>0</v>
      </c>
      <c r="M13" s="97">
        <f>J13*C13</f>
        <v>0</v>
      </c>
    </row>
    <row r="14" spans="1:15" ht="15.75" thickBot="1">
      <c r="A14" s="1"/>
      <c r="B14" s="1"/>
      <c r="C14" s="26"/>
      <c r="D14" s="1"/>
      <c r="E14" s="1"/>
      <c r="F14" s="1"/>
      <c r="G14" s="1"/>
      <c r="H14" s="1"/>
      <c r="I14" s="1"/>
      <c r="J14" s="1"/>
      <c r="K14" s="1"/>
      <c r="L14" s="13"/>
      <c r="M14" s="1"/>
    </row>
    <row r="15" spans="1:15">
      <c r="A15" s="1"/>
      <c r="B15" s="1"/>
      <c r="C15" s="1"/>
      <c r="D15" s="1"/>
      <c r="E15" s="1"/>
      <c r="F15" s="77" t="s">
        <v>2</v>
      </c>
      <c r="G15" s="78"/>
      <c r="H15" s="78"/>
      <c r="I15" s="78"/>
      <c r="J15" s="78"/>
      <c r="K15" s="78"/>
      <c r="L15" s="79"/>
      <c r="M15" s="33">
        <f>SUM(L13:L13)</f>
        <v>0</v>
      </c>
    </row>
    <row r="16" spans="1:15">
      <c r="A16" s="1"/>
      <c r="B16" s="1"/>
      <c r="C16" s="1"/>
      <c r="D16" s="1"/>
      <c r="E16" s="1"/>
      <c r="F16" s="58" t="s">
        <v>1</v>
      </c>
      <c r="G16" s="59"/>
      <c r="H16" s="59"/>
      <c r="I16" s="59"/>
      <c r="J16" s="59"/>
      <c r="K16" s="59"/>
      <c r="L16" s="60"/>
      <c r="M16" s="48">
        <f>C13*D13</f>
        <v>53900</v>
      </c>
    </row>
    <row r="17" spans="1:13">
      <c r="A17" s="1"/>
      <c r="B17" s="1"/>
      <c r="C17" s="1"/>
      <c r="D17" s="1"/>
      <c r="E17" s="1"/>
      <c r="F17" s="87" t="s">
        <v>31</v>
      </c>
      <c r="G17" s="88"/>
      <c r="H17" s="88"/>
      <c r="I17" s="88"/>
      <c r="J17" s="88"/>
      <c r="K17" s="88"/>
      <c r="L17" s="89"/>
      <c r="M17" s="54">
        <f>M13</f>
        <v>0</v>
      </c>
    </row>
    <row r="18" spans="1:13" ht="15.75" thickBot="1">
      <c r="A18" s="1"/>
      <c r="B18" s="1"/>
      <c r="C18" s="1"/>
      <c r="D18" s="1"/>
      <c r="E18" s="1"/>
      <c r="F18" s="80" t="s">
        <v>0</v>
      </c>
      <c r="G18" s="81"/>
      <c r="H18" s="81"/>
      <c r="I18" s="81"/>
      <c r="J18" s="81"/>
      <c r="K18" s="81"/>
      <c r="L18" s="82"/>
      <c r="M18" s="49">
        <f>M16-M15</f>
        <v>53900</v>
      </c>
    </row>
    <row r="19" spans="1:13" ht="15.75" thickBot="1">
      <c r="A19" s="1"/>
      <c r="B19" s="1"/>
      <c r="C19" s="1"/>
      <c r="D19" s="1"/>
      <c r="E19" s="1"/>
      <c r="F19" s="12"/>
      <c r="G19" s="11"/>
      <c r="H19" s="11"/>
      <c r="I19" s="11"/>
      <c r="J19" s="10"/>
      <c r="K19" s="9"/>
      <c r="L19" s="12"/>
      <c r="M19" s="8"/>
    </row>
    <row r="20" spans="1:13">
      <c r="A20" s="1"/>
      <c r="B20" s="1"/>
      <c r="C20" s="1"/>
      <c r="D20" s="1"/>
      <c r="E20" s="1"/>
      <c r="F20" s="77" t="s">
        <v>16</v>
      </c>
      <c r="G20" s="78"/>
      <c r="H20" s="78"/>
      <c r="I20" s="78"/>
      <c r="J20" s="78"/>
      <c r="K20" s="78"/>
      <c r="L20" s="79"/>
      <c r="M20" s="33">
        <f>4*M15</f>
        <v>0</v>
      </c>
    </row>
    <row r="21" spans="1:13" ht="15.75" thickBot="1">
      <c r="A21" s="1"/>
      <c r="B21" s="1"/>
      <c r="C21" s="1"/>
      <c r="D21" s="1"/>
      <c r="E21" s="1"/>
      <c r="F21" s="67" t="s">
        <v>17</v>
      </c>
      <c r="G21" s="68"/>
      <c r="H21" s="68"/>
      <c r="I21" s="68"/>
      <c r="J21" s="68"/>
      <c r="K21" s="68"/>
      <c r="L21" s="69"/>
      <c r="M21" s="48">
        <f>M16*4</f>
        <v>215600</v>
      </c>
    </row>
    <row r="22" spans="1:13" ht="15.75" thickBot="1">
      <c r="A22" s="1"/>
      <c r="B22" s="1"/>
      <c r="C22" s="1"/>
      <c r="D22" s="1"/>
      <c r="E22" s="1"/>
      <c r="F22" s="70" t="s">
        <v>18</v>
      </c>
      <c r="G22" s="71"/>
      <c r="H22" s="71"/>
      <c r="I22" s="71"/>
      <c r="J22" s="71"/>
      <c r="K22" s="71"/>
      <c r="L22" s="72"/>
      <c r="M22" s="34">
        <f>M13</f>
        <v>0</v>
      </c>
    </row>
    <row r="23" spans="1:13" ht="15.75" thickBot="1">
      <c r="A23" s="1"/>
      <c r="B23" s="1"/>
      <c r="C23" s="1"/>
      <c r="D23" s="1"/>
      <c r="E23" s="1"/>
      <c r="F23" s="73" t="s">
        <v>0</v>
      </c>
      <c r="G23" s="74"/>
      <c r="H23" s="74"/>
      <c r="I23" s="74"/>
      <c r="J23" s="74"/>
      <c r="K23" s="74"/>
      <c r="L23" s="75"/>
      <c r="M23" s="34">
        <f>M21-M20</f>
        <v>215600</v>
      </c>
    </row>
    <row r="24" spans="1:13">
      <c r="A24" s="1"/>
      <c r="B24" s="1"/>
      <c r="C24" s="1"/>
      <c r="D24" s="1"/>
      <c r="E24" s="29"/>
      <c r="F24" s="18"/>
      <c r="G24" s="18"/>
      <c r="H24" s="18"/>
      <c r="I24" s="18"/>
      <c r="J24" s="30"/>
      <c r="K24" s="18"/>
      <c r="L24" s="35"/>
      <c r="M24" s="1"/>
    </row>
    <row r="28" spans="1:13" ht="38.25">
      <c r="A28" s="47" t="s">
        <v>10</v>
      </c>
      <c r="B28" s="47" t="s">
        <v>26</v>
      </c>
      <c r="C28" s="47" t="s">
        <v>21</v>
      </c>
      <c r="D28" s="47" t="s">
        <v>8</v>
      </c>
      <c r="E28" s="98" t="s">
        <v>7</v>
      </c>
      <c r="F28" s="98" t="s">
        <v>29</v>
      </c>
      <c r="G28" s="98" t="s">
        <v>6</v>
      </c>
      <c r="H28" s="98" t="s">
        <v>5</v>
      </c>
      <c r="I28" s="98" t="s">
        <v>4</v>
      </c>
      <c r="J28" s="47" t="s">
        <v>32</v>
      </c>
      <c r="K28" s="98" t="s">
        <v>3</v>
      </c>
      <c r="L28" s="47" t="s">
        <v>30</v>
      </c>
      <c r="M28" s="47" t="s">
        <v>31</v>
      </c>
    </row>
    <row r="29" spans="1:13">
      <c r="A29" s="99">
        <v>60012</v>
      </c>
      <c r="B29" s="17" t="s">
        <v>36</v>
      </c>
      <c r="C29" s="100">
        <v>17</v>
      </c>
      <c r="D29" s="28">
        <v>264</v>
      </c>
      <c r="E29" s="37"/>
      <c r="F29" s="37"/>
      <c r="G29" s="37"/>
      <c r="H29" s="37"/>
      <c r="I29" s="53"/>
      <c r="J29" s="28">
        <f>I29*K29+I29</f>
        <v>0</v>
      </c>
      <c r="K29" s="38"/>
      <c r="L29" s="101">
        <f>C29*I29</f>
        <v>0</v>
      </c>
      <c r="M29" s="102">
        <f>J29*C29</f>
        <v>0</v>
      </c>
    </row>
    <row r="30" spans="1:13" ht="15.75" thickBo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36"/>
      <c r="M30" s="1"/>
    </row>
    <row r="31" spans="1:13">
      <c r="A31" s="1"/>
      <c r="B31" s="1"/>
      <c r="C31" s="1"/>
      <c r="D31" s="1"/>
      <c r="E31" s="1"/>
      <c r="F31" s="32" t="s">
        <v>22</v>
      </c>
      <c r="G31" s="7"/>
      <c r="H31" s="7"/>
      <c r="I31" s="7"/>
      <c r="J31" s="7"/>
      <c r="K31" s="6"/>
      <c r="L31" s="5"/>
      <c r="M31" s="33">
        <f>I29*C29</f>
        <v>0</v>
      </c>
    </row>
    <row r="32" spans="1:13">
      <c r="A32" s="1"/>
      <c r="B32" s="1"/>
      <c r="C32" s="1"/>
      <c r="D32" s="1"/>
      <c r="E32" s="1"/>
      <c r="F32" s="58" t="s">
        <v>23</v>
      </c>
      <c r="G32" s="59"/>
      <c r="H32" s="59"/>
      <c r="I32" s="59"/>
      <c r="J32" s="59"/>
      <c r="K32" s="59"/>
      <c r="L32" s="60"/>
      <c r="M32" s="48">
        <f>C29*D29</f>
        <v>4488</v>
      </c>
    </row>
    <row r="33" spans="1:13">
      <c r="A33" s="1"/>
      <c r="B33" s="1"/>
      <c r="C33" s="1"/>
      <c r="D33" s="1"/>
      <c r="E33" s="1"/>
      <c r="F33" s="58" t="s">
        <v>24</v>
      </c>
      <c r="G33" s="59"/>
      <c r="H33" s="59"/>
      <c r="I33" s="59"/>
      <c r="J33" s="59"/>
      <c r="K33" s="59"/>
      <c r="L33" s="60"/>
      <c r="M33" s="48">
        <f>M29</f>
        <v>0</v>
      </c>
    </row>
    <row r="34" spans="1:13" ht="15.75" thickBot="1">
      <c r="A34" s="1"/>
      <c r="B34" s="1"/>
      <c r="C34" s="1"/>
      <c r="D34" s="1"/>
      <c r="E34" s="1"/>
      <c r="F34" s="31" t="s">
        <v>0</v>
      </c>
      <c r="G34" s="4"/>
      <c r="H34" s="4"/>
      <c r="I34" s="4"/>
      <c r="J34" s="4"/>
      <c r="K34" s="3"/>
      <c r="L34" s="2"/>
      <c r="M34" s="34">
        <f>M32-M31</f>
        <v>4488</v>
      </c>
    </row>
    <row r="35" spans="1:1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36"/>
    </row>
    <row r="36" spans="1:13" ht="15.75" thickBo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36"/>
    </row>
    <row r="37" spans="1:13">
      <c r="A37" s="1"/>
      <c r="B37" s="1"/>
      <c r="C37" s="1"/>
      <c r="D37" s="1"/>
      <c r="E37" s="1"/>
      <c r="F37" s="64" t="s">
        <v>27</v>
      </c>
      <c r="G37" s="65"/>
      <c r="H37" s="66"/>
      <c r="I37" s="1"/>
      <c r="J37" s="1"/>
      <c r="K37" s="1"/>
      <c r="L37" s="1"/>
      <c r="M37" s="36"/>
    </row>
    <row r="38" spans="1:13">
      <c r="A38" s="1"/>
      <c r="B38" s="1"/>
      <c r="C38" s="1"/>
      <c r="D38" s="1"/>
      <c r="E38" s="1"/>
      <c r="F38" s="58" t="s">
        <v>23</v>
      </c>
      <c r="G38" s="59"/>
      <c r="H38" s="59"/>
      <c r="I38" s="59"/>
      <c r="J38" s="59"/>
      <c r="K38" s="59"/>
      <c r="L38" s="60"/>
      <c r="M38" s="48">
        <f>M21+M32</f>
        <v>220088</v>
      </c>
    </row>
    <row r="39" spans="1:13">
      <c r="A39" s="1"/>
      <c r="B39" s="1"/>
      <c r="C39" s="1"/>
      <c r="D39" s="1"/>
      <c r="E39" s="1"/>
      <c r="F39" s="58" t="s">
        <v>28</v>
      </c>
      <c r="G39" s="59"/>
      <c r="H39" s="59"/>
      <c r="I39" s="59"/>
      <c r="J39" s="59"/>
      <c r="K39" s="59"/>
      <c r="L39" s="60"/>
      <c r="M39" s="48">
        <f>M20+M31</f>
        <v>0</v>
      </c>
    </row>
    <row r="40" spans="1:13">
      <c r="A40" s="1"/>
      <c r="B40" s="1"/>
      <c r="C40" s="1"/>
      <c r="D40" s="1"/>
      <c r="E40" s="1"/>
      <c r="F40" s="58" t="s">
        <v>24</v>
      </c>
      <c r="G40" s="59"/>
      <c r="H40" s="59"/>
      <c r="I40" s="59"/>
      <c r="J40" s="59"/>
      <c r="K40" s="59"/>
      <c r="L40" s="60"/>
      <c r="M40" s="48">
        <f>M33+M22</f>
        <v>0</v>
      </c>
    </row>
    <row r="41" spans="1:13" ht="15.75" thickBot="1">
      <c r="A41" s="1"/>
      <c r="B41" s="1"/>
      <c r="C41" s="1"/>
      <c r="D41" s="1"/>
      <c r="E41" s="1"/>
      <c r="F41" s="31" t="s">
        <v>0</v>
      </c>
      <c r="G41" s="4"/>
      <c r="H41" s="4"/>
      <c r="I41" s="4"/>
      <c r="J41" s="4"/>
      <c r="K41" s="3"/>
      <c r="L41" s="2"/>
      <c r="M41" s="34">
        <f>M39-M38</f>
        <v>-220088</v>
      </c>
    </row>
  </sheetData>
  <mergeCells count="20">
    <mergeCell ref="F39:L39"/>
    <mergeCell ref="F40:L40"/>
    <mergeCell ref="F32:L32"/>
    <mergeCell ref="F33:L33"/>
    <mergeCell ref="F37:H37"/>
    <mergeCell ref="F38:L38"/>
    <mergeCell ref="F21:L21"/>
    <mergeCell ref="F22:L22"/>
    <mergeCell ref="F23:L23"/>
    <mergeCell ref="K5:M5"/>
    <mergeCell ref="F15:L15"/>
    <mergeCell ref="F16:L16"/>
    <mergeCell ref="F18:L18"/>
    <mergeCell ref="F20:L20"/>
    <mergeCell ref="F17:L17"/>
    <mergeCell ref="A7:B7"/>
    <mergeCell ref="H7:J7"/>
    <mergeCell ref="H8:J8"/>
    <mergeCell ref="A10:J10"/>
    <mergeCell ref="K10:M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LOT 1_ Annex Economic</vt:lpstr>
      <vt:lpstr>LOT 2_Annex Economic</vt:lpstr>
      <vt:lpstr>'LOT 1_ Annex Economic'!Área_de_impresión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Noemi Lorente Roca</dc:creator>
  <cp:lastModifiedBy>Noemi Lorente Roca</cp:lastModifiedBy>
  <cp:lastPrinted>2019-08-23T06:28:47Z</cp:lastPrinted>
  <dcterms:created xsi:type="dcterms:W3CDTF">2018-12-12T13:49:05Z</dcterms:created>
  <dcterms:modified xsi:type="dcterms:W3CDTF">2024-05-24T06:48:44Z</dcterms:modified>
</cp:coreProperties>
</file>