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024" sheetId="1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49" i="1" l="1"/>
  <c r="J49" i="1"/>
  <c r="F49" i="1"/>
  <c r="E49" i="1"/>
  <c r="G49" i="1" s="1"/>
  <c r="K48" i="1"/>
  <c r="J48" i="1"/>
  <c r="F48" i="1"/>
  <c r="E48" i="1"/>
  <c r="G48" i="1" s="1"/>
  <c r="K47" i="1"/>
  <c r="J47" i="1"/>
  <c r="F47" i="1"/>
  <c r="E47" i="1"/>
  <c r="G47" i="1" s="1"/>
  <c r="K46" i="1"/>
  <c r="J46" i="1"/>
  <c r="G46" i="1"/>
  <c r="F46" i="1"/>
  <c r="E46" i="1"/>
  <c r="K45" i="1"/>
  <c r="J45" i="1"/>
  <c r="F45" i="1"/>
  <c r="E45" i="1"/>
  <c r="G45" i="1" s="1"/>
  <c r="K44" i="1"/>
  <c r="J44" i="1"/>
  <c r="G44" i="1"/>
  <c r="F44" i="1"/>
  <c r="E44" i="1"/>
  <c r="K43" i="1"/>
  <c r="J43" i="1"/>
  <c r="F43" i="1"/>
  <c r="E43" i="1"/>
  <c r="G43" i="1" s="1"/>
  <c r="K42" i="1"/>
  <c r="J42" i="1"/>
  <c r="F42" i="1"/>
  <c r="E42" i="1"/>
  <c r="G42" i="1" s="1"/>
  <c r="K41" i="1"/>
  <c r="J41" i="1"/>
  <c r="F41" i="1"/>
  <c r="E41" i="1"/>
  <c r="G41" i="1" s="1"/>
  <c r="K40" i="1"/>
  <c r="J40" i="1"/>
  <c r="F40" i="1"/>
  <c r="E40" i="1"/>
  <c r="G40" i="1" s="1"/>
  <c r="K39" i="1"/>
  <c r="J39" i="1"/>
  <c r="G39" i="1"/>
  <c r="F39" i="1"/>
  <c r="E39" i="1"/>
  <c r="K38" i="1"/>
  <c r="J38" i="1"/>
  <c r="G38" i="1"/>
  <c r="F38" i="1"/>
  <c r="K37" i="1"/>
  <c r="J37" i="1"/>
  <c r="G37" i="1"/>
  <c r="F37" i="1"/>
  <c r="K36" i="1"/>
  <c r="J36" i="1"/>
  <c r="G36" i="1"/>
  <c r="F36" i="1"/>
  <c r="K35" i="1"/>
  <c r="J35" i="1"/>
  <c r="G35" i="1"/>
  <c r="F35" i="1"/>
  <c r="K34" i="1"/>
  <c r="J34" i="1"/>
  <c r="G34" i="1"/>
  <c r="F34" i="1"/>
  <c r="K33" i="1"/>
  <c r="J33" i="1"/>
  <c r="G33" i="1"/>
  <c r="F33" i="1"/>
  <c r="K32" i="1"/>
  <c r="J32" i="1"/>
  <c r="G32" i="1"/>
  <c r="F32" i="1"/>
  <c r="K31" i="1"/>
  <c r="J31" i="1"/>
  <c r="G31" i="1"/>
  <c r="F31" i="1"/>
  <c r="K30" i="1"/>
  <c r="J30" i="1"/>
  <c r="G30" i="1"/>
  <c r="F30" i="1"/>
  <c r="K29" i="1"/>
  <c r="J29" i="1"/>
  <c r="G29" i="1"/>
  <c r="F29" i="1"/>
  <c r="K28" i="1"/>
  <c r="J28" i="1"/>
  <c r="G28" i="1"/>
  <c r="F28" i="1"/>
  <c r="K27" i="1"/>
  <c r="J27" i="1"/>
  <c r="G27" i="1"/>
  <c r="F27" i="1"/>
  <c r="K26" i="1"/>
  <c r="J26" i="1"/>
  <c r="G26" i="1"/>
  <c r="F26" i="1"/>
  <c r="K25" i="1"/>
  <c r="J25" i="1"/>
  <c r="G25" i="1"/>
  <c r="F25" i="1"/>
  <c r="K24" i="1"/>
  <c r="J24" i="1"/>
  <c r="G24" i="1"/>
  <c r="F24" i="1"/>
  <c r="K23" i="1"/>
  <c r="J23" i="1"/>
  <c r="G23" i="1"/>
  <c r="F23" i="1"/>
  <c r="K22" i="1"/>
  <c r="J22" i="1"/>
  <c r="G22" i="1"/>
  <c r="F22" i="1"/>
  <c r="K21" i="1"/>
  <c r="J21" i="1"/>
  <c r="G21" i="1"/>
  <c r="F21" i="1"/>
  <c r="K20" i="1"/>
  <c r="J20" i="1"/>
  <c r="G20" i="1"/>
  <c r="F20" i="1"/>
  <c r="K19" i="1"/>
  <c r="J19" i="1"/>
  <c r="G19" i="1"/>
  <c r="F19" i="1"/>
  <c r="K18" i="1"/>
  <c r="J18" i="1"/>
  <c r="G18" i="1"/>
  <c r="F18" i="1"/>
  <c r="K17" i="1"/>
  <c r="J17" i="1"/>
  <c r="G17" i="1"/>
  <c r="F17" i="1"/>
  <c r="K16" i="1"/>
  <c r="J16" i="1"/>
  <c r="G16" i="1"/>
  <c r="F16" i="1"/>
  <c r="K15" i="1"/>
  <c r="J15" i="1"/>
  <c r="G15" i="1"/>
  <c r="F15" i="1"/>
  <c r="K14" i="1"/>
  <c r="J14" i="1"/>
  <c r="G14" i="1"/>
  <c r="F14" i="1"/>
  <c r="K13" i="1"/>
  <c r="J13" i="1"/>
  <c r="G13" i="1"/>
  <c r="F13" i="1"/>
  <c r="K12" i="1"/>
  <c r="J12" i="1"/>
  <c r="G12" i="1"/>
  <c r="F12" i="1"/>
  <c r="K11" i="1"/>
  <c r="J11" i="1"/>
  <c r="G11" i="1"/>
  <c r="F11" i="1"/>
  <c r="K10" i="1"/>
  <c r="J10" i="1"/>
  <c r="G10" i="1"/>
  <c r="F10" i="1"/>
  <c r="K9" i="1"/>
  <c r="J9" i="1"/>
  <c r="G9" i="1"/>
  <c r="F9" i="1"/>
  <c r="K8" i="1"/>
  <c r="J8" i="1"/>
  <c r="G8" i="1"/>
  <c r="F8" i="1"/>
  <c r="K7" i="1"/>
  <c r="J7" i="1"/>
  <c r="G7" i="1"/>
  <c r="F7" i="1"/>
  <c r="K6" i="1"/>
  <c r="J6" i="1"/>
  <c r="F6" i="1"/>
  <c r="E6" i="1"/>
  <c r="G6" i="1" s="1"/>
  <c r="K5" i="1"/>
  <c r="J5" i="1"/>
  <c r="G5" i="1"/>
  <c r="F5" i="1"/>
  <c r="K4" i="1"/>
  <c r="J4" i="1"/>
  <c r="G4" i="1"/>
  <c r="F4" i="1"/>
  <c r="K3" i="1"/>
  <c r="J3" i="1"/>
  <c r="G3" i="1"/>
  <c r="F3" i="1"/>
  <c r="K2" i="1"/>
  <c r="J2" i="1"/>
  <c r="G2" i="1"/>
  <c r="F2" i="1"/>
  <c r="F53" i="1" l="1"/>
  <c r="B55" i="1" s="1"/>
  <c r="J53" i="1"/>
  <c r="B57" i="1" s="1"/>
  <c r="K53" i="1"/>
  <c r="B58" i="1" s="1"/>
  <c r="G53" i="1"/>
  <c r="B56" i="1" s="1"/>
  <c r="B61" i="1" l="1"/>
  <c r="B59" i="1"/>
</calcChain>
</file>

<file path=xl/sharedStrings.xml><?xml version="1.0" encoding="utf-8"?>
<sst xmlns="http://schemas.openxmlformats.org/spreadsheetml/2006/main" count="113" uniqueCount="104">
  <si>
    <t>Descripció del producte</t>
  </si>
  <si>
    <t>Format envàs</t>
  </si>
  <si>
    <t>PVP de referència envàs (IVA exclòs)</t>
  </si>
  <si>
    <t>PVP  de referència envàs (amb IVA)</t>
  </si>
  <si>
    <t>COST ANUAL S/IVA (referència)</t>
  </si>
  <si>
    <t>COST ANUAL amb IVA (referència)</t>
  </si>
  <si>
    <t>OFERTA preu unitari envàs (sense IVA)</t>
  </si>
  <si>
    <t>OFERTA preu unitari envàs (amb IVA)</t>
  </si>
  <si>
    <t>COST MÀXIM ANUAL SENSE IVA OFERTA</t>
  </si>
  <si>
    <t>COST MÀXIM ANUAL amb IVA OFERTA</t>
  </si>
  <si>
    <t>PRODUCTE SUBSTITUTIU (si és el cas)</t>
  </si>
  <si>
    <t>OBSERVACIONS</t>
  </si>
  <si>
    <t xml:space="preserve">Sabó mans ecològic bidó 15l </t>
  </si>
  <si>
    <t>Bidó 15 l</t>
  </si>
  <si>
    <t>Tovallola eixugamans paper verd o blanc (zig zag)</t>
  </si>
  <si>
    <t>caixa 20 paq.</t>
  </si>
  <si>
    <t>Abrillantador maquina vaixelles</t>
  </si>
  <si>
    <t>25L</t>
  </si>
  <si>
    <t>Baieta absorbent cuina</t>
  </si>
  <si>
    <t>rull 8m x 1m</t>
  </si>
  <si>
    <t xml:space="preserve">Baieta multiús </t>
  </si>
  <si>
    <t>1 L</t>
  </si>
  <si>
    <t>Desengrassant energic planxes</t>
  </si>
  <si>
    <t>garrafa 25 L</t>
  </si>
  <si>
    <t>Detergent rentavaixelles a mà garrafa 5 l</t>
  </si>
  <si>
    <t>garrafa 5L</t>
  </si>
  <si>
    <t>Detergent rentavaixelles màquina</t>
  </si>
  <si>
    <t>garrafa 25L</t>
  </si>
  <si>
    <t>Draps cuina vaixella blanc</t>
  </si>
  <si>
    <t>paquet 12 unitats</t>
  </si>
  <si>
    <t>Bobina eixugamans blau150m</t>
  </si>
  <si>
    <t>pack 6 unitats</t>
  </si>
  <si>
    <t>fregall inox</t>
  </si>
  <si>
    <t>caixa 20 unitats</t>
  </si>
  <si>
    <t>fregall verd rollo</t>
  </si>
  <si>
    <t>ROTLLE 35 Un (6M)</t>
  </si>
  <si>
    <t>Paper Alumini</t>
  </si>
  <si>
    <t>rotlle 40 x 300 M</t>
  </si>
  <si>
    <t>Paper film</t>
  </si>
  <si>
    <t>rotlle 45 x 300 M</t>
  </si>
  <si>
    <t>Tarrines d'un sol ús 250 cc MICROONES (amb tapa inclosa)</t>
  </si>
  <si>
    <t xml:space="preserve">pack 50 x 12  </t>
  </si>
  <si>
    <t>Tarrines d'un sol ús 500 cc MICROONES (amb tapa inclosa)</t>
  </si>
  <si>
    <t>pack 50 x12</t>
  </si>
  <si>
    <t>Tovallons paper 30x30, 1 capes</t>
  </si>
  <si>
    <t>pack de 100 uts  x 40</t>
  </si>
  <si>
    <t>Lleixiu (homologada apte us alimentari)</t>
  </si>
  <si>
    <t>Pol 1 L</t>
  </si>
  <si>
    <t>Baieta vidre (gamuza microclean)</t>
  </si>
  <si>
    <t>paquet 3 unitats</t>
  </si>
  <si>
    <t>Baieta groga preretallada us WC</t>
  </si>
  <si>
    <t>1 x 400 cm x 34 cm</t>
  </si>
  <si>
    <t>Netejador WC concentrat ecolabel</t>
  </si>
  <si>
    <t>Neteja vidres multiús ecolabel</t>
  </si>
  <si>
    <t>Bosses deixalles industrial G negra (85x105)</t>
  </si>
  <si>
    <t>rotlles 25 BOSSES</t>
  </si>
  <si>
    <t>Bosses negres (52x60)</t>
  </si>
  <si>
    <t>Fregona cotó microfibra MICRO-COTT</t>
  </si>
  <si>
    <t>unitat</t>
  </si>
  <si>
    <t>Galleda i escorredor 15 L</t>
  </si>
  <si>
    <t>Guants S/M/L</t>
  </si>
  <si>
    <t>Raspall amb pal escombra</t>
  </si>
  <si>
    <t>caixa de 12</t>
  </si>
  <si>
    <t>Raspall escombra sense pal</t>
  </si>
  <si>
    <t>Paper WC rotlle industrial hospitalari 180m doble full</t>
  </si>
  <si>
    <t>paquet 18 rotlles</t>
  </si>
  <si>
    <t>Netejador líquid per màquines netejaterres</t>
  </si>
  <si>
    <t xml:space="preserve"> 5 l</t>
  </si>
  <si>
    <t>Borrador taques i superfícies (esponja)</t>
  </si>
  <si>
    <t>Esprai mopa 750 ml</t>
  </si>
  <si>
    <t>Bastidor mopa 45</t>
  </si>
  <si>
    <t>Bastidor Mopa 60</t>
  </si>
  <si>
    <t>Mopa 45 cm</t>
  </si>
  <si>
    <t>Mopa 60 cm</t>
  </si>
  <si>
    <t>Netejador multiús ecolabel</t>
  </si>
  <si>
    <t>5 L</t>
  </si>
  <si>
    <t>Netejador desengreixant bactericida</t>
  </si>
  <si>
    <t>Garrafa 10 L</t>
  </si>
  <si>
    <t>Netejador desengreixant terra</t>
  </si>
  <si>
    <t>Detergent enzimàtic alta concentració, suavitzant incorporat</t>
  </si>
  <si>
    <t>10 kg</t>
  </si>
  <si>
    <t>Blanquejant oxigen</t>
  </si>
  <si>
    <t>20 kg</t>
  </si>
  <si>
    <t>Aigua destil·lada</t>
  </si>
  <si>
    <t>Taques roba</t>
  </si>
  <si>
    <t>25 kg</t>
  </si>
  <si>
    <t>Pulveritzadors</t>
  </si>
  <si>
    <t>Pot escombreta WC</t>
  </si>
  <si>
    <t>Escombreta WC</t>
  </si>
  <si>
    <t>Bobina autocorte ecolabel</t>
  </si>
  <si>
    <t>1 unitat</t>
  </si>
  <si>
    <t>TOTALS</t>
  </si>
  <si>
    <t>Cost màxim anual de referència (SENSE IVA)</t>
  </si>
  <si>
    <t>Cost màxim anual de referència (AMB IVA)</t>
  </si>
  <si>
    <t>OFERTA, sense IVA</t>
  </si>
  <si>
    <t>OFERTA amb IVA</t>
  </si>
  <si>
    <t>VEGEU Plec de Prescripcions Tècniques i Plec de Clàusules Administratives particulars.</t>
  </si>
  <si>
    <t>% rebaixa (amb IVA)</t>
  </si>
  <si>
    <t>Pressupost base de licitació</t>
  </si>
  <si>
    <t>NOTA: en cas de no disposar del producte relacionat, i substituir-lo per un alternatiu cal fer-lo constar a la columna de PRODUCTE SUBSTITUTIU, indicant el preu a la casella corresponent a OFERTA (amb i sense IVA)</t>
  </si>
  <si>
    <r>
      <t>INSTRUCCIONS:</t>
    </r>
    <r>
      <rPr>
        <sz val="10"/>
        <color rgb="FF000000"/>
        <rFont val="Arial"/>
        <family val="2"/>
        <charset val="1"/>
      </rPr>
      <t xml:space="preserve">  només les cel·les amb fons gris es poden omplenar</t>
    </r>
  </si>
  <si>
    <t>Màxim consum anual estimat (nombre d'envasos)</t>
  </si>
  <si>
    <t>Màxim consum anual estimat (nombre d'envasos) és indicatiu, no vinculant</t>
  </si>
  <si>
    <t>PVP de referència (envàs) és el preu màxim per unitat d'envàs.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</si>
</sst>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2" x14ac:knownFonts="1"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A7D00"/>
      <name val="Calibri"/>
      <family val="2"/>
      <charset val="1"/>
    </font>
    <font>
      <b/>
      <sz val="11"/>
      <color rgb="FFFA7D00"/>
      <name val="Calibri"/>
      <family val="2"/>
      <charset val="1"/>
    </font>
    <font>
      <b/>
      <sz val="11"/>
      <color rgb="FF44546A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11"/>
      <color rgb="FF3F3F3F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7F7F7F"/>
      <name val="Calibri"/>
      <family val="2"/>
      <charset val="1"/>
    </font>
    <font>
      <b/>
      <sz val="18"/>
      <color rgb="FF44546A"/>
      <name val="Calibri Light"/>
      <family val="2"/>
      <charset val="1"/>
    </font>
    <font>
      <b/>
      <sz val="15"/>
      <color rgb="FF44546A"/>
      <name val="Calibri"/>
      <family val="2"/>
      <charset val="1"/>
    </font>
    <font>
      <b/>
      <sz val="13"/>
      <color rgb="FF44546A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color rgb="FF000000"/>
      <name val="Arial"/>
      <charset val="1"/>
    </font>
    <font>
      <b/>
      <sz val="10"/>
      <name val="Arial"/>
      <family val="2"/>
      <charset val="1"/>
    </font>
    <font>
      <sz val="10"/>
      <color rgb="FF000000"/>
      <name val="Arial"/>
      <charset val="1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EDEDED"/>
        <bgColor rgb="FFF2F2F2"/>
      </patternFill>
    </fill>
    <fill>
      <patternFill patternType="solid">
        <fgColor rgb="FFFFF2CC"/>
        <bgColor rgb="FFFFFFCC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DEDED"/>
      </patternFill>
    </fill>
    <fill>
      <patternFill patternType="solid">
        <fgColor rgb="FFBDD7EE"/>
        <bgColor rgb="FFADCDEA"/>
      </patternFill>
    </fill>
    <fill>
      <patternFill patternType="solid">
        <fgColor rgb="FFF8CBAD"/>
        <bgColor rgb="FFFFC7CE"/>
      </patternFill>
    </fill>
    <fill>
      <patternFill patternType="solid">
        <fgColor rgb="FFDBDBDB"/>
        <bgColor rgb="FFDCDCDC"/>
      </patternFill>
    </fill>
    <fill>
      <patternFill patternType="solid">
        <fgColor rgb="FFFFE699"/>
        <bgColor rgb="FFFFF2CC"/>
      </patternFill>
    </fill>
    <fill>
      <patternFill patternType="solid">
        <fgColor rgb="FFB4C7E7"/>
        <bgColor rgb="FFADCDEA"/>
      </patternFill>
    </fill>
    <fill>
      <patternFill patternType="solid">
        <fgColor rgb="FFC5E0B4"/>
        <bgColor rgb="FFC6EFCE"/>
      </patternFill>
    </fill>
    <fill>
      <patternFill patternType="solid">
        <fgColor rgb="FF9DC3E6"/>
        <bgColor rgb="FFADCDEA"/>
      </patternFill>
    </fill>
    <fill>
      <patternFill patternType="solid">
        <fgColor rgb="FFF4B183"/>
        <bgColor rgb="FFF8CBAD"/>
      </patternFill>
    </fill>
    <fill>
      <patternFill patternType="solid">
        <fgColor rgb="FFC9C9C9"/>
        <bgColor rgb="FFB4C7E7"/>
      </patternFill>
    </fill>
    <fill>
      <patternFill patternType="solid">
        <fgColor rgb="FFFFD966"/>
        <bgColor rgb="FFFFE699"/>
      </patternFill>
    </fill>
    <fill>
      <patternFill patternType="solid">
        <fgColor rgb="FF8FAADC"/>
        <bgColor rgb="FF9DC3E6"/>
      </patternFill>
    </fill>
    <fill>
      <patternFill patternType="solid">
        <fgColor rgb="FFA9D18E"/>
        <bgColor rgb="FFC5E0B4"/>
      </patternFill>
    </fill>
    <fill>
      <patternFill patternType="solid">
        <fgColor rgb="FFC6EFCE"/>
        <bgColor rgb="FFC5E0B4"/>
      </patternFill>
    </fill>
    <fill>
      <patternFill patternType="solid">
        <fgColor rgb="FFA5A5A5"/>
        <bgColor rgb="FFB2B2B2"/>
      </patternFill>
    </fill>
    <fill>
      <patternFill patternType="solid">
        <fgColor rgb="FFF2F2F2"/>
        <bgColor rgb="FFEDEDED"/>
      </patternFill>
    </fill>
    <fill>
      <patternFill patternType="solid">
        <fgColor rgb="FFFFC7CE"/>
        <bgColor rgb="FFF8CBAD"/>
      </patternFill>
    </fill>
    <fill>
      <patternFill patternType="solid">
        <fgColor rgb="FFFFFFCC"/>
        <bgColor rgb="FFFFF2CC"/>
      </patternFill>
    </fill>
    <fill>
      <patternFill patternType="solid">
        <fgColor rgb="FF5B9BD5"/>
        <bgColor rgb="FF8FAADC"/>
      </patternFill>
    </fill>
    <fill>
      <patternFill patternType="solid">
        <fgColor rgb="FFED7D31"/>
        <bgColor rgb="FFFA7D00"/>
      </patternFill>
    </fill>
    <fill>
      <patternFill patternType="solid">
        <fgColor rgb="FFFFC000"/>
        <bgColor rgb="FFFFD966"/>
      </patternFill>
    </fill>
    <fill>
      <patternFill patternType="solid">
        <fgColor rgb="FF4472C4"/>
        <bgColor rgb="FF5B9BD5"/>
      </patternFill>
    </fill>
    <fill>
      <patternFill patternType="solid">
        <fgColor rgb="FF70AD47"/>
        <bgColor rgb="FF7F7F7F"/>
      </patternFill>
    </fill>
    <fill>
      <patternFill patternType="solid">
        <fgColor rgb="FFDCDCDC"/>
        <bgColor rgb="FFDBDBDB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DCDEA"/>
      </bottom>
      <diagonal/>
    </border>
    <border>
      <left/>
      <right/>
      <top/>
      <bottom style="medium">
        <color rgb="FF9DC3E6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2" borderId="0" applyBorder="0" applyProtection="0"/>
    <xf numFmtId="0" fontId="1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9" borderId="0" applyBorder="0" applyProtection="0"/>
    <xf numFmtId="0" fontId="3" fillId="20" borderId="0" applyBorder="0" applyProtection="0"/>
    <xf numFmtId="0" fontId="4" fillId="21" borderId="1" applyProtection="0"/>
    <xf numFmtId="0" fontId="5" fillId="0" borderId="2" applyProtection="0"/>
    <xf numFmtId="0" fontId="6" fillId="22" borderId="3" applyProtection="0"/>
    <xf numFmtId="0" fontId="7" fillId="0" borderId="0" applyBorder="0" applyProtection="0"/>
    <xf numFmtId="0" fontId="8" fillId="23" borderId="0" applyBorder="0" applyProtection="0"/>
    <xf numFmtId="0" fontId="20" fillId="24" borderId="4" applyProtection="0"/>
    <xf numFmtId="0" fontId="9" fillId="22" borderId="5" applyProtection="0"/>
    <xf numFmtId="0" fontId="10" fillId="0" borderId="0" applyBorder="0" applyProtection="0"/>
    <xf numFmtId="0" fontId="11" fillId="0" borderId="0" applyBorder="0" applyProtection="0"/>
    <xf numFmtId="0" fontId="12" fillId="0" borderId="0" applyBorder="0" applyProtection="0"/>
    <xf numFmtId="0" fontId="13" fillId="0" borderId="6" applyProtection="0"/>
    <xf numFmtId="0" fontId="14" fillId="0" borderId="7" applyProtection="0"/>
    <xf numFmtId="0" fontId="7" fillId="0" borderId="8" applyProtection="0"/>
    <xf numFmtId="0" fontId="2" fillId="25" borderId="0" applyBorder="0" applyProtection="0"/>
    <xf numFmtId="0" fontId="2" fillId="26" borderId="0" applyBorder="0" applyProtection="0"/>
    <xf numFmtId="0" fontId="2" fillId="21" borderId="0" applyBorder="0" applyProtection="0"/>
    <xf numFmtId="0" fontId="2" fillId="27" borderId="0" applyBorder="0" applyProtection="0"/>
    <xf numFmtId="0" fontId="2" fillId="28" borderId="0" applyBorder="0" applyProtection="0"/>
    <xf numFmtId="0" fontId="2" fillId="29" borderId="0" applyBorder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/>
    <xf numFmtId="164" fontId="0" fillId="0" borderId="0" xfId="0" applyNumberFormat="1"/>
    <xf numFmtId="4" fontId="0" fillId="0" borderId="0" xfId="0" applyNumberFormat="1"/>
    <xf numFmtId="0" fontId="15" fillId="0" borderId="0" xfId="0" applyFont="1" applyAlignment="1">
      <alignment horizontal="center" wrapText="1"/>
    </xf>
    <xf numFmtId="4" fontId="0" fillId="0" borderId="0" xfId="0" applyNumberFormat="1" applyAlignment="1" applyProtection="1"/>
    <xf numFmtId="4" fontId="0" fillId="0" borderId="0" xfId="0" applyNumberFormat="1" applyBorder="1" applyProtection="1"/>
    <xf numFmtId="4" fontId="0" fillId="0" borderId="0" xfId="0" applyNumberFormat="1" applyProtection="1"/>
    <xf numFmtId="0" fontId="16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</xf>
    <xf numFmtId="4" fontId="18" fillId="0" borderId="0" xfId="0" applyNumberFormat="1" applyFont="1" applyProtection="1"/>
    <xf numFmtId="4" fontId="0" fillId="0" borderId="0" xfId="0" applyNumberFormat="1" applyFill="1" applyBorder="1" applyProtection="1"/>
    <xf numFmtId="4" fontId="0" fillId="0" borderId="0" xfId="0" applyNumberFormat="1" applyFill="1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</xf>
    <xf numFmtId="164" fontId="0" fillId="0" borderId="0" xfId="0" applyNumberFormat="1" applyProtection="1"/>
    <xf numFmtId="0" fontId="0" fillId="0" borderId="0" xfId="0" applyAlignment="1" applyProtection="1">
      <alignment horizontal="center" wrapText="1"/>
    </xf>
    <xf numFmtId="0" fontId="0" fillId="0" borderId="0" xfId="0" applyProtection="1"/>
    <xf numFmtId="4" fontId="0" fillId="0" borderId="10" xfId="0" applyNumberFormat="1" applyBorder="1" applyAlignment="1" applyProtection="1">
      <alignment horizontal="left"/>
    </xf>
    <xf numFmtId="4" fontId="0" fillId="0" borderId="12" xfId="0" applyNumberFormat="1" applyBorder="1" applyAlignment="1" applyProtection="1">
      <alignment horizontal="left"/>
    </xf>
    <xf numFmtId="0" fontId="15" fillId="0" borderId="14" xfId="0" applyFont="1" applyBorder="1" applyAlignment="1" applyProtection="1">
      <alignment horizontal="center" wrapText="1"/>
    </xf>
    <xf numFmtId="0" fontId="15" fillId="0" borderId="15" xfId="0" applyFont="1" applyBorder="1" applyAlignment="1" applyProtection="1">
      <alignment horizontal="center" wrapText="1"/>
    </xf>
    <xf numFmtId="4" fontId="15" fillId="0" borderId="15" xfId="0" applyNumberFormat="1" applyFont="1" applyBorder="1" applyAlignment="1" applyProtection="1"/>
    <xf numFmtId="164" fontId="0" fillId="0" borderId="15" xfId="0" applyNumberFormat="1" applyBorder="1" applyProtection="1"/>
    <xf numFmtId="4" fontId="18" fillId="0" borderId="15" xfId="0" applyNumberFormat="1" applyFont="1" applyBorder="1" applyProtection="1"/>
    <xf numFmtId="4" fontId="18" fillId="0" borderId="16" xfId="0" applyNumberFormat="1" applyFont="1" applyBorder="1" applyProtection="1"/>
    <xf numFmtId="0" fontId="19" fillId="0" borderId="17" xfId="0" applyFont="1" applyBorder="1" applyAlignment="1" applyProtection="1">
      <alignment wrapText="1"/>
    </xf>
    <xf numFmtId="4" fontId="19" fillId="0" borderId="18" xfId="0" applyNumberFormat="1" applyFont="1" applyBorder="1" applyAlignment="1" applyProtection="1">
      <alignment horizontal="center" wrapText="1"/>
    </xf>
    <xf numFmtId="0" fontId="19" fillId="0" borderId="19" xfId="0" applyFont="1" applyBorder="1" applyAlignment="1" applyProtection="1">
      <alignment wrapText="1"/>
    </xf>
    <xf numFmtId="4" fontId="19" fillId="0" borderId="20" xfId="0" applyNumberFormat="1" applyFont="1" applyBorder="1" applyAlignment="1" applyProtection="1">
      <alignment horizontal="center" wrapText="1"/>
    </xf>
    <xf numFmtId="0" fontId="18" fillId="0" borderId="19" xfId="0" applyFont="1" applyBorder="1" applyAlignment="1" applyProtection="1">
      <alignment wrapText="1"/>
    </xf>
    <xf numFmtId="4" fontId="18" fillId="0" borderId="20" xfId="0" applyNumberFormat="1" applyFont="1" applyBorder="1" applyAlignment="1" applyProtection="1">
      <alignment horizontal="center" wrapText="1"/>
    </xf>
    <xf numFmtId="0" fontId="0" fillId="0" borderId="19" xfId="0" applyBorder="1" applyAlignment="1" applyProtection="1">
      <alignment wrapText="1"/>
    </xf>
    <xf numFmtId="0" fontId="0" fillId="0" borderId="20" xfId="0" applyBorder="1" applyAlignment="1" applyProtection="1">
      <alignment horizontal="center" wrapText="1"/>
    </xf>
    <xf numFmtId="0" fontId="18" fillId="0" borderId="21" xfId="0" applyFont="1" applyBorder="1" applyAlignment="1" applyProtection="1">
      <alignment wrapText="1"/>
    </xf>
    <xf numFmtId="4" fontId="0" fillId="0" borderId="22" xfId="0" applyNumberFormat="1" applyBorder="1" applyAlignment="1" applyProtection="1">
      <alignment horizontal="center" wrapText="1"/>
    </xf>
    <xf numFmtId="0" fontId="16" fillId="0" borderId="23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12" xfId="0" applyFont="1" applyBorder="1" applyAlignment="1" applyProtection="1">
      <alignment vertical="center" wrapText="1"/>
    </xf>
    <xf numFmtId="4" fontId="16" fillId="0" borderId="11" xfId="0" applyNumberFormat="1" applyFont="1" applyBorder="1" applyAlignment="1" applyProtection="1">
      <alignment horizontal="left"/>
    </xf>
    <xf numFmtId="4" fontId="16" fillId="0" borderId="13" xfId="0" applyNumberFormat="1" applyFon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 wrapText="1"/>
    </xf>
    <xf numFmtId="0" fontId="15" fillId="0" borderId="15" xfId="0" applyFont="1" applyBorder="1" applyAlignment="1" applyProtection="1">
      <alignment horizontal="center" wrapText="1"/>
    </xf>
    <xf numFmtId="4" fontId="15" fillId="0" borderId="9" xfId="0" applyNumberFormat="1" applyFont="1" applyBorder="1" applyAlignment="1" applyProtection="1">
      <alignment horizontal="left"/>
    </xf>
    <xf numFmtId="4" fontId="0" fillId="0" borderId="27" xfId="0" applyNumberFormat="1" applyFill="1" applyBorder="1" applyProtection="1"/>
    <xf numFmtId="4" fontId="0" fillId="30" borderId="28" xfId="0" applyNumberFormat="1" applyFill="1" applyBorder="1" applyProtection="1">
      <protection locked="0"/>
    </xf>
    <xf numFmtId="0" fontId="0" fillId="31" borderId="28" xfId="0" applyFill="1" applyBorder="1" applyProtection="1">
      <protection locked="0"/>
    </xf>
    <xf numFmtId="164" fontId="0" fillId="0" borderId="27" xfId="0" applyNumberFormat="1" applyFill="1" applyBorder="1" applyProtection="1"/>
    <xf numFmtId="164" fontId="0" fillId="30" borderId="28" xfId="0" applyNumberFormat="1" applyFill="1" applyBorder="1" applyProtection="1">
      <protection locked="0"/>
    </xf>
    <xf numFmtId="4" fontId="0" fillId="0" borderId="28" xfId="0" applyNumberFormat="1" applyBorder="1" applyProtection="1"/>
    <xf numFmtId="0" fontId="0" fillId="0" borderId="27" xfId="0" applyBorder="1" applyProtection="1"/>
    <xf numFmtId="4" fontId="0" fillId="0" borderId="27" xfId="0" applyNumberFormat="1" applyBorder="1" applyAlignment="1" applyProtection="1"/>
    <xf numFmtId="0" fontId="0" fillId="0" borderId="28" xfId="0" applyFont="1" applyBorder="1" applyAlignment="1" applyProtection="1">
      <alignment wrapText="1"/>
    </xf>
    <xf numFmtId="0" fontId="0" fillId="0" borderId="28" xfId="0" applyBorder="1" applyProtection="1"/>
    <xf numFmtId="164" fontId="0" fillId="0" borderId="28" xfId="0" applyNumberFormat="1" applyBorder="1" applyAlignment="1" applyProtection="1"/>
    <xf numFmtId="4" fontId="0" fillId="0" borderId="28" xfId="0" applyNumberFormat="1" applyBorder="1" applyAlignment="1" applyProtection="1"/>
    <xf numFmtId="0" fontId="16" fillId="0" borderId="28" xfId="0" applyFont="1" applyBorder="1" applyAlignment="1" applyProtection="1">
      <alignment wrapText="1"/>
    </xf>
    <xf numFmtId="0" fontId="0" fillId="0" borderId="28" xfId="0" applyFont="1" applyBorder="1" applyAlignment="1" applyProtection="1">
      <alignment horizontal="center" wrapText="1"/>
    </xf>
    <xf numFmtId="0" fontId="17" fillId="0" borderId="28" xfId="0" applyFont="1" applyBorder="1" applyAlignment="1" applyProtection="1">
      <alignment horizontal="center" wrapText="1"/>
    </xf>
    <xf numFmtId="0" fontId="0" fillId="0" borderId="29" xfId="0" applyFont="1" applyBorder="1" applyAlignment="1" applyProtection="1">
      <alignment wrapText="1"/>
    </xf>
    <xf numFmtId="0" fontId="16" fillId="0" borderId="29" xfId="0" applyFont="1" applyBorder="1" applyAlignment="1" applyProtection="1">
      <alignment horizontal="center" wrapText="1"/>
    </xf>
    <xf numFmtId="0" fontId="0" fillId="0" borderId="29" xfId="0" applyBorder="1" applyProtection="1"/>
    <xf numFmtId="164" fontId="0" fillId="0" borderId="29" xfId="0" applyNumberFormat="1" applyBorder="1" applyAlignment="1" applyProtection="1"/>
    <xf numFmtId="4" fontId="0" fillId="0" borderId="29" xfId="0" applyNumberFormat="1" applyBorder="1" applyAlignment="1" applyProtection="1"/>
    <xf numFmtId="164" fontId="0" fillId="30" borderId="29" xfId="0" applyNumberFormat="1" applyFill="1" applyBorder="1" applyProtection="1">
      <protection locked="0"/>
    </xf>
    <xf numFmtId="4" fontId="0" fillId="0" borderId="29" xfId="0" applyNumberFormat="1" applyBorder="1" applyProtection="1"/>
    <xf numFmtId="4" fontId="0" fillId="30" borderId="29" xfId="0" applyNumberFormat="1" applyFill="1" applyBorder="1" applyProtection="1">
      <protection locked="0"/>
    </xf>
    <xf numFmtId="0" fontId="0" fillId="31" borderId="29" xfId="0" applyFill="1" applyBorder="1" applyProtection="1">
      <protection locked="0"/>
    </xf>
    <xf numFmtId="0" fontId="15" fillId="0" borderId="15" xfId="0" applyFont="1" applyBorder="1" applyAlignment="1" applyProtection="1">
      <alignment horizontal="center" textRotation="90" wrapText="1"/>
    </xf>
    <xf numFmtId="4" fontId="15" fillId="0" borderId="15" xfId="0" applyNumberFormat="1" applyFont="1" applyBorder="1" applyAlignment="1" applyProtection="1">
      <alignment horizontal="center" textRotation="90" wrapText="1"/>
    </xf>
    <xf numFmtId="4" fontId="15" fillId="0" borderId="15" xfId="0" applyNumberFormat="1" applyFont="1" applyBorder="1" applyAlignment="1" applyProtection="1">
      <alignment horizontal="center" wrapText="1"/>
    </xf>
    <xf numFmtId="164" fontId="15" fillId="0" borderId="15" xfId="0" applyNumberFormat="1" applyFont="1" applyBorder="1" applyAlignment="1">
      <alignment horizontal="center" wrapText="1"/>
    </xf>
    <xf numFmtId="4" fontId="15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21" fillId="32" borderId="24" xfId="0" applyFont="1" applyFill="1" applyBorder="1" applyAlignment="1" applyProtection="1">
      <alignment horizontal="left" vertical="center" wrapText="1"/>
    </xf>
    <xf numFmtId="0" fontId="21" fillId="32" borderId="25" xfId="0" applyFont="1" applyFill="1" applyBorder="1" applyAlignment="1" applyProtection="1">
      <alignment horizontal="left" vertical="center" wrapText="1"/>
    </xf>
    <xf numFmtId="0" fontId="21" fillId="32" borderId="26" xfId="0" applyFont="1" applyFill="1" applyBorder="1" applyAlignment="1" applyProtection="1">
      <alignment horizontal="left" vertical="center" wrapText="1"/>
    </xf>
  </cellXfs>
  <cellStyles count="3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2"/>
    <cellStyle name="Celda de comprobación" xfId="20"/>
    <cellStyle name="Celda vinculada" xfId="21"/>
    <cellStyle name="Encabezado 4" xfId="23"/>
    <cellStyle name="Énfasis1" xfId="33"/>
    <cellStyle name="Énfasis2" xfId="34"/>
    <cellStyle name="Énfasis3" xfId="35"/>
    <cellStyle name="Énfasis4" xfId="36"/>
    <cellStyle name="Énfasis5" xfId="37"/>
    <cellStyle name="Énfasis6" xfId="38"/>
    <cellStyle name="Incorrecto" xfId="24"/>
    <cellStyle name="Normal" xfId="0" builtinId="0"/>
    <cellStyle name="Notas" xfId="25"/>
    <cellStyle name="Salida" xfId="26"/>
    <cellStyle name="Texto de advertencia" xfId="27"/>
    <cellStyle name="Texto explicativo" xfId="28"/>
    <cellStyle name="Título" xfId="29"/>
    <cellStyle name="Título 1" xfId="30"/>
    <cellStyle name="Título 2" xfId="31"/>
    <cellStyle name="Título 3" xfId="3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EDEDED"/>
      <rgbColor rgb="FF0000FF"/>
      <rgbColor rgb="FFFFD966"/>
      <rgbColor rgb="FFFF00FF"/>
      <rgbColor rgb="FFC5E0B4"/>
      <rgbColor rgb="FF9C0006"/>
      <rgbColor rgb="FF006100"/>
      <rgbColor rgb="FF000080"/>
      <rgbColor rgb="FFB4C7E7"/>
      <rgbColor rgb="FF800080"/>
      <rgbColor rgb="FFDCDCDC"/>
      <rgbColor rgb="FFC9C9C9"/>
      <rgbColor rgb="FF7F7F7F"/>
      <rgbColor rgb="FF8FAADC"/>
      <rgbColor rgb="FFFFC7CE"/>
      <rgbColor rgb="FFFFFFCC"/>
      <rgbColor rgb="FFDEEBF7"/>
      <rgbColor rgb="FF660066"/>
      <rgbColor rgb="FFED7D31"/>
      <rgbColor rgb="FFF2F2F2"/>
      <rgbColor rgb="FFBDD7EE"/>
      <rgbColor rgb="FF000080"/>
      <rgbColor rgb="FFFF00FF"/>
      <rgbColor rgb="FFFFF2CC"/>
      <rgbColor rgb="FFDAE3F3"/>
      <rgbColor rgb="FF800080"/>
      <rgbColor rgb="FF800000"/>
      <rgbColor rgb="FFFBE5D6"/>
      <rgbColor rgb="FF0000FF"/>
      <rgbColor rgb="FFADCDEA"/>
      <rgbColor rgb="FFE2F0D9"/>
      <rgbColor rgb="FFC6EFCE"/>
      <rgbColor rgb="FFFFE699"/>
      <rgbColor rgb="FF9DC3E6"/>
      <rgbColor rgb="FFF4B183"/>
      <rgbColor rgb="FFB2B2B2"/>
      <rgbColor rgb="FFF8CBAD"/>
      <rgbColor rgb="FF4472C4"/>
      <rgbColor rgb="FF5B9BD5"/>
      <rgbColor rgb="FFA9D18E"/>
      <rgbColor rgb="FFFFC000"/>
      <rgbColor rgb="FFFF8001"/>
      <rgbColor rgb="FFFA7D00"/>
      <rgbColor rgb="FF44546A"/>
      <rgbColor rgb="FFA5A5A5"/>
      <rgbColor rgb="FF003366"/>
      <rgbColor rgb="FF70AD47"/>
      <rgbColor rgb="FF003300"/>
      <rgbColor rgb="FF333300"/>
      <rgbColor rgb="FF993300"/>
      <rgbColor rgb="FFDBDBDB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44" sqref="A44"/>
      <selection pane="bottomRight"/>
    </sheetView>
  </sheetViews>
  <sheetFormatPr defaultColWidth="8.7109375" defaultRowHeight="12.75" x14ac:dyDescent="0.2"/>
  <cols>
    <col min="1" max="1" width="51.7109375" style="1" customWidth="1"/>
    <col min="2" max="2" width="19.140625" style="2" customWidth="1"/>
    <col min="3" max="3" width="7.5703125" customWidth="1"/>
    <col min="4" max="5" width="10.28515625" style="3" customWidth="1"/>
    <col min="6" max="7" width="12.42578125" style="3" customWidth="1"/>
    <col min="8" max="9" width="12.42578125" style="4" customWidth="1"/>
    <col min="10" max="11" width="12.42578125" style="5" customWidth="1"/>
    <col min="12" max="12" width="44.140625" style="5" customWidth="1"/>
    <col min="13" max="13" width="44.140625" customWidth="1"/>
  </cols>
  <sheetData>
    <row r="1" spans="1:13" s="6" customFormat="1" ht="157.5" thickBot="1" x14ac:dyDescent="0.25">
      <c r="A1" s="22" t="s">
        <v>0</v>
      </c>
      <c r="B1" s="23" t="s">
        <v>1</v>
      </c>
      <c r="C1" s="71" t="s">
        <v>101</v>
      </c>
      <c r="D1" s="72" t="s">
        <v>2</v>
      </c>
      <c r="E1" s="72" t="s">
        <v>3</v>
      </c>
      <c r="F1" s="73" t="s">
        <v>4</v>
      </c>
      <c r="G1" s="73" t="s">
        <v>5</v>
      </c>
      <c r="H1" s="74" t="s">
        <v>6</v>
      </c>
      <c r="I1" s="74" t="s">
        <v>7</v>
      </c>
      <c r="J1" s="75" t="s">
        <v>8</v>
      </c>
      <c r="K1" s="75" t="s">
        <v>9</v>
      </c>
      <c r="L1" s="75" t="s">
        <v>10</v>
      </c>
      <c r="M1" s="76" t="s">
        <v>11</v>
      </c>
    </row>
    <row r="2" spans="1:13" ht="12.75" customHeight="1" x14ac:dyDescent="0.2">
      <c r="A2" s="62" t="s">
        <v>12</v>
      </c>
      <c r="B2" s="63" t="s">
        <v>13</v>
      </c>
      <c r="C2" s="64">
        <v>2</v>
      </c>
      <c r="D2" s="65">
        <v>23.55</v>
      </c>
      <c r="E2" s="65">
        <v>28.4955</v>
      </c>
      <c r="F2" s="66">
        <f t="shared" ref="F2:F33" si="0">C2*D2</f>
        <v>47.1</v>
      </c>
      <c r="G2" s="66">
        <f t="shared" ref="G2:G33" si="1">C2*E2</f>
        <v>56.991</v>
      </c>
      <c r="H2" s="67"/>
      <c r="I2" s="67"/>
      <c r="J2" s="68">
        <f t="shared" ref="J2:J33" si="2">H2*C2</f>
        <v>0</v>
      </c>
      <c r="K2" s="68">
        <f t="shared" ref="K2:K33" si="3">I2*C2</f>
        <v>0</v>
      </c>
      <c r="L2" s="69"/>
      <c r="M2" s="70"/>
    </row>
    <row r="3" spans="1:13" ht="12.75" customHeight="1" x14ac:dyDescent="0.2">
      <c r="A3" s="59" t="s">
        <v>14</v>
      </c>
      <c r="B3" s="60" t="s">
        <v>15</v>
      </c>
      <c r="C3" s="56">
        <v>80</v>
      </c>
      <c r="D3" s="57">
        <v>18.739999999999998</v>
      </c>
      <c r="E3" s="57">
        <v>22.6754</v>
      </c>
      <c r="F3" s="58">
        <f t="shared" si="0"/>
        <v>1499.1999999999998</v>
      </c>
      <c r="G3" s="58">
        <f t="shared" si="1"/>
        <v>1814.0319999999999</v>
      </c>
      <c r="H3" s="51"/>
      <c r="I3" s="51"/>
      <c r="J3" s="52">
        <f t="shared" si="2"/>
        <v>0</v>
      </c>
      <c r="K3" s="52">
        <f t="shared" si="3"/>
        <v>0</v>
      </c>
      <c r="L3" s="48"/>
      <c r="M3" s="49"/>
    </row>
    <row r="4" spans="1:13" ht="12.75" customHeight="1" x14ac:dyDescent="0.2">
      <c r="A4" s="55" t="s">
        <v>16</v>
      </c>
      <c r="B4" s="60" t="s">
        <v>17</v>
      </c>
      <c r="C4" s="56">
        <v>8</v>
      </c>
      <c r="D4" s="57">
        <v>47.5</v>
      </c>
      <c r="E4" s="57">
        <v>57.475000000000001</v>
      </c>
      <c r="F4" s="58">
        <f t="shared" si="0"/>
        <v>380</v>
      </c>
      <c r="G4" s="58">
        <f t="shared" si="1"/>
        <v>459.8</v>
      </c>
      <c r="H4" s="51"/>
      <c r="I4" s="51"/>
      <c r="J4" s="52">
        <f t="shared" si="2"/>
        <v>0</v>
      </c>
      <c r="K4" s="52">
        <f t="shared" si="3"/>
        <v>0</v>
      </c>
      <c r="L4" s="48"/>
      <c r="M4" s="49"/>
    </row>
    <row r="5" spans="1:13" ht="12.75" customHeight="1" x14ac:dyDescent="0.2">
      <c r="A5" s="55" t="s">
        <v>18</v>
      </c>
      <c r="B5" s="60" t="s">
        <v>19</v>
      </c>
      <c r="C5" s="56">
        <v>35</v>
      </c>
      <c r="D5" s="57">
        <v>18.149999999999999</v>
      </c>
      <c r="E5" s="57">
        <v>21.961500000000001</v>
      </c>
      <c r="F5" s="58">
        <f t="shared" si="0"/>
        <v>635.25</v>
      </c>
      <c r="G5" s="58">
        <f t="shared" si="1"/>
        <v>768.65250000000003</v>
      </c>
      <c r="H5" s="51"/>
      <c r="I5" s="51"/>
      <c r="J5" s="52">
        <f t="shared" si="2"/>
        <v>0</v>
      </c>
      <c r="K5" s="52">
        <f t="shared" si="3"/>
        <v>0</v>
      </c>
      <c r="L5" s="48"/>
      <c r="M5" s="49"/>
    </row>
    <row r="6" spans="1:13" ht="12.75" customHeight="1" x14ac:dyDescent="0.2">
      <c r="A6" s="59" t="s">
        <v>20</v>
      </c>
      <c r="B6" s="61" t="s">
        <v>21</v>
      </c>
      <c r="C6" s="56">
        <v>35</v>
      </c>
      <c r="D6" s="57">
        <v>0.5</v>
      </c>
      <c r="E6" s="57">
        <f>D6*1.21</f>
        <v>0.60499999999999998</v>
      </c>
      <c r="F6" s="58">
        <f t="shared" si="0"/>
        <v>17.5</v>
      </c>
      <c r="G6" s="58">
        <f t="shared" si="1"/>
        <v>21.175000000000001</v>
      </c>
      <c r="H6" s="51"/>
      <c r="I6" s="51"/>
      <c r="J6" s="52">
        <f t="shared" si="2"/>
        <v>0</v>
      </c>
      <c r="K6" s="52">
        <f t="shared" si="3"/>
        <v>0</v>
      </c>
      <c r="L6" s="48"/>
      <c r="M6" s="49"/>
    </row>
    <row r="7" spans="1:13" ht="12.75" customHeight="1" x14ac:dyDescent="0.2">
      <c r="A7" s="55" t="s">
        <v>22</v>
      </c>
      <c r="B7" s="60" t="s">
        <v>23</v>
      </c>
      <c r="C7" s="56">
        <v>8</v>
      </c>
      <c r="D7" s="57">
        <v>77.5</v>
      </c>
      <c r="E7" s="57">
        <v>93.775000000000006</v>
      </c>
      <c r="F7" s="58">
        <f t="shared" si="0"/>
        <v>620</v>
      </c>
      <c r="G7" s="58">
        <f t="shared" si="1"/>
        <v>750.2</v>
      </c>
      <c r="H7" s="51"/>
      <c r="I7" s="51"/>
      <c r="J7" s="52">
        <f t="shared" si="2"/>
        <v>0</v>
      </c>
      <c r="K7" s="52">
        <f t="shared" si="3"/>
        <v>0</v>
      </c>
      <c r="L7" s="48"/>
      <c r="M7" s="49"/>
    </row>
    <row r="8" spans="1:13" ht="12.75" customHeight="1" x14ac:dyDescent="0.2">
      <c r="A8" s="59" t="s">
        <v>24</v>
      </c>
      <c r="B8" s="60" t="s">
        <v>25</v>
      </c>
      <c r="C8" s="56">
        <v>90</v>
      </c>
      <c r="D8" s="57">
        <v>7.95</v>
      </c>
      <c r="E8" s="57">
        <v>9.6195000000000004</v>
      </c>
      <c r="F8" s="58">
        <f t="shared" si="0"/>
        <v>715.5</v>
      </c>
      <c r="G8" s="58">
        <f t="shared" si="1"/>
        <v>865.755</v>
      </c>
      <c r="H8" s="51"/>
      <c r="I8" s="51"/>
      <c r="J8" s="52">
        <f t="shared" si="2"/>
        <v>0</v>
      </c>
      <c r="K8" s="52">
        <f t="shared" si="3"/>
        <v>0</v>
      </c>
      <c r="L8" s="48"/>
      <c r="M8" s="49"/>
    </row>
    <row r="9" spans="1:13" ht="12.75" customHeight="1" x14ac:dyDescent="0.2">
      <c r="A9" s="55" t="s">
        <v>26</v>
      </c>
      <c r="B9" s="60" t="s">
        <v>27</v>
      </c>
      <c r="C9" s="56">
        <v>13</v>
      </c>
      <c r="D9" s="57">
        <v>74.5</v>
      </c>
      <c r="E9" s="57">
        <v>90.144999999999996</v>
      </c>
      <c r="F9" s="58">
        <f t="shared" si="0"/>
        <v>968.5</v>
      </c>
      <c r="G9" s="58">
        <f t="shared" si="1"/>
        <v>1171.885</v>
      </c>
      <c r="H9" s="51"/>
      <c r="I9" s="51"/>
      <c r="J9" s="52">
        <f t="shared" si="2"/>
        <v>0</v>
      </c>
      <c r="K9" s="52">
        <f t="shared" si="3"/>
        <v>0</v>
      </c>
      <c r="L9" s="48"/>
      <c r="M9" s="49"/>
    </row>
    <row r="10" spans="1:13" ht="12.75" customHeight="1" x14ac:dyDescent="0.2">
      <c r="A10" s="55" t="s">
        <v>28</v>
      </c>
      <c r="B10" s="60" t="s">
        <v>29</v>
      </c>
      <c r="C10" s="56">
        <v>4</v>
      </c>
      <c r="D10" s="57">
        <v>11.61</v>
      </c>
      <c r="E10" s="57">
        <v>14.0481</v>
      </c>
      <c r="F10" s="58">
        <f t="shared" si="0"/>
        <v>46.44</v>
      </c>
      <c r="G10" s="58">
        <f t="shared" si="1"/>
        <v>56.192399999999999</v>
      </c>
      <c r="H10" s="51"/>
      <c r="I10" s="51"/>
      <c r="J10" s="52">
        <f t="shared" si="2"/>
        <v>0</v>
      </c>
      <c r="K10" s="52">
        <f t="shared" si="3"/>
        <v>0</v>
      </c>
      <c r="L10" s="48"/>
      <c r="M10" s="49"/>
    </row>
    <row r="11" spans="1:13" ht="12.75" customHeight="1" x14ac:dyDescent="0.2">
      <c r="A11" s="55" t="s">
        <v>30</v>
      </c>
      <c r="B11" s="60" t="s">
        <v>31</v>
      </c>
      <c r="C11" s="56">
        <v>35</v>
      </c>
      <c r="D11" s="57">
        <v>22.94</v>
      </c>
      <c r="E11" s="57">
        <v>27.757400000000001</v>
      </c>
      <c r="F11" s="58">
        <f t="shared" si="0"/>
        <v>802.90000000000009</v>
      </c>
      <c r="G11" s="58">
        <f t="shared" si="1"/>
        <v>971.50900000000001</v>
      </c>
      <c r="H11" s="51"/>
      <c r="I11" s="51"/>
      <c r="J11" s="52">
        <f t="shared" si="2"/>
        <v>0</v>
      </c>
      <c r="K11" s="52">
        <f t="shared" si="3"/>
        <v>0</v>
      </c>
      <c r="L11" s="48"/>
      <c r="M11" s="49"/>
    </row>
    <row r="12" spans="1:13" ht="12.75" customHeight="1" x14ac:dyDescent="0.2">
      <c r="A12" s="55" t="s">
        <v>32</v>
      </c>
      <c r="B12" s="60" t="s">
        <v>33</v>
      </c>
      <c r="C12" s="56">
        <v>4</v>
      </c>
      <c r="D12" s="57">
        <v>28.8</v>
      </c>
      <c r="E12" s="57">
        <v>34.847999999999999</v>
      </c>
      <c r="F12" s="58">
        <f t="shared" si="0"/>
        <v>115.2</v>
      </c>
      <c r="G12" s="58">
        <f t="shared" si="1"/>
        <v>139.392</v>
      </c>
      <c r="H12" s="51"/>
      <c r="I12" s="51"/>
      <c r="J12" s="52">
        <f t="shared" si="2"/>
        <v>0</v>
      </c>
      <c r="K12" s="52">
        <f t="shared" si="3"/>
        <v>0</v>
      </c>
      <c r="L12" s="48"/>
      <c r="M12" s="49"/>
    </row>
    <row r="13" spans="1:13" ht="12.75" customHeight="1" x14ac:dyDescent="0.2">
      <c r="A13" s="55" t="s">
        <v>34</v>
      </c>
      <c r="B13" s="60" t="s">
        <v>35</v>
      </c>
      <c r="C13" s="56">
        <v>25</v>
      </c>
      <c r="D13" s="57">
        <v>24.81</v>
      </c>
      <c r="E13" s="57">
        <v>30.020099999999999</v>
      </c>
      <c r="F13" s="58">
        <f t="shared" si="0"/>
        <v>620.25</v>
      </c>
      <c r="G13" s="58">
        <f t="shared" si="1"/>
        <v>750.50249999999994</v>
      </c>
      <c r="H13" s="51"/>
      <c r="I13" s="51"/>
      <c r="J13" s="52">
        <f t="shared" si="2"/>
        <v>0</v>
      </c>
      <c r="K13" s="52">
        <f t="shared" si="3"/>
        <v>0</v>
      </c>
      <c r="L13" s="48"/>
      <c r="M13" s="49"/>
    </row>
    <row r="14" spans="1:13" ht="12.75" customHeight="1" x14ac:dyDescent="0.2">
      <c r="A14" s="55" t="s">
        <v>36</v>
      </c>
      <c r="B14" s="60" t="s">
        <v>37</v>
      </c>
      <c r="C14" s="56">
        <v>25</v>
      </c>
      <c r="D14" s="57">
        <v>30.39</v>
      </c>
      <c r="E14" s="57">
        <v>36.771900000000002</v>
      </c>
      <c r="F14" s="58">
        <f t="shared" si="0"/>
        <v>759.75</v>
      </c>
      <c r="G14" s="58">
        <f t="shared" si="1"/>
        <v>919.29750000000001</v>
      </c>
      <c r="H14" s="51"/>
      <c r="I14" s="51"/>
      <c r="J14" s="52">
        <f t="shared" si="2"/>
        <v>0</v>
      </c>
      <c r="K14" s="52">
        <f t="shared" si="3"/>
        <v>0</v>
      </c>
      <c r="L14" s="48"/>
      <c r="M14" s="49"/>
    </row>
    <row r="15" spans="1:13" ht="12.75" customHeight="1" x14ac:dyDescent="0.2">
      <c r="A15" s="55" t="s">
        <v>38</v>
      </c>
      <c r="B15" s="60" t="s">
        <v>39</v>
      </c>
      <c r="C15" s="56">
        <v>35</v>
      </c>
      <c r="D15" s="57">
        <v>9.59</v>
      </c>
      <c r="E15" s="57">
        <v>11.603899999999999</v>
      </c>
      <c r="F15" s="58">
        <f t="shared" si="0"/>
        <v>335.65</v>
      </c>
      <c r="G15" s="58">
        <f t="shared" si="1"/>
        <v>406.13649999999996</v>
      </c>
      <c r="H15" s="51"/>
      <c r="I15" s="51"/>
      <c r="J15" s="52">
        <f t="shared" si="2"/>
        <v>0</v>
      </c>
      <c r="K15" s="52">
        <f t="shared" si="3"/>
        <v>0</v>
      </c>
      <c r="L15" s="48"/>
      <c r="M15" s="49"/>
    </row>
    <row r="16" spans="1:13" ht="12.75" customHeight="1" x14ac:dyDescent="0.2">
      <c r="A16" s="55" t="s">
        <v>40</v>
      </c>
      <c r="B16" s="60" t="s">
        <v>41</v>
      </c>
      <c r="C16" s="56">
        <v>3</v>
      </c>
      <c r="D16" s="57">
        <v>108.9</v>
      </c>
      <c r="E16" s="57">
        <v>131.76900000000001</v>
      </c>
      <c r="F16" s="58">
        <f t="shared" si="0"/>
        <v>326.70000000000005</v>
      </c>
      <c r="G16" s="58">
        <f t="shared" si="1"/>
        <v>395.30700000000002</v>
      </c>
      <c r="H16" s="51"/>
      <c r="I16" s="51"/>
      <c r="J16" s="52">
        <f t="shared" si="2"/>
        <v>0</v>
      </c>
      <c r="K16" s="52">
        <f t="shared" si="3"/>
        <v>0</v>
      </c>
      <c r="L16" s="48"/>
      <c r="M16" s="49"/>
    </row>
    <row r="17" spans="1:13" ht="12.75" customHeight="1" x14ac:dyDescent="0.2">
      <c r="A17" s="55" t="s">
        <v>42</v>
      </c>
      <c r="B17" s="60" t="s">
        <v>43</v>
      </c>
      <c r="C17" s="56">
        <v>1</v>
      </c>
      <c r="D17" s="57">
        <v>107.4</v>
      </c>
      <c r="E17" s="57">
        <v>129.95400000000001</v>
      </c>
      <c r="F17" s="58">
        <f t="shared" si="0"/>
        <v>107.4</v>
      </c>
      <c r="G17" s="58">
        <f t="shared" si="1"/>
        <v>129.95400000000001</v>
      </c>
      <c r="H17" s="51"/>
      <c r="I17" s="51"/>
      <c r="J17" s="52">
        <f t="shared" si="2"/>
        <v>0</v>
      </c>
      <c r="K17" s="52">
        <f t="shared" si="3"/>
        <v>0</v>
      </c>
      <c r="L17" s="48"/>
      <c r="M17" s="49"/>
    </row>
    <row r="18" spans="1:13" ht="12.75" customHeight="1" x14ac:dyDescent="0.2">
      <c r="A18" s="55" t="s">
        <v>44</v>
      </c>
      <c r="B18" s="60" t="s">
        <v>45</v>
      </c>
      <c r="C18" s="56">
        <v>60</v>
      </c>
      <c r="D18" s="57">
        <v>25.2</v>
      </c>
      <c r="E18" s="57">
        <v>30.492000000000001</v>
      </c>
      <c r="F18" s="58">
        <f t="shared" si="0"/>
        <v>1512</v>
      </c>
      <c r="G18" s="58">
        <f t="shared" si="1"/>
        <v>1829.52</v>
      </c>
      <c r="H18" s="51"/>
      <c r="I18" s="51"/>
      <c r="J18" s="52">
        <f t="shared" si="2"/>
        <v>0</v>
      </c>
      <c r="K18" s="52">
        <f t="shared" si="3"/>
        <v>0</v>
      </c>
      <c r="L18" s="48"/>
      <c r="M18" s="49"/>
    </row>
    <row r="19" spans="1:13" ht="12.75" customHeight="1" x14ac:dyDescent="0.2">
      <c r="A19" s="55" t="s">
        <v>46</v>
      </c>
      <c r="B19" s="60" t="s">
        <v>47</v>
      </c>
      <c r="C19" s="56">
        <v>25</v>
      </c>
      <c r="D19" s="57">
        <v>2</v>
      </c>
      <c r="E19" s="57">
        <v>2.42</v>
      </c>
      <c r="F19" s="58">
        <f t="shared" si="0"/>
        <v>50</v>
      </c>
      <c r="G19" s="58">
        <f t="shared" si="1"/>
        <v>60.5</v>
      </c>
      <c r="H19" s="51"/>
      <c r="I19" s="51"/>
      <c r="J19" s="52">
        <f t="shared" si="2"/>
        <v>0</v>
      </c>
      <c r="K19" s="52">
        <f t="shared" si="3"/>
        <v>0</v>
      </c>
      <c r="L19" s="48"/>
      <c r="M19" s="49"/>
    </row>
    <row r="20" spans="1:13" ht="12.75" customHeight="1" x14ac:dyDescent="0.2">
      <c r="A20" s="55" t="s">
        <v>48</v>
      </c>
      <c r="B20" s="60" t="s">
        <v>49</v>
      </c>
      <c r="C20" s="56">
        <v>55</v>
      </c>
      <c r="D20" s="57">
        <v>2.2000000000000002</v>
      </c>
      <c r="E20" s="57">
        <v>2.6619999999999999</v>
      </c>
      <c r="F20" s="58">
        <f t="shared" si="0"/>
        <v>121.00000000000001</v>
      </c>
      <c r="G20" s="58">
        <f t="shared" si="1"/>
        <v>146.41</v>
      </c>
      <c r="H20" s="51"/>
      <c r="I20" s="51"/>
      <c r="J20" s="52">
        <f t="shared" si="2"/>
        <v>0</v>
      </c>
      <c r="K20" s="52">
        <f t="shared" si="3"/>
        <v>0</v>
      </c>
      <c r="L20" s="48"/>
      <c r="M20" s="49"/>
    </row>
    <row r="21" spans="1:13" ht="12.75" customHeight="1" x14ac:dyDescent="0.2">
      <c r="A21" s="55" t="s">
        <v>50</v>
      </c>
      <c r="B21" s="60" t="s">
        <v>51</v>
      </c>
      <c r="C21" s="56">
        <v>30</v>
      </c>
      <c r="D21" s="57">
        <v>8.1</v>
      </c>
      <c r="E21" s="57">
        <v>9.8010000000000002</v>
      </c>
      <c r="F21" s="58">
        <f t="shared" si="0"/>
        <v>243</v>
      </c>
      <c r="G21" s="58">
        <f t="shared" si="1"/>
        <v>294.03000000000003</v>
      </c>
      <c r="H21" s="51"/>
      <c r="I21" s="51"/>
      <c r="J21" s="52">
        <f t="shared" si="2"/>
        <v>0</v>
      </c>
      <c r="K21" s="52">
        <f t="shared" si="3"/>
        <v>0</v>
      </c>
      <c r="L21" s="48"/>
      <c r="M21" s="49"/>
    </row>
    <row r="22" spans="1:13" ht="12.75" customHeight="1" x14ac:dyDescent="0.2">
      <c r="A22" s="55" t="s">
        <v>52</v>
      </c>
      <c r="B22" s="60" t="s">
        <v>25</v>
      </c>
      <c r="C22" s="56">
        <v>90</v>
      </c>
      <c r="D22" s="57">
        <v>10.08</v>
      </c>
      <c r="E22" s="57">
        <v>12.1968</v>
      </c>
      <c r="F22" s="58">
        <f t="shared" si="0"/>
        <v>907.2</v>
      </c>
      <c r="G22" s="58">
        <f t="shared" si="1"/>
        <v>1097.712</v>
      </c>
      <c r="H22" s="51"/>
      <c r="I22" s="51"/>
      <c r="J22" s="52">
        <f t="shared" si="2"/>
        <v>0</v>
      </c>
      <c r="K22" s="52">
        <f t="shared" si="3"/>
        <v>0</v>
      </c>
      <c r="L22" s="48"/>
      <c r="M22" s="49"/>
    </row>
    <row r="23" spans="1:13" ht="12.75" customHeight="1" x14ac:dyDescent="0.2">
      <c r="A23" s="55" t="s">
        <v>53</v>
      </c>
      <c r="B23" s="60" t="s">
        <v>25</v>
      </c>
      <c r="C23" s="56">
        <v>30</v>
      </c>
      <c r="D23" s="57">
        <v>4.38</v>
      </c>
      <c r="E23" s="57">
        <v>5.2998000000000003</v>
      </c>
      <c r="F23" s="58">
        <f t="shared" si="0"/>
        <v>131.4</v>
      </c>
      <c r="G23" s="58">
        <f t="shared" si="1"/>
        <v>158.994</v>
      </c>
      <c r="H23" s="51"/>
      <c r="I23" s="51"/>
      <c r="J23" s="52">
        <f t="shared" si="2"/>
        <v>0</v>
      </c>
      <c r="K23" s="52">
        <f t="shared" si="3"/>
        <v>0</v>
      </c>
      <c r="L23" s="48"/>
      <c r="M23" s="49"/>
    </row>
    <row r="24" spans="1:13" ht="12.75" customHeight="1" x14ac:dyDescent="0.2">
      <c r="A24" s="55" t="s">
        <v>54</v>
      </c>
      <c r="B24" s="60" t="s">
        <v>55</v>
      </c>
      <c r="C24" s="56">
        <v>600</v>
      </c>
      <c r="D24" s="57">
        <v>1.1100000000000001</v>
      </c>
      <c r="E24" s="57">
        <v>1.3431</v>
      </c>
      <c r="F24" s="58">
        <f t="shared" si="0"/>
        <v>666.00000000000011</v>
      </c>
      <c r="G24" s="58">
        <f t="shared" si="1"/>
        <v>805.86</v>
      </c>
      <c r="H24" s="51"/>
      <c r="I24" s="51"/>
      <c r="J24" s="52">
        <f t="shared" si="2"/>
        <v>0</v>
      </c>
      <c r="K24" s="52">
        <f t="shared" si="3"/>
        <v>0</v>
      </c>
      <c r="L24" s="48"/>
      <c r="M24" s="49"/>
    </row>
    <row r="25" spans="1:13" ht="12.75" customHeight="1" x14ac:dyDescent="0.2">
      <c r="A25" s="55" t="s">
        <v>56</v>
      </c>
      <c r="B25" s="60" t="s">
        <v>55</v>
      </c>
      <c r="C25" s="56">
        <v>650</v>
      </c>
      <c r="D25" s="57">
        <v>1.23</v>
      </c>
      <c r="E25" s="57">
        <v>1.4883</v>
      </c>
      <c r="F25" s="58">
        <f t="shared" si="0"/>
        <v>799.5</v>
      </c>
      <c r="G25" s="58">
        <f t="shared" si="1"/>
        <v>967.39499999999998</v>
      </c>
      <c r="H25" s="51"/>
      <c r="I25" s="51"/>
      <c r="J25" s="52">
        <f t="shared" si="2"/>
        <v>0</v>
      </c>
      <c r="K25" s="52">
        <f t="shared" si="3"/>
        <v>0</v>
      </c>
      <c r="L25" s="48"/>
      <c r="M25" s="49"/>
    </row>
    <row r="26" spans="1:13" ht="12.75" customHeight="1" x14ac:dyDescent="0.2">
      <c r="A26" s="55" t="s">
        <v>57</v>
      </c>
      <c r="B26" s="60" t="s">
        <v>58</v>
      </c>
      <c r="C26" s="56">
        <v>250</v>
      </c>
      <c r="D26" s="57">
        <v>1.91</v>
      </c>
      <c r="E26" s="57">
        <v>2.3111000000000002</v>
      </c>
      <c r="F26" s="58">
        <f t="shared" si="0"/>
        <v>477.5</v>
      </c>
      <c r="G26" s="58">
        <f t="shared" si="1"/>
        <v>577.77500000000009</v>
      </c>
      <c r="H26" s="51"/>
      <c r="I26" s="51"/>
      <c r="J26" s="52">
        <f t="shared" si="2"/>
        <v>0</v>
      </c>
      <c r="K26" s="52">
        <f t="shared" si="3"/>
        <v>0</v>
      </c>
      <c r="L26" s="48"/>
      <c r="M26" s="49"/>
    </row>
    <row r="27" spans="1:13" ht="12.75" customHeight="1" x14ac:dyDescent="0.2">
      <c r="A27" s="55" t="s">
        <v>59</v>
      </c>
      <c r="B27" s="60" t="s">
        <v>58</v>
      </c>
      <c r="C27" s="56">
        <v>10</v>
      </c>
      <c r="D27" s="57">
        <v>4.5</v>
      </c>
      <c r="E27" s="57">
        <v>5.4450000000000003</v>
      </c>
      <c r="F27" s="58">
        <f t="shared" si="0"/>
        <v>45</v>
      </c>
      <c r="G27" s="58">
        <f t="shared" si="1"/>
        <v>54.45</v>
      </c>
      <c r="H27" s="51"/>
      <c r="I27" s="51"/>
      <c r="J27" s="52">
        <f t="shared" si="2"/>
        <v>0</v>
      </c>
      <c r="K27" s="52">
        <f t="shared" si="3"/>
        <v>0</v>
      </c>
      <c r="L27" s="48"/>
      <c r="M27" s="49"/>
    </row>
    <row r="28" spans="1:13" ht="12.75" customHeight="1" x14ac:dyDescent="0.2">
      <c r="A28" s="55" t="s">
        <v>60</v>
      </c>
      <c r="B28" s="60" t="s">
        <v>58</v>
      </c>
      <c r="C28" s="56">
        <v>45</v>
      </c>
      <c r="D28" s="57">
        <v>0.83</v>
      </c>
      <c r="E28" s="57">
        <v>1.0043</v>
      </c>
      <c r="F28" s="58">
        <f t="shared" si="0"/>
        <v>37.35</v>
      </c>
      <c r="G28" s="58">
        <f t="shared" si="1"/>
        <v>45.1935</v>
      </c>
      <c r="H28" s="51"/>
      <c r="I28" s="51"/>
      <c r="J28" s="52">
        <f t="shared" si="2"/>
        <v>0</v>
      </c>
      <c r="K28" s="52">
        <f t="shared" si="3"/>
        <v>0</v>
      </c>
      <c r="L28" s="48"/>
      <c r="M28" s="49"/>
    </row>
    <row r="29" spans="1:13" ht="12.75" customHeight="1" x14ac:dyDescent="0.2">
      <c r="A29" s="55" t="s">
        <v>61</v>
      </c>
      <c r="B29" s="60" t="s">
        <v>62</v>
      </c>
      <c r="C29" s="56">
        <v>2</v>
      </c>
      <c r="D29" s="57">
        <v>18.84</v>
      </c>
      <c r="E29" s="57">
        <v>22.796399999999998</v>
      </c>
      <c r="F29" s="58">
        <f t="shared" si="0"/>
        <v>37.68</v>
      </c>
      <c r="G29" s="58">
        <f t="shared" si="1"/>
        <v>45.592799999999997</v>
      </c>
      <c r="H29" s="51"/>
      <c r="I29" s="51"/>
      <c r="J29" s="52">
        <f t="shared" si="2"/>
        <v>0</v>
      </c>
      <c r="K29" s="52">
        <f t="shared" si="3"/>
        <v>0</v>
      </c>
      <c r="L29" s="48"/>
      <c r="M29" s="49"/>
    </row>
    <row r="30" spans="1:13" ht="12.75" customHeight="1" x14ac:dyDescent="0.2">
      <c r="A30" s="55" t="s">
        <v>63</v>
      </c>
      <c r="B30" s="60">
        <v>1</v>
      </c>
      <c r="C30" s="56">
        <v>90</v>
      </c>
      <c r="D30" s="57">
        <v>1.49</v>
      </c>
      <c r="E30" s="57">
        <v>1.8028999999999999</v>
      </c>
      <c r="F30" s="58">
        <f t="shared" si="0"/>
        <v>134.1</v>
      </c>
      <c r="G30" s="58">
        <f t="shared" si="1"/>
        <v>162.261</v>
      </c>
      <c r="H30" s="51"/>
      <c r="I30" s="51"/>
      <c r="J30" s="52">
        <f t="shared" si="2"/>
        <v>0</v>
      </c>
      <c r="K30" s="52">
        <f t="shared" si="3"/>
        <v>0</v>
      </c>
      <c r="L30" s="48"/>
      <c r="M30" s="49"/>
    </row>
    <row r="31" spans="1:13" ht="12.75" customHeight="1" x14ac:dyDescent="0.2">
      <c r="A31" s="55" t="s">
        <v>64</v>
      </c>
      <c r="B31" s="60" t="s">
        <v>65</v>
      </c>
      <c r="C31" s="56">
        <v>300</v>
      </c>
      <c r="D31" s="57">
        <v>13.39</v>
      </c>
      <c r="E31" s="57">
        <v>16.201899999999998</v>
      </c>
      <c r="F31" s="58">
        <f t="shared" si="0"/>
        <v>4017</v>
      </c>
      <c r="G31" s="58">
        <f t="shared" si="1"/>
        <v>4860.57</v>
      </c>
      <c r="H31" s="51"/>
      <c r="I31" s="51"/>
      <c r="J31" s="52">
        <f t="shared" si="2"/>
        <v>0</v>
      </c>
      <c r="K31" s="52">
        <f t="shared" si="3"/>
        <v>0</v>
      </c>
      <c r="L31" s="48"/>
      <c r="M31" s="49"/>
    </row>
    <row r="32" spans="1:13" ht="12.75" customHeight="1" x14ac:dyDescent="0.2">
      <c r="A32" s="55" t="s">
        <v>66</v>
      </c>
      <c r="B32" s="60" t="s">
        <v>67</v>
      </c>
      <c r="C32" s="56">
        <v>28</v>
      </c>
      <c r="D32" s="57">
        <v>6.43</v>
      </c>
      <c r="E32" s="57">
        <v>7.7803000000000004</v>
      </c>
      <c r="F32" s="58">
        <f t="shared" si="0"/>
        <v>180.04</v>
      </c>
      <c r="G32" s="58">
        <f t="shared" si="1"/>
        <v>217.84840000000003</v>
      </c>
      <c r="H32" s="51"/>
      <c r="I32" s="51"/>
      <c r="J32" s="52">
        <f t="shared" si="2"/>
        <v>0</v>
      </c>
      <c r="K32" s="52">
        <f t="shared" si="3"/>
        <v>0</v>
      </c>
      <c r="L32" s="48"/>
      <c r="M32" s="49"/>
    </row>
    <row r="33" spans="1:13" ht="12.75" customHeight="1" x14ac:dyDescent="0.2">
      <c r="A33" s="55" t="s">
        <v>68</v>
      </c>
      <c r="B33" s="60" t="s">
        <v>29</v>
      </c>
      <c r="C33" s="56">
        <v>12</v>
      </c>
      <c r="D33" s="57">
        <v>4.5199999999999996</v>
      </c>
      <c r="E33" s="57">
        <v>5.4691999999999998</v>
      </c>
      <c r="F33" s="58">
        <f t="shared" si="0"/>
        <v>54.239999999999995</v>
      </c>
      <c r="G33" s="58">
        <f t="shared" si="1"/>
        <v>65.630399999999995</v>
      </c>
      <c r="H33" s="51"/>
      <c r="I33" s="51"/>
      <c r="J33" s="52">
        <f t="shared" si="2"/>
        <v>0</v>
      </c>
      <c r="K33" s="52">
        <f t="shared" si="3"/>
        <v>0</v>
      </c>
      <c r="L33" s="48"/>
      <c r="M33" s="49"/>
    </row>
    <row r="34" spans="1:13" ht="12.75" customHeight="1" x14ac:dyDescent="0.2">
      <c r="A34" s="55" t="s">
        <v>69</v>
      </c>
      <c r="B34" s="60">
        <v>1</v>
      </c>
      <c r="C34" s="56">
        <v>180</v>
      </c>
      <c r="D34" s="57">
        <v>2.52</v>
      </c>
      <c r="E34" s="57">
        <v>3.0491999999999999</v>
      </c>
      <c r="F34" s="58">
        <f t="shared" ref="F34:F49" si="4">C34*D34</f>
        <v>453.6</v>
      </c>
      <c r="G34" s="58">
        <f t="shared" ref="G34:G49" si="5">C34*E34</f>
        <v>548.85599999999999</v>
      </c>
      <c r="H34" s="51"/>
      <c r="I34" s="51"/>
      <c r="J34" s="52">
        <f t="shared" ref="J34:J49" si="6">H34*C34</f>
        <v>0</v>
      </c>
      <c r="K34" s="52">
        <f t="shared" ref="K34:K49" si="7">I34*C34</f>
        <v>0</v>
      </c>
      <c r="L34" s="48"/>
      <c r="M34" s="49"/>
    </row>
    <row r="35" spans="1:13" ht="12.75" customHeight="1" x14ac:dyDescent="0.2">
      <c r="A35" s="55" t="s">
        <v>70</v>
      </c>
      <c r="B35" s="60">
        <v>1</v>
      </c>
      <c r="C35" s="56">
        <v>10</v>
      </c>
      <c r="D35" s="57">
        <v>12.4</v>
      </c>
      <c r="E35" s="57">
        <v>15.004</v>
      </c>
      <c r="F35" s="58">
        <f t="shared" si="4"/>
        <v>124</v>
      </c>
      <c r="G35" s="58">
        <f t="shared" si="5"/>
        <v>150.04</v>
      </c>
      <c r="H35" s="51"/>
      <c r="I35" s="51"/>
      <c r="J35" s="52">
        <f t="shared" si="6"/>
        <v>0</v>
      </c>
      <c r="K35" s="52">
        <f t="shared" si="7"/>
        <v>0</v>
      </c>
      <c r="L35" s="48"/>
      <c r="M35" s="49"/>
    </row>
    <row r="36" spans="1:13" ht="12.75" customHeight="1" x14ac:dyDescent="0.2">
      <c r="A36" s="55" t="s">
        <v>71</v>
      </c>
      <c r="B36" s="60">
        <v>1</v>
      </c>
      <c r="C36" s="56">
        <v>10</v>
      </c>
      <c r="D36" s="57">
        <v>14.88</v>
      </c>
      <c r="E36" s="57">
        <v>18.004799999999999</v>
      </c>
      <c r="F36" s="58">
        <f t="shared" si="4"/>
        <v>148.80000000000001</v>
      </c>
      <c r="G36" s="58">
        <f t="shared" si="5"/>
        <v>180.048</v>
      </c>
      <c r="H36" s="51"/>
      <c r="I36" s="51"/>
      <c r="J36" s="52">
        <f t="shared" si="6"/>
        <v>0</v>
      </c>
      <c r="K36" s="52">
        <f t="shared" si="7"/>
        <v>0</v>
      </c>
      <c r="L36" s="48"/>
      <c r="M36" s="49"/>
    </row>
    <row r="37" spans="1:13" ht="12.75" customHeight="1" x14ac:dyDescent="0.2">
      <c r="A37" s="55" t="s">
        <v>72</v>
      </c>
      <c r="B37" s="60">
        <v>1</v>
      </c>
      <c r="C37" s="56">
        <v>10</v>
      </c>
      <c r="D37" s="57">
        <v>5.37</v>
      </c>
      <c r="E37" s="57">
        <v>6.4977</v>
      </c>
      <c r="F37" s="58">
        <f t="shared" si="4"/>
        <v>53.7</v>
      </c>
      <c r="G37" s="58">
        <f t="shared" si="5"/>
        <v>64.977000000000004</v>
      </c>
      <c r="H37" s="51"/>
      <c r="I37" s="51"/>
      <c r="J37" s="52">
        <f t="shared" si="6"/>
        <v>0</v>
      </c>
      <c r="K37" s="52">
        <f t="shared" si="7"/>
        <v>0</v>
      </c>
      <c r="L37" s="48"/>
      <c r="M37" s="49"/>
    </row>
    <row r="38" spans="1:13" ht="12.75" customHeight="1" x14ac:dyDescent="0.2">
      <c r="A38" s="59" t="s">
        <v>73</v>
      </c>
      <c r="B38" s="60">
        <v>1</v>
      </c>
      <c r="C38" s="56">
        <v>35</v>
      </c>
      <c r="D38" s="57">
        <v>5.74</v>
      </c>
      <c r="E38" s="57">
        <v>6.9454000000000002</v>
      </c>
      <c r="F38" s="58">
        <f t="shared" si="4"/>
        <v>200.9</v>
      </c>
      <c r="G38" s="58">
        <f t="shared" si="5"/>
        <v>243.089</v>
      </c>
      <c r="H38" s="51"/>
      <c r="I38" s="51"/>
      <c r="J38" s="52">
        <f t="shared" si="6"/>
        <v>0</v>
      </c>
      <c r="K38" s="52">
        <f t="shared" si="7"/>
        <v>0</v>
      </c>
      <c r="L38" s="48"/>
      <c r="M38" s="49"/>
    </row>
    <row r="39" spans="1:13" ht="12.75" customHeight="1" x14ac:dyDescent="0.2">
      <c r="A39" s="59" t="s">
        <v>74</v>
      </c>
      <c r="B39" s="60" t="s">
        <v>75</v>
      </c>
      <c r="C39" s="56">
        <v>40</v>
      </c>
      <c r="D39" s="57">
        <v>23</v>
      </c>
      <c r="E39" s="57">
        <f t="shared" ref="E39:E49" si="8">D39*1.21</f>
        <v>27.83</v>
      </c>
      <c r="F39" s="58">
        <f t="shared" si="4"/>
        <v>920</v>
      </c>
      <c r="G39" s="58">
        <f t="shared" si="5"/>
        <v>1113.1999999999998</v>
      </c>
      <c r="H39" s="51"/>
      <c r="I39" s="51"/>
      <c r="J39" s="52">
        <f t="shared" si="6"/>
        <v>0</v>
      </c>
      <c r="K39" s="52">
        <f t="shared" si="7"/>
        <v>0</v>
      </c>
      <c r="L39" s="48"/>
      <c r="M39" s="49"/>
    </row>
    <row r="40" spans="1:13" ht="12.75" customHeight="1" x14ac:dyDescent="0.2">
      <c r="A40" s="59" t="s">
        <v>76</v>
      </c>
      <c r="B40" s="60" t="s">
        <v>77</v>
      </c>
      <c r="C40" s="56">
        <v>8</v>
      </c>
      <c r="D40" s="57">
        <v>20</v>
      </c>
      <c r="E40" s="57">
        <f t="shared" si="8"/>
        <v>24.2</v>
      </c>
      <c r="F40" s="58">
        <f t="shared" si="4"/>
        <v>160</v>
      </c>
      <c r="G40" s="58">
        <f t="shared" si="5"/>
        <v>193.6</v>
      </c>
      <c r="H40" s="51"/>
      <c r="I40" s="51"/>
      <c r="J40" s="52">
        <f t="shared" si="6"/>
        <v>0</v>
      </c>
      <c r="K40" s="52">
        <f t="shared" si="7"/>
        <v>0</v>
      </c>
      <c r="L40" s="48"/>
      <c r="M40" s="49"/>
    </row>
    <row r="41" spans="1:13" ht="12.75" customHeight="1" x14ac:dyDescent="0.2">
      <c r="A41" s="59" t="s">
        <v>78</v>
      </c>
      <c r="B41" s="60" t="s">
        <v>75</v>
      </c>
      <c r="C41" s="56">
        <v>10</v>
      </c>
      <c r="D41" s="58">
        <v>17</v>
      </c>
      <c r="E41" s="57">
        <f t="shared" si="8"/>
        <v>20.57</v>
      </c>
      <c r="F41" s="58">
        <f t="shared" si="4"/>
        <v>170</v>
      </c>
      <c r="G41" s="58">
        <f t="shared" si="5"/>
        <v>205.7</v>
      </c>
      <c r="H41" s="51"/>
      <c r="I41" s="51"/>
      <c r="J41" s="52">
        <f t="shared" si="6"/>
        <v>0</v>
      </c>
      <c r="K41" s="52">
        <f t="shared" si="7"/>
        <v>0</v>
      </c>
      <c r="L41" s="48"/>
      <c r="M41" s="49"/>
    </row>
    <row r="42" spans="1:13" ht="12.75" customHeight="1" x14ac:dyDescent="0.2">
      <c r="A42" s="59" t="s">
        <v>79</v>
      </c>
      <c r="B42" s="60" t="s">
        <v>80</v>
      </c>
      <c r="C42" s="56">
        <v>30</v>
      </c>
      <c r="D42" s="58">
        <v>60</v>
      </c>
      <c r="E42" s="57">
        <f t="shared" si="8"/>
        <v>72.599999999999994</v>
      </c>
      <c r="F42" s="58">
        <f t="shared" si="4"/>
        <v>1800</v>
      </c>
      <c r="G42" s="58">
        <f t="shared" si="5"/>
        <v>2178</v>
      </c>
      <c r="H42" s="51"/>
      <c r="I42" s="51"/>
      <c r="J42" s="52">
        <f t="shared" si="6"/>
        <v>0</v>
      </c>
      <c r="K42" s="52">
        <f t="shared" si="7"/>
        <v>0</v>
      </c>
      <c r="L42" s="48"/>
      <c r="M42" s="49"/>
    </row>
    <row r="43" spans="1:13" ht="12.75" customHeight="1" x14ac:dyDescent="0.2">
      <c r="A43" s="59" t="s">
        <v>81</v>
      </c>
      <c r="B43" s="60" t="s">
        <v>82</v>
      </c>
      <c r="C43" s="56">
        <v>7</v>
      </c>
      <c r="D43" s="58">
        <v>57</v>
      </c>
      <c r="E43" s="58">
        <f t="shared" si="8"/>
        <v>68.97</v>
      </c>
      <c r="F43" s="58">
        <f t="shared" si="4"/>
        <v>399</v>
      </c>
      <c r="G43" s="58">
        <f t="shared" si="5"/>
        <v>482.78999999999996</v>
      </c>
      <c r="H43" s="51"/>
      <c r="I43" s="51"/>
      <c r="J43" s="52">
        <f t="shared" si="6"/>
        <v>0</v>
      </c>
      <c r="K43" s="52">
        <f t="shared" si="7"/>
        <v>0</v>
      </c>
      <c r="L43" s="48"/>
      <c r="M43" s="49"/>
    </row>
    <row r="44" spans="1:13" ht="12.75" customHeight="1" x14ac:dyDescent="0.2">
      <c r="A44" s="59" t="s">
        <v>83</v>
      </c>
      <c r="B44" s="60" t="s">
        <v>75</v>
      </c>
      <c r="C44" s="56">
        <v>90</v>
      </c>
      <c r="D44" s="58">
        <v>1.075</v>
      </c>
      <c r="E44" s="58">
        <f t="shared" si="8"/>
        <v>1.3007499999999999</v>
      </c>
      <c r="F44" s="58">
        <f t="shared" si="4"/>
        <v>96.75</v>
      </c>
      <c r="G44" s="58">
        <f t="shared" si="5"/>
        <v>117.06749999999998</v>
      </c>
      <c r="H44" s="51"/>
      <c r="I44" s="51"/>
      <c r="J44" s="52">
        <f t="shared" si="6"/>
        <v>0</v>
      </c>
      <c r="K44" s="52">
        <f t="shared" si="7"/>
        <v>0</v>
      </c>
      <c r="L44" s="48"/>
      <c r="M44" s="49"/>
    </row>
    <row r="45" spans="1:13" ht="12.75" customHeight="1" x14ac:dyDescent="0.2">
      <c r="A45" s="59" t="s">
        <v>84</v>
      </c>
      <c r="B45" s="60" t="s">
        <v>85</v>
      </c>
      <c r="C45" s="56">
        <v>3</v>
      </c>
      <c r="D45" s="58">
        <v>40</v>
      </c>
      <c r="E45" s="58">
        <f t="shared" si="8"/>
        <v>48.4</v>
      </c>
      <c r="F45" s="58">
        <f t="shared" si="4"/>
        <v>120</v>
      </c>
      <c r="G45" s="58">
        <f t="shared" si="5"/>
        <v>145.19999999999999</v>
      </c>
      <c r="H45" s="51"/>
      <c r="I45" s="51"/>
      <c r="J45" s="52">
        <f t="shared" si="6"/>
        <v>0</v>
      </c>
      <c r="K45" s="52">
        <f t="shared" si="7"/>
        <v>0</v>
      </c>
      <c r="L45" s="48"/>
      <c r="M45" s="49"/>
    </row>
    <row r="46" spans="1:13" ht="12.75" customHeight="1" x14ac:dyDescent="0.2">
      <c r="A46" s="59" t="s">
        <v>86</v>
      </c>
      <c r="B46" s="60" t="s">
        <v>21</v>
      </c>
      <c r="C46" s="56">
        <v>15</v>
      </c>
      <c r="D46" s="58">
        <v>0.9</v>
      </c>
      <c r="E46" s="58">
        <f t="shared" si="8"/>
        <v>1.089</v>
      </c>
      <c r="F46" s="58">
        <f t="shared" si="4"/>
        <v>13.5</v>
      </c>
      <c r="G46" s="58">
        <f t="shared" si="5"/>
        <v>16.335000000000001</v>
      </c>
      <c r="H46" s="51"/>
      <c r="I46" s="51"/>
      <c r="J46" s="52">
        <f t="shared" si="6"/>
        <v>0</v>
      </c>
      <c r="K46" s="52">
        <f t="shared" si="7"/>
        <v>0</v>
      </c>
      <c r="L46" s="48"/>
      <c r="M46" s="49"/>
    </row>
    <row r="47" spans="1:13" ht="12.75" customHeight="1" x14ac:dyDescent="0.2">
      <c r="A47" s="59" t="s">
        <v>87</v>
      </c>
      <c r="B47" s="60">
        <v>1</v>
      </c>
      <c r="C47" s="56">
        <v>15</v>
      </c>
      <c r="D47" s="58">
        <v>0.6</v>
      </c>
      <c r="E47" s="58">
        <f t="shared" si="8"/>
        <v>0.72599999999999998</v>
      </c>
      <c r="F47" s="58">
        <f t="shared" si="4"/>
        <v>9</v>
      </c>
      <c r="G47" s="58">
        <f t="shared" si="5"/>
        <v>10.89</v>
      </c>
      <c r="H47" s="51"/>
      <c r="I47" s="51"/>
      <c r="J47" s="52">
        <f t="shared" si="6"/>
        <v>0</v>
      </c>
      <c r="K47" s="52">
        <f t="shared" si="7"/>
        <v>0</v>
      </c>
      <c r="L47" s="48"/>
      <c r="M47" s="49"/>
    </row>
    <row r="48" spans="1:13" ht="12.75" customHeight="1" x14ac:dyDescent="0.2">
      <c r="A48" s="59" t="s">
        <v>88</v>
      </c>
      <c r="B48" s="60">
        <v>1</v>
      </c>
      <c r="C48" s="56">
        <v>15</v>
      </c>
      <c r="D48" s="58">
        <v>0.8</v>
      </c>
      <c r="E48" s="58">
        <f t="shared" si="8"/>
        <v>0.96799999999999997</v>
      </c>
      <c r="F48" s="58">
        <f t="shared" si="4"/>
        <v>12</v>
      </c>
      <c r="G48" s="58">
        <f t="shared" si="5"/>
        <v>14.52</v>
      </c>
      <c r="H48" s="51"/>
      <c r="I48" s="51"/>
      <c r="J48" s="52">
        <f t="shared" si="6"/>
        <v>0</v>
      </c>
      <c r="K48" s="52">
        <f t="shared" si="7"/>
        <v>0</v>
      </c>
      <c r="L48" s="48"/>
      <c r="M48" s="49"/>
    </row>
    <row r="49" spans="1:13" ht="12.75" customHeight="1" x14ac:dyDescent="0.2">
      <c r="A49" s="59" t="s">
        <v>89</v>
      </c>
      <c r="B49" s="60" t="s">
        <v>90</v>
      </c>
      <c r="C49" s="56">
        <v>30</v>
      </c>
      <c r="D49" s="58">
        <v>50</v>
      </c>
      <c r="E49" s="58">
        <f t="shared" si="8"/>
        <v>60.5</v>
      </c>
      <c r="F49" s="58">
        <f t="shared" si="4"/>
        <v>1500</v>
      </c>
      <c r="G49" s="58">
        <f t="shared" si="5"/>
        <v>1815</v>
      </c>
      <c r="H49" s="51"/>
      <c r="I49" s="51"/>
      <c r="J49" s="52">
        <f t="shared" si="6"/>
        <v>0</v>
      </c>
      <c r="K49" s="52">
        <f t="shared" si="7"/>
        <v>0</v>
      </c>
      <c r="L49" s="48"/>
      <c r="M49" s="49"/>
    </row>
    <row r="50" spans="1:13" ht="12.75" customHeight="1" x14ac:dyDescent="0.2">
      <c r="A50" s="10"/>
      <c r="B50" s="11"/>
      <c r="C50" s="53"/>
      <c r="D50" s="54"/>
      <c r="E50" s="54"/>
      <c r="F50" s="7"/>
      <c r="G50" s="7"/>
      <c r="H50" s="50"/>
      <c r="I50" s="50"/>
      <c r="J50" s="13"/>
      <c r="K50" s="14"/>
      <c r="L50" s="47"/>
      <c r="M50" s="15"/>
    </row>
    <row r="51" spans="1:13" ht="12.75" customHeight="1" x14ac:dyDescent="0.2">
      <c r="A51" s="77" t="s">
        <v>99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9"/>
    </row>
    <row r="52" spans="1:13" ht="12.75" customHeight="1" thickBot="1" x14ac:dyDescent="0.25">
      <c r="A52" s="38"/>
      <c r="B52" s="39"/>
      <c r="C52" s="39"/>
      <c r="D52" s="39"/>
      <c r="E52" s="39"/>
      <c r="F52" s="39"/>
      <c r="G52" s="39"/>
      <c r="H52" s="39"/>
      <c r="I52" s="40"/>
      <c r="J52" s="8"/>
      <c r="K52" s="9"/>
      <c r="L52" s="9"/>
    </row>
    <row r="53" spans="1:13" ht="12.75" customHeight="1" thickBot="1" x14ac:dyDescent="0.25">
      <c r="A53" s="16"/>
      <c r="B53" s="44" t="s">
        <v>91</v>
      </c>
      <c r="C53" s="45"/>
      <c r="D53" s="45"/>
      <c r="E53" s="45"/>
      <c r="F53" s="24">
        <f>(ROUND(SUM(F2:F52),2))</f>
        <v>23591.599999999999</v>
      </c>
      <c r="G53" s="24">
        <f>(ROUND(SUM(G2:G52),2))</f>
        <v>28545.84</v>
      </c>
      <c r="H53" s="25"/>
      <c r="I53" s="25"/>
      <c r="J53" s="26">
        <f>SUM(J2:J52)</f>
        <v>0</v>
      </c>
      <c r="K53" s="27">
        <f>SUM(K2:K52)</f>
        <v>0</v>
      </c>
      <c r="L53" s="12"/>
    </row>
    <row r="54" spans="1:13" ht="13.5" thickBot="1" x14ac:dyDescent="0.25">
      <c r="A54" s="16"/>
      <c r="B54" s="18"/>
      <c r="C54" s="19"/>
      <c r="D54" s="7"/>
      <c r="E54" s="7"/>
      <c r="F54" s="7"/>
      <c r="G54" s="7"/>
      <c r="H54" s="17"/>
      <c r="I54" s="17"/>
      <c r="J54" s="9"/>
      <c r="K54" s="9"/>
      <c r="L54" s="9"/>
    </row>
    <row r="55" spans="1:13" x14ac:dyDescent="0.2">
      <c r="A55" s="28" t="s">
        <v>92</v>
      </c>
      <c r="B55" s="29">
        <f>F53</f>
        <v>23591.599999999999</v>
      </c>
      <c r="C55" s="19"/>
      <c r="D55" s="46" t="s">
        <v>100</v>
      </c>
      <c r="E55" s="46"/>
      <c r="F55" s="46"/>
      <c r="G55" s="46"/>
      <c r="H55" s="46"/>
      <c r="I55" s="46"/>
      <c r="J55" s="20"/>
      <c r="K55" s="9"/>
      <c r="L55" s="9"/>
    </row>
    <row r="56" spans="1:13" x14ac:dyDescent="0.2">
      <c r="A56" s="30" t="s">
        <v>93</v>
      </c>
      <c r="B56" s="31">
        <f>G53</f>
        <v>28545.84</v>
      </c>
      <c r="C56" s="19"/>
      <c r="D56" s="41" t="s">
        <v>102</v>
      </c>
      <c r="E56" s="41"/>
      <c r="F56" s="41"/>
      <c r="G56" s="41"/>
      <c r="H56" s="41"/>
      <c r="I56" s="41"/>
      <c r="J56" s="21"/>
      <c r="K56" s="9"/>
      <c r="L56" s="9"/>
    </row>
    <row r="57" spans="1:13" x14ac:dyDescent="0.2">
      <c r="A57" s="30" t="s">
        <v>94</v>
      </c>
      <c r="B57" s="31">
        <f>J53</f>
        <v>0</v>
      </c>
      <c r="C57" s="19"/>
      <c r="D57" s="41" t="s">
        <v>103</v>
      </c>
      <c r="E57" s="41"/>
      <c r="F57" s="41"/>
      <c r="G57" s="41"/>
      <c r="H57" s="41"/>
      <c r="I57" s="41"/>
      <c r="J57" s="21"/>
      <c r="K57" s="9"/>
      <c r="L57" s="9"/>
    </row>
    <row r="58" spans="1:13" x14ac:dyDescent="0.2">
      <c r="A58" s="32" t="s">
        <v>95</v>
      </c>
      <c r="B58" s="33">
        <f>K53</f>
        <v>0</v>
      </c>
      <c r="C58" s="19"/>
      <c r="D58" s="42" t="s">
        <v>96</v>
      </c>
      <c r="E58" s="42"/>
      <c r="F58" s="42"/>
      <c r="G58" s="42"/>
      <c r="H58" s="42"/>
      <c r="I58" s="42"/>
      <c r="J58" s="42"/>
      <c r="K58" s="9"/>
      <c r="L58" s="9"/>
    </row>
    <row r="59" spans="1:13" x14ac:dyDescent="0.2">
      <c r="A59" s="32" t="s">
        <v>97</v>
      </c>
      <c r="B59" s="33">
        <f>(B56-B58)/B56%</f>
        <v>100</v>
      </c>
      <c r="C59" s="19"/>
      <c r="D59" s="43"/>
      <c r="E59" s="43"/>
      <c r="F59" s="43"/>
      <c r="G59" s="43"/>
      <c r="H59" s="43"/>
      <c r="I59" s="43"/>
      <c r="J59" s="9"/>
      <c r="K59" s="9"/>
      <c r="L59" s="9"/>
    </row>
    <row r="60" spans="1:13" x14ac:dyDescent="0.2">
      <c r="A60" s="34"/>
      <c r="B60" s="35"/>
      <c r="C60" s="19"/>
      <c r="D60" s="7"/>
      <c r="E60" s="7"/>
      <c r="F60" s="7"/>
      <c r="G60" s="7"/>
      <c r="H60" s="17"/>
      <c r="I60" s="17"/>
      <c r="J60" s="9"/>
      <c r="K60" s="9"/>
      <c r="L60" s="9"/>
    </row>
    <row r="61" spans="1:13" ht="13.5" thickBot="1" x14ac:dyDescent="0.25">
      <c r="A61" s="36" t="s">
        <v>98</v>
      </c>
      <c r="B61" s="37">
        <f>B56*2</f>
        <v>57091.68</v>
      </c>
      <c r="C61" s="19"/>
      <c r="D61" s="7"/>
      <c r="E61" s="7"/>
      <c r="F61" s="7"/>
      <c r="G61" s="7"/>
      <c r="H61" s="17"/>
      <c r="I61" s="17"/>
      <c r="J61" s="9"/>
      <c r="K61" s="9"/>
      <c r="L61" s="9"/>
    </row>
  </sheetData>
  <sheetProtection password="D658" sheet="1" objects="1" scenarios="1"/>
  <mergeCells count="7">
    <mergeCell ref="A51:L51"/>
    <mergeCell ref="D57:I57"/>
    <mergeCell ref="D58:J58"/>
    <mergeCell ref="D59:I59"/>
    <mergeCell ref="B53:E53"/>
    <mergeCell ref="D55:I55"/>
    <mergeCell ref="D56:I56"/>
  </mergeCells>
  <conditionalFormatting sqref="H2">
    <cfRule type="cellIs" dxfId="3" priority="7" operator="greaterThan">
      <formula>D2</formula>
    </cfRule>
  </conditionalFormatting>
  <conditionalFormatting sqref="I2">
    <cfRule type="cellIs" dxfId="2" priority="4" operator="greaterThan">
      <formula>E2</formula>
    </cfRule>
  </conditionalFormatting>
  <conditionalFormatting sqref="H3:H49">
    <cfRule type="cellIs" dxfId="1" priority="2" operator="greaterThan">
      <formula>D3</formula>
    </cfRule>
  </conditionalFormatting>
  <conditionalFormatting sqref="I3:I49">
    <cfRule type="cellIs" dxfId="0" priority="1" operator="greaterThan">
      <formula>E3</formula>
    </cfRule>
  </conditionalFormatting>
  <dataValidations count="1">
    <dataValidation operator="lessThanOrEqual" errorTitle="ERROR" error="El preu ha de ser igual o inferior al de referència" sqref="H50:I50 H52:I52">
      <formula1>D66</formula1>
      <formula2>0</formula2>
    </dataValidation>
  </dataValidations>
  <printOptions horizontalCentered="1" gridLines="1"/>
  <pageMargins left="0.39374999999999999" right="0.39374999999999999" top="0.39513888888888898" bottom="0.39513888888888898" header="0.78749999999999998" footer="0.78749999999999998"/>
  <pageSetup paperSize="8" orientation="landscape" horizontalDpi="300" verticalDpi="300" r:id="rId1"/>
  <headerFooter>
    <oddHeader>&amp;C&amp;"Times New Roman,Normal"&amp;12&amp;Kffffff&amp;A</oddHeader>
    <oddFooter>&amp;C&amp;"Times New Roman,Normal"&amp;12&amp;KffffffPàgina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dc:description/>
  <cp:lastModifiedBy>Jordi Simon Perayre</cp:lastModifiedBy>
  <cp:revision>15</cp:revision>
  <cp:lastPrinted>2024-04-30T10:33:32Z</cp:lastPrinted>
  <dcterms:created xsi:type="dcterms:W3CDTF">2022-10-31T08:14:43Z</dcterms:created>
  <dcterms:modified xsi:type="dcterms:W3CDTF">2024-06-20T09:17:05Z</dcterms:modified>
  <dc:language>es-ES</dc:language>
</cp:coreProperties>
</file>