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11"/>
  <workbookPr/>
  <mc:AlternateContent xmlns:mc="http://schemas.openxmlformats.org/markup-compatibility/2006">
    <mc:Choice Requires="x15">
      <x15ac:absPath xmlns:x15ac="http://schemas.microsoft.com/office/spreadsheetml/2010/11/ac" url="X:\Deps\UNITAT CONTRACTACIO\SERVEIS GENERALS\2024\OBERTS SUBMINISTRAMENTS\2024_7432_3086_2nPOSA mixt.CONTROLS TRÀNSIT\"/>
    </mc:Choice>
  </mc:AlternateContent>
  <xr:revisionPtr revIDLastSave="0" documentId="8_{9B082D85-C373-43C4-86E3-9BF6F3BC8114}" xr6:coauthVersionLast="36" xr6:coauthVersionMax="36" xr10:uidLastSave="{00000000-0000-0000-0000-000000000000}"/>
  <workbookProtection workbookAlgorithmName="SHA-512" workbookHashValue="g+a0DkpRo5cBcNB2QuvjSEtj4NE71eWsJt1woFVQb/IBNgReHZxYHUHQJtZLeHKF0v0ca7HYjgp6Nzdr3qDN+w==" workbookSaltValue="2iMKFHDzPKjhWOjlOxDARA==" workbookSpinCount="100000" lockStructure="1"/>
  <bookViews>
    <workbookView xWindow="-120" yWindow="-120" windowWidth="29040" windowHeight="15840" activeTab="2" xr2:uid="{00000000-000D-0000-FFFF-FFFF00000000}"/>
  </bookViews>
  <sheets>
    <sheet name="LOT1 Etilòmetres" sheetId="4" r:id="rId1"/>
    <sheet name="LOT2 Drogotest" sheetId="3" r:id="rId2"/>
    <sheet name="LOT3 Material tècnic" sheetId="2" r:id="rId3"/>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26" i="2" l="1"/>
  <c r="F26" i="2"/>
  <c r="G25" i="2"/>
  <c r="F25" i="2"/>
  <c r="G24" i="2"/>
  <c r="F24" i="2"/>
  <c r="G23" i="2"/>
  <c r="F23" i="2"/>
  <c r="G22" i="2"/>
  <c r="F22" i="2"/>
  <c r="G21" i="2"/>
  <c r="F21" i="2"/>
  <c r="G20" i="2"/>
  <c r="F20" i="2"/>
  <c r="G19" i="2"/>
  <c r="F19" i="2"/>
  <c r="G18" i="2"/>
  <c r="F18" i="2"/>
  <c r="G17" i="2"/>
  <c r="F17" i="2"/>
  <c r="G16" i="2"/>
  <c r="F16" i="2"/>
  <c r="G15" i="2"/>
  <c r="F15" i="2"/>
  <c r="G14" i="2"/>
  <c r="F14" i="2"/>
  <c r="G13" i="2"/>
  <c r="F13" i="2"/>
  <c r="G12" i="2"/>
  <c r="F12" i="2"/>
  <c r="G11" i="2"/>
  <c r="F11" i="2"/>
  <c r="G10" i="2"/>
  <c r="F10" i="2"/>
  <c r="F27" i="2" s="1"/>
  <c r="F28" i="2" s="1"/>
  <c r="G10" i="3"/>
  <c r="G11" i="3" s="1"/>
  <c r="G12" i="3" s="1"/>
  <c r="G13" i="3" s="1"/>
  <c r="G27" i="2" l="1"/>
  <c r="G28" i="2" s="1"/>
  <c r="G29" i="2" s="1"/>
  <c r="F29" i="2"/>
  <c r="G13" i="4" l="1"/>
  <c r="G12" i="4"/>
  <c r="G11" i="4"/>
  <c r="G10" i="4"/>
  <c r="G9" i="4"/>
  <c r="G14" i="4" l="1"/>
  <c r="G15" i="4" s="1"/>
  <c r="G16" i="4" s="1"/>
  <c r="F12" i="4" l="1"/>
  <c r="F13" i="4" l="1"/>
  <c r="F11" i="4"/>
  <c r="F10" i="4"/>
  <c r="F9" i="4"/>
  <c r="F10" i="3"/>
  <c r="F11" i="3" l="1"/>
  <c r="F12" i="3" s="1"/>
  <c r="F13" i="3" s="1"/>
  <c r="F14" i="4"/>
  <c r="F15" i="4" l="1"/>
  <c r="F16" i="4" s="1"/>
</calcChain>
</file>

<file path=xl/sharedStrings.xml><?xml version="1.0" encoding="utf-8"?>
<sst xmlns="http://schemas.openxmlformats.org/spreadsheetml/2006/main" count="59" uniqueCount="39">
  <si>
    <t>Unitats a subministrar</t>
  </si>
  <si>
    <t xml:space="preserve">Manta tèrmica </t>
  </si>
  <si>
    <t>Maleta amb 6 balises de senyalització</t>
  </si>
  <si>
    <t>Bosses de custodia 10cm x 15cm (100u)</t>
  </si>
  <si>
    <t>Bosses de custodia 20cm x 26cm (100u)</t>
  </si>
  <si>
    <t>21% IVA</t>
  </si>
  <si>
    <t>Drogotest</t>
  </si>
  <si>
    <t xml:space="preserve">Roda per mesurar abatible de 2 peces </t>
  </si>
  <si>
    <t xml:space="preserve">Cadena antirobatori per immobilitar motocicletes </t>
  </si>
  <si>
    <t>Precinte policia 5 cm (rotllo de 66 m.)</t>
  </si>
  <si>
    <t>Preu licitació (IVA exclòs)</t>
  </si>
  <si>
    <t>Kit de senyals plegables reflectant + suport telescòpic + bossa</t>
  </si>
  <si>
    <t>Panells de senyals intercanviables per a trípode  (330mmX65mm)</t>
  </si>
  <si>
    <t>Conus de polietilè amb banda reflectant de 45cm (blau)</t>
  </si>
  <si>
    <t xml:space="preserve">Kit de senyals + bossa </t>
  </si>
  <si>
    <t>Cinta balisament  text policia prohibit 8 cm (rotllo de 250 m)</t>
  </si>
  <si>
    <t>Parany immobilitzador per a turismes ,4x4, furgonetes</t>
  </si>
  <si>
    <t>Cisalla de tall amb mordasses endurides</t>
  </si>
  <si>
    <t>Mesurador laser de distancia amb bluetooth</t>
  </si>
  <si>
    <t xml:space="preserve">Tanques extensibles </t>
  </si>
  <si>
    <t>Cartells senyalització de prohibició excepcional d'estacionament</t>
  </si>
  <si>
    <t>Preu unitari licitació  (IVA exclòs)</t>
  </si>
  <si>
    <t>Preu unitari ofertat  (IVA exclòs)</t>
  </si>
  <si>
    <t>Preu ofertat (IVA exclòs)</t>
  </si>
  <si>
    <t>Preu (IVA exclòs)</t>
  </si>
  <si>
    <t>Preu (IVA inclòs)</t>
  </si>
  <si>
    <t>Les empreses licitadores han d'emplenar els diferents quadres grisos corresponents a la columna "preu unitari ofertat (IVA exclòs)". De l'aplicació de fòrmules automàtiques en resultarà un import total ofertat que serà el que també s'haurà de consignar en l'ANNEX II del PCAP corresponent a l'oferta econòmica i resta de criteris automàtics.</t>
  </si>
  <si>
    <t xml:space="preserve">Aquest formulari està protegit i conté fórmules. Complimenteu només les columnes "Preu unitari ofertat (IVA exclòs)" </t>
  </si>
  <si>
    <t>Preu unitari ofertat      (IVA exclòs)</t>
  </si>
  <si>
    <t>Preu unitari licitació       (IVA exclòs)</t>
  </si>
  <si>
    <t>Preu unitari licitació     (IVA exclòs)</t>
  </si>
  <si>
    <t>Preu unitari ofertat       (IVA exclòs)</t>
  </si>
  <si>
    <t>Verificació ALCOTEST 7510</t>
  </si>
  <si>
    <t>Verificació ALCOTEST 5820</t>
  </si>
  <si>
    <t>Subministrament broquets</t>
  </si>
  <si>
    <t xml:space="preserve"> Subministrament paper impressora</t>
  </si>
  <si>
    <t>Data, signatura i segell de l'empresari o del seu representant legal</t>
  </si>
  <si>
    <t>Signatura:</t>
  </si>
  <si>
    <t>Subministrament pack de 4 bateries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</si>
</sst>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quot;€&quot;"/>
  </numFmts>
  <fonts count="8" x14ac:knownFonts="1">
    <font>
      <sz val="11"/>
      <color theme="1"/>
      <name val="Calibri"/>
      <family val="2"/>
      <scheme val="minor"/>
    </font>
    <font>
      <sz val="10"/>
      <color theme="1"/>
      <name val="Arial"/>
      <family val="2"/>
    </font>
    <font>
      <b/>
      <sz val="10"/>
      <color theme="1"/>
      <name val="Arial"/>
      <family val="2"/>
    </font>
    <font>
      <sz val="11"/>
      <color theme="1"/>
      <name val="Arial"/>
      <family val="2"/>
    </font>
    <font>
      <b/>
      <sz val="11"/>
      <color theme="1"/>
      <name val="Arial"/>
      <family val="2"/>
    </font>
    <font>
      <sz val="10"/>
      <color rgb="FF000000"/>
      <name val="Arial"/>
      <family val="2"/>
    </font>
    <font>
      <sz val="10"/>
      <name val="Arial"/>
      <family val="2"/>
    </font>
    <font>
      <b/>
      <sz val="10"/>
      <name val="Arial"/>
      <family val="2"/>
    </font>
  </fonts>
  <fills count="4">
    <fill>
      <patternFill patternType="none"/>
    </fill>
    <fill>
      <patternFill patternType="gray125"/>
    </fill>
    <fill>
      <patternFill patternType="solid">
        <fgColor theme="2" tint="-9.9978637043366805E-2"/>
        <bgColor indexed="64"/>
      </patternFill>
    </fill>
    <fill>
      <patternFill patternType="solid">
        <fgColor theme="4"/>
        <bgColor indexed="64"/>
      </patternFill>
    </fill>
  </fills>
  <borders count="21">
    <border>
      <left/>
      <right/>
      <top/>
      <bottom/>
      <diagonal/>
    </border>
    <border>
      <left/>
      <right/>
      <top/>
      <bottom style="thin">
        <color indexed="64"/>
      </bottom>
      <diagonal/>
    </border>
    <border>
      <left/>
      <right/>
      <top style="thin">
        <color indexed="64"/>
      </top>
      <bottom/>
      <diagonal/>
    </border>
    <border>
      <left style="medium">
        <color indexed="64"/>
      </left>
      <right/>
      <top style="medium">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medium">
        <color indexed="64"/>
      </top>
      <bottom/>
      <diagonal/>
    </border>
    <border>
      <left style="medium">
        <color indexed="64"/>
      </left>
      <right/>
      <top/>
      <bottom style="thin">
        <color indexed="64"/>
      </bottom>
      <diagonal/>
    </border>
    <border>
      <left style="medium">
        <color indexed="64"/>
      </left>
      <right/>
      <top/>
      <bottom style="medium">
        <color indexed="64"/>
      </bottom>
      <diagonal/>
    </border>
  </borders>
  <cellStyleXfs count="1">
    <xf numFmtId="0" fontId="0" fillId="0" borderId="0"/>
  </cellStyleXfs>
  <cellXfs count="80">
    <xf numFmtId="0" fontId="0" fillId="0" borderId="0" xfId="0"/>
    <xf numFmtId="0" fontId="1" fillId="0" borderId="0" xfId="0" applyFont="1" applyAlignment="1">
      <alignment horizontal="right"/>
    </xf>
    <xf numFmtId="164" fontId="1" fillId="0" borderId="0" xfId="0" applyNumberFormat="1" applyFont="1" applyAlignment="1">
      <alignment horizontal="center"/>
    </xf>
    <xf numFmtId="0" fontId="3" fillId="0" borderId="0" xfId="0" applyFont="1"/>
    <xf numFmtId="164" fontId="3" fillId="0" borderId="0" xfId="0" applyNumberFormat="1" applyFont="1"/>
    <xf numFmtId="0" fontId="1" fillId="0" borderId="0" xfId="0" applyFont="1"/>
    <xf numFmtId="164" fontId="1" fillId="0" borderId="0" xfId="0" applyNumberFormat="1" applyFont="1"/>
    <xf numFmtId="164" fontId="2" fillId="0" borderId="0" xfId="0" applyNumberFormat="1" applyFont="1"/>
    <xf numFmtId="164" fontId="4" fillId="0" borderId="0" xfId="0" applyNumberFormat="1" applyFont="1"/>
    <xf numFmtId="0" fontId="4" fillId="0" borderId="0" xfId="0" applyFont="1"/>
    <xf numFmtId="0" fontId="2" fillId="0" borderId="0" xfId="0" applyFont="1" applyAlignment="1">
      <alignment horizontal="center"/>
    </xf>
    <xf numFmtId="164" fontId="1" fillId="0" borderId="10" xfId="0" applyNumberFormat="1" applyFont="1" applyBorder="1" applyAlignment="1">
      <alignment horizontal="center" vertical="center"/>
    </xf>
    <xf numFmtId="164" fontId="1" fillId="0" borderId="11" xfId="0" applyNumberFormat="1" applyFont="1" applyBorder="1" applyAlignment="1">
      <alignment horizontal="center" vertical="center"/>
    </xf>
    <xf numFmtId="0" fontId="1" fillId="0" borderId="0" xfId="0" applyFont="1" applyAlignment="1">
      <alignment wrapText="1"/>
    </xf>
    <xf numFmtId="164" fontId="2" fillId="0" borderId="0" xfId="0" applyNumberFormat="1" applyFont="1" applyAlignment="1">
      <alignment wrapText="1"/>
    </xf>
    <xf numFmtId="164" fontId="1" fillId="0" borderId="0" xfId="0" applyNumberFormat="1" applyFont="1" applyAlignment="1">
      <alignment wrapText="1"/>
    </xf>
    <xf numFmtId="0" fontId="5" fillId="0" borderId="9" xfId="0" applyFont="1" applyBorder="1" applyAlignment="1">
      <alignment horizontal="right" vertical="center" wrapText="1"/>
    </xf>
    <xf numFmtId="0" fontId="5" fillId="0" borderId="10" xfId="0" applyFont="1" applyBorder="1" applyAlignment="1">
      <alignment horizontal="right" vertical="center" wrapText="1"/>
    </xf>
    <xf numFmtId="0" fontId="5" fillId="0" borderId="11" xfId="0" applyFont="1" applyBorder="1" applyAlignment="1">
      <alignment horizontal="right" vertical="center" wrapText="1"/>
    </xf>
    <xf numFmtId="164" fontId="2" fillId="0" borderId="11" xfId="0" applyNumberFormat="1" applyFont="1" applyBorder="1" applyAlignment="1">
      <alignment vertical="center"/>
    </xf>
    <xf numFmtId="0" fontId="5" fillId="0" borderId="7" xfId="0" applyFont="1" applyBorder="1" applyAlignment="1">
      <alignment horizontal="right" vertical="center" wrapText="1"/>
    </xf>
    <xf numFmtId="0" fontId="1" fillId="0" borderId="0" xfId="0" applyFont="1" applyAlignment="1">
      <alignment horizontal="center"/>
    </xf>
    <xf numFmtId="164" fontId="1" fillId="0" borderId="12" xfId="0" applyNumberFormat="1" applyFont="1" applyBorder="1" applyAlignment="1">
      <alignment horizontal="center" vertical="center"/>
    </xf>
    <xf numFmtId="0" fontId="2" fillId="0" borderId="7" xfId="0" applyFont="1" applyBorder="1" applyAlignment="1">
      <alignment horizontal="center" vertical="center" wrapText="1"/>
    </xf>
    <xf numFmtId="164" fontId="2" fillId="0" borderId="10" xfId="0" applyNumberFormat="1" applyFont="1" applyBorder="1" applyAlignment="1">
      <alignment vertical="center"/>
    </xf>
    <xf numFmtId="0" fontId="2" fillId="0" borderId="0" xfId="0" applyFont="1" applyAlignment="1">
      <alignment horizontal="center" vertical="center" wrapText="1"/>
    </xf>
    <xf numFmtId="0" fontId="1" fillId="0" borderId="0" xfId="0" applyFont="1" applyAlignment="1">
      <alignment horizontal="center" vertical="center"/>
    </xf>
    <xf numFmtId="164" fontId="1" fillId="0" borderId="0" xfId="0" applyNumberFormat="1" applyFont="1" applyAlignment="1">
      <alignment vertical="center"/>
    </xf>
    <xf numFmtId="164" fontId="2" fillId="0" borderId="0" xfId="0" applyNumberFormat="1" applyFont="1" applyAlignment="1">
      <alignment vertical="center"/>
    </xf>
    <xf numFmtId="0" fontId="6" fillId="0" borderId="10" xfId="0" applyFont="1" applyBorder="1" applyAlignment="1">
      <alignment horizontal="right" vertical="center" wrapText="1"/>
    </xf>
    <xf numFmtId="164" fontId="6" fillId="0" borderId="10" xfId="0" applyNumberFormat="1" applyFont="1" applyBorder="1" applyAlignment="1">
      <alignment horizontal="center" vertical="center"/>
    </xf>
    <xf numFmtId="0" fontId="6" fillId="0" borderId="0" xfId="0" applyFont="1"/>
    <xf numFmtId="0" fontId="6" fillId="0" borderId="11" xfId="0" applyFont="1" applyBorder="1" applyAlignment="1">
      <alignment horizontal="right" vertical="center" wrapText="1"/>
    </xf>
    <xf numFmtId="164" fontId="6" fillId="0" borderId="11" xfId="0" applyNumberFormat="1" applyFont="1" applyBorder="1" applyAlignment="1">
      <alignment horizontal="center" vertical="center"/>
    </xf>
    <xf numFmtId="0" fontId="6" fillId="0" borderId="0" xfId="0" applyFont="1" applyAlignment="1">
      <alignment horizontal="center" vertical="center"/>
    </xf>
    <xf numFmtId="164" fontId="6" fillId="0" borderId="0" xfId="0" applyNumberFormat="1" applyFont="1" applyAlignment="1">
      <alignment vertical="center"/>
    </xf>
    <xf numFmtId="164" fontId="7" fillId="0" borderId="0" xfId="0" applyNumberFormat="1" applyFont="1" applyAlignment="1">
      <alignment vertical="center"/>
    </xf>
    <xf numFmtId="0" fontId="2" fillId="0" borderId="0" xfId="0" applyFont="1"/>
    <xf numFmtId="164" fontId="2" fillId="3" borderId="7" xfId="0" applyNumberFormat="1" applyFont="1" applyFill="1" applyBorder="1"/>
    <xf numFmtId="164" fontId="1" fillId="0" borderId="9" xfId="0" applyNumberFormat="1" applyFont="1" applyBorder="1" applyAlignment="1">
      <alignment vertical="center"/>
    </xf>
    <xf numFmtId="164" fontId="1" fillId="0" borderId="10" xfId="0" applyNumberFormat="1" applyFont="1" applyBorder="1" applyAlignment="1">
      <alignment vertical="center"/>
    </xf>
    <xf numFmtId="164" fontId="1" fillId="0" borderId="11" xfId="0" applyNumberFormat="1" applyFont="1" applyBorder="1" applyAlignment="1">
      <alignment vertical="center"/>
    </xf>
    <xf numFmtId="0" fontId="1" fillId="0" borderId="9" xfId="0" applyFont="1" applyBorder="1" applyAlignment="1">
      <alignment horizontal="center" vertical="center"/>
    </xf>
    <xf numFmtId="0" fontId="1" fillId="0" borderId="10" xfId="0" applyFont="1" applyBorder="1" applyAlignment="1">
      <alignment horizontal="center" vertical="center"/>
    </xf>
    <xf numFmtId="0" fontId="1" fillId="0" borderId="11" xfId="0" applyFont="1" applyBorder="1" applyAlignment="1">
      <alignment horizontal="center" vertical="center"/>
    </xf>
    <xf numFmtId="164" fontId="2" fillId="0" borderId="9" xfId="0" applyNumberFormat="1" applyFont="1" applyBorder="1" applyAlignment="1">
      <alignment vertical="center"/>
    </xf>
    <xf numFmtId="0" fontId="3" fillId="0" borderId="0" xfId="0" applyFont="1" applyAlignment="1">
      <alignment horizontal="center" wrapText="1"/>
    </xf>
    <xf numFmtId="0" fontId="1" fillId="0" borderId="7" xfId="0" applyFont="1" applyBorder="1" applyAlignment="1">
      <alignment horizontal="center" vertical="center"/>
    </xf>
    <xf numFmtId="164" fontId="1" fillId="0" borderId="7" xfId="0" applyNumberFormat="1" applyFont="1" applyBorder="1" applyAlignment="1">
      <alignment vertical="center"/>
    </xf>
    <xf numFmtId="164" fontId="2" fillId="0" borderId="8" xfId="0" applyNumberFormat="1" applyFont="1" applyBorder="1" applyAlignment="1">
      <alignment vertical="center"/>
    </xf>
    <xf numFmtId="0" fontId="1" fillId="0" borderId="19" xfId="0" applyFont="1" applyBorder="1" applyAlignment="1">
      <alignment horizontal="center" vertical="center"/>
    </xf>
    <xf numFmtId="0" fontId="1" fillId="0" borderId="20" xfId="0" applyFont="1" applyBorder="1" applyAlignment="1">
      <alignment horizontal="center" vertical="center"/>
    </xf>
    <xf numFmtId="0" fontId="3" fillId="0" borderId="0" xfId="0" applyFont="1" applyAlignment="1">
      <alignment wrapText="1"/>
    </xf>
    <xf numFmtId="0" fontId="4" fillId="0" borderId="0" xfId="0" applyFont="1" applyAlignment="1">
      <alignment wrapText="1"/>
    </xf>
    <xf numFmtId="0" fontId="1" fillId="0" borderId="3" xfId="0" applyFont="1" applyBorder="1" applyAlignment="1">
      <alignment horizontal="center" vertical="center"/>
    </xf>
    <xf numFmtId="164" fontId="2" fillId="2" borderId="17" xfId="0" applyNumberFormat="1" applyFont="1" applyFill="1" applyBorder="1" applyAlignment="1">
      <alignment horizontal="center" vertical="center"/>
    </xf>
    <xf numFmtId="164" fontId="2" fillId="2" borderId="19" xfId="0" applyNumberFormat="1" applyFont="1" applyFill="1" applyBorder="1" applyAlignment="1">
      <alignment horizontal="center" vertical="center"/>
    </xf>
    <xf numFmtId="164" fontId="2" fillId="2" borderId="16" xfId="0" applyNumberFormat="1" applyFont="1" applyFill="1" applyBorder="1" applyAlignment="1">
      <alignment horizontal="center" vertical="center"/>
    </xf>
    <xf numFmtId="164" fontId="7" fillId="2" borderId="19" xfId="0" applyNumberFormat="1" applyFont="1" applyFill="1" applyBorder="1" applyAlignment="1">
      <alignment horizontal="center" vertical="center"/>
    </xf>
    <xf numFmtId="164" fontId="7" fillId="2" borderId="20" xfId="0" applyNumberFormat="1" applyFont="1" applyFill="1" applyBorder="1" applyAlignment="1">
      <alignment horizontal="center" vertical="center"/>
    </xf>
    <xf numFmtId="0" fontId="3" fillId="0" borderId="0" xfId="0" applyFont="1" applyAlignment="1">
      <alignment horizontal="center" wrapText="1"/>
    </xf>
    <xf numFmtId="0" fontId="4" fillId="0" borderId="0" xfId="0" applyFont="1" applyAlignment="1">
      <alignment horizontal="center" wrapText="1"/>
    </xf>
    <xf numFmtId="164" fontId="4" fillId="0" borderId="13" xfId="0" applyNumberFormat="1" applyFont="1" applyBorder="1" applyAlignment="1">
      <alignment horizontal="center"/>
    </xf>
    <xf numFmtId="164" fontId="4" fillId="0" borderId="2" xfId="0" applyNumberFormat="1" applyFont="1" applyBorder="1" applyAlignment="1">
      <alignment horizontal="center"/>
    </xf>
    <xf numFmtId="164" fontId="4" fillId="0" borderId="14" xfId="0" applyNumberFormat="1" applyFont="1" applyBorder="1" applyAlignment="1">
      <alignment horizontal="center"/>
    </xf>
    <xf numFmtId="164" fontId="4" fillId="0" borderId="6" xfId="0" applyNumberFormat="1" applyFont="1" applyBorder="1" applyAlignment="1">
      <alignment horizontal="center"/>
    </xf>
    <xf numFmtId="164" fontId="4" fillId="0" borderId="0" xfId="0" applyNumberFormat="1" applyFont="1" applyAlignment="1">
      <alignment horizontal="center"/>
    </xf>
    <xf numFmtId="164" fontId="4" fillId="0" borderId="15" xfId="0" applyNumberFormat="1" applyFont="1" applyBorder="1" applyAlignment="1">
      <alignment horizontal="center"/>
    </xf>
    <xf numFmtId="164" fontId="4" fillId="0" borderId="4" xfId="0" applyNumberFormat="1" applyFont="1" applyBorder="1" applyAlignment="1">
      <alignment horizontal="center"/>
    </xf>
    <xf numFmtId="164" fontId="4" fillId="0" borderId="1" xfId="0" applyNumberFormat="1" applyFont="1" applyBorder="1" applyAlignment="1">
      <alignment horizontal="center"/>
    </xf>
    <xf numFmtId="164" fontId="4" fillId="0" borderId="5" xfId="0" applyNumberFormat="1" applyFont="1" applyBorder="1" applyAlignment="1">
      <alignment horizontal="center"/>
    </xf>
    <xf numFmtId="0" fontId="2" fillId="0" borderId="18" xfId="0" applyFont="1" applyBorder="1" applyAlignment="1">
      <alignment horizontal="right"/>
    </xf>
    <xf numFmtId="0" fontId="2" fillId="0" borderId="0" xfId="0" applyFont="1" applyAlignment="1">
      <alignment horizontal="right"/>
    </xf>
    <xf numFmtId="0" fontId="2" fillId="0" borderId="0" xfId="0" applyFont="1" applyAlignment="1">
      <alignment horizontal="right" wrapText="1"/>
    </xf>
    <xf numFmtId="0" fontId="2" fillId="0" borderId="0" xfId="0" applyFont="1" applyAlignment="1">
      <alignment horizontal="center"/>
    </xf>
    <xf numFmtId="0" fontId="3" fillId="0" borderId="0" xfId="0" applyFont="1" applyAlignment="1">
      <alignment horizontal="center" vertical="center" wrapText="1"/>
    </xf>
    <xf numFmtId="0" fontId="4" fillId="0" borderId="0" xfId="0" applyFont="1" applyAlignment="1">
      <alignment horizontal="center" vertical="center" wrapText="1"/>
    </xf>
    <xf numFmtId="0" fontId="1" fillId="0" borderId="18" xfId="0" applyFont="1" applyBorder="1" applyAlignment="1">
      <alignment horizontal="right"/>
    </xf>
    <xf numFmtId="0" fontId="1" fillId="0" borderId="0" xfId="0" applyFont="1" applyAlignment="1">
      <alignment horizontal="right"/>
    </xf>
    <xf numFmtId="0" fontId="1" fillId="0" borderId="0" xfId="0" applyFont="1" applyAlignment="1">
      <alignment horizontal="righ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F9D3CD-D834-4C93-827F-442273621535}">
  <sheetPr>
    <pageSetUpPr fitToPage="1"/>
  </sheetPr>
  <dimension ref="B3:H27"/>
  <sheetViews>
    <sheetView workbookViewId="0">
      <selection activeCell="F9" sqref="F9"/>
    </sheetView>
  </sheetViews>
  <sheetFormatPr baseColWidth="10" defaultRowHeight="14.25" x14ac:dyDescent="0.2"/>
  <cols>
    <col min="1" max="1" width="11.42578125" style="3"/>
    <col min="2" max="2" width="41" style="3" customWidth="1"/>
    <col min="3" max="4" width="11.5703125" style="3" customWidth="1"/>
    <col min="5" max="5" width="13" style="3" customWidth="1"/>
    <col min="6" max="7" width="12.42578125" style="3" customWidth="1"/>
    <col min="8" max="16384" width="11.42578125" style="3"/>
  </cols>
  <sheetData>
    <row r="3" spans="2:8" ht="62.25" customHeight="1" x14ac:dyDescent="0.2">
      <c r="B3" s="60" t="s">
        <v>26</v>
      </c>
      <c r="C3" s="60"/>
      <c r="D3" s="60"/>
      <c r="E3" s="60"/>
      <c r="F3" s="60"/>
      <c r="G3" s="60"/>
    </row>
    <row r="4" spans="2:8" ht="29.25" customHeight="1" x14ac:dyDescent="0.25">
      <c r="B4" s="61" t="s">
        <v>27</v>
      </c>
      <c r="C4" s="61"/>
      <c r="D4" s="61"/>
      <c r="E4" s="61"/>
      <c r="F4" s="61"/>
      <c r="G4" s="61"/>
    </row>
    <row r="6" spans="2:8" ht="15" x14ac:dyDescent="0.25">
      <c r="E6" s="9"/>
      <c r="F6" s="9"/>
      <c r="G6" s="9"/>
    </row>
    <row r="7" spans="2:8" ht="15" thickBot="1" x14ac:dyDescent="0.25">
      <c r="B7" s="5"/>
      <c r="C7" s="5"/>
      <c r="D7" s="5"/>
      <c r="E7" s="37"/>
      <c r="F7" s="37"/>
      <c r="G7" s="37"/>
      <c r="H7" s="5"/>
    </row>
    <row r="8" spans="2:8" ht="64.5" thickBot="1" x14ac:dyDescent="0.25">
      <c r="B8" s="1"/>
      <c r="C8" s="23" t="s">
        <v>21</v>
      </c>
      <c r="D8" s="23" t="s">
        <v>22</v>
      </c>
      <c r="E8" s="23" t="s">
        <v>0</v>
      </c>
      <c r="F8" s="23" t="s">
        <v>10</v>
      </c>
      <c r="G8" s="23" t="s">
        <v>23</v>
      </c>
      <c r="H8" s="5"/>
    </row>
    <row r="9" spans="2:8" x14ac:dyDescent="0.2">
      <c r="B9" s="16" t="s">
        <v>32</v>
      </c>
      <c r="C9" s="22">
        <v>720</v>
      </c>
      <c r="D9" s="56">
        <v>0</v>
      </c>
      <c r="E9" s="42">
        <v>1</v>
      </c>
      <c r="F9" s="39">
        <f>C9*E9</f>
        <v>720</v>
      </c>
      <c r="G9" s="45">
        <f>D9*E9</f>
        <v>0</v>
      </c>
      <c r="H9" s="5"/>
    </row>
    <row r="10" spans="2:8" x14ac:dyDescent="0.2">
      <c r="B10" s="17" t="s">
        <v>33</v>
      </c>
      <c r="C10" s="11">
        <v>210</v>
      </c>
      <c r="D10" s="57">
        <v>0</v>
      </c>
      <c r="E10" s="43">
        <v>1</v>
      </c>
      <c r="F10" s="40">
        <f t="shared" ref="F10:F13" si="0">C10*E10</f>
        <v>210</v>
      </c>
      <c r="G10" s="24">
        <f t="shared" ref="G10:G13" si="1">D10*E10</f>
        <v>0</v>
      </c>
      <c r="H10" s="5"/>
    </row>
    <row r="11" spans="2:8" x14ac:dyDescent="0.2">
      <c r="B11" s="17" t="s">
        <v>34</v>
      </c>
      <c r="C11" s="11">
        <v>0.7</v>
      </c>
      <c r="D11" s="57">
        <v>0</v>
      </c>
      <c r="E11" s="43">
        <v>1000</v>
      </c>
      <c r="F11" s="40">
        <f t="shared" si="0"/>
        <v>700</v>
      </c>
      <c r="G11" s="24">
        <f t="shared" si="1"/>
        <v>0</v>
      </c>
      <c r="H11" s="5"/>
    </row>
    <row r="12" spans="2:8" x14ac:dyDescent="0.2">
      <c r="B12" s="17" t="s">
        <v>38</v>
      </c>
      <c r="C12" s="11">
        <v>24</v>
      </c>
      <c r="D12" s="57">
        <v>0</v>
      </c>
      <c r="E12" s="43">
        <v>1</v>
      </c>
      <c r="F12" s="40">
        <f>C12*E12</f>
        <v>24</v>
      </c>
      <c r="G12" s="24">
        <f t="shared" si="1"/>
        <v>0</v>
      </c>
      <c r="H12" s="5"/>
    </row>
    <row r="13" spans="2:8" ht="15" thickBot="1" x14ac:dyDescent="0.25">
      <c r="B13" s="18" t="s">
        <v>35</v>
      </c>
      <c r="C13" s="12">
        <v>20</v>
      </c>
      <c r="D13" s="55">
        <v>0</v>
      </c>
      <c r="E13" s="44">
        <v>2</v>
      </c>
      <c r="F13" s="41">
        <f t="shared" si="0"/>
        <v>40</v>
      </c>
      <c r="G13" s="19">
        <f t="shared" si="1"/>
        <v>0</v>
      </c>
      <c r="H13" s="5"/>
    </row>
    <row r="14" spans="2:8" ht="15" customHeight="1" thickBot="1" x14ac:dyDescent="0.25">
      <c r="B14" s="5"/>
      <c r="C14" s="5"/>
      <c r="D14" s="71" t="s">
        <v>24</v>
      </c>
      <c r="E14" s="71"/>
      <c r="F14" s="6">
        <f>SUM(F9:F13)</f>
        <v>1694</v>
      </c>
      <c r="G14" s="38">
        <f>SUM(G9:G13)</f>
        <v>0</v>
      </c>
    </row>
    <row r="15" spans="2:8" ht="15" customHeight="1" x14ac:dyDescent="0.2">
      <c r="B15" s="5"/>
      <c r="C15" s="5"/>
      <c r="D15" s="72" t="s">
        <v>5</v>
      </c>
      <c r="E15" s="72"/>
      <c r="F15" s="6">
        <f>F14*0.21</f>
        <v>355.74</v>
      </c>
      <c r="G15" s="7">
        <f>G14*0.21</f>
        <v>0</v>
      </c>
    </row>
    <row r="16" spans="2:8" x14ac:dyDescent="0.2">
      <c r="B16" s="5"/>
      <c r="C16" s="13"/>
      <c r="D16" s="73" t="s">
        <v>25</v>
      </c>
      <c r="E16" s="73"/>
      <c r="F16" s="15">
        <f>F14+F15</f>
        <v>2049.7399999999998</v>
      </c>
      <c r="G16" s="14">
        <f>G14+G15</f>
        <v>0</v>
      </c>
    </row>
    <row r="18" spans="2:7" x14ac:dyDescent="0.2">
      <c r="F18" s="4"/>
      <c r="G18" s="4"/>
    </row>
    <row r="19" spans="2:7" x14ac:dyDescent="0.2">
      <c r="E19" s="60" t="s">
        <v>36</v>
      </c>
      <c r="F19" s="60"/>
      <c r="G19" s="60"/>
    </row>
    <row r="20" spans="2:7" x14ac:dyDescent="0.2">
      <c r="E20" s="60"/>
      <c r="F20" s="60"/>
      <c r="G20" s="60"/>
    </row>
    <row r="21" spans="2:7" x14ac:dyDescent="0.2">
      <c r="E21" s="46"/>
      <c r="F21" s="46"/>
      <c r="G21" s="46"/>
    </row>
    <row r="22" spans="2:7" ht="15" x14ac:dyDescent="0.25">
      <c r="B22" s="9"/>
      <c r="E22" s="3" t="s">
        <v>37</v>
      </c>
    </row>
    <row r="23" spans="2:7" ht="15" x14ac:dyDescent="0.25">
      <c r="C23" s="8"/>
      <c r="D23" s="8"/>
      <c r="E23" s="62"/>
      <c r="F23" s="63"/>
      <c r="G23" s="64"/>
    </row>
    <row r="24" spans="2:7" x14ac:dyDescent="0.2">
      <c r="C24" s="4"/>
      <c r="D24" s="4"/>
      <c r="E24" s="65"/>
      <c r="F24" s="66"/>
      <c r="G24" s="67"/>
    </row>
    <row r="25" spans="2:7" x14ac:dyDescent="0.2">
      <c r="C25" s="4"/>
      <c r="D25" s="4"/>
      <c r="E25" s="65"/>
      <c r="F25" s="66"/>
      <c r="G25" s="67"/>
    </row>
    <row r="26" spans="2:7" x14ac:dyDescent="0.2">
      <c r="E26" s="65"/>
      <c r="F26" s="66"/>
      <c r="G26" s="67"/>
    </row>
    <row r="27" spans="2:7" x14ac:dyDescent="0.2">
      <c r="E27" s="68"/>
      <c r="F27" s="69"/>
      <c r="G27" s="70"/>
    </row>
  </sheetData>
  <sheetProtection sheet="1" objects="1" scenarios="1"/>
  <protectedRanges>
    <protectedRange sqref="D9:D13" name="LOT1"/>
  </protectedRanges>
  <mergeCells count="7">
    <mergeCell ref="B3:G3"/>
    <mergeCell ref="B4:G4"/>
    <mergeCell ref="E19:G20"/>
    <mergeCell ref="E23:G27"/>
    <mergeCell ref="D14:E14"/>
    <mergeCell ref="D15:E15"/>
    <mergeCell ref="D16:E16"/>
  </mergeCells>
  <pageMargins left="0.25" right="0.25" top="0.75" bottom="0.75" header="0.3" footer="0.3"/>
  <pageSetup paperSize="9" scale="62"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93FBD7-42E2-4860-8AB9-92745A926157}">
  <dimension ref="B2:G24"/>
  <sheetViews>
    <sheetView workbookViewId="0">
      <selection activeCell="D11" sqref="D11:E11"/>
    </sheetView>
  </sheetViews>
  <sheetFormatPr baseColWidth="10" defaultRowHeight="15" x14ac:dyDescent="0.25"/>
  <cols>
    <col min="2" max="2" width="27.140625" customWidth="1"/>
    <col min="3" max="3" width="13.7109375" customWidth="1"/>
    <col min="4" max="4" width="13.42578125" customWidth="1"/>
    <col min="5" max="5" width="12.85546875" customWidth="1"/>
    <col min="6" max="7" width="14.7109375" customWidth="1"/>
  </cols>
  <sheetData>
    <row r="2" spans="2:7" ht="59.25" customHeight="1" x14ac:dyDescent="0.25">
      <c r="B2" s="60" t="s">
        <v>26</v>
      </c>
      <c r="C2" s="60"/>
      <c r="D2" s="60"/>
      <c r="E2" s="60"/>
      <c r="F2" s="60"/>
      <c r="G2" s="60"/>
    </row>
    <row r="3" spans="2:7" ht="29.25" customHeight="1" x14ac:dyDescent="0.25">
      <c r="B3" s="61" t="s">
        <v>27</v>
      </c>
      <c r="C3" s="61"/>
      <c r="D3" s="61"/>
      <c r="E3" s="61"/>
      <c r="F3" s="61"/>
      <c r="G3" s="61"/>
    </row>
    <row r="8" spans="2:7" ht="15.75" thickBot="1" x14ac:dyDescent="0.3"/>
    <row r="9" spans="2:7" ht="39" thickBot="1" x14ac:dyDescent="0.3">
      <c r="B9" s="1"/>
      <c r="C9" s="23" t="s">
        <v>30</v>
      </c>
      <c r="D9" s="23" t="s">
        <v>31</v>
      </c>
      <c r="E9" s="23" t="s">
        <v>0</v>
      </c>
      <c r="F9" s="23" t="s">
        <v>10</v>
      </c>
      <c r="G9" s="23" t="s">
        <v>23</v>
      </c>
    </row>
    <row r="10" spans="2:7" ht="15.75" thickBot="1" x14ac:dyDescent="0.3">
      <c r="B10" s="20" t="s">
        <v>6</v>
      </c>
      <c r="C10" s="12">
        <v>25</v>
      </c>
      <c r="D10" s="55">
        <v>0</v>
      </c>
      <c r="E10" s="47">
        <v>300</v>
      </c>
      <c r="F10" s="48">
        <f>$C10*E10</f>
        <v>7500</v>
      </c>
      <c r="G10" s="49">
        <f>D10*E10</f>
        <v>0</v>
      </c>
    </row>
    <row r="11" spans="2:7" ht="15.75" thickBot="1" x14ac:dyDescent="0.3">
      <c r="D11" s="71" t="s">
        <v>24</v>
      </c>
      <c r="E11" s="71"/>
      <c r="F11" s="6">
        <f>F10</f>
        <v>7500</v>
      </c>
      <c r="G11" s="38">
        <f>G10</f>
        <v>0</v>
      </c>
    </row>
    <row r="12" spans="2:7" x14ac:dyDescent="0.25">
      <c r="D12" s="72" t="s">
        <v>5</v>
      </c>
      <c r="E12" s="72"/>
      <c r="F12" s="6">
        <f>F11*0.21</f>
        <v>1575</v>
      </c>
      <c r="G12" s="7">
        <f>G11*0.21</f>
        <v>0</v>
      </c>
    </row>
    <row r="13" spans="2:7" ht="15" customHeight="1" x14ac:dyDescent="0.25">
      <c r="D13" s="73" t="s">
        <v>25</v>
      </c>
      <c r="E13" s="73"/>
      <c r="F13" s="15">
        <f>F11+F12</f>
        <v>9075</v>
      </c>
      <c r="G13" s="14">
        <f>G11+G12</f>
        <v>0</v>
      </c>
    </row>
    <row r="16" spans="2:7" x14ac:dyDescent="0.25">
      <c r="E16" s="60" t="s">
        <v>36</v>
      </c>
      <c r="F16" s="60"/>
      <c r="G16" s="60"/>
    </row>
    <row r="17" spans="5:7" x14ac:dyDescent="0.25">
      <c r="E17" s="60"/>
      <c r="F17" s="60"/>
      <c r="G17" s="60"/>
    </row>
    <row r="18" spans="5:7" x14ac:dyDescent="0.25">
      <c r="E18" s="46"/>
      <c r="F18" s="46"/>
      <c r="G18" s="46"/>
    </row>
    <row r="19" spans="5:7" x14ac:dyDescent="0.25">
      <c r="E19" s="3" t="s">
        <v>37</v>
      </c>
      <c r="F19" s="3"/>
      <c r="G19" s="3"/>
    </row>
    <row r="20" spans="5:7" x14ac:dyDescent="0.25">
      <c r="E20" s="62"/>
      <c r="F20" s="63"/>
      <c r="G20" s="64"/>
    </row>
    <row r="21" spans="5:7" x14ac:dyDescent="0.25">
      <c r="E21" s="65"/>
      <c r="F21" s="66"/>
      <c r="G21" s="67"/>
    </row>
    <row r="22" spans="5:7" x14ac:dyDescent="0.25">
      <c r="E22" s="65"/>
      <c r="F22" s="66"/>
      <c r="G22" s="67"/>
    </row>
    <row r="23" spans="5:7" x14ac:dyDescent="0.25">
      <c r="E23" s="65"/>
      <c r="F23" s="66"/>
      <c r="G23" s="67"/>
    </row>
    <row r="24" spans="5:7" x14ac:dyDescent="0.25">
      <c r="E24" s="68"/>
      <c r="F24" s="69"/>
      <c r="G24" s="70"/>
    </row>
  </sheetData>
  <sheetProtection sheet="1" objects="1" scenarios="1"/>
  <protectedRanges>
    <protectedRange sqref="D10" name="LOT2"/>
  </protectedRanges>
  <mergeCells count="7">
    <mergeCell ref="B2:G2"/>
    <mergeCell ref="B3:G3"/>
    <mergeCell ref="E16:G17"/>
    <mergeCell ref="E20:G24"/>
    <mergeCell ref="D11:E11"/>
    <mergeCell ref="D12:E12"/>
    <mergeCell ref="D13:E13"/>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B64C3C-108B-4ECC-8048-1F4B72210A59}">
  <dimension ref="B2:N40"/>
  <sheetViews>
    <sheetView tabSelected="1" workbookViewId="0">
      <selection activeCell="J12" sqref="J12"/>
    </sheetView>
  </sheetViews>
  <sheetFormatPr baseColWidth="10" defaultRowHeight="12.75" x14ac:dyDescent="0.2"/>
  <cols>
    <col min="1" max="1" width="11.42578125" style="5"/>
    <col min="2" max="2" width="66.28515625" style="5" customWidth="1"/>
    <col min="3" max="3" width="13.7109375" style="5" customWidth="1"/>
    <col min="4" max="4" width="13" style="5" customWidth="1"/>
    <col min="5" max="5" width="12.5703125" style="5" customWidth="1"/>
    <col min="6" max="6" width="13.5703125" style="5" customWidth="1"/>
    <col min="7" max="7" width="14.42578125" style="5" customWidth="1"/>
    <col min="8" max="9" width="14.7109375" style="5" customWidth="1"/>
    <col min="10" max="10" width="16.42578125" style="5" bestFit="1" customWidth="1"/>
    <col min="11" max="11" width="14.7109375" style="5" customWidth="1"/>
    <col min="12" max="12" width="16.42578125" style="5" bestFit="1" customWidth="1"/>
    <col min="13" max="14" width="14.7109375" style="5" customWidth="1"/>
    <col min="15" max="15" width="11.42578125" style="5"/>
    <col min="16" max="16" width="11.85546875" style="5" bestFit="1" customWidth="1"/>
    <col min="17" max="17" width="11.5703125" style="5" bestFit="1" customWidth="1"/>
    <col min="18" max="18" width="11.85546875" style="5" bestFit="1" customWidth="1"/>
    <col min="19" max="16384" width="11.42578125" style="5"/>
  </cols>
  <sheetData>
    <row r="2" spans="2:14" ht="53.25" customHeight="1" x14ac:dyDescent="0.2">
      <c r="B2" s="75" t="s">
        <v>26</v>
      </c>
      <c r="C2" s="75"/>
      <c r="D2" s="75"/>
      <c r="E2" s="75"/>
      <c r="F2" s="75"/>
      <c r="G2" s="75"/>
      <c r="H2" s="52"/>
    </row>
    <row r="3" spans="2:14" ht="28.5" customHeight="1" x14ac:dyDescent="0.25">
      <c r="B3" s="76" t="s">
        <v>27</v>
      </c>
      <c r="C3" s="76"/>
      <c r="D3" s="76"/>
      <c r="E3" s="76"/>
      <c r="F3" s="76"/>
      <c r="G3" s="76"/>
      <c r="H3" s="53"/>
    </row>
    <row r="8" spans="2:14" ht="13.5" thickBot="1" x14ac:dyDescent="0.25">
      <c r="E8" s="74"/>
      <c r="F8" s="74"/>
      <c r="G8" s="74"/>
      <c r="H8" s="74"/>
      <c r="I8" s="10"/>
      <c r="J8" s="74"/>
      <c r="K8" s="74"/>
      <c r="L8" s="74"/>
      <c r="M8" s="74"/>
      <c r="N8" s="10"/>
    </row>
    <row r="9" spans="2:14" ht="39" thickBot="1" x14ac:dyDescent="0.25">
      <c r="B9" s="1"/>
      <c r="C9" s="23" t="s">
        <v>29</v>
      </c>
      <c r="D9" s="23" t="s">
        <v>28</v>
      </c>
      <c r="E9" s="23" t="s">
        <v>0</v>
      </c>
      <c r="F9" s="23" t="s">
        <v>10</v>
      </c>
      <c r="G9" s="23" t="s">
        <v>23</v>
      </c>
      <c r="H9" s="25"/>
      <c r="I9" s="25"/>
      <c r="J9" s="25"/>
      <c r="K9" s="25"/>
      <c r="L9" s="25"/>
      <c r="M9" s="25"/>
      <c r="N9" s="25"/>
    </row>
    <row r="10" spans="2:14" x14ac:dyDescent="0.2">
      <c r="B10" s="16" t="s">
        <v>11</v>
      </c>
      <c r="C10" s="22">
        <v>260</v>
      </c>
      <c r="D10" s="56">
        <v>0</v>
      </c>
      <c r="E10" s="54">
        <v>2</v>
      </c>
      <c r="F10" s="39">
        <f>C10*E10</f>
        <v>520</v>
      </c>
      <c r="G10" s="45">
        <f>D10*E10</f>
        <v>0</v>
      </c>
      <c r="H10" s="27"/>
      <c r="I10" s="28"/>
      <c r="J10" s="26"/>
      <c r="K10" s="27"/>
      <c r="L10" s="26"/>
      <c r="M10" s="27"/>
      <c r="N10" s="28"/>
    </row>
    <row r="11" spans="2:14" x14ac:dyDescent="0.2">
      <c r="B11" s="17" t="s">
        <v>12</v>
      </c>
      <c r="C11" s="11">
        <v>25</v>
      </c>
      <c r="D11" s="56">
        <v>0</v>
      </c>
      <c r="E11" s="50">
        <v>12</v>
      </c>
      <c r="F11" s="40">
        <f t="shared" ref="F11:F26" si="0">C11*E11</f>
        <v>300</v>
      </c>
      <c r="G11" s="24">
        <f t="shared" ref="G11:G26" si="1">D11*E11</f>
        <v>0</v>
      </c>
      <c r="H11" s="27"/>
      <c r="I11" s="28"/>
      <c r="J11" s="26"/>
      <c r="K11" s="27"/>
      <c r="L11" s="26"/>
      <c r="M11" s="27"/>
      <c r="N11" s="28"/>
    </row>
    <row r="12" spans="2:14" x14ac:dyDescent="0.2">
      <c r="B12" s="17" t="s">
        <v>13</v>
      </c>
      <c r="C12" s="11">
        <v>17</v>
      </c>
      <c r="D12" s="56">
        <v>0</v>
      </c>
      <c r="E12" s="50">
        <v>120</v>
      </c>
      <c r="F12" s="40">
        <f t="shared" si="0"/>
        <v>2040</v>
      </c>
      <c r="G12" s="24">
        <f t="shared" si="1"/>
        <v>0</v>
      </c>
      <c r="H12" s="27"/>
      <c r="I12" s="28"/>
      <c r="J12" s="26"/>
      <c r="K12" s="27"/>
      <c r="L12" s="26"/>
      <c r="M12" s="27"/>
      <c r="N12" s="28"/>
    </row>
    <row r="13" spans="2:14" x14ac:dyDescent="0.2">
      <c r="B13" s="17" t="s">
        <v>14</v>
      </c>
      <c r="C13" s="11">
        <v>180</v>
      </c>
      <c r="D13" s="56">
        <v>0</v>
      </c>
      <c r="E13" s="50">
        <v>2</v>
      </c>
      <c r="F13" s="40">
        <f t="shared" si="0"/>
        <v>360</v>
      </c>
      <c r="G13" s="24">
        <f t="shared" si="1"/>
        <v>0</v>
      </c>
      <c r="H13" s="27"/>
      <c r="I13" s="28"/>
      <c r="J13" s="26"/>
      <c r="K13" s="27"/>
      <c r="L13" s="26"/>
      <c r="M13" s="27"/>
      <c r="N13" s="28"/>
    </row>
    <row r="14" spans="2:14" x14ac:dyDescent="0.2">
      <c r="B14" s="17" t="s">
        <v>15</v>
      </c>
      <c r="C14" s="11">
        <v>15</v>
      </c>
      <c r="D14" s="56">
        <v>0</v>
      </c>
      <c r="E14" s="50">
        <v>100</v>
      </c>
      <c r="F14" s="40">
        <f t="shared" si="0"/>
        <v>1500</v>
      </c>
      <c r="G14" s="24">
        <f t="shared" si="1"/>
        <v>0</v>
      </c>
      <c r="H14" s="27"/>
      <c r="I14" s="28"/>
      <c r="J14" s="26"/>
      <c r="K14" s="27"/>
      <c r="L14" s="26"/>
      <c r="M14" s="27"/>
      <c r="N14" s="28"/>
    </row>
    <row r="15" spans="2:14" x14ac:dyDescent="0.2">
      <c r="B15" s="17" t="s">
        <v>9</v>
      </c>
      <c r="C15" s="11">
        <v>10</v>
      </c>
      <c r="D15" s="56">
        <v>0</v>
      </c>
      <c r="E15" s="50">
        <v>100</v>
      </c>
      <c r="F15" s="40">
        <f t="shared" si="0"/>
        <v>1000</v>
      </c>
      <c r="G15" s="24">
        <f t="shared" si="1"/>
        <v>0</v>
      </c>
      <c r="H15" s="27"/>
      <c r="I15" s="28"/>
      <c r="J15" s="26"/>
      <c r="K15" s="27"/>
      <c r="L15" s="26"/>
      <c r="M15" s="27"/>
      <c r="N15" s="28"/>
    </row>
    <row r="16" spans="2:14" x14ac:dyDescent="0.2">
      <c r="B16" s="17" t="s">
        <v>3</v>
      </c>
      <c r="C16" s="11">
        <v>20</v>
      </c>
      <c r="D16" s="56">
        <v>0</v>
      </c>
      <c r="E16" s="50">
        <v>2</v>
      </c>
      <c r="F16" s="40">
        <f t="shared" si="0"/>
        <v>40</v>
      </c>
      <c r="G16" s="24">
        <f t="shared" si="1"/>
        <v>0</v>
      </c>
      <c r="H16" s="27"/>
      <c r="I16" s="28"/>
      <c r="J16" s="26"/>
      <c r="K16" s="27"/>
      <c r="L16" s="26"/>
      <c r="M16" s="27"/>
      <c r="N16" s="28"/>
    </row>
    <row r="17" spans="2:14" x14ac:dyDescent="0.2">
      <c r="B17" s="17" t="s">
        <v>4</v>
      </c>
      <c r="C17" s="11">
        <v>20</v>
      </c>
      <c r="D17" s="56">
        <v>0</v>
      </c>
      <c r="E17" s="50">
        <v>2</v>
      </c>
      <c r="F17" s="40">
        <f t="shared" si="0"/>
        <v>40</v>
      </c>
      <c r="G17" s="24">
        <f t="shared" si="1"/>
        <v>0</v>
      </c>
      <c r="H17" s="27"/>
      <c r="I17" s="28"/>
      <c r="J17" s="26"/>
      <c r="K17" s="27"/>
      <c r="L17" s="26"/>
      <c r="M17" s="27"/>
      <c r="N17" s="28"/>
    </row>
    <row r="18" spans="2:14" x14ac:dyDescent="0.2">
      <c r="B18" s="17" t="s">
        <v>16</v>
      </c>
      <c r="C18" s="11">
        <v>480</v>
      </c>
      <c r="D18" s="56">
        <v>0</v>
      </c>
      <c r="E18" s="50">
        <v>2</v>
      </c>
      <c r="F18" s="40">
        <f t="shared" si="0"/>
        <v>960</v>
      </c>
      <c r="G18" s="24">
        <f t="shared" si="1"/>
        <v>0</v>
      </c>
      <c r="H18" s="27"/>
      <c r="I18" s="28"/>
      <c r="J18" s="26"/>
      <c r="K18" s="27"/>
      <c r="L18" s="26"/>
      <c r="M18" s="27"/>
      <c r="N18" s="28"/>
    </row>
    <row r="19" spans="2:14" x14ac:dyDescent="0.2">
      <c r="B19" s="17" t="s">
        <v>17</v>
      </c>
      <c r="C19" s="11">
        <v>20</v>
      </c>
      <c r="D19" s="56">
        <v>0</v>
      </c>
      <c r="E19" s="50">
        <v>6</v>
      </c>
      <c r="F19" s="40">
        <f t="shared" si="0"/>
        <v>120</v>
      </c>
      <c r="G19" s="24">
        <f t="shared" si="1"/>
        <v>0</v>
      </c>
      <c r="H19" s="27"/>
      <c r="I19" s="28"/>
      <c r="J19" s="26"/>
      <c r="K19" s="27"/>
      <c r="L19" s="26"/>
      <c r="M19" s="27"/>
      <c r="N19" s="28"/>
    </row>
    <row r="20" spans="2:14" x14ac:dyDescent="0.2">
      <c r="B20" s="17" t="s">
        <v>7</v>
      </c>
      <c r="C20" s="11">
        <v>305</v>
      </c>
      <c r="D20" s="56">
        <v>0</v>
      </c>
      <c r="E20" s="50">
        <v>2</v>
      </c>
      <c r="F20" s="40">
        <f t="shared" si="0"/>
        <v>610</v>
      </c>
      <c r="G20" s="24">
        <f t="shared" si="1"/>
        <v>0</v>
      </c>
      <c r="H20" s="27"/>
      <c r="I20" s="28"/>
      <c r="J20" s="26"/>
      <c r="K20" s="27"/>
      <c r="L20" s="26"/>
      <c r="M20" s="27"/>
      <c r="N20" s="28"/>
    </row>
    <row r="21" spans="2:14" s="31" customFormat="1" x14ac:dyDescent="0.2">
      <c r="B21" s="29" t="s">
        <v>18</v>
      </c>
      <c r="C21" s="30">
        <v>125</v>
      </c>
      <c r="D21" s="58">
        <v>0</v>
      </c>
      <c r="E21" s="50">
        <v>2</v>
      </c>
      <c r="F21" s="40">
        <f t="shared" si="0"/>
        <v>250</v>
      </c>
      <c r="G21" s="24">
        <f t="shared" si="1"/>
        <v>0</v>
      </c>
      <c r="H21" s="35"/>
      <c r="I21" s="36"/>
      <c r="J21" s="34"/>
      <c r="K21" s="35"/>
      <c r="L21" s="34"/>
      <c r="M21" s="35"/>
      <c r="N21" s="36"/>
    </row>
    <row r="22" spans="2:14" x14ac:dyDescent="0.2">
      <c r="B22" s="17" t="s">
        <v>1</v>
      </c>
      <c r="C22" s="11">
        <v>2.5</v>
      </c>
      <c r="D22" s="56">
        <v>0</v>
      </c>
      <c r="E22" s="50">
        <v>50</v>
      </c>
      <c r="F22" s="40">
        <f t="shared" si="0"/>
        <v>125</v>
      </c>
      <c r="G22" s="24">
        <f t="shared" si="1"/>
        <v>0</v>
      </c>
      <c r="H22" s="27"/>
      <c r="I22" s="28"/>
      <c r="J22" s="26"/>
      <c r="K22" s="27"/>
      <c r="L22" s="26"/>
      <c r="M22" s="27"/>
      <c r="N22" s="28"/>
    </row>
    <row r="23" spans="2:14" x14ac:dyDescent="0.2">
      <c r="B23" s="17" t="s">
        <v>19</v>
      </c>
      <c r="C23" s="11">
        <v>100</v>
      </c>
      <c r="D23" s="56">
        <v>0</v>
      </c>
      <c r="E23" s="50">
        <v>4</v>
      </c>
      <c r="F23" s="40">
        <f t="shared" si="0"/>
        <v>400</v>
      </c>
      <c r="G23" s="24">
        <f t="shared" si="1"/>
        <v>0</v>
      </c>
      <c r="H23" s="27"/>
      <c r="I23" s="28"/>
      <c r="J23" s="26"/>
      <c r="K23" s="27"/>
      <c r="L23" s="26"/>
      <c r="M23" s="27"/>
      <c r="N23" s="28"/>
    </row>
    <row r="24" spans="2:14" x14ac:dyDescent="0.2">
      <c r="B24" s="17" t="s">
        <v>8</v>
      </c>
      <c r="C24" s="11">
        <v>100</v>
      </c>
      <c r="D24" s="56">
        <v>0</v>
      </c>
      <c r="E24" s="50">
        <v>2</v>
      </c>
      <c r="F24" s="40">
        <f t="shared" si="0"/>
        <v>200</v>
      </c>
      <c r="G24" s="24">
        <f t="shared" si="1"/>
        <v>0</v>
      </c>
      <c r="H24" s="27"/>
      <c r="I24" s="28"/>
      <c r="J24" s="26"/>
      <c r="K24" s="27"/>
      <c r="L24" s="26"/>
      <c r="M24" s="27"/>
      <c r="N24" s="28"/>
    </row>
    <row r="25" spans="2:14" x14ac:dyDescent="0.2">
      <c r="B25" s="17" t="s">
        <v>2</v>
      </c>
      <c r="C25" s="11">
        <v>180</v>
      </c>
      <c r="D25" s="56">
        <v>0</v>
      </c>
      <c r="E25" s="50">
        <v>2</v>
      </c>
      <c r="F25" s="40">
        <f t="shared" si="0"/>
        <v>360</v>
      </c>
      <c r="G25" s="24">
        <f t="shared" si="1"/>
        <v>0</v>
      </c>
      <c r="H25" s="27"/>
      <c r="I25" s="28"/>
      <c r="J25" s="26"/>
      <c r="K25" s="27"/>
      <c r="L25" s="26"/>
      <c r="M25" s="27"/>
      <c r="N25" s="28"/>
    </row>
    <row r="26" spans="2:14" ht="13.5" thickBot="1" x14ac:dyDescent="0.25">
      <c r="B26" s="32" t="s">
        <v>20</v>
      </c>
      <c r="C26" s="33">
        <v>25</v>
      </c>
      <c r="D26" s="59">
        <v>0</v>
      </c>
      <c r="E26" s="51">
        <v>50</v>
      </c>
      <c r="F26" s="41">
        <f t="shared" si="0"/>
        <v>1250</v>
      </c>
      <c r="G26" s="19">
        <f t="shared" si="1"/>
        <v>0</v>
      </c>
      <c r="H26" s="27"/>
      <c r="I26" s="28"/>
      <c r="J26" s="26"/>
      <c r="K26" s="27"/>
      <c r="L26" s="26"/>
      <c r="M26" s="27"/>
      <c r="N26" s="28"/>
    </row>
    <row r="27" spans="2:14" ht="13.5" thickBot="1" x14ac:dyDescent="0.25">
      <c r="B27" s="1"/>
      <c r="C27" s="2"/>
      <c r="D27" s="77" t="s">
        <v>24</v>
      </c>
      <c r="E27" s="77"/>
      <c r="F27" s="6">
        <f>SUM(F10:F26)</f>
        <v>10075</v>
      </c>
      <c r="G27" s="38">
        <f>SUM(G10:G26)</f>
        <v>0</v>
      </c>
      <c r="H27" s="6"/>
      <c r="I27" s="7"/>
      <c r="J27" s="21"/>
      <c r="K27" s="6"/>
      <c r="L27" s="21"/>
      <c r="M27" s="6"/>
      <c r="N27" s="7"/>
    </row>
    <row r="28" spans="2:14" x14ac:dyDescent="0.2">
      <c r="D28" s="78" t="s">
        <v>5</v>
      </c>
      <c r="E28" s="78"/>
      <c r="F28" s="6">
        <f>F27*0.21</f>
        <v>2115.75</v>
      </c>
      <c r="G28" s="7">
        <f>G27*0.21</f>
        <v>0</v>
      </c>
      <c r="H28" s="6"/>
      <c r="I28" s="7"/>
      <c r="J28" s="1"/>
      <c r="K28" s="6"/>
      <c r="L28" s="1"/>
      <c r="M28" s="6"/>
      <c r="N28" s="7"/>
    </row>
    <row r="29" spans="2:14" ht="12.75" customHeight="1" x14ac:dyDescent="0.2">
      <c r="D29" s="79" t="s">
        <v>25</v>
      </c>
      <c r="E29" s="79"/>
      <c r="F29" s="6">
        <f>F27+F28</f>
        <v>12190.75</v>
      </c>
      <c r="G29" s="7">
        <f>G27+G28</f>
        <v>0</v>
      </c>
      <c r="H29" s="6"/>
      <c r="I29" s="7"/>
      <c r="J29" s="1"/>
      <c r="K29" s="6"/>
      <c r="L29" s="1"/>
      <c r="M29" s="6"/>
      <c r="N29" s="7"/>
    </row>
    <row r="32" spans="2:14" x14ac:dyDescent="0.2">
      <c r="E32" s="60" t="s">
        <v>36</v>
      </c>
      <c r="F32" s="60"/>
      <c r="G32" s="60"/>
    </row>
    <row r="33" spans="5:7" x14ac:dyDescent="0.2">
      <c r="E33" s="60"/>
      <c r="F33" s="60"/>
      <c r="G33" s="60"/>
    </row>
    <row r="34" spans="5:7" ht="14.25" x14ac:dyDescent="0.2">
      <c r="E34" s="46"/>
      <c r="F34" s="46"/>
      <c r="G34" s="46"/>
    </row>
    <row r="35" spans="5:7" ht="14.25" x14ac:dyDescent="0.2">
      <c r="E35" s="3" t="s">
        <v>37</v>
      </c>
      <c r="F35" s="3"/>
      <c r="G35" s="3"/>
    </row>
    <row r="36" spans="5:7" x14ac:dyDescent="0.2">
      <c r="E36" s="62"/>
      <c r="F36" s="63"/>
      <c r="G36" s="64"/>
    </row>
    <row r="37" spans="5:7" x14ac:dyDescent="0.2">
      <c r="E37" s="65"/>
      <c r="F37" s="66"/>
      <c r="G37" s="67"/>
    </row>
    <row r="38" spans="5:7" x14ac:dyDescent="0.2">
      <c r="E38" s="65"/>
      <c r="F38" s="66"/>
      <c r="G38" s="67"/>
    </row>
    <row r="39" spans="5:7" x14ac:dyDescent="0.2">
      <c r="E39" s="65"/>
      <c r="F39" s="66"/>
      <c r="G39" s="67"/>
    </row>
    <row r="40" spans="5:7" x14ac:dyDescent="0.2">
      <c r="E40" s="68"/>
      <c r="F40" s="69"/>
      <c r="G40" s="70"/>
    </row>
  </sheetData>
  <sheetProtection sheet="1" objects="1" scenarios="1"/>
  <protectedRanges>
    <protectedRange sqref="D10:D26" name="LOT3"/>
  </protectedRanges>
  <mergeCells count="11">
    <mergeCell ref="E36:G40"/>
    <mergeCell ref="J8:K8"/>
    <mergeCell ref="L8:M8"/>
    <mergeCell ref="B2:G2"/>
    <mergeCell ref="B3:G3"/>
    <mergeCell ref="E32:G33"/>
    <mergeCell ref="D27:E27"/>
    <mergeCell ref="D28:E28"/>
    <mergeCell ref="D29:E29"/>
    <mergeCell ref="E8:F8"/>
    <mergeCell ref="G8:H8"/>
  </mergeCells>
  <pageMargins left="0.7" right="0.7" top="0.75" bottom="0.75" header="0.3" footer="0.3"/>
  <pageSetup paperSize="9" orientation="landscape"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LOT1 Etilòmetres</vt:lpstr>
      <vt:lpstr>LOT2 Drogotest</vt:lpstr>
      <vt:lpstr>LOT3 Material tècnic</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Monica Royuela</dc:creator>
  <cp:lastModifiedBy>Frederic Martínez Varderi</cp:lastModifiedBy>
  <cp:lastPrinted>2024-04-04T12:41:14Z</cp:lastPrinted>
  <dcterms:created xsi:type="dcterms:W3CDTF">2015-06-05T18:19:34Z</dcterms:created>
  <dcterms:modified xsi:type="dcterms:W3CDTF">2024-06-21T08:22:19Z</dcterms:modified>
</cp:coreProperties>
</file>