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OVA ETAPA\06 URBANISME, OBRES I MOBILITAT\0605 GESTIO OBRES\2024 Redacció projecte + DO pendent títol\"/>
    </mc:Choice>
  </mc:AlternateContent>
  <xr:revisionPtr revIDLastSave="0" documentId="13_ncr:1_{DC1A3FDF-F1A8-4E28-BFC9-BF03E5A0B096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Full1" sheetId="1" r:id="rId1"/>
  </sheets>
  <definedNames>
    <definedName name="_xlnm.Print_Area" localSheetId="0">Full1!$B$1:$J$60</definedName>
  </definedNames>
  <calcPr calcId="191029"/>
</workbook>
</file>

<file path=xl/calcChain.xml><?xml version="1.0" encoding="utf-8"?>
<calcChain xmlns="http://schemas.openxmlformats.org/spreadsheetml/2006/main">
  <c r="G40" i="1" l="1"/>
  <c r="G56" i="1" l="1"/>
  <c r="G55" i="1"/>
  <c r="G52" i="1"/>
  <c r="I55" i="1" l="1"/>
  <c r="G51" i="1"/>
  <c r="I51" i="1" l="1"/>
  <c r="G48" i="1"/>
  <c r="G47" i="1"/>
  <c r="G46" i="1"/>
  <c r="G45" i="1"/>
  <c r="G41" i="1"/>
  <c r="E34" i="1" l="1"/>
  <c r="J58" i="1" l="1"/>
  <c r="G39" i="1"/>
  <c r="G42" i="1"/>
  <c r="B34" i="1"/>
  <c r="I34" i="1" s="1"/>
  <c r="I39" i="1" l="1"/>
  <c r="I45" i="1"/>
  <c r="J34" i="1"/>
  <c r="I58" i="1" l="1"/>
</calcChain>
</file>

<file path=xl/sharedStrings.xml><?xml version="1.0" encoding="utf-8"?>
<sst xmlns="http://schemas.openxmlformats.org/spreadsheetml/2006/main" count="60" uniqueCount="44">
  <si>
    <t>FITXA RESUM D'AUTO VALORACIÓ</t>
  </si>
  <si>
    <t xml:space="preserve">Servei: </t>
  </si>
  <si>
    <t>Municipi:</t>
  </si>
  <si>
    <t>REDACCIÓ DEL PROJECTE BASIC I EXECUTIU, ESTUDI DE SEGURETAT I SALUT I LA DIRECCIÓ D’OBRES D’ARQUITECTE/A</t>
  </si>
  <si>
    <t>SANTA COLOMA DE CERVELLÓ</t>
  </si>
  <si>
    <r>
      <t xml:space="preserve">Introducció de dades per part de l'ofertant </t>
    </r>
    <r>
      <rPr>
        <sz val="10"/>
        <rFont val="Calibri"/>
        <family val="2"/>
      </rPr>
      <t>(ompliu les cel·les en color blanc)</t>
    </r>
  </si>
  <si>
    <t>Empresa / Tècnic  licitadora</t>
  </si>
  <si>
    <t>nom del tècnic/a o de l'empresa</t>
  </si>
  <si>
    <t>1. OFERTA ECONÒMICA GLOBAL</t>
  </si>
  <si>
    <r>
      <rPr>
        <b/>
        <sz val="8"/>
        <rFont val="Calibri"/>
        <family val="2"/>
      </rPr>
      <t xml:space="preserve">màxim
</t>
    </r>
    <r>
      <rPr>
        <b/>
        <sz val="12"/>
        <rFont val="Calibri"/>
        <family val="2"/>
      </rPr>
      <t>49</t>
    </r>
  </si>
  <si>
    <r>
      <t xml:space="preserve">Import oferta 
</t>
    </r>
    <r>
      <rPr>
        <sz val="8"/>
        <color indexed="8"/>
        <rFont val="Calibri"/>
        <family val="2"/>
      </rPr>
      <t>sense IVA</t>
    </r>
  </si>
  <si>
    <t>% baixa</t>
  </si>
  <si>
    <t>Coeficient</t>
  </si>
  <si>
    <t>2. OFERTA TÈCNICA *</t>
  </si>
  <si>
    <r>
      <rPr>
        <b/>
        <sz val="8"/>
        <rFont val="Calibri"/>
        <family val="2"/>
      </rPr>
      <t xml:space="preserve">màxim
</t>
    </r>
    <r>
      <rPr>
        <b/>
        <sz val="12"/>
        <rFont val="Calibri"/>
        <family val="2"/>
      </rPr>
      <t>51</t>
    </r>
  </si>
  <si>
    <t>Total</t>
  </si>
  <si>
    <t>Puntuació segons plecs</t>
  </si>
  <si>
    <t>Puntuació oferta</t>
  </si>
  <si>
    <t xml:space="preserve">          ACUM &lt; PO</t>
  </si>
  <si>
    <t>Criteri de valoració 2. Import ACUM experiència redacció projectes BCIN</t>
  </si>
  <si>
    <t>Criteri de valoració 3. Import ACUM experiència direcció d'obra projectes BCIN</t>
  </si>
  <si>
    <r>
      <t xml:space="preserve">EXPERIÈNCIA REDACCIÓ PROJECTES BCIN </t>
    </r>
    <r>
      <rPr>
        <sz val="10"/>
        <color indexed="8"/>
        <rFont val="Calibri"/>
        <family val="2"/>
      </rPr>
      <t>(</t>
    </r>
    <r>
      <rPr>
        <sz val="8"/>
        <color indexed="8"/>
        <rFont val="Calibri"/>
        <family val="2"/>
      </rPr>
      <t>màxim 25 punts)</t>
    </r>
  </si>
  <si>
    <t>PUNTUACIÓ TÈCNICA ESTIMADA</t>
  </si>
  <si>
    <t>* La puntuació tècnica és estimada a manca de comprovació de la documentació per part de l'òrgan de contractació</t>
  </si>
  <si>
    <t>Actuació:</t>
  </si>
  <si>
    <t>Expedient:</t>
  </si>
  <si>
    <t>Import total honoraris direcció d'obra, liquidació i recepció</t>
  </si>
  <si>
    <t xml:space="preserve">Pressupost Acumulat total de l'actuació </t>
  </si>
  <si>
    <r>
      <t xml:space="preserve">Import acumulat Honoraris de l'actuació (IA)
</t>
    </r>
    <r>
      <rPr>
        <sz val="8"/>
        <color indexed="8"/>
        <rFont val="Calibri"/>
        <family val="2"/>
      </rPr>
      <t>sense IVA</t>
    </r>
  </si>
  <si>
    <r>
      <t xml:space="preserve">EXPERIÈNCIA DIRECCIÓ D'OBRES BCIN </t>
    </r>
    <r>
      <rPr>
        <sz val="10"/>
        <color indexed="8"/>
        <rFont val="Calibri"/>
        <family val="2"/>
      </rPr>
      <t>(</t>
    </r>
    <r>
      <rPr>
        <sz val="8"/>
        <color indexed="8"/>
        <rFont val="Calibri"/>
        <family val="2"/>
      </rPr>
      <t>màxim 22 punts)</t>
    </r>
  </si>
  <si>
    <t xml:space="preserve">         PO = ACUM</t>
  </si>
  <si>
    <t xml:space="preserve">   1 PO &lt; ACUM &lt;  1,25 * PO</t>
  </si>
  <si>
    <t>Sense compromís</t>
  </si>
  <si>
    <t>Amb compromís</t>
  </si>
  <si>
    <t>ANNEX 4</t>
  </si>
  <si>
    <t>Criteri de valoració 5. Compromís reducció del termini de la redacció del projecte (Sí=1 / No=0)</t>
  </si>
  <si>
    <r>
      <t xml:space="preserve">COMPROMÍS EN LA REDUCCIÓ DEL TERMINI DE REDACCIÓ DEL PROJECTE  </t>
    </r>
    <r>
      <rPr>
        <sz val="10"/>
        <color indexed="8"/>
        <rFont val="Calibri"/>
        <family val="2"/>
      </rPr>
      <t>(</t>
    </r>
    <r>
      <rPr>
        <sz val="8"/>
        <color indexed="8"/>
        <rFont val="Calibri"/>
        <family val="2"/>
      </rPr>
      <t>màxim 1 punt)</t>
    </r>
  </si>
  <si>
    <t>MILLORA I COMPRENSIÓ ARQUITECTÒNIC DE LA CRIPTA DE LA COLÒNIA GÜELL: INSTAL·LACIÓ ELÈCTRICA EXTERIOR I AGENÇAMENT ACCESSOS EXTERIORS</t>
  </si>
  <si>
    <t>Projecte Millora i comprensió arquitectònica</t>
  </si>
  <si>
    <t>2024_10054</t>
  </si>
  <si>
    <t>Import total Honoraris redacció projecte bàsic i executiu i estudi seguretat i salut</t>
  </si>
  <si>
    <t>Criteri de valoració 4. Compromís participació tècnic/a especialista il·luminació monumental (Sí=1 / No=0)</t>
  </si>
  <si>
    <t>ACUM &gt;= 1,25 * PO</t>
  </si>
  <si>
    <r>
      <t xml:space="preserve">COMPROMÍS PARTICIPACIÓ TÈCNIC/A ESPECIALISTA IL·LUMINACIÓ MONUMENTAL </t>
    </r>
    <r>
      <rPr>
        <sz val="10"/>
        <color indexed="8"/>
        <rFont val="Calibri"/>
        <family val="2"/>
      </rPr>
      <t>(</t>
    </r>
    <r>
      <rPr>
        <sz val="8"/>
        <color indexed="8"/>
        <rFont val="Calibri"/>
        <family val="2"/>
      </rPr>
      <t>màxim 3 punts)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</si>
</sst>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Arial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sz val="12"/>
      <color indexed="8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7" fontId="6" fillId="2" borderId="0" xfId="1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/>
    <xf numFmtId="0" fontId="10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1" fillId="2" borderId="0" xfId="0" applyFont="1" applyFill="1" applyBorder="1"/>
    <xf numFmtId="0" fontId="12" fillId="2" borderId="0" xfId="0" applyFont="1" applyFill="1" applyBorder="1"/>
    <xf numFmtId="0" fontId="8" fillId="2" borderId="0" xfId="0" applyFont="1" applyFill="1" applyBorder="1" applyAlignment="1">
      <alignment vertical="top"/>
    </xf>
    <xf numFmtId="0" fontId="2" fillId="3" borderId="2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3" xfId="0" applyFont="1" applyFill="1" applyBorder="1"/>
    <xf numFmtId="0" fontId="2" fillId="3" borderId="0" xfId="0" applyFont="1" applyFill="1" applyBorder="1" applyAlignment="1">
      <alignment horizontal="center"/>
    </xf>
    <xf numFmtId="0" fontId="3" fillId="3" borderId="2" xfId="0" applyFont="1" applyFill="1" applyBorder="1"/>
    <xf numFmtId="4" fontId="3" fillId="3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vertical="center"/>
    </xf>
    <xf numFmtId="0" fontId="13" fillId="3" borderId="6" xfId="0" applyFont="1" applyFill="1" applyBorder="1"/>
    <xf numFmtId="0" fontId="11" fillId="3" borderId="7" xfId="0" applyFont="1" applyFill="1" applyBorder="1"/>
    <xf numFmtId="0" fontId="11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0" fontId="2" fillId="3" borderId="11" xfId="2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8" fontId="2" fillId="2" borderId="10" xfId="0" applyNumberFormat="1" applyFont="1" applyFill="1" applyBorder="1" applyAlignment="1">
      <alignment horizontal="center" vertical="center"/>
    </xf>
    <xf numFmtId="8" fontId="2" fillId="2" borderId="13" xfId="0" applyNumberFormat="1" applyFont="1" applyFill="1" applyBorder="1" applyAlignment="1">
      <alignment horizontal="center" vertical="center"/>
    </xf>
    <xf numFmtId="0" fontId="2" fillId="3" borderId="14" xfId="0" applyFont="1" applyFill="1" applyBorder="1"/>
    <xf numFmtId="0" fontId="3" fillId="3" borderId="15" xfId="0" applyFont="1" applyFill="1" applyBorder="1"/>
    <xf numFmtId="0" fontId="3" fillId="3" borderId="15" xfId="0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16" xfId="0" applyFont="1" applyFill="1" applyBorder="1"/>
    <xf numFmtId="8" fontId="2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  <xf numFmtId="0" fontId="9" fillId="2" borderId="0" xfId="0" applyFont="1" applyFill="1" applyBorder="1" applyAlignment="1">
      <alignment vertical="center"/>
    </xf>
    <xf numFmtId="0" fontId="2" fillId="3" borderId="2" xfId="0" applyFont="1" applyFill="1" applyBorder="1"/>
    <xf numFmtId="0" fontId="2" fillId="3" borderId="0" xfId="0" applyFont="1" applyFill="1" applyBorder="1"/>
    <xf numFmtId="0" fontId="2" fillId="2" borderId="32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8" fontId="3" fillId="2" borderId="6" xfId="0" applyNumberFormat="1" applyFont="1" applyFill="1" applyBorder="1" applyAlignment="1">
      <alignment horizontal="left" vertical="center" wrapText="1"/>
    </xf>
    <xf numFmtId="8" fontId="3" fillId="2" borderId="7" xfId="0" applyNumberFormat="1" applyFont="1" applyFill="1" applyBorder="1" applyAlignment="1">
      <alignment horizontal="left" vertical="center" wrapText="1"/>
    </xf>
    <xf numFmtId="8" fontId="3" fillId="2" borderId="8" xfId="0" applyNumberFormat="1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6" fillId="2" borderId="32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7" fontId="6" fillId="2" borderId="2" xfId="1" applyNumberFormat="1" applyFont="1" applyFill="1" applyBorder="1" applyAlignment="1" applyProtection="1">
      <alignment horizontal="center" vertical="center"/>
      <protection locked="0"/>
    </xf>
    <xf numFmtId="7" fontId="6" fillId="2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7" fontId="2" fillId="0" borderId="14" xfId="1" applyNumberFormat="1" applyFont="1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7" fontId="2" fillId="3" borderId="6" xfId="1" applyNumberFormat="1" applyFont="1" applyFill="1" applyBorder="1" applyAlignment="1" applyProtection="1">
      <alignment horizontal="center"/>
    </xf>
    <xf numFmtId="0" fontId="0" fillId="3" borderId="42" xfId="0" applyFill="1" applyBorder="1" applyAlignment="1" applyProtection="1">
      <alignment horizontal="center"/>
    </xf>
    <xf numFmtId="0" fontId="8" fillId="3" borderId="0" xfId="0" applyFont="1" applyFill="1" applyBorder="1" applyAlignment="1">
      <alignment horizontal="left" vertical="center" wrapText="1"/>
    </xf>
    <xf numFmtId="0" fontId="13" fillId="3" borderId="32" xfId="0" applyFont="1" applyFill="1" applyBorder="1"/>
    <xf numFmtId="0" fontId="13" fillId="3" borderId="18" xfId="0" applyFont="1" applyFill="1" applyBorder="1"/>
    <xf numFmtId="0" fontId="13" fillId="3" borderId="38" xfId="0" applyFont="1" applyFill="1" applyBorder="1"/>
    <xf numFmtId="0" fontId="3" fillId="2" borderId="32" xfId="0" applyFont="1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horizontal="right"/>
      <protection locked="0"/>
    </xf>
    <xf numFmtId="0" fontId="3" fillId="2" borderId="38" xfId="0" applyFont="1" applyFill="1" applyBorder="1" applyAlignment="1" applyProtection="1">
      <alignment horizontal="right"/>
      <protection locked="0"/>
    </xf>
    <xf numFmtId="7" fontId="2" fillId="0" borderId="4" xfId="1" applyNumberFormat="1" applyFon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7" fontId="2" fillId="0" borderId="32" xfId="1" applyNumberFormat="1" applyFont="1" applyFill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8" fontId="3" fillId="2" borderId="22" xfId="0" applyNumberFormat="1" applyFont="1" applyFill="1" applyBorder="1" applyAlignment="1">
      <alignment horizontal="left" vertical="center" wrapText="1"/>
    </xf>
    <xf numFmtId="8" fontId="3" fillId="2" borderId="23" xfId="0" applyNumberFormat="1" applyFont="1" applyFill="1" applyBorder="1" applyAlignment="1">
      <alignment horizontal="left" vertical="center" wrapText="1"/>
    </xf>
    <xf numFmtId="8" fontId="3" fillId="2" borderId="24" xfId="0" applyNumberFormat="1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7" fontId="3" fillId="2" borderId="36" xfId="1" applyNumberFormat="1" applyFont="1" applyFill="1" applyBorder="1" applyAlignment="1">
      <alignment horizontal="center" vertical="center"/>
    </xf>
    <xf numFmtId="7" fontId="3" fillId="2" borderId="11" xfId="1" applyNumberFormat="1" applyFont="1" applyFill="1" applyBorder="1" applyAlignment="1">
      <alignment horizontal="center" vertical="center"/>
    </xf>
    <xf numFmtId="7" fontId="2" fillId="2" borderId="11" xfId="1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right" vertical="center"/>
    </xf>
    <xf numFmtId="0" fontId="13" fillId="3" borderId="7" xfId="0" applyFont="1" applyFill="1" applyBorder="1" applyAlignment="1">
      <alignment horizontal="right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47625</xdr:rowOff>
    </xdr:from>
    <xdr:to>
      <xdr:col>2</xdr:col>
      <xdr:colOff>114300</xdr:colOff>
      <xdr:row>3</xdr:row>
      <xdr:rowOff>152400</xdr:rowOff>
    </xdr:to>
    <xdr:pic>
      <xdr:nvPicPr>
        <xdr:cNvPr id="1025" name="Imatg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47625"/>
          <a:ext cx="6667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91"/>
  <sheetViews>
    <sheetView tabSelected="1" zoomScaleNormal="100" workbookViewId="0">
      <selection activeCell="I8" sqref="I8"/>
    </sheetView>
  </sheetViews>
  <sheetFormatPr defaultColWidth="9.140625" defaultRowHeight="15" x14ac:dyDescent="0.25"/>
  <cols>
    <col min="3" max="3" width="13.140625" customWidth="1"/>
    <col min="4" max="4" width="15.85546875" customWidth="1"/>
    <col min="6" max="6" width="9" customWidth="1"/>
    <col min="8" max="8" width="20.7109375" customWidth="1"/>
  </cols>
  <sheetData>
    <row r="1" spans="2:11" x14ac:dyDescent="0.25">
      <c r="B1" s="13"/>
      <c r="C1" s="13"/>
      <c r="D1" s="13"/>
      <c r="E1" s="13"/>
      <c r="F1" s="13"/>
      <c r="G1" s="13"/>
      <c r="H1" s="13"/>
      <c r="I1" s="13"/>
      <c r="J1" s="13"/>
    </row>
    <row r="2" spans="2:11" x14ac:dyDescent="0.25">
      <c r="B2" s="13"/>
      <c r="C2" s="13"/>
      <c r="D2" s="13"/>
      <c r="E2" s="13"/>
      <c r="F2" s="13"/>
      <c r="G2" s="13"/>
      <c r="H2" s="13"/>
      <c r="I2" s="13"/>
      <c r="J2" s="13"/>
    </row>
    <row r="3" spans="2:11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2:11" x14ac:dyDescent="0.25">
      <c r="B4" s="1"/>
      <c r="C4" s="2"/>
      <c r="D4" s="2"/>
      <c r="E4" s="2"/>
      <c r="F4" s="3"/>
      <c r="G4" s="2"/>
      <c r="H4" s="2"/>
      <c r="I4" s="2"/>
      <c r="J4" s="2"/>
    </row>
    <row r="5" spans="2:11" ht="14.45" customHeight="1" x14ac:dyDescent="0.25">
      <c r="B5" s="4" t="s">
        <v>34</v>
      </c>
      <c r="C5" s="2"/>
      <c r="D5" s="2"/>
      <c r="E5" s="2"/>
      <c r="F5" s="3"/>
      <c r="G5" s="2"/>
      <c r="H5" s="2"/>
      <c r="I5" s="13"/>
      <c r="J5" s="13"/>
    </row>
    <row r="6" spans="2:11" ht="18.600000000000001" customHeight="1" x14ac:dyDescent="0.3">
      <c r="C6" s="5"/>
      <c r="D6" s="5"/>
      <c r="E6" s="5"/>
      <c r="F6" s="6"/>
      <c r="G6" s="5"/>
      <c r="H6" s="5"/>
      <c r="I6" s="13"/>
      <c r="J6" s="13"/>
    </row>
    <row r="7" spans="2:11" ht="18.75" x14ac:dyDescent="0.3">
      <c r="B7" s="7" t="s">
        <v>0</v>
      </c>
      <c r="C7" s="8"/>
      <c r="D7" s="8"/>
      <c r="E7" s="8"/>
      <c r="F7" s="9"/>
      <c r="G7" s="8"/>
      <c r="H7" s="8"/>
      <c r="I7" s="8"/>
      <c r="J7" s="8"/>
    </row>
    <row r="8" spans="2:11" ht="27" customHeight="1" x14ac:dyDescent="0.25">
      <c r="B8" s="17" t="s">
        <v>1</v>
      </c>
      <c r="C8" s="68" t="s">
        <v>3</v>
      </c>
      <c r="D8" s="68"/>
      <c r="E8" s="68"/>
      <c r="F8" s="68"/>
      <c r="G8" s="68"/>
      <c r="H8" s="68"/>
      <c r="I8" s="10"/>
      <c r="J8" s="10"/>
    </row>
    <row r="9" spans="2:11" ht="33.75" customHeight="1" x14ac:dyDescent="0.25">
      <c r="B9" s="17" t="s">
        <v>24</v>
      </c>
      <c r="C9" s="69" t="s">
        <v>37</v>
      </c>
      <c r="D9" s="69"/>
      <c r="E9" s="69"/>
      <c r="F9" s="69"/>
      <c r="G9" s="69"/>
      <c r="H9" s="70"/>
      <c r="I9" s="62" t="s">
        <v>38</v>
      </c>
      <c r="J9" s="63"/>
    </row>
    <row r="10" spans="2:11" ht="27.75" customHeight="1" x14ac:dyDescent="0.25">
      <c r="B10" s="49" t="s">
        <v>2</v>
      </c>
      <c r="C10" s="66" t="s">
        <v>4</v>
      </c>
      <c r="D10" s="66"/>
      <c r="E10" s="66"/>
      <c r="F10" s="66"/>
      <c r="G10" s="66"/>
      <c r="H10" s="67"/>
      <c r="I10" s="64"/>
      <c r="J10" s="65"/>
    </row>
    <row r="11" spans="2:11" x14ac:dyDescent="0.25">
      <c r="B11" s="11" t="s">
        <v>25</v>
      </c>
      <c r="C11" s="12" t="s">
        <v>39</v>
      </c>
      <c r="D11" s="13"/>
      <c r="E11" s="13"/>
      <c r="F11" s="14"/>
      <c r="G11" s="13"/>
      <c r="H11" s="2"/>
      <c r="I11" s="73">
        <v>22764.71</v>
      </c>
      <c r="J11" s="74"/>
    </row>
    <row r="12" spans="2:11" x14ac:dyDescent="0.25">
      <c r="B12" s="11"/>
      <c r="C12" s="12"/>
      <c r="D12" s="13"/>
      <c r="E12" s="13"/>
      <c r="F12" s="14"/>
      <c r="G12" s="13"/>
      <c r="H12" s="2"/>
      <c r="I12" s="75"/>
      <c r="J12" s="76"/>
    </row>
    <row r="13" spans="2:11" ht="15.75" x14ac:dyDescent="0.25">
      <c r="B13" s="11"/>
      <c r="C13" s="15"/>
      <c r="D13" s="13"/>
      <c r="E13" s="13"/>
      <c r="F13" s="14"/>
      <c r="G13" s="13"/>
      <c r="H13" s="2"/>
      <c r="I13" s="71" t="s">
        <v>39</v>
      </c>
      <c r="J13" s="72"/>
    </row>
    <row r="14" spans="2:11" x14ac:dyDescent="0.25">
      <c r="B14" s="16"/>
      <c r="C14" s="16"/>
      <c r="D14" s="13"/>
      <c r="E14" s="13"/>
      <c r="F14" s="14"/>
      <c r="G14" s="13"/>
      <c r="H14" s="2"/>
      <c r="I14" s="2"/>
      <c r="J14" s="2"/>
    </row>
    <row r="15" spans="2:11" ht="15.75" x14ac:dyDescent="0.25">
      <c r="B15" s="82" t="s">
        <v>5</v>
      </c>
      <c r="C15" s="83"/>
      <c r="D15" s="83"/>
      <c r="E15" s="83"/>
      <c r="F15" s="83"/>
      <c r="G15" s="83"/>
      <c r="H15" s="83"/>
      <c r="I15" s="83"/>
      <c r="J15" s="84"/>
      <c r="K15" s="1"/>
    </row>
    <row r="16" spans="2:11" x14ac:dyDescent="0.25">
      <c r="B16" s="39"/>
      <c r="C16" s="40"/>
      <c r="D16" s="40"/>
      <c r="E16" s="40"/>
      <c r="F16" s="41"/>
      <c r="G16" s="40"/>
      <c r="H16" s="42"/>
      <c r="I16" s="42"/>
      <c r="J16" s="43"/>
      <c r="K16" s="1"/>
    </row>
    <row r="17" spans="2:11" x14ac:dyDescent="0.25">
      <c r="B17" s="18" t="s">
        <v>6</v>
      </c>
      <c r="C17" s="21"/>
      <c r="D17" s="85" t="s">
        <v>7</v>
      </c>
      <c r="E17" s="86"/>
      <c r="F17" s="86"/>
      <c r="G17" s="86"/>
      <c r="H17" s="86"/>
      <c r="I17" s="86"/>
      <c r="J17" s="87"/>
      <c r="K17" s="1"/>
    </row>
    <row r="18" spans="2:11" x14ac:dyDescent="0.25">
      <c r="B18" s="18"/>
      <c r="C18" s="21"/>
      <c r="D18" s="21"/>
      <c r="E18" s="21"/>
      <c r="F18" s="23"/>
      <c r="G18" s="21"/>
      <c r="H18" s="21"/>
      <c r="I18" s="21"/>
      <c r="J18" s="22"/>
      <c r="K18" s="1"/>
    </row>
    <row r="19" spans="2:11" x14ac:dyDescent="0.25">
      <c r="B19" s="47"/>
      <c r="C19" s="26" t="s">
        <v>40</v>
      </c>
      <c r="D19" s="48"/>
      <c r="E19" s="48"/>
      <c r="F19" s="23"/>
      <c r="G19" s="48"/>
      <c r="H19" s="48"/>
      <c r="I19" s="90"/>
      <c r="J19" s="91"/>
      <c r="K19" s="1"/>
    </row>
    <row r="20" spans="2:11" ht="15" customHeight="1" thickBot="1" x14ac:dyDescent="0.3">
      <c r="B20" s="18"/>
      <c r="C20" s="81" t="s">
        <v>26</v>
      </c>
      <c r="D20" s="81"/>
      <c r="E20" s="81"/>
      <c r="F20" s="81"/>
      <c r="G20" s="81"/>
      <c r="H20" s="21"/>
      <c r="I20" s="77"/>
      <c r="J20" s="78"/>
      <c r="K20" s="1"/>
    </row>
    <row r="21" spans="2:11" ht="15.75" thickBot="1" x14ac:dyDescent="0.3">
      <c r="B21" s="18" t="s">
        <v>27</v>
      </c>
      <c r="C21" s="21"/>
      <c r="D21" s="21"/>
      <c r="E21" s="21"/>
      <c r="F21" s="21"/>
      <c r="G21" s="21"/>
      <c r="H21" s="21"/>
      <c r="I21" s="79"/>
      <c r="J21" s="80"/>
      <c r="K21" s="1"/>
    </row>
    <row r="22" spans="2:11" ht="6.6" customHeight="1" x14ac:dyDescent="0.25">
      <c r="B22" s="18"/>
      <c r="C22" s="21"/>
      <c r="D22" s="21"/>
      <c r="E22" s="21"/>
      <c r="F22" s="23"/>
      <c r="G22" s="21"/>
      <c r="H22" s="21"/>
      <c r="I22" s="21"/>
      <c r="J22" s="22"/>
      <c r="K22" s="1"/>
    </row>
    <row r="23" spans="2:11" x14ac:dyDescent="0.25">
      <c r="B23" s="50" t="s">
        <v>19</v>
      </c>
      <c r="C23" s="51"/>
      <c r="D23" s="51"/>
      <c r="E23" s="51"/>
      <c r="F23" s="51"/>
      <c r="G23" s="51"/>
      <c r="H23" s="51"/>
      <c r="I23" s="88"/>
      <c r="J23" s="89"/>
      <c r="K23" s="1"/>
    </row>
    <row r="24" spans="2:11" ht="6" customHeight="1" x14ac:dyDescent="0.25">
      <c r="B24" s="24"/>
      <c r="C24" s="21"/>
      <c r="D24" s="25"/>
      <c r="E24" s="19"/>
      <c r="F24" s="20"/>
      <c r="G24" s="19"/>
      <c r="H24" s="21"/>
      <c r="I24" s="21"/>
      <c r="J24" s="22"/>
      <c r="K24" s="1"/>
    </row>
    <row r="25" spans="2:11" x14ac:dyDescent="0.25">
      <c r="B25" s="50" t="s">
        <v>20</v>
      </c>
      <c r="C25" s="51"/>
      <c r="D25" s="51"/>
      <c r="E25" s="51"/>
      <c r="F25" s="51"/>
      <c r="G25" s="51"/>
      <c r="H25" s="51"/>
      <c r="I25" s="88"/>
      <c r="J25" s="89"/>
      <c r="K25" s="1"/>
    </row>
    <row r="26" spans="2:11" ht="6" customHeight="1" x14ac:dyDescent="0.25">
      <c r="B26" s="24"/>
      <c r="C26" s="21"/>
      <c r="D26" s="25"/>
      <c r="E26" s="19"/>
      <c r="F26" s="20"/>
      <c r="G26" s="19"/>
      <c r="H26" s="21"/>
      <c r="I26" s="21"/>
      <c r="J26" s="22"/>
      <c r="K26" s="1"/>
    </row>
    <row r="27" spans="2:11" x14ac:dyDescent="0.25">
      <c r="B27" s="50" t="s">
        <v>41</v>
      </c>
      <c r="C27" s="51"/>
      <c r="D27" s="51"/>
      <c r="E27" s="51"/>
      <c r="F27" s="51"/>
      <c r="G27" s="51"/>
      <c r="H27" s="51"/>
      <c r="I27" s="52"/>
      <c r="J27" s="53"/>
      <c r="K27" s="1"/>
    </row>
    <row r="28" spans="2:11" ht="3.6" customHeight="1" x14ac:dyDescent="0.25">
      <c r="B28" s="24"/>
      <c r="C28" s="21"/>
      <c r="D28" s="25"/>
      <c r="E28" s="19"/>
      <c r="F28" s="20"/>
      <c r="G28" s="19"/>
      <c r="H28" s="21"/>
      <c r="I28" s="21"/>
      <c r="J28" s="22"/>
      <c r="K28" s="1"/>
    </row>
    <row r="29" spans="2:11" x14ac:dyDescent="0.25">
      <c r="B29" s="50" t="s">
        <v>35</v>
      </c>
      <c r="C29" s="51"/>
      <c r="D29" s="51"/>
      <c r="E29" s="51"/>
      <c r="F29" s="51"/>
      <c r="G29" s="51"/>
      <c r="H29" s="51"/>
      <c r="I29" s="52"/>
      <c r="J29" s="53"/>
      <c r="K29" s="1"/>
    </row>
    <row r="30" spans="2:11" ht="5.0999999999999996" customHeight="1" thickBo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"/>
    </row>
    <row r="31" spans="2:11" ht="27.75" thickBot="1" x14ac:dyDescent="0.3">
      <c r="B31" s="27" t="s">
        <v>8</v>
      </c>
      <c r="C31" s="28"/>
      <c r="D31" s="28"/>
      <c r="E31" s="28"/>
      <c r="F31" s="29"/>
      <c r="G31" s="28"/>
      <c r="H31" s="28"/>
      <c r="I31" s="28"/>
      <c r="J31" s="30" t="s">
        <v>9</v>
      </c>
      <c r="K31" s="1"/>
    </row>
    <row r="32" spans="2:11" ht="2.4500000000000002" customHeight="1" thickBot="1" x14ac:dyDescent="0.3">
      <c r="B32" s="31"/>
      <c r="C32" s="31"/>
      <c r="D32" s="31"/>
      <c r="E32" s="31"/>
      <c r="F32" s="32"/>
      <c r="G32" s="31"/>
      <c r="H32" s="31"/>
      <c r="I32" s="31"/>
      <c r="J32" s="31"/>
      <c r="K32" s="1"/>
    </row>
    <row r="33" spans="2:11" ht="42.6" customHeight="1" x14ac:dyDescent="0.25">
      <c r="B33" s="113" t="s">
        <v>28</v>
      </c>
      <c r="C33" s="114"/>
      <c r="D33" s="114"/>
      <c r="E33" s="115" t="s">
        <v>10</v>
      </c>
      <c r="F33" s="114"/>
      <c r="G33" s="114"/>
      <c r="H33" s="114"/>
      <c r="I33" s="33" t="s">
        <v>11</v>
      </c>
      <c r="J33" s="34" t="s">
        <v>12</v>
      </c>
      <c r="K33" s="1"/>
    </row>
    <row r="34" spans="2:11" ht="15.75" thickBot="1" x14ac:dyDescent="0.3">
      <c r="B34" s="116">
        <f>I6+I11</f>
        <v>22764.71</v>
      </c>
      <c r="C34" s="117"/>
      <c r="D34" s="117"/>
      <c r="E34" s="118">
        <f>I21</f>
        <v>0</v>
      </c>
      <c r="F34" s="118"/>
      <c r="G34" s="118"/>
      <c r="H34" s="118"/>
      <c r="I34" s="35">
        <f>1-(I21/B34)</f>
        <v>1</v>
      </c>
      <c r="J34" s="36">
        <f>I21/B34</f>
        <v>0</v>
      </c>
      <c r="K34" s="1"/>
    </row>
    <row r="35" spans="2:11" ht="3" customHeight="1" thickBo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"/>
    </row>
    <row r="36" spans="2:11" ht="27.75" thickBot="1" x14ac:dyDescent="0.3">
      <c r="B36" s="27" t="s">
        <v>13</v>
      </c>
      <c r="C36" s="28"/>
      <c r="D36" s="28"/>
      <c r="E36" s="28"/>
      <c r="F36" s="29"/>
      <c r="G36" s="28"/>
      <c r="H36" s="28"/>
      <c r="I36" s="28"/>
      <c r="J36" s="30" t="s">
        <v>14</v>
      </c>
      <c r="K36" s="1"/>
    </row>
    <row r="37" spans="2:11" ht="4.5" customHeight="1" thickBot="1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"/>
    </row>
    <row r="38" spans="2:11" ht="30.95" customHeight="1" thickBot="1" x14ac:dyDescent="0.3">
      <c r="B38" s="94" t="s">
        <v>21</v>
      </c>
      <c r="C38" s="95"/>
      <c r="D38" s="96"/>
      <c r="E38" s="57" t="s">
        <v>16</v>
      </c>
      <c r="F38" s="58"/>
      <c r="G38" s="59" t="s">
        <v>17</v>
      </c>
      <c r="H38" s="60"/>
      <c r="I38" s="57" t="s">
        <v>15</v>
      </c>
      <c r="J38" s="61"/>
      <c r="K38" s="1"/>
    </row>
    <row r="39" spans="2:11" x14ac:dyDescent="0.25">
      <c r="B39" s="119" t="s">
        <v>18</v>
      </c>
      <c r="C39" s="120"/>
      <c r="D39" s="37">
        <v>22764.71</v>
      </c>
      <c r="E39" s="103">
        <v>0</v>
      </c>
      <c r="F39" s="104"/>
      <c r="G39" s="104">
        <f>IF($I$23&lt;D39,IF(I23&lt;D39,E39,0),0)</f>
        <v>0</v>
      </c>
      <c r="H39" s="112"/>
      <c r="I39" s="125">
        <f>SUM(G39:H42)</f>
        <v>0</v>
      </c>
      <c r="J39" s="126"/>
      <c r="K39" s="1"/>
    </row>
    <row r="40" spans="2:11" x14ac:dyDescent="0.25">
      <c r="B40" s="121" t="s">
        <v>30</v>
      </c>
      <c r="C40" s="122"/>
      <c r="D40" s="38">
        <v>22764.71</v>
      </c>
      <c r="E40" s="123">
        <v>10</v>
      </c>
      <c r="F40" s="124"/>
      <c r="G40" s="106">
        <f>IF($I$23=D40,IF(I23=D40,E40,0),0)</f>
        <v>0</v>
      </c>
      <c r="H40" s="107"/>
      <c r="I40" s="127"/>
      <c r="J40" s="128"/>
      <c r="K40" s="1"/>
    </row>
    <row r="41" spans="2:11" x14ac:dyDescent="0.25">
      <c r="B41" s="121" t="s">
        <v>31</v>
      </c>
      <c r="C41" s="122"/>
      <c r="D41" s="38">
        <v>28455.88</v>
      </c>
      <c r="E41" s="123">
        <v>17</v>
      </c>
      <c r="F41" s="124"/>
      <c r="G41" s="106">
        <f>IF($I$23&gt;D40,IF(I23&lt;D41,E41,0),0)</f>
        <v>0</v>
      </c>
      <c r="H41" s="107"/>
      <c r="I41" s="127"/>
      <c r="J41" s="128"/>
      <c r="K41" s="1"/>
    </row>
    <row r="42" spans="2:11" ht="15.75" thickBot="1" x14ac:dyDescent="0.3">
      <c r="B42" s="108" t="s">
        <v>42</v>
      </c>
      <c r="C42" s="109"/>
      <c r="D42" s="44">
        <v>28455.89</v>
      </c>
      <c r="E42" s="110">
        <v>25</v>
      </c>
      <c r="F42" s="111"/>
      <c r="G42" s="92">
        <f>IF($I$23&gt;=D42,IF(I23&gt;=D42,E42,0),0)</f>
        <v>0</v>
      </c>
      <c r="H42" s="93"/>
      <c r="I42" s="129"/>
      <c r="J42" s="130"/>
      <c r="K42" s="1"/>
    </row>
    <row r="43" spans="2:11" ht="5.45" customHeight="1" thickBot="1" x14ac:dyDescent="0.3">
      <c r="B43" s="13"/>
      <c r="C43" s="13"/>
      <c r="D43" s="13"/>
      <c r="E43" s="13"/>
      <c r="F43" s="13"/>
      <c r="G43" s="13"/>
      <c r="H43" s="13"/>
      <c r="I43" s="13"/>
      <c r="J43" s="13"/>
      <c r="K43" s="1"/>
    </row>
    <row r="44" spans="2:11" ht="29.1" customHeight="1" thickBot="1" x14ac:dyDescent="0.3">
      <c r="B44" s="94" t="s">
        <v>29</v>
      </c>
      <c r="C44" s="95"/>
      <c r="D44" s="96"/>
      <c r="E44" s="57" t="s">
        <v>16</v>
      </c>
      <c r="F44" s="58"/>
      <c r="G44" s="59" t="s">
        <v>17</v>
      </c>
      <c r="H44" s="60"/>
      <c r="I44" s="57" t="s">
        <v>15</v>
      </c>
      <c r="J44" s="61"/>
      <c r="K44" s="1"/>
    </row>
    <row r="45" spans="2:11" x14ac:dyDescent="0.25">
      <c r="B45" s="119" t="s">
        <v>18</v>
      </c>
      <c r="C45" s="120"/>
      <c r="D45" s="37">
        <v>22764.71</v>
      </c>
      <c r="E45" s="103">
        <v>0</v>
      </c>
      <c r="F45" s="104"/>
      <c r="G45" s="104">
        <f>IF($I$25&lt;D45,IF(I25&lt;D45,E45,0),0)</f>
        <v>0</v>
      </c>
      <c r="H45" s="112"/>
      <c r="I45" s="125">
        <f>SUM(G45:H48)</f>
        <v>0</v>
      </c>
      <c r="J45" s="126"/>
      <c r="K45" s="1"/>
    </row>
    <row r="46" spans="2:11" x14ac:dyDescent="0.25">
      <c r="B46" s="121" t="s">
        <v>30</v>
      </c>
      <c r="C46" s="122"/>
      <c r="D46" s="38">
        <v>22764.71</v>
      </c>
      <c r="E46" s="123">
        <v>5</v>
      </c>
      <c r="F46" s="124"/>
      <c r="G46" s="106">
        <f>IF($I$25=D45,IF(I25=D46,E46,0),0)</f>
        <v>0</v>
      </c>
      <c r="H46" s="107"/>
      <c r="I46" s="127"/>
      <c r="J46" s="128"/>
      <c r="K46" s="1"/>
    </row>
    <row r="47" spans="2:11" x14ac:dyDescent="0.25">
      <c r="B47" s="121" t="s">
        <v>31</v>
      </c>
      <c r="C47" s="122"/>
      <c r="D47" s="38">
        <v>28455.88</v>
      </c>
      <c r="E47" s="123">
        <v>13</v>
      </c>
      <c r="F47" s="124"/>
      <c r="G47" s="106">
        <f>IF($I$25&gt;D46,IF(I25&lt;D47,E47,0),0)</f>
        <v>0</v>
      </c>
      <c r="H47" s="107"/>
      <c r="I47" s="127"/>
      <c r="J47" s="128"/>
      <c r="K47" s="1"/>
    </row>
    <row r="48" spans="2:11" ht="15.75" thickBot="1" x14ac:dyDescent="0.3">
      <c r="B48" s="108" t="s">
        <v>42</v>
      </c>
      <c r="C48" s="109"/>
      <c r="D48" s="44">
        <v>28455.89</v>
      </c>
      <c r="E48" s="110">
        <v>22</v>
      </c>
      <c r="F48" s="111"/>
      <c r="G48" s="92">
        <f>IF($I$25&gt;=D48,IF(I25&gt;=D48,E48,0),0)</f>
        <v>0</v>
      </c>
      <c r="H48" s="93"/>
      <c r="I48" s="129"/>
      <c r="J48" s="130"/>
      <c r="K48" s="1"/>
    </row>
    <row r="49" spans="2:11" ht="5.0999999999999996" customHeight="1" thickBot="1" x14ac:dyDescent="0.3">
      <c r="B49" s="13"/>
      <c r="C49" s="13"/>
      <c r="D49" s="13"/>
      <c r="E49" s="13"/>
      <c r="F49" s="13"/>
      <c r="G49" s="13"/>
      <c r="H49" s="13"/>
      <c r="I49" s="13"/>
      <c r="J49" s="13"/>
      <c r="K49" s="1"/>
    </row>
    <row r="50" spans="2:11" ht="40.5" customHeight="1" thickBot="1" x14ac:dyDescent="0.3">
      <c r="B50" s="54" t="s">
        <v>43</v>
      </c>
      <c r="C50" s="55"/>
      <c r="D50" s="56"/>
      <c r="E50" s="57" t="s">
        <v>16</v>
      </c>
      <c r="F50" s="58"/>
      <c r="G50" s="59" t="s">
        <v>17</v>
      </c>
      <c r="H50" s="60"/>
      <c r="I50" s="57" t="s">
        <v>15</v>
      </c>
      <c r="J50" s="61"/>
      <c r="K50" s="1"/>
    </row>
    <row r="51" spans="2:11" ht="15" customHeight="1" x14ac:dyDescent="0.25">
      <c r="B51" s="100" t="s">
        <v>32</v>
      </c>
      <c r="C51" s="101"/>
      <c r="D51" s="102"/>
      <c r="E51" s="103">
        <v>0</v>
      </c>
      <c r="F51" s="104"/>
      <c r="G51" s="105">
        <f>IF(I27=0,0,0)</f>
        <v>0</v>
      </c>
      <c r="H51" s="106"/>
      <c r="I51" s="125">
        <f>SUM(G51:H52)</f>
        <v>0</v>
      </c>
      <c r="J51" s="126"/>
      <c r="K51" s="1"/>
    </row>
    <row r="52" spans="2:11" ht="15" customHeight="1" thickBot="1" x14ac:dyDescent="0.3">
      <c r="B52" s="97" t="s">
        <v>33</v>
      </c>
      <c r="C52" s="98"/>
      <c r="D52" s="99"/>
      <c r="E52" s="110">
        <v>3</v>
      </c>
      <c r="F52" s="111"/>
      <c r="G52" s="131">
        <f>IF(I27=1,3,0)</f>
        <v>0</v>
      </c>
      <c r="H52" s="132"/>
      <c r="I52" s="129"/>
      <c r="J52" s="130"/>
      <c r="K52" s="1"/>
    </row>
    <row r="53" spans="2:11" ht="6.95" customHeight="1" thickBot="1" x14ac:dyDescent="0.3">
      <c r="B53" s="13"/>
      <c r="C53" s="13"/>
      <c r="D53" s="13"/>
      <c r="E53" s="13"/>
      <c r="F53" s="13"/>
      <c r="G53" s="13"/>
      <c r="H53" s="13"/>
      <c r="I53" s="13"/>
      <c r="J53" s="13"/>
      <c r="K53" s="1"/>
    </row>
    <row r="54" spans="2:11" ht="33.950000000000003" customHeight="1" thickBot="1" x14ac:dyDescent="0.3">
      <c r="B54" s="54" t="s">
        <v>36</v>
      </c>
      <c r="C54" s="55"/>
      <c r="D54" s="56"/>
      <c r="E54" s="57" t="s">
        <v>16</v>
      </c>
      <c r="F54" s="58"/>
      <c r="G54" s="59" t="s">
        <v>17</v>
      </c>
      <c r="H54" s="60"/>
      <c r="I54" s="57" t="s">
        <v>15</v>
      </c>
      <c r="J54" s="61"/>
      <c r="K54" s="1"/>
    </row>
    <row r="55" spans="2:11" ht="15" customHeight="1" x14ac:dyDescent="0.25">
      <c r="B55" s="100" t="s">
        <v>32</v>
      </c>
      <c r="C55" s="101"/>
      <c r="D55" s="102"/>
      <c r="E55" s="103">
        <v>0</v>
      </c>
      <c r="F55" s="104"/>
      <c r="G55" s="105">
        <f>IF(I29=0,0,0)</f>
        <v>0</v>
      </c>
      <c r="H55" s="106"/>
      <c r="I55" s="125">
        <f>SUM(G55:H56)</f>
        <v>0</v>
      </c>
      <c r="J55" s="126"/>
      <c r="K55" s="1"/>
    </row>
    <row r="56" spans="2:11" ht="15" customHeight="1" thickBot="1" x14ac:dyDescent="0.3">
      <c r="B56" s="97" t="s">
        <v>33</v>
      </c>
      <c r="C56" s="98"/>
      <c r="D56" s="99"/>
      <c r="E56" s="110">
        <v>1</v>
      </c>
      <c r="F56" s="111"/>
      <c r="G56" s="131">
        <f>IF(I29=1,1,0)</f>
        <v>0</v>
      </c>
      <c r="H56" s="132"/>
      <c r="I56" s="129"/>
      <c r="J56" s="130"/>
      <c r="K56" s="1"/>
    </row>
    <row r="57" spans="2:11" ht="8.1" customHeight="1" thickBot="1" x14ac:dyDescent="0.3">
      <c r="B57" s="13"/>
      <c r="C57" s="13"/>
      <c r="D57" s="13"/>
      <c r="E57" s="13"/>
      <c r="F57" s="13"/>
      <c r="G57" s="13"/>
      <c r="H57" s="13"/>
      <c r="I57" s="13"/>
      <c r="J57" s="13"/>
      <c r="K57" s="1"/>
    </row>
    <row r="58" spans="2:11" ht="19.5" thickBot="1" x14ac:dyDescent="0.3">
      <c r="B58" s="133" t="s">
        <v>22</v>
      </c>
      <c r="C58" s="134"/>
      <c r="D58" s="134"/>
      <c r="E58" s="134"/>
      <c r="F58" s="134"/>
      <c r="G58" s="134"/>
      <c r="H58" s="134"/>
      <c r="I58" s="135">
        <f>I39+I45+I51+I55</f>
        <v>0</v>
      </c>
      <c r="J58" s="136" t="e">
        <f>K49+#REF!+#REF!+#REF!</f>
        <v>#REF!</v>
      </c>
      <c r="K58" s="1"/>
    </row>
    <row r="59" spans="2:11" ht="9" customHeight="1" x14ac:dyDescent="0.25">
      <c r="B59" s="13"/>
      <c r="C59" s="13"/>
      <c r="D59" s="13"/>
      <c r="E59" s="2"/>
      <c r="F59" s="3"/>
      <c r="G59" s="2"/>
      <c r="H59" s="2"/>
      <c r="I59" s="2"/>
      <c r="J59" s="2"/>
      <c r="K59" s="1"/>
    </row>
    <row r="60" spans="2:11" x14ac:dyDescent="0.25">
      <c r="B60" s="45" t="s">
        <v>23</v>
      </c>
      <c r="C60" s="45"/>
      <c r="D60" s="45"/>
      <c r="E60" s="45"/>
      <c r="F60" s="46"/>
      <c r="G60" s="45"/>
      <c r="H60" s="45"/>
      <c r="I60" s="31"/>
      <c r="J60" s="31"/>
      <c r="K60" s="1"/>
    </row>
    <row r="61" spans="2:11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"/>
    </row>
    <row r="62" spans="2:11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"/>
    </row>
    <row r="63" spans="2:11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"/>
    </row>
    <row r="64" spans="2:11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"/>
    </row>
    <row r="65" spans="2:11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"/>
    </row>
    <row r="66" spans="2:11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"/>
    </row>
    <row r="67" spans="2:11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"/>
    </row>
    <row r="68" spans="2:11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"/>
    </row>
    <row r="69" spans="2:11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"/>
    </row>
    <row r="70" spans="2:11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"/>
    </row>
    <row r="71" spans="2:11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"/>
    </row>
    <row r="72" spans="2:11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"/>
    </row>
    <row r="73" spans="2:11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"/>
    </row>
    <row r="74" spans="2:11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"/>
    </row>
    <row r="75" spans="2:11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"/>
    </row>
    <row r="76" spans="2:11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"/>
    </row>
    <row r="77" spans="2:11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"/>
    </row>
    <row r="78" spans="2:11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"/>
    </row>
    <row r="79" spans="2:11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"/>
    </row>
    <row r="80" spans="2:1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</row>
  </sheetData>
  <sheetProtection algorithmName="SHA-512" hashValue="FF4cVf5sqvEiWQOfZnOB5CvBwC3Cy1SgWBHv46jinSCtgVNUGqw0OXBrXyMfNbV2JE+sYRXbk5ReJVcO7N4siQ==" saltValue="ev316xcRNVU9PxDORRcp3w==" spinCount="100000" sheet="1" objects="1" scenarios="1" selectLockedCells="1"/>
  <mergeCells count="82">
    <mergeCell ref="I51:J52"/>
    <mergeCell ref="E52:F52"/>
    <mergeCell ref="G52:H52"/>
    <mergeCell ref="B58:H58"/>
    <mergeCell ref="I58:J58"/>
    <mergeCell ref="B55:D55"/>
    <mergeCell ref="E55:F55"/>
    <mergeCell ref="G55:H55"/>
    <mergeCell ref="I55:J56"/>
    <mergeCell ref="B56:D56"/>
    <mergeCell ref="E56:F56"/>
    <mergeCell ref="G56:H56"/>
    <mergeCell ref="I23:J23"/>
    <mergeCell ref="B25:H25"/>
    <mergeCell ref="I25:J25"/>
    <mergeCell ref="B27:H27"/>
    <mergeCell ref="I27:J27"/>
    <mergeCell ref="B23:H23"/>
    <mergeCell ref="I38:J38"/>
    <mergeCell ref="I50:J50"/>
    <mergeCell ref="B39:C39"/>
    <mergeCell ref="E39:F39"/>
    <mergeCell ref="G39:H39"/>
    <mergeCell ref="I39:J42"/>
    <mergeCell ref="B40:C40"/>
    <mergeCell ref="E40:F40"/>
    <mergeCell ref="G40:H40"/>
    <mergeCell ref="B41:C41"/>
    <mergeCell ref="E41:F41"/>
    <mergeCell ref="I44:J44"/>
    <mergeCell ref="I45:J48"/>
    <mergeCell ref="B50:D50"/>
    <mergeCell ref="E50:F50"/>
    <mergeCell ref="G50:H50"/>
    <mergeCell ref="B38:D38"/>
    <mergeCell ref="E38:F38"/>
    <mergeCell ref="B42:C42"/>
    <mergeCell ref="B45:C45"/>
    <mergeCell ref="E45:F45"/>
    <mergeCell ref="G41:H41"/>
    <mergeCell ref="G44:H44"/>
    <mergeCell ref="E42:F42"/>
    <mergeCell ref="G38:H38"/>
    <mergeCell ref="B46:C46"/>
    <mergeCell ref="E46:F46"/>
    <mergeCell ref="G46:H46"/>
    <mergeCell ref="G48:H48"/>
    <mergeCell ref="G45:H45"/>
    <mergeCell ref="B33:D33"/>
    <mergeCell ref="E33:H33"/>
    <mergeCell ref="B34:D34"/>
    <mergeCell ref="E34:H34"/>
    <mergeCell ref="B47:C47"/>
    <mergeCell ref="E47:F47"/>
    <mergeCell ref="G47:H47"/>
    <mergeCell ref="I20:J20"/>
    <mergeCell ref="I21:J21"/>
    <mergeCell ref="C20:G20"/>
    <mergeCell ref="B15:J15"/>
    <mergeCell ref="D17:J17"/>
    <mergeCell ref="I19:J19"/>
    <mergeCell ref="I9:J10"/>
    <mergeCell ref="C10:H10"/>
    <mergeCell ref="C8:H8"/>
    <mergeCell ref="C9:H9"/>
    <mergeCell ref="I13:J13"/>
    <mergeCell ref="I11:J12"/>
    <mergeCell ref="B29:H29"/>
    <mergeCell ref="I29:J29"/>
    <mergeCell ref="B54:D54"/>
    <mergeCell ref="E54:F54"/>
    <mergeCell ref="G54:H54"/>
    <mergeCell ref="I54:J54"/>
    <mergeCell ref="G42:H42"/>
    <mergeCell ref="B44:D44"/>
    <mergeCell ref="E44:F44"/>
    <mergeCell ref="B52:D52"/>
    <mergeCell ref="B51:D51"/>
    <mergeCell ref="E51:F51"/>
    <mergeCell ref="G51:H51"/>
    <mergeCell ref="B48:C48"/>
    <mergeCell ref="E48:F48"/>
  </mergeCells>
  <phoneticPr fontId="9" type="noConversion"/>
  <pageMargins left="0.7" right="0.7" top="0.75" bottom="0.75" header="0.3" footer="0.3"/>
  <pageSetup paperSize="9" scale="6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Andres</dc:creator>
  <cp:lastModifiedBy>Andres Andres</cp:lastModifiedBy>
  <dcterms:created xsi:type="dcterms:W3CDTF">2020-11-17T12:32:31Z</dcterms:created>
  <dcterms:modified xsi:type="dcterms:W3CDTF">2024-06-14T12:10:15Z</dcterms:modified>
</cp:coreProperties>
</file>