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parccientificdebarcelona.sharepoint.com/sites/REF_Reformes/Shared Documents/FRAUNHOFER_CL03B6_B7_C6_C7_Maig2024/LICITACIÓ/DOC lliurada SSJJ-PCB 05_06_2024/"/>
    </mc:Choice>
  </mc:AlternateContent>
  <xr:revisionPtr revIDLastSave="17" documentId="8_{72CB1D4C-9234-488C-B4B2-1EC5FF67DD76}" xr6:coauthVersionLast="47" xr6:coauthVersionMax="47" xr10:uidLastSave="{9733C332-C40D-4E0F-8B33-580C86E78729}"/>
  <bookViews>
    <workbookView xWindow="-120" yWindow="-120" windowWidth="29040" windowHeight="15840" xr2:uid="{00000000-000D-0000-FFFF-FFFF00000000}"/>
  </bookViews>
  <sheets>
    <sheet name="AMIDAMENTS"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8" i="3" l="1"/>
  <c r="F85" i="3" l="1"/>
  <c r="F68" i="3" l="1"/>
  <c r="F43" i="3" l="1"/>
  <c r="F36" i="3"/>
  <c r="F21" i="3" l="1"/>
  <c r="F89" i="3" s="1"/>
  <c r="F91" i="3" s="1"/>
  <c r="F93" i="3" l="1"/>
  <c r="F92" i="3"/>
  <c r="F90" i="3"/>
  <c r="F94" i="3" l="1"/>
</calcChain>
</file>

<file path=xl/sharedStrings.xml><?xml version="1.0" encoding="utf-8"?>
<sst xmlns="http://schemas.openxmlformats.org/spreadsheetml/2006/main" count="217" uniqueCount="148">
  <si>
    <t>DESCRIPCIÓ</t>
  </si>
  <si>
    <t>MEDICIÓ</t>
  </si>
  <si>
    <t>ut</t>
  </si>
  <si>
    <t>PREU ut</t>
  </si>
  <si>
    <t>TOTAL</t>
  </si>
  <si>
    <t>OBRA D'EDIFICACIÓ</t>
  </si>
  <si>
    <t>O.1</t>
  </si>
  <si>
    <t>TANCAMENTS I DIVISÒRIES</t>
  </si>
  <si>
    <t>O.1.1</t>
  </si>
  <si>
    <t>m²</t>
  </si>
  <si>
    <t>O.1.2</t>
  </si>
  <si>
    <t>O.1.3</t>
  </si>
  <si>
    <t>O.1.4</t>
  </si>
  <si>
    <t xml:space="preserve">m². Subministrament i instal·lació de fals sostre transitable desmuntable de panell vertical tipus PLASTEUROP MF, Sandwich, amb ànima de polieuretà injectat amb classificació B-s2-d0,  entre dues xapes llises d'acer galvanitzat de 0,6 mm lacat en blanc, unió entre panells mitjançant perfil metàl.lic ocult i muntat sobre cintura regulable. Gruix 60 mm (tancament horitzontal). </t>
  </si>
  <si>
    <t>SUBTOTAL O.1 TANCAMENTS I DIVISÒRIES</t>
  </si>
  <si>
    <t>O.2</t>
  </si>
  <si>
    <t>TANCAMENTS I DIVISÒRIES PRACTICABLES</t>
  </si>
  <si>
    <t>O.2.1</t>
  </si>
  <si>
    <t>O.2.2</t>
  </si>
  <si>
    <t>O.2.3</t>
  </si>
  <si>
    <t>SUBTOTAL O.2 TANCAMENTS I DIVISÒRIES PRACTICABLES</t>
  </si>
  <si>
    <t>O.3</t>
  </si>
  <si>
    <t>REVESTIMENTS</t>
  </si>
  <si>
    <t>O.3.1</t>
  </si>
  <si>
    <t>O.3.2</t>
  </si>
  <si>
    <t>O.3.3</t>
  </si>
  <si>
    <t>m². Pintat de tubs de PVC resultants de les noves instal·lacions i altres elements de les instal·lacions que es vulguin integrar al sostre i parets amb pintura plàstica.</t>
  </si>
  <si>
    <t>O.3.4</t>
  </si>
  <si>
    <t>m</t>
  </si>
  <si>
    <t>O.3.5</t>
  </si>
  <si>
    <t>O.3.6</t>
  </si>
  <si>
    <t>SUBTOTAL O.3 REVESTIMENTS</t>
  </si>
  <si>
    <t>O.4</t>
  </si>
  <si>
    <t>ALTRES</t>
  </si>
  <si>
    <t>O.4.1</t>
  </si>
  <si>
    <t>p.a. Senyalística evacuació incendis homologada.</t>
  </si>
  <si>
    <t>p.a</t>
  </si>
  <si>
    <t>O.4.3</t>
  </si>
  <si>
    <t>m². Vinil translúcid.</t>
  </si>
  <si>
    <t>O.4.4</t>
  </si>
  <si>
    <t>O.4.5</t>
  </si>
  <si>
    <t xml:space="preserve">m².Repercussió per m² de superfície construïda d'obra, d'ajudes de qualsevol treball de ram de paleta, necessàries per a la correcta execució de l'infraestructura comú de telecomunicacions (ICT) formada per: escomesa, canalitzacions i registre d'enllaç, recintes, canalitzacions i registres principals i secundaris, registres de terminació de xarxa, canalització interior d'usuari, registres de pas i registres de pressa, amb un grau de complexitat mig, en edifici plurifamiliar, inclosa p/p d'elements comuns. Inclús material auxiliar per a la correcta execució dels treballs.
</t>
  </si>
  <si>
    <t>SUBTOTAL O.4 ALTRES</t>
  </si>
  <si>
    <t>O.5</t>
  </si>
  <si>
    <t>IMPREVISTOS OBRA</t>
  </si>
  <si>
    <t>O.5.1</t>
  </si>
  <si>
    <t>p.a. Partida alçada d'imprevistos d'obra</t>
  </si>
  <si>
    <t>SUBTOTAL O.5 IMPREVISTOS OBRA</t>
  </si>
  <si>
    <t>TOTAL P.E.M OBRA EDIFICACIÓ</t>
  </si>
  <si>
    <t>SEGURETAT I SALUT(2%)</t>
  </si>
  <si>
    <t>CONTROL QUALITAT (1%)</t>
  </si>
  <si>
    <t>DESPESES GENERALS (13%)</t>
  </si>
  <si>
    <t>BENEFICI INDUSTRIAL (6%)</t>
  </si>
  <si>
    <t>TOTAL P.E.C OBRA EDIFICACIÓ</t>
  </si>
  <si>
    <t>IVA no inclòs</t>
  </si>
  <si>
    <t>O.0</t>
  </si>
  <si>
    <t>ENDERROCS/DESMUNTATGES/TRASLLATS</t>
  </si>
  <si>
    <t>O.0.1</t>
  </si>
  <si>
    <t>O.0.2</t>
  </si>
  <si>
    <t>O.0.3</t>
  </si>
  <si>
    <t>REFORMA NOUS LABORATORIS I OFICINES FRAUNHOFER B6_B7_C6_C7</t>
  </si>
  <si>
    <t>ENDERROCS MÒDUL B6_B7</t>
  </si>
  <si>
    <t>ENDERROCS MÒDUL C6</t>
  </si>
  <si>
    <t>m².Desmuntatge de mampara separadora mixte formada per panells opacs i vidre, amb mitjans manuals, sense deteriorar els elements constructius als quals se subjecta, i càrrega manual sobre camió o contenidor.</t>
  </si>
  <si>
    <t>ENDERROCS MÒDUL C7</t>
  </si>
  <si>
    <t>GENERAL TOTS ELS ESPAIS</t>
  </si>
  <si>
    <t>O.0.5</t>
  </si>
  <si>
    <t>p.a. desmuntatge d'elements fixats sobre compartimentacions verticals.</t>
  </si>
  <si>
    <t>SUBTOTAL O.0 ENDERROCS/DESMUNTATGES/TRASLLATS</t>
  </si>
  <si>
    <t>m².Envà múltiple, sistema "PLACO", (12,5 + 12,5 + 48 + 12,5 + 12,5)/600 (48) LM -, d'altes prestacions acústiques, de 98 mm de gruix total, amb nivell de qualitat de l'acabat estàndard (Q2), format per una estructura simple autoportant de perfils metàl·lics d'acer galvanitzat formada per canals R 48 "PLACO" i muntants M 48 "PLACO", amb una separació entre muntants de 600 mm i una disposició normal "N", a la què es cargolen dues plaques diferents de guix laminat, DFI / UNE-EN 520 - 1200 / 3000 / 12,5 / amb les vores longitudinals afinades, Phonique PPH 13 "PLACO" i DFI / UNE-EN 520 - 1200 / 2500 / 12,5 / amb les vores longitudinals afinades, PIP 13 "PLACO", disposades en una cara, i dues plaques diferents de guix laminat, H1 / UNE-EN 520 - 1200 / 2000 / 12,5 / amb les vores longitudinals afinades, Placomarine PPM 13 "PLACO" i GF-C1-I-W2 / UNE-EN 15283-2 - 1200 / 2400 / 12,5 / amb les vores longitudinals quadrades, Rigidur H 13 BC "PLACO", disposades en l'altra cara; aïllament acústic mitjançant panell flexible de llana mineral, Drywall "PLACO", segons UNE-EN 13162, no revestit, de 50 mm d'espessor, resistència tèrmica 1,25 m²K/W, conductivitat tèrmica 0,036 W/(mK), col·locat a l'ànima. Inclús banda estanca autoadhesiva, Banda 45 "PLACO"; ancoratges de canals i muntants metàl·lics; cargols per a la fixació de les plaques; cinta de paper amb reforç metàl·lic "PLACO" i pasta i cinta per al tractament de junts. El preu inclou la resolució de trobades i punts singulars.</t>
  </si>
  <si>
    <t>TANCAMENTS I DIVISÒRIES B6_B7</t>
  </si>
  <si>
    <t>TANCAMENTS I DIVISÒRIES C6</t>
  </si>
  <si>
    <t>TANCAMENTS I DIVISÒRIES C7</t>
  </si>
  <si>
    <r>
      <t xml:space="preserve">ut.Subministrament de porta doble de xapa bi enrasada, marc d’alumini lacat en blanc amb burlet perimetral d’estanqueïtat i perfil de tancament en alumini, fulla prefabricada en xapa d’acer galvanitzat amb imprimació epòxid i lacada al forn amb laca de polièster de 25 micres, aïllament interior de 60 mm a base de poliuretà injectat (PUR) de densitat +/- 42 kg/m3. Reacció al foc Bs2d0. Color blanc pirineu.Gruix=60mm. Pany amb clau. Amb espiell. Manetes i frontisses: Inoxidable. Burlet guillotina. Les portes han estat dissenyades per la seva aplicació en sales blanques. Fabricades amb panel sandwich amb xapa metàl·lica i ànima de poliuretà, amb un gruix total de 60 mm.
Per la unió entre les portes i les parets verticals es disposarà d’un marc perimetral. La tarja o dintell que s’instal·larà sobre les portes fins arribar a l’alçada de tota la instal·lació, es realitzarà amb panel sandwich de les mateixes característiques que la resta dels tancaments.
Tots els elements que composen les portes estan dissenyats per facilitar la seva neteja (pany, frontisses).
La porta incorporarà molla per tancament hidràulic 80 kg amb retenció a 90º.  </t>
    </r>
    <r>
      <rPr>
        <b/>
        <sz val="11"/>
        <color theme="1"/>
        <rFont val="Arial"/>
        <family val="2"/>
      </rPr>
      <t>Porta sala 3D.</t>
    </r>
  </si>
  <si>
    <t xml:space="preserve">m. Perfil sanitari còncav en PVC per aplicació vertical i horitzontal (sostre). Inclou silicona per acabat en les extremitats. </t>
  </si>
  <si>
    <t>TANCAMENTS I DIVISÒRIES PRACTICABLES C7</t>
  </si>
  <si>
    <t xml:space="preserve">m². Subministrament i instal·lació de partició desmuntable de panell discontinu Sandwich. amb ànima de polieuretà injectat amb classificació B-s2-d0, entre dues xapes llises d'acer galvanitzat de 0,6 mm lacat en blanc, unió entre panells mitjançant perfil metàl.lic ocult i muntat sobre cintura regulable. Gruix 60 mm (tancament vertical). </t>
  </si>
  <si>
    <t xml:space="preserve">m². Subministrament i instal·lació de partició desmuntable de panell discontinu Sandwich, amb ànima de polieuretà injectat amb classificació B-s2-d0,  entre dues xapes llises d'acer galvanitzat de 0,6 mm lacat en blanc, unió entre panells mitjançant perfil metàl.lic ocult i muntat sobre cintura regulable. Gruix 40 mm (tancament vertical). </t>
  </si>
  <si>
    <t>REVESTIMENTS B6_B7</t>
  </si>
  <si>
    <t>m.Subministrament i col·locació de sòcol de DM hidròfug bisellat pintat amb mateix acabat que compartimentacions verticals de 20 cm alçada i 1 cm gruix.</t>
  </si>
  <si>
    <t>m². Repassos de forats malmesos per l'extracció d'instal·lacions.</t>
  </si>
  <si>
    <t>REVESTIMENTS C6</t>
  </si>
  <si>
    <t>O.3.7</t>
  </si>
  <si>
    <t>O.3.8</t>
  </si>
  <si>
    <t>O.3.9</t>
  </si>
  <si>
    <t>O.3.10</t>
  </si>
  <si>
    <t>O.3.11</t>
  </si>
  <si>
    <t>O.3.12</t>
  </si>
  <si>
    <t>m².Pintat amb Pintura mineral ecològica base aigua especialment indicada per a interiors amb acabat mat. Fórmula basada en cal 100% artesanal, el producte absorbeix CO2 i presenta una excel·lent transpirabilitat evitant condensacions. Amb tecnologia Graphenstone per a una major resistència i durabilitat. Sobre plaques de guix laminat.</t>
  </si>
  <si>
    <t>m².Pintat amb Pintura mineral ecològica base aigua especialment indicada per a interiors amb acabat mat. Fórmula basada en cal 100% artesanal, el producte absorbeix CO2 i presenta una excel·lent transpirabilitat evitant condensacions. Amb tecnologia Graphenstoneper a una major resistència i durabilitat. Sobre panells mampara previ aplicació tot terreny a l'aigua.</t>
  </si>
  <si>
    <t xml:space="preserve"> m². Paviment de linòleum, de 3,5 mm d'espessor, amb tractament antiestàtic, acabat de marbre, color a escollir, subministrat en rotllos de 200 cm d'amplada; pes total: 3800 g/m²; classificació UPEC: U4 P3 E1 C2; classificació a l'ús, segons UNE-EN ISO 10874: classe 23 per a ús domèstic; classe 34 per a ús comercial; classe 42 per a ús industrial; reducció del soroll d'impactes 18 dB, segons UNE-EN ISO 10140; resistència al foc Cfl-s1, segons UNE-EN 13501-1.
Col·locació en obra: amb adhesiu, sobre capa fina d'anivellació.
FORBO MARMOLEUM DECIBEL 314635 SERENE GREY. Color a confirmar. S'inclouran perfils inoxidable pas portes.</t>
  </si>
  <si>
    <t>p.a. Retirada vinils vidres mampara.</t>
  </si>
  <si>
    <t>O.0.4</t>
  </si>
  <si>
    <t>m. Arrencada sòcol existent de 7 cm a base de copolímers.</t>
  </si>
  <si>
    <t>O.06</t>
  </si>
  <si>
    <t>O.07</t>
  </si>
  <si>
    <t>O.0.8</t>
  </si>
  <si>
    <t>m².Subministrament i instal∙lació paviment vinílic iQ Toro Sc conductor, de Tarkett de 2 mm. de gruix o equivalent, en rotllos de 2 m d’ample, comportament al foc Bfl‐s1. Instal∙lat encolat de paret a paret, amb adhesius vinílics conductors de càrregues estàtiques, prèvia aplicació de làmina de coure per a derivació a una diferencia de potencial. Juntes bisellades i soldades amb cordó de soldadura de 4 mm Ø. Inclou formació de 1/2 canya perimetral fins una alçada de aprox. 10 cms. i platines acer per pas de porta així com subministrament i aplicació de ciments allisadors Sèrie Ultraplan de la casa Mapei o equivalent si és necessari. A raó de 3,2 kg/m2 equivalent a 2 mm de gruix. Inclou aplicació prèvia d'emprimació com a pont d'unió. Tot segons normativa d'aplicació i/o plànols de projecte incloent els materials, treballs i mitjans auxiliars necessaris per l'execució de la partida.</t>
  </si>
  <si>
    <t>O.3.13</t>
  </si>
  <si>
    <t>O.2.4</t>
  </si>
  <si>
    <t>p.a.Instal·lació de mòdul de porta en mampara existent previ el desmuntatge de la part que ocuparà la porta aprofitada.</t>
  </si>
  <si>
    <t>O.4.6</t>
  </si>
  <si>
    <t>conj. Instal·lació de doble cortina ignífuga plisada subjectada sobre riel encastat en dintell de plaques de guix laminat de mides 1200 mm llargada x 2100 mm alçada. Caldrà considerar la superposicio de les dues cortines.</t>
  </si>
  <si>
    <t>conj.</t>
  </si>
  <si>
    <t>REVESTIMENTS C7</t>
  </si>
  <si>
    <t>O.3.14</t>
  </si>
  <si>
    <t>O.3.15</t>
  </si>
  <si>
    <t>O.3.16</t>
  </si>
  <si>
    <t>m². Instal·lació vinil en finestra vidre existent despatx.</t>
  </si>
  <si>
    <t>O.4.7</t>
  </si>
  <si>
    <r>
      <t xml:space="preserve">conj. Subministrament i instal·lació D'IPN120 (3 ut) amb cartel·les subjectes a la llosa de formigó amb cargols, sobre la que es col·locarà xapa estriada galvanitzada de mides encaixades en pati (1,20 m x 1,00 m) i pintat d'estructura amb IPN amb imprimació antioxidant color gris. </t>
    </r>
    <r>
      <rPr>
        <b/>
        <sz val="11"/>
        <rFont val="Arial"/>
        <family val="2"/>
      </rPr>
      <t>Plataformes suportació SAI's en patis instal·lacions.</t>
    </r>
  </si>
  <si>
    <t>O.4.8</t>
  </si>
  <si>
    <t>O.4.9</t>
  </si>
  <si>
    <t>ut. Aixeta adaptada a pica partida anterior.</t>
  </si>
  <si>
    <t>O.4.10</t>
  </si>
  <si>
    <t>ut. Mòdul de taquilles S10 120x42x180 H (12 taquilles)</t>
  </si>
  <si>
    <t>O.4.11</t>
  </si>
  <si>
    <t>O.4.12</t>
  </si>
  <si>
    <t>O.4.13</t>
  </si>
  <si>
    <t>O.4.14</t>
  </si>
  <si>
    <t>O.4.15</t>
  </si>
  <si>
    <t>m².Desmuntatge de mampara separadora formada per panells opacs, amb mitjans manuals, sense deteriorar els elements constructius als quals se subjecta, i càrrega manual sobre camió o contenidor.</t>
  </si>
  <si>
    <t>m².Compartimentació horitzontal a base de fals sostre continu encastat a tres vores, acústic, 12,5+27+27, situat a una altura menor de 4 m, constituït per: ESTRUCTURA: estructura metàl·lica d'acer galvanitzat de mestres primàries 60/27 mm amb una modulació de 1000 mm i suspeses de la superfície suport de formigó amb penjats combinats cada 900 mm, i mestres secundàries fixades perpendicularment a les mestres primàries amb connectors tipus cavalló amb una modulació de 320 mm; PLAQUES: una capa de plaques acústiques de guix laminat, 12,5x1200x2000 mm, de superfície perforada. Inclús banda autoadhesiva desolidaritzant, fixacions per a l'ancoratge dels perfils, cargols per a la fixació de les plaques, pasta de segellament i accessoris de muntatge. S'inclou vora lateral vista rematada amb placa vertical.</t>
  </si>
  <si>
    <t>O.1.5</t>
  </si>
  <si>
    <t>O.1.6</t>
  </si>
  <si>
    <t>O.1.7</t>
  </si>
  <si>
    <t>O.1.8</t>
  </si>
  <si>
    <t>O.1.9</t>
  </si>
  <si>
    <t>O.1.10</t>
  </si>
  <si>
    <t>ut. Subministrament i instal·lació pica inox NOFER o equivalent amb el peu de 350 mm x 300 mm. NOFER ref. 13044_MN: Lavabo amb pedestal fixat a paret.
Mides: 35 cm llarg x 30 cm ample x 85 cm alt.
Fabricat en acer inoxidable AISI 304 acabat brillant.
Inclou vàlvula barrejadora anti-retorn, vàlvula de desguas i sifó, pulsador, canyo i paperera.
Inclou tapa inferior registrable que amaga el sistema i desguàs.</t>
  </si>
  <si>
    <t>ut. Desmuntage portes entrada mòdul C71 i C72 i trasllat de les portes i mecanismes de fre encastat en paviment a magatzem PCB. S'inclourà la preparació del forat per rebre les portes noves.</t>
  </si>
  <si>
    <r>
      <t xml:space="preserve">m².Pintat amb Pintura mineral ecològica base aigua especialment indicada per a interiors amb acabat mat. Fórmula basada en cal 100% artesanal, el producte absorbeix CO2 i presenta una excel·lent transpirabilitat evitant condensacions. Amb tecnologia Graphenstone per a una major resistència i durabilitat. </t>
    </r>
    <r>
      <rPr>
        <b/>
        <sz val="11"/>
        <rFont val="Arial"/>
        <family val="2"/>
      </rPr>
      <t>Sobre plaques de guix laminat.</t>
    </r>
  </si>
  <si>
    <r>
      <t xml:space="preserve">m².Pintat amb Pintura mineral ecològica base aigua especialment indicada per a interiors amb acabat mat. Fórmula basada en cal 100% artesanal, el producte absorbeix CO2 i presenta una excel·lent transpirabilitat evitant condensacions. Amb tecnologia Graphenstone per a una major resistència i durabilitat. </t>
    </r>
    <r>
      <rPr>
        <b/>
        <sz val="11"/>
        <rFont val="Arial"/>
        <family val="2"/>
      </rPr>
      <t>Sobre panells mampara previ aplicació tot terreny a l'aigua.</t>
    </r>
  </si>
  <si>
    <r>
      <t xml:space="preserve">ut. Finestra de doble vidre temperat de 5 mm amb serigrafia perimetral negre i un gruix de 40 mm. El marc és de doble perfil, reblert de silice, ocul per un perfil d'alumini lacat en negre. Unió amb encaix llis. Preparat en ambient controlat adaptat pel seu ús en sales blanques. Totes les finestres han de quedar correctament segellades. Mides segons projecte. 2000x1420 mm. </t>
    </r>
    <r>
      <rPr>
        <b/>
        <sz val="11"/>
        <color theme="1"/>
        <rFont val="Arial"/>
        <family val="2"/>
      </rPr>
      <t>Sala Cultius.</t>
    </r>
  </si>
  <si>
    <t>m. Subministrament i muntatge de taulells acabats amb melamina blanca i potes a escollir per D.F blanques enretirades, per formació de taules sota finestres zona oficines C6. Cantells bisellats i rematats amb pvc.</t>
  </si>
  <si>
    <t>O.4.2</t>
  </si>
  <si>
    <t>ut. Silló d'acer i seient de tela carpa de THE MASIE.</t>
  </si>
  <si>
    <t>ut. Sofà de 2 Places d'acer i seient de Tela Carpa. THE MASIE</t>
  </si>
  <si>
    <t>ut. Taula auxiliar quadrada d'hacer i vidre trempat (60x60 cm) Carpa. THE MASIE</t>
  </si>
  <si>
    <t>conj.  De taula alta rodona Zoar i 2 tamborets d'hacer i fusta Roses. THE MASIE</t>
  </si>
  <si>
    <t>O.3.17</t>
  </si>
  <si>
    <t>O.3.18</t>
  </si>
  <si>
    <t>O.3.19</t>
  </si>
  <si>
    <t>O.3.20</t>
  </si>
  <si>
    <r>
      <t xml:space="preserve">ut.Subministrament de porta doble de xapa bi enrasada, marc d’alumini lacat en blanc amb burlet perimetral d’estanqueïtat i perfil de tancament en alumini, fulla prefabricada en xapa d’acer galvanitzat amb imprimació epòxid i lacada al forn amb laca de polièster de 25 micres, aïllament interior de 60 mm a base de poliuretà injectat (PUR) de densitat +/- 42 kg/m3. Reacció al foc Bs2d0. Color blanc pirineu.Gruix=60mm. Tanca Magnètica. Amb espiell. Manetes i frontisses: Inoxidable. Burlet guillotina. Les portes han estat dissenyades per la seva aplicació en sales blanques. Fabricades amb panel sandwich amb xapa metàl·lica i ànima de poliuretà, amb un gruix total de 60 mm.
Per la unió entre les portes i les parets verticals es disposarà d’un marc perimetral. La tarja o dintell que s’instal·larà sobre les portes fins arribar a l’alçada de tota la instal·lació, es realitzarà amb panel sandwich de les mateixes característiques que la resta dels tancaments.
Tots els elements que composen les portes estan dissenyats per facilitar la seva neteja (pany, frontisses).  Amb semàfor amb pulsador totalment integrat en porta i enrassat al marc d'aquesta, composat per dos llums i botó d'obertura (vermell+verd+botó) per a situacions de sala en ús. Incloent cablejat elèctric.  Conjunt de 2 pulsadors d'emergència a muntar en  porta (2 ut.total) semàfor especial control d'accés amb polsador. La porta incorporaraà molla per tancament hidràulic 80 kg amb retenció a 90º. La porta haurà d'incorporar la connexió al lector d'entrada (proveït pel contractista d'instal·lacions) i que caldrà connectar a la tanca magnètica de la porta. </t>
    </r>
    <r>
      <rPr>
        <b/>
        <sz val="11"/>
        <color theme="1"/>
        <rFont val="Arial"/>
        <family val="2"/>
      </rPr>
      <t>Porta sala microscopis.</t>
    </r>
  </si>
  <si>
    <r>
      <t xml:space="preserve">ut.Subministrament de porta doble de xapa bi enrasada, marc d’alumini lacat en blanc amb burlet perimetral d’estanqueïtat i perfil de tancament en alumini, fulla prefabricada en xapa d’acer galvanitzat amb imprimació epòxid i lacada al forn amb laca de polièster de 25 micres, aïllament interior de 60 mm a base de poliuretà injectat (PUR) de densitat +/- 42 kg/m3. Reacció al foc Bs2d0. Color blanc pirineu.Gruix=60mm. Tanca Magnètica. Amb espiell. Manetes i frontisses: Inoxidable. Burlet guillotina. Les portes han estat dissenyades per la seva aplicació en sales blanques. Fabricades amb panell sandwich amb xapa metàl·lica i ànima de poliuretà, amb un gruix total de 60 mm.
Per la unió entre les portes i les parets verticals es disposarà d’un marc perimetral. La tarja o dintell que s’instal·larà sobre les portes fins arribar a l’alçada de tota la instal·lació, es realitzarà amb panel sandwich de les mateixes característiques que la resta dels tancaments.
Tots els elements que composen les portes estan dissenyats per facilitar la seva neteja (pany, frontisses).
Les portes previstes pel S.A.S estarán enclavades entre elles (enclavament electromagèntic amb microruptor amb tot el cablejat elèctric i excloent conexions elèctriques i control cerebral) tot integrat en porta. Amb semàfor amb pulsador totalment integrat en porta i enrassat al marc d'aquesta, composat per dos llums i botó d'obertura (vermell+verd+botó) per a situacions de portes enclavades en estat inicial. Incloent cablejat elèctric.  Conjunt de 2 pulsadors d'emergència a muntar en cada porta (4 ut.total)semàfor especial control d'accés amb polsador. Les portes incorporaran molla per tancament hidràulic 80 kg amb retenció a 90º. Una de les portes (porta principal d'entrada haurà d'incorporar la connexió al lector d'entrada (proveït pel contractista d'instal·lacions) i que caldrà connectar a la tanca magnètica de la porta. </t>
    </r>
    <r>
      <rPr>
        <b/>
        <sz val="11"/>
        <color theme="1"/>
        <rFont val="Arial"/>
        <family val="2"/>
      </rPr>
      <t>Portes S.A.S. Sala Cultius.</t>
    </r>
    <r>
      <rPr>
        <sz val="11"/>
        <color theme="1"/>
        <rFont val="Arial"/>
        <family val="2"/>
      </rPr>
      <t xml:space="preserve">
</t>
    </r>
  </si>
  <si>
    <t>ut. Formació de moble per instal·lació de testos amb plantes i banc. Acabat amb contraxapat de roure. Mides aproximades 1,56 x 0,55 x 0,5 m. Detall en infografies i plànols.</t>
  </si>
  <si>
    <t>conj. Construcció, subministrament i muntatge de conjunt office format per mòduls de 60 cm disposats amb columnes formant un total de 2,40 m a dues bandes. Total 4,80 m. L'alçada de les columnes serà de 2,62 m. La composició de les columnes serà en la seva part baixa sota la pica d'armari amb porta d'extracció frontal per cubells de reciclatge, un mòdul baix amb dues lleixes regulables d'alçada amb una porta, un mòdul baix de 0,40 m amb 1 calaix per coberts, 1 calaix i 1 casoler, 1 columna per dos microones i una columna de 2,00 x 0,6 m per una nevera panelada i mòduls tipus prestatgeria oberta horitzontal sense porta de 1,80 x 0,35 x 0,35  sobre la part de l'encimera. I armaris superiors de 80 cm x 35 cm fons amb portes i baldes amb cremallera de fixació. Mòduls contraxapats amb roure d'alta densitat  de 80 cm alçada sobre sòcol de 10 cm embegut part posterior. Portes amb superpan d'alta densitat  color a escollir contraxapades amb roure. Encimera HPL ARPA  ONICE PERLA o equivalent. de mides1,80 x 0,60 m  Gruix 10 mm. a ambdós costats.Calaixos amb guies quadra FGV amb fre hidràulic de 45 kg. Frontisses Würth cassoleta 35 mm, amb fre. Tiradors tipus linear V254 NOMA acabat inoxidable look de 200. Cubells reciclatge (kit de dos cubells de 26 i 11 litres muntat sobre calaix estraïble. Aigüera  FRANKE blanc polar Maris MRG 610-52 o equivalent. Aixeta monocomandament blanca. Sócol inferior retrassat línea principal. S'inclouen els electrodomèstics (nevera panelada amb porta ( combi integrable- Balay 3KIE711S, Low Frost, 177 cm, 267 l, Calaix  Fresh, Blanc o equivalent), dos microones acabat negre i vidre a encastar en moble (Microones integrable - Balay 3CG5172N2, 800 W, 5 nivells, 20 l, Negre o equivalent). Detall en infografies i plànols.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</si>
</sst>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8" x14ac:knownFonts="1">
    <font>
      <sz val="11"/>
      <color theme="1"/>
      <name val="Arial"/>
      <family val="2"/>
    </font>
    <font>
      <sz val="11"/>
      <color theme="1"/>
      <name val="Arial"/>
      <family val="2"/>
    </font>
    <font>
      <b/>
      <sz val="11"/>
      <color theme="1"/>
      <name val="Arial"/>
      <family val="2"/>
    </font>
    <font>
      <b/>
      <sz val="11"/>
      <color rgb="FF000000"/>
      <name val="Arial"/>
      <family val="2"/>
    </font>
    <font>
      <sz val="11"/>
      <color theme="3" tint="-0.499984740745262"/>
      <name val="Arial"/>
      <family val="2"/>
    </font>
    <font>
      <b/>
      <sz val="11"/>
      <name val="Arial"/>
      <family val="2"/>
    </font>
    <font>
      <sz val="11"/>
      <name val="Arial"/>
      <family val="2"/>
    </font>
    <font>
      <sz val="8"/>
      <name val="Arial"/>
      <family val="2"/>
    </font>
  </fonts>
  <fills count="7">
    <fill>
      <patternFill patternType="none"/>
    </fill>
    <fill>
      <patternFill patternType="gray125"/>
    </fill>
    <fill>
      <patternFill patternType="solid">
        <fgColor rgb="FFFFFF99"/>
        <bgColor rgb="FF000000"/>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249977111117893"/>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1">
    <xf numFmtId="0" fontId="0" fillId="0" borderId="0" xfId="0"/>
    <xf numFmtId="0" fontId="1" fillId="0" borderId="0" xfId="0" applyFont="1" applyAlignment="1">
      <alignment horizontal="left" vertical="top" wrapText="1"/>
    </xf>
    <xf numFmtId="0" fontId="1" fillId="0" borderId="0" xfId="0" applyFont="1" applyAlignment="1">
      <alignment horizontal="right" vertical="top" wrapText="1"/>
    </xf>
    <xf numFmtId="0" fontId="1" fillId="0" borderId="5" xfId="0" applyFont="1" applyBorder="1" applyAlignment="1">
      <alignment horizontal="left" vertical="top" wrapText="1"/>
    </xf>
    <xf numFmtId="2" fontId="1" fillId="0" borderId="6" xfId="0" applyNumberFormat="1" applyFont="1" applyBorder="1" applyAlignment="1">
      <alignment horizontal="left" vertical="top" wrapText="1"/>
    </xf>
    <xf numFmtId="44" fontId="1" fillId="0" borderId="5" xfId="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3" xfId="0" applyNumberFormat="1" applyFont="1" applyFill="1" applyBorder="1" applyAlignment="1">
      <alignment horizontal="left" vertical="top" wrapText="1"/>
    </xf>
    <xf numFmtId="44" fontId="5" fillId="3" borderId="1" xfId="1" applyFont="1" applyFill="1" applyBorder="1" applyAlignment="1">
      <alignment horizontal="left" vertical="top" wrapText="1"/>
    </xf>
    <xf numFmtId="0" fontId="5" fillId="4" borderId="3" xfId="0" applyFont="1" applyFill="1" applyBorder="1" applyAlignment="1">
      <alignment horizontal="left" vertical="top" wrapText="1"/>
    </xf>
    <xf numFmtId="2" fontId="5" fillId="4" borderId="3" xfId="0" applyNumberFormat="1" applyFont="1" applyFill="1" applyBorder="1" applyAlignment="1">
      <alignment horizontal="left" vertical="top" wrapText="1"/>
    </xf>
    <xf numFmtId="0" fontId="1" fillId="0" borderId="4" xfId="0" applyFont="1" applyBorder="1" applyAlignment="1">
      <alignment horizontal="left" vertical="top" wrapText="1"/>
    </xf>
    <xf numFmtId="2"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44" fontId="1" fillId="0" borderId="2" xfId="1" applyFont="1" applyFill="1" applyBorder="1" applyAlignment="1">
      <alignment horizontal="left" vertical="top" wrapText="1"/>
    </xf>
    <xf numFmtId="0" fontId="5" fillId="3" borderId="1" xfId="0" applyFont="1" applyFill="1" applyBorder="1" applyAlignment="1">
      <alignment horizontal="left" vertical="top" wrapText="1"/>
    </xf>
    <xf numFmtId="2" fontId="5" fillId="3" borderId="1" xfId="0" applyNumberFormat="1" applyFont="1" applyFill="1" applyBorder="1" applyAlignment="1">
      <alignment horizontal="left" vertical="top" wrapText="1"/>
    </xf>
    <xf numFmtId="0" fontId="5" fillId="5" borderId="3" xfId="0" applyFont="1" applyFill="1" applyBorder="1" applyAlignment="1">
      <alignment horizontal="left" vertical="top" wrapText="1"/>
    </xf>
    <xf numFmtId="44" fontId="6" fillId="0" borderId="2" xfId="1" applyFont="1" applyFill="1" applyBorder="1" applyAlignment="1">
      <alignment horizontal="left" vertical="top" wrapText="1"/>
    </xf>
    <xf numFmtId="44" fontId="1" fillId="0" borderId="4" xfId="1" applyFont="1" applyFill="1" applyBorder="1" applyAlignment="1">
      <alignment horizontal="left" vertical="top" wrapText="1"/>
    </xf>
    <xf numFmtId="0" fontId="2" fillId="3" borderId="7" xfId="0" applyFont="1" applyFill="1" applyBorder="1" applyAlignment="1">
      <alignment horizontal="left" vertical="top" wrapText="1"/>
    </xf>
    <xf numFmtId="2" fontId="2" fillId="3" borderId="8" xfId="0" applyNumberFormat="1" applyFont="1" applyFill="1" applyBorder="1" applyAlignment="1">
      <alignment horizontal="left" vertical="top" wrapText="1"/>
    </xf>
    <xf numFmtId="0" fontId="2" fillId="3" borderId="8" xfId="0" applyFont="1" applyFill="1" applyBorder="1" applyAlignment="1">
      <alignment horizontal="left" vertical="top" wrapText="1"/>
    </xf>
    <xf numFmtId="44" fontId="2" fillId="3" borderId="8" xfId="1" applyFont="1" applyFill="1" applyBorder="1" applyAlignment="1">
      <alignment horizontal="left" vertical="top" wrapText="1"/>
    </xf>
    <xf numFmtId="44" fontId="2" fillId="3" borderId="9" xfId="1"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right" wrapText="1"/>
    </xf>
    <xf numFmtId="2" fontId="4" fillId="0" borderId="2" xfId="0" applyNumberFormat="1" applyFont="1" applyBorder="1" applyAlignment="1">
      <alignment vertical="top" wrapText="1"/>
    </xf>
    <xf numFmtId="2" fontId="4" fillId="0" borderId="2" xfId="0" applyNumberFormat="1" applyFont="1" applyBorder="1" applyAlignment="1">
      <alignment horizontal="right" vertical="top" wrapText="1"/>
    </xf>
    <xf numFmtId="0" fontId="0" fillId="0" borderId="2" xfId="0" applyBorder="1" applyAlignment="1">
      <alignment horizontal="left" vertical="top" wrapText="1"/>
    </xf>
    <xf numFmtId="4" fontId="4" fillId="0" borderId="2" xfId="1" applyNumberFormat="1" applyFont="1" applyFill="1" applyBorder="1" applyAlignment="1" applyProtection="1">
      <alignment horizontal="right" vertical="top" wrapText="1"/>
      <protection hidden="1"/>
    </xf>
    <xf numFmtId="0" fontId="0" fillId="0" borderId="4" xfId="0" applyBorder="1" applyAlignment="1">
      <alignment horizontal="left" vertical="top" wrapText="1"/>
    </xf>
    <xf numFmtId="44" fontId="2" fillId="0" borderId="10" xfId="1" applyFont="1" applyFill="1" applyBorder="1" applyAlignment="1">
      <alignment horizontal="left" vertical="top" wrapText="1"/>
    </xf>
    <xf numFmtId="2" fontId="1" fillId="0" borderId="0" xfId="1" applyNumberFormat="1" applyFont="1" applyFill="1" applyBorder="1" applyAlignment="1">
      <alignment vertical="top" wrapText="1"/>
    </xf>
    <xf numFmtId="44" fontId="1" fillId="0" borderId="0" xfId="1" applyFont="1" applyFill="1" applyBorder="1" applyAlignment="1">
      <alignment horizontal="left" vertical="top" wrapText="1"/>
    </xf>
    <xf numFmtId="44" fontId="1" fillId="0" borderId="0" xfId="1" applyFont="1" applyFill="1" applyBorder="1" applyAlignment="1">
      <alignment vertical="top" wrapText="1"/>
    </xf>
    <xf numFmtId="44" fontId="1" fillId="0" borderId="11" xfId="1" applyFont="1" applyFill="1" applyBorder="1" applyAlignment="1">
      <alignment vertical="top" wrapText="1"/>
    </xf>
    <xf numFmtId="44" fontId="5" fillId="0" borderId="10" xfId="1" applyFont="1" applyFill="1" applyBorder="1" applyAlignment="1">
      <alignment horizontal="left" vertical="top" wrapText="1"/>
    </xf>
    <xf numFmtId="44" fontId="5" fillId="0" borderId="12" xfId="1" applyFont="1" applyFill="1" applyBorder="1" applyAlignment="1">
      <alignment horizontal="left" vertical="top" wrapText="1"/>
    </xf>
    <xf numFmtId="2" fontId="1" fillId="0" borderId="13" xfId="1" applyNumberFormat="1" applyFont="1" applyFill="1" applyBorder="1" applyAlignment="1">
      <alignment vertical="top" wrapText="1"/>
    </xf>
    <xf numFmtId="44" fontId="1" fillId="0" borderId="13" xfId="1" applyFont="1" applyFill="1" applyBorder="1" applyAlignment="1">
      <alignment horizontal="left" vertical="top" wrapText="1"/>
    </xf>
    <xf numFmtId="44" fontId="1" fillId="0" borderId="13" xfId="1" applyFont="1" applyFill="1" applyBorder="1" applyAlignment="1">
      <alignment vertical="top" wrapText="1"/>
    </xf>
    <xf numFmtId="44" fontId="1" fillId="0" borderId="14" xfId="1" applyFont="1" applyFill="1" applyBorder="1" applyAlignment="1">
      <alignment vertical="top" wrapText="1"/>
    </xf>
    <xf numFmtId="44" fontId="0" fillId="0" borderId="0" xfId="0" applyNumberFormat="1"/>
    <xf numFmtId="0" fontId="2" fillId="2" borderId="15" xfId="0" applyFont="1" applyFill="1" applyBorder="1" applyAlignment="1">
      <alignment horizontal="right" vertical="top" wrapText="1"/>
    </xf>
    <xf numFmtId="0" fontId="2" fillId="2" borderId="16" xfId="0" applyFont="1" applyFill="1" applyBorder="1" applyAlignment="1">
      <alignment horizontal="left" vertical="top" wrapText="1"/>
    </xf>
    <xf numFmtId="0" fontId="2" fillId="2" borderId="16" xfId="0" applyFont="1" applyFill="1" applyBorder="1" applyAlignment="1">
      <alignment horizontal="right" vertical="top" wrapText="1"/>
    </xf>
    <xf numFmtId="0" fontId="2" fillId="2" borderId="17" xfId="0" applyFont="1" applyFill="1" applyBorder="1" applyAlignment="1">
      <alignment horizontal="left" vertical="top" wrapText="1"/>
    </xf>
    <xf numFmtId="0" fontId="2" fillId="3" borderId="10" xfId="0" applyFont="1" applyFill="1" applyBorder="1" applyAlignment="1">
      <alignment horizontal="right" vertical="top" wrapText="1"/>
    </xf>
    <xf numFmtId="0" fontId="2" fillId="3" borderId="11" xfId="0" applyFont="1" applyFill="1" applyBorder="1" applyAlignment="1">
      <alignment horizontal="left" vertical="top" wrapText="1"/>
    </xf>
    <xf numFmtId="44" fontId="1" fillId="0" borderId="21" xfId="1" applyFont="1" applyFill="1" applyBorder="1" applyAlignment="1">
      <alignment horizontal="left" vertical="top" wrapText="1"/>
    </xf>
    <xf numFmtId="0" fontId="5" fillId="3" borderId="18" xfId="0" applyFont="1" applyFill="1" applyBorder="1" applyAlignment="1">
      <alignment horizontal="right" vertical="top" wrapText="1"/>
    </xf>
    <xf numFmtId="44" fontId="5" fillId="3" borderId="22" xfId="1" applyFont="1" applyFill="1" applyBorder="1" applyAlignment="1">
      <alignment horizontal="left" vertical="top" wrapText="1"/>
    </xf>
    <xf numFmtId="0" fontId="5" fillId="4" borderId="18" xfId="0" applyFont="1" applyFill="1" applyBorder="1" applyAlignment="1">
      <alignment horizontal="right" vertical="top" wrapText="1"/>
    </xf>
    <xf numFmtId="0" fontId="5" fillId="4" borderId="19" xfId="0" applyFont="1" applyFill="1" applyBorder="1" applyAlignment="1">
      <alignment horizontal="left" vertical="top" wrapText="1"/>
    </xf>
    <xf numFmtId="0" fontId="1" fillId="3" borderId="20" xfId="0" applyFont="1" applyFill="1" applyBorder="1" applyAlignment="1">
      <alignment horizontal="right" vertical="top" wrapText="1"/>
    </xf>
    <xf numFmtId="0" fontId="0" fillId="3" borderId="20" xfId="0" applyFill="1" applyBorder="1" applyAlignment="1">
      <alignment horizontal="right" vertical="top" wrapText="1"/>
    </xf>
    <xf numFmtId="0" fontId="5" fillId="5" borderId="18" xfId="0" applyFont="1" applyFill="1" applyBorder="1" applyAlignment="1">
      <alignment horizontal="right" vertical="top" wrapText="1"/>
    </xf>
    <xf numFmtId="0" fontId="5" fillId="5" borderId="19" xfId="0" applyFont="1" applyFill="1" applyBorder="1" applyAlignment="1">
      <alignment horizontal="left" vertical="top" wrapText="1"/>
    </xf>
    <xf numFmtId="44" fontId="1" fillId="0" borderId="23" xfId="1" applyFont="1" applyFill="1" applyBorder="1" applyAlignment="1">
      <alignment horizontal="left" vertical="top" wrapText="1"/>
    </xf>
    <xf numFmtId="0" fontId="5" fillId="3" borderId="24" xfId="0" applyFont="1" applyFill="1" applyBorder="1" applyAlignment="1">
      <alignment horizontal="right" vertical="top" wrapText="1"/>
    </xf>
    <xf numFmtId="0" fontId="1" fillId="6" borderId="10" xfId="0" applyFont="1" applyFill="1" applyBorder="1" applyAlignment="1">
      <alignment horizontal="right" vertical="top" wrapText="1"/>
    </xf>
    <xf numFmtId="8" fontId="1" fillId="0" borderId="2" xfId="1" applyNumberFormat="1" applyFont="1" applyFill="1" applyBorder="1" applyAlignment="1">
      <alignment horizontal="right" vertical="top" wrapText="1"/>
    </xf>
    <xf numFmtId="0" fontId="2" fillId="0" borderId="0" xfId="0" applyFont="1" applyAlignment="1">
      <alignment horizontal="right"/>
    </xf>
    <xf numFmtId="0" fontId="5" fillId="4" borderId="1" xfId="0" applyFont="1" applyFill="1" applyBorder="1" applyAlignment="1">
      <alignment horizontal="left" vertical="top" wrapText="1"/>
    </xf>
    <xf numFmtId="0" fontId="5" fillId="4" borderId="22" xfId="0" applyFont="1" applyFill="1" applyBorder="1" applyAlignment="1">
      <alignment horizontal="left" vertical="top" wrapText="1"/>
    </xf>
    <xf numFmtId="44" fontId="5" fillId="4" borderId="22" xfId="0" applyNumberFormat="1" applyFont="1" applyFill="1" applyBorder="1" applyAlignment="1">
      <alignment horizontal="left" vertical="top" wrapText="1"/>
    </xf>
    <xf numFmtId="0" fontId="6" fillId="0" borderId="4" xfId="0" applyFont="1" applyBorder="1" applyAlignment="1">
      <alignment horizontal="left" vertical="top" wrapText="1"/>
    </xf>
    <xf numFmtId="4" fontId="6" fillId="0" borderId="2" xfId="1" applyNumberFormat="1" applyFont="1" applyFill="1" applyBorder="1" applyAlignment="1" applyProtection="1">
      <alignment horizontal="right" vertical="top" wrapText="1"/>
      <protection hidden="1"/>
    </xf>
    <xf numFmtId="2" fontId="6" fillId="0" borderId="2" xfId="0" applyNumberFormat="1" applyFont="1" applyBorder="1" applyAlignment="1">
      <alignment horizontal="left" vertical="top" wrapText="1"/>
    </xf>
    <xf numFmtId="44" fontId="6" fillId="0" borderId="23" xfId="1" applyFont="1" applyFill="1" applyBorder="1" applyAlignment="1">
      <alignment horizontal="left" vertical="top"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2" fontId="1" fillId="4" borderId="27" xfId="1" applyNumberFormat="1" applyFont="1" applyFill="1" applyBorder="1" applyAlignment="1">
      <alignment horizontal="left" vertical="top" wrapText="1"/>
    </xf>
    <xf numFmtId="0" fontId="1" fillId="4" borderId="27" xfId="0" applyFont="1" applyFill="1" applyBorder="1" applyAlignment="1">
      <alignment horizontal="left" vertical="top" wrapText="1"/>
    </xf>
    <xf numFmtId="44" fontId="1" fillId="4" borderId="27" xfId="1" applyFont="1" applyFill="1" applyBorder="1" applyAlignment="1">
      <alignment horizontal="left" vertical="top" wrapText="1"/>
    </xf>
    <xf numFmtId="44" fontId="1" fillId="4" borderId="28" xfId="1" applyFont="1" applyFill="1" applyBorder="1" applyAlignment="1">
      <alignment horizontal="left" vertical="top" wrapText="1"/>
    </xf>
    <xf numFmtId="2" fontId="6" fillId="0" borderId="2" xfId="0" applyNumberFormat="1" applyFont="1" applyBorder="1" applyAlignment="1">
      <alignment horizontal="right" vertical="top" wrapText="1"/>
    </xf>
    <xf numFmtId="2" fontId="4" fillId="0" borderId="1" xfId="0" applyNumberFormat="1" applyFont="1" applyBorder="1" applyAlignment="1">
      <alignment vertical="top" wrapText="1"/>
    </xf>
    <xf numFmtId="8" fontId="1" fillId="0" borderId="1" xfId="1" applyNumberFormat="1" applyFont="1" applyFill="1" applyBorder="1" applyAlignment="1">
      <alignment horizontal="right" vertical="top" wrapText="1"/>
    </xf>
    <xf numFmtId="44" fontId="1" fillId="0" borderId="22" xfId="1" applyFont="1" applyFill="1" applyBorder="1" applyAlignment="1">
      <alignment horizontal="left" vertical="top" wrapText="1"/>
    </xf>
    <xf numFmtId="0" fontId="2" fillId="3" borderId="0" xfId="0" applyFont="1" applyFill="1" applyAlignment="1">
      <alignment horizontal="left" vertical="top" wrapText="1"/>
    </xf>
    <xf numFmtId="2" fontId="1" fillId="3" borderId="0" xfId="0" applyNumberFormat="1" applyFont="1" applyFill="1" applyAlignment="1">
      <alignment vertical="top" wrapText="1"/>
    </xf>
    <xf numFmtId="0" fontId="5" fillId="3" borderId="10" xfId="0" applyFont="1" applyFill="1" applyBorder="1" applyAlignment="1">
      <alignment horizontal="right" vertical="top" wrapText="1"/>
    </xf>
    <xf numFmtId="0" fontId="5" fillId="3" borderId="0" xfId="0" applyFont="1" applyFill="1" applyAlignment="1">
      <alignment horizontal="left" vertical="top" wrapText="1"/>
    </xf>
    <xf numFmtId="2" fontId="5" fillId="3" borderId="0" xfId="0" applyNumberFormat="1" applyFont="1" applyFill="1" applyAlignment="1">
      <alignment horizontal="left" vertical="top" wrapText="1"/>
    </xf>
    <xf numFmtId="44" fontId="5" fillId="3" borderId="0" xfId="1" applyFont="1" applyFill="1" applyBorder="1" applyAlignment="1">
      <alignment horizontal="left" vertical="top" wrapText="1"/>
    </xf>
    <xf numFmtId="44" fontId="5" fillId="3" borderId="11" xfId="1" applyFont="1" applyFill="1" applyBorder="1" applyAlignment="1">
      <alignment horizontal="left" vertical="top" wrapText="1"/>
    </xf>
    <xf numFmtId="0" fontId="5" fillId="4" borderId="29" xfId="0" applyFont="1" applyFill="1" applyBorder="1" applyAlignment="1">
      <alignment horizontal="right" vertical="top" wrapText="1"/>
    </xf>
    <xf numFmtId="0" fontId="5" fillId="4" borderId="30" xfId="0" applyFont="1" applyFill="1" applyBorder="1" applyAlignment="1">
      <alignment horizontal="left" vertical="top" wrapText="1"/>
    </xf>
    <xf numFmtId="0" fontId="5" fillId="4" borderId="31" xfId="0" applyFont="1" applyFill="1" applyBorder="1" applyAlignment="1">
      <alignment horizontal="left" vertical="top" wrapText="1"/>
    </xf>
    <xf numFmtId="2" fontId="4" fillId="0" borderId="32" xfId="0" applyNumberFormat="1" applyFont="1" applyBorder="1" applyAlignment="1">
      <alignment vertical="top" wrapText="1"/>
    </xf>
    <xf numFmtId="0" fontId="0" fillId="0" borderId="32" xfId="0" applyBorder="1" applyAlignment="1">
      <alignment horizontal="left" vertical="top" wrapText="1"/>
    </xf>
    <xf numFmtId="8" fontId="1" fillId="0" borderId="32" xfId="1" applyNumberFormat="1" applyFont="1" applyFill="1" applyBorder="1" applyAlignment="1">
      <alignment horizontal="right" vertical="top" wrapText="1"/>
    </xf>
    <xf numFmtId="44" fontId="1" fillId="0" borderId="33" xfId="1" applyFont="1" applyFill="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32" xfId="0" applyFont="1" applyBorder="1" applyAlignment="1">
      <alignment horizontal="left" vertical="top" wrapText="1"/>
    </xf>
    <xf numFmtId="0" fontId="3" fillId="0" borderId="0" xfId="0" applyFont="1" applyAlignment="1">
      <alignment horizontal="left" wrapText="1"/>
    </xf>
    <xf numFmtId="0" fontId="0" fillId="0" borderId="0" xfId="0"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1847850</xdr:colOff>
      <xdr:row>3</xdr:row>
      <xdr:rowOff>460181</xdr:rowOff>
    </xdr:to>
    <xdr:pic>
      <xdr:nvPicPr>
        <xdr:cNvPr id="2" name="Imagen 1">
          <a:extLst>
            <a:ext uri="{FF2B5EF4-FFF2-40B4-BE49-F238E27FC236}">
              <a16:creationId xmlns:a16="http://schemas.microsoft.com/office/drawing/2014/main" id="{32166D95-B467-4117-B382-05523584F9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71725" cy="10047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9755D-5933-4A05-BBB7-BBED40DA20C4}">
  <sheetPr>
    <pageSetUpPr fitToPage="1"/>
  </sheetPr>
  <dimension ref="A1:T103"/>
  <sheetViews>
    <sheetView tabSelected="1" topLeftCell="A40" zoomScale="85" zoomScaleNormal="85" workbookViewId="0">
      <selection activeCell="AF48" sqref="AF48"/>
    </sheetView>
  </sheetViews>
  <sheetFormatPr baseColWidth="10" defaultColWidth="11" defaultRowHeight="14.25" x14ac:dyDescent="0.2"/>
  <cols>
    <col min="1" max="1" width="6.875" customWidth="1"/>
    <col min="2" max="2" width="73.25" customWidth="1"/>
    <col min="5" max="5" width="11" customWidth="1"/>
    <col min="6" max="6" width="15.25" customWidth="1"/>
    <col min="8" max="8" width="12.625" bestFit="1" customWidth="1"/>
    <col min="12" max="12" width="28.625" customWidth="1"/>
    <col min="13" max="13" width="14.625" customWidth="1"/>
  </cols>
  <sheetData>
    <row r="1" spans="1:6" x14ac:dyDescent="0.2">
      <c r="A1" s="2"/>
      <c r="B1" s="1"/>
      <c r="C1" s="25"/>
      <c r="D1" s="26"/>
      <c r="E1" s="27"/>
      <c r="F1" s="27"/>
    </row>
    <row r="2" spans="1:6" x14ac:dyDescent="0.2">
      <c r="A2" s="2"/>
      <c r="B2" s="1"/>
      <c r="C2" s="25"/>
      <c r="D2" s="1"/>
      <c r="E2" s="1"/>
      <c r="F2" s="1"/>
    </row>
    <row r="3" spans="1:6" x14ac:dyDescent="0.2">
      <c r="A3" s="2"/>
      <c r="B3" s="1"/>
      <c r="C3" s="25"/>
      <c r="D3" s="1"/>
      <c r="E3" s="1"/>
      <c r="F3" s="1"/>
    </row>
    <row r="4" spans="1:6" ht="40.5" customHeight="1" x14ac:dyDescent="0.2">
      <c r="A4" s="2"/>
      <c r="B4" s="1"/>
      <c r="C4" s="25"/>
      <c r="D4" s="1"/>
      <c r="E4" s="1"/>
      <c r="F4" s="1"/>
    </row>
    <row r="5" spans="1:6" ht="15.75" thickBot="1" x14ac:dyDescent="0.3">
      <c r="A5" s="99" t="s">
        <v>60</v>
      </c>
      <c r="B5" s="99"/>
      <c r="C5" s="99"/>
      <c r="D5" s="99"/>
      <c r="E5" s="99"/>
      <c r="F5" s="99"/>
    </row>
    <row r="6" spans="1:6" ht="15" x14ac:dyDescent="0.2">
      <c r="A6" s="45"/>
      <c r="B6" s="46" t="s">
        <v>0</v>
      </c>
      <c r="C6" s="47" t="s">
        <v>1</v>
      </c>
      <c r="D6" s="46" t="s">
        <v>2</v>
      </c>
      <c r="E6" s="46" t="s">
        <v>3</v>
      </c>
      <c r="F6" s="48" t="s">
        <v>4</v>
      </c>
    </row>
    <row r="7" spans="1:6" ht="15" x14ac:dyDescent="0.2">
      <c r="A7" s="49"/>
      <c r="B7" s="82" t="s">
        <v>5</v>
      </c>
      <c r="C7" s="82"/>
      <c r="D7" s="82"/>
      <c r="E7" s="82"/>
      <c r="F7" s="50"/>
    </row>
    <row r="8" spans="1:6" ht="15" x14ac:dyDescent="0.2">
      <c r="A8" s="54" t="s">
        <v>55</v>
      </c>
      <c r="B8" s="9" t="s">
        <v>56</v>
      </c>
      <c r="C8" s="10"/>
      <c r="D8" s="9"/>
      <c r="E8" s="9"/>
      <c r="F8" s="55"/>
    </row>
    <row r="9" spans="1:6" ht="15" x14ac:dyDescent="0.2">
      <c r="A9" s="54"/>
      <c r="B9" s="65" t="s">
        <v>61</v>
      </c>
      <c r="C9" s="10"/>
      <c r="D9" s="65"/>
      <c r="E9" s="65"/>
      <c r="F9" s="66"/>
    </row>
    <row r="10" spans="1:6" ht="42.75" x14ac:dyDescent="0.2">
      <c r="A10" s="56" t="s">
        <v>57</v>
      </c>
      <c r="B10" s="3" t="s">
        <v>63</v>
      </c>
      <c r="C10" s="29">
        <v>13</v>
      </c>
      <c r="D10" s="4" t="s">
        <v>9</v>
      </c>
      <c r="E10" s="5"/>
      <c r="F10" s="51"/>
    </row>
    <row r="11" spans="1:6" x14ac:dyDescent="0.2">
      <c r="A11" s="56" t="s">
        <v>58</v>
      </c>
      <c r="B11" s="3" t="s">
        <v>93</v>
      </c>
      <c r="C11" s="28">
        <v>30</v>
      </c>
      <c r="D11" s="4" t="s">
        <v>28</v>
      </c>
      <c r="E11" s="5"/>
      <c r="F11" s="51"/>
    </row>
    <row r="12" spans="1:6" ht="15" x14ac:dyDescent="0.2">
      <c r="A12" s="54"/>
      <c r="B12" s="65" t="s">
        <v>62</v>
      </c>
      <c r="C12" s="10"/>
      <c r="D12" s="65"/>
      <c r="E12" s="65"/>
      <c r="F12" s="66"/>
    </row>
    <row r="13" spans="1:6" ht="42.75" x14ac:dyDescent="0.2">
      <c r="A13" s="56" t="s">
        <v>59</v>
      </c>
      <c r="B13" s="3" t="s">
        <v>63</v>
      </c>
      <c r="C13" s="28">
        <v>32.83</v>
      </c>
      <c r="D13" s="4" t="s">
        <v>9</v>
      </c>
      <c r="E13" s="5"/>
      <c r="F13" s="51"/>
    </row>
    <row r="14" spans="1:6" ht="28.5" x14ac:dyDescent="0.2">
      <c r="A14" s="56" t="s">
        <v>92</v>
      </c>
      <c r="B14" s="3" t="s">
        <v>100</v>
      </c>
      <c r="C14" s="28">
        <v>1</v>
      </c>
      <c r="D14" s="4" t="s">
        <v>36</v>
      </c>
      <c r="E14" s="5"/>
      <c r="F14" s="51"/>
    </row>
    <row r="15" spans="1:6" x14ac:dyDescent="0.2">
      <c r="A15" s="56" t="s">
        <v>66</v>
      </c>
      <c r="B15" s="3" t="s">
        <v>93</v>
      </c>
      <c r="C15" s="28">
        <v>55</v>
      </c>
      <c r="D15" s="4" t="s">
        <v>28</v>
      </c>
      <c r="E15" s="5"/>
      <c r="F15" s="51"/>
    </row>
    <row r="16" spans="1:6" ht="15" x14ac:dyDescent="0.2">
      <c r="A16" s="54"/>
      <c r="B16" s="65" t="s">
        <v>64</v>
      </c>
      <c r="C16" s="10"/>
      <c r="D16" s="65"/>
      <c r="E16" s="65"/>
      <c r="F16" s="66"/>
    </row>
    <row r="17" spans="1:6" ht="42.75" x14ac:dyDescent="0.2">
      <c r="A17" s="56" t="s">
        <v>94</v>
      </c>
      <c r="B17" s="3" t="s">
        <v>121</v>
      </c>
      <c r="C17" s="28">
        <v>25</v>
      </c>
      <c r="D17" s="4" t="s">
        <v>9</v>
      </c>
      <c r="E17" s="5"/>
      <c r="F17" s="51"/>
    </row>
    <row r="18" spans="1:6" ht="42.75" x14ac:dyDescent="0.2">
      <c r="A18" s="56" t="s">
        <v>95</v>
      </c>
      <c r="B18" s="13" t="s">
        <v>130</v>
      </c>
      <c r="C18" s="28">
        <v>2</v>
      </c>
      <c r="D18" s="12" t="s">
        <v>2</v>
      </c>
      <c r="E18" s="14"/>
      <c r="F18" s="51"/>
    </row>
    <row r="19" spans="1:6" ht="15" x14ac:dyDescent="0.2">
      <c r="A19" s="54"/>
      <c r="B19" s="65" t="s">
        <v>65</v>
      </c>
      <c r="C19" s="10"/>
      <c r="D19" s="65"/>
      <c r="E19" s="65"/>
      <c r="F19" s="66"/>
    </row>
    <row r="20" spans="1:6" x14ac:dyDescent="0.2">
      <c r="A20" s="56" t="s">
        <v>96</v>
      </c>
      <c r="B20" s="3" t="s">
        <v>67</v>
      </c>
      <c r="C20" s="28">
        <v>1</v>
      </c>
      <c r="D20" s="4" t="s">
        <v>36</v>
      </c>
      <c r="E20" s="5"/>
      <c r="F20" s="51"/>
    </row>
    <row r="21" spans="1:6" ht="15" x14ac:dyDescent="0.2">
      <c r="A21" s="52"/>
      <c r="B21" s="15" t="s">
        <v>68</v>
      </c>
      <c r="C21" s="16"/>
      <c r="D21" s="16"/>
      <c r="E21" s="8"/>
      <c r="F21" s="53">
        <f>SUM(F10:F20)</f>
        <v>0</v>
      </c>
    </row>
    <row r="22" spans="1:6" ht="15" x14ac:dyDescent="0.2">
      <c r="A22" s="54" t="s">
        <v>6</v>
      </c>
      <c r="B22" s="9" t="s">
        <v>7</v>
      </c>
      <c r="C22" s="10"/>
      <c r="D22" s="9"/>
      <c r="E22" s="9"/>
      <c r="F22" s="55"/>
    </row>
    <row r="23" spans="1:6" ht="15" x14ac:dyDescent="0.2">
      <c r="A23" s="54"/>
      <c r="B23" s="65" t="s">
        <v>70</v>
      </c>
      <c r="C23" s="10"/>
      <c r="D23" s="65"/>
      <c r="E23" s="65"/>
      <c r="F23" s="66"/>
    </row>
    <row r="24" spans="1:6" ht="270.75" x14ac:dyDescent="0.2">
      <c r="A24" s="56" t="s">
        <v>8</v>
      </c>
      <c r="B24" s="3" t="s">
        <v>69</v>
      </c>
      <c r="C24" s="29">
        <v>24.5</v>
      </c>
      <c r="D24" s="4" t="s">
        <v>9</v>
      </c>
      <c r="E24" s="5"/>
      <c r="F24" s="51"/>
    </row>
    <row r="25" spans="1:6" ht="142.5" x14ac:dyDescent="0.2">
      <c r="A25" s="56" t="s">
        <v>10</v>
      </c>
      <c r="B25" s="3" t="s">
        <v>122</v>
      </c>
      <c r="C25" s="29">
        <v>3.5</v>
      </c>
      <c r="D25" s="4" t="s">
        <v>9</v>
      </c>
      <c r="E25" s="5"/>
      <c r="F25" s="51"/>
    </row>
    <row r="26" spans="1:6" ht="15" x14ac:dyDescent="0.2">
      <c r="A26" s="54"/>
      <c r="B26" s="65" t="s">
        <v>71</v>
      </c>
      <c r="C26" s="10"/>
      <c r="D26" s="65"/>
      <c r="E26" s="65"/>
      <c r="F26" s="66"/>
    </row>
    <row r="27" spans="1:6" ht="270.75" x14ac:dyDescent="0.2">
      <c r="A27" s="56" t="s">
        <v>11</v>
      </c>
      <c r="B27" s="3" t="s">
        <v>69</v>
      </c>
      <c r="C27" s="29">
        <v>50</v>
      </c>
      <c r="D27" s="4" t="s">
        <v>9</v>
      </c>
      <c r="E27" s="5"/>
      <c r="F27" s="51"/>
    </row>
    <row r="28" spans="1:6" ht="142.5" x14ac:dyDescent="0.2">
      <c r="A28" s="56" t="s">
        <v>12</v>
      </c>
      <c r="B28" s="3" t="s">
        <v>122</v>
      </c>
      <c r="C28" s="29">
        <v>4.8</v>
      </c>
      <c r="D28" s="4" t="s">
        <v>9</v>
      </c>
      <c r="E28" s="5"/>
      <c r="F28" s="51"/>
    </row>
    <row r="29" spans="1:6" ht="15" x14ac:dyDescent="0.2">
      <c r="A29" s="54"/>
      <c r="B29" s="65" t="s">
        <v>72</v>
      </c>
      <c r="C29" s="10"/>
      <c r="D29" s="65"/>
      <c r="E29" s="65"/>
      <c r="F29" s="67"/>
    </row>
    <row r="30" spans="1:6" ht="270.75" x14ac:dyDescent="0.2">
      <c r="A30" s="56" t="s">
        <v>123</v>
      </c>
      <c r="B30" s="3" t="s">
        <v>69</v>
      </c>
      <c r="C30" s="29">
        <v>96.4</v>
      </c>
      <c r="D30" s="4" t="s">
        <v>9</v>
      </c>
      <c r="E30" s="5"/>
      <c r="F30" s="51"/>
    </row>
    <row r="31" spans="1:6" ht="57" x14ac:dyDescent="0.2">
      <c r="A31" s="56" t="s">
        <v>124</v>
      </c>
      <c r="B31" s="32" t="s">
        <v>76</v>
      </c>
      <c r="C31" s="78">
        <v>12.35</v>
      </c>
      <c r="D31" s="12" t="s">
        <v>9</v>
      </c>
      <c r="E31" s="5"/>
      <c r="F31" s="51"/>
    </row>
    <row r="32" spans="1:6" ht="57" x14ac:dyDescent="0.2">
      <c r="A32" s="56" t="s">
        <v>125</v>
      </c>
      <c r="B32" s="32" t="s">
        <v>77</v>
      </c>
      <c r="C32" s="78">
        <v>130</v>
      </c>
      <c r="D32" s="12" t="s">
        <v>9</v>
      </c>
      <c r="E32" s="5"/>
      <c r="F32" s="51"/>
    </row>
    <row r="33" spans="1:6" ht="71.25" x14ac:dyDescent="0.2">
      <c r="A33" s="56" t="s">
        <v>126</v>
      </c>
      <c r="B33" s="32" t="s">
        <v>13</v>
      </c>
      <c r="C33" s="78">
        <v>65.55</v>
      </c>
      <c r="D33" s="12" t="s">
        <v>9</v>
      </c>
      <c r="E33" s="5"/>
      <c r="F33" s="51"/>
    </row>
    <row r="34" spans="1:6" ht="28.5" x14ac:dyDescent="0.2">
      <c r="A34" s="56" t="s">
        <v>127</v>
      </c>
      <c r="B34" s="30" t="s">
        <v>74</v>
      </c>
      <c r="C34" s="78">
        <v>60</v>
      </c>
      <c r="D34" s="12" t="s">
        <v>28</v>
      </c>
      <c r="E34" s="14"/>
      <c r="F34" s="51"/>
    </row>
    <row r="35" spans="1:6" ht="142.5" x14ac:dyDescent="0.2">
      <c r="A35" s="56" t="s">
        <v>128</v>
      </c>
      <c r="B35" s="3" t="s">
        <v>122</v>
      </c>
      <c r="C35" s="29">
        <v>1.1499999999999999</v>
      </c>
      <c r="D35" s="4" t="s">
        <v>9</v>
      </c>
      <c r="E35" s="5"/>
      <c r="F35" s="51"/>
    </row>
    <row r="36" spans="1:6" ht="15" x14ac:dyDescent="0.2">
      <c r="A36" s="52"/>
      <c r="B36" s="15" t="s">
        <v>14</v>
      </c>
      <c r="C36" s="16"/>
      <c r="D36" s="16"/>
      <c r="E36" s="8"/>
      <c r="F36" s="53">
        <f>SUM(F24:F35)</f>
        <v>0</v>
      </c>
    </row>
    <row r="37" spans="1:6" ht="15" x14ac:dyDescent="0.2">
      <c r="A37" s="58" t="s">
        <v>15</v>
      </c>
      <c r="B37" s="17" t="s">
        <v>16</v>
      </c>
      <c r="C37" s="17"/>
      <c r="D37" s="17"/>
      <c r="E37" s="17"/>
      <c r="F37" s="59"/>
    </row>
    <row r="38" spans="1:6" ht="15" x14ac:dyDescent="0.2">
      <c r="A38" s="54"/>
      <c r="B38" s="65" t="s">
        <v>75</v>
      </c>
      <c r="C38" s="10"/>
      <c r="D38" s="65"/>
      <c r="E38" s="65"/>
      <c r="F38" s="67"/>
    </row>
    <row r="39" spans="1:6" ht="385.5" x14ac:dyDescent="0.2">
      <c r="A39" s="57" t="s">
        <v>17</v>
      </c>
      <c r="B39" s="30" t="s">
        <v>145</v>
      </c>
      <c r="C39" s="28">
        <v>2</v>
      </c>
      <c r="D39" s="12" t="s">
        <v>2</v>
      </c>
      <c r="E39" s="14"/>
      <c r="F39" s="60"/>
    </row>
    <row r="40" spans="1:6" ht="300.75" x14ac:dyDescent="0.2">
      <c r="A40" s="57" t="s">
        <v>18</v>
      </c>
      <c r="B40" s="30" t="s">
        <v>144</v>
      </c>
      <c r="C40" s="28">
        <v>1</v>
      </c>
      <c r="D40" s="12" t="s">
        <v>2</v>
      </c>
      <c r="E40" s="14"/>
      <c r="F40" s="60"/>
    </row>
    <row r="41" spans="1:6" ht="229.5" x14ac:dyDescent="0.2">
      <c r="A41" s="57" t="s">
        <v>19</v>
      </c>
      <c r="B41" s="30" t="s">
        <v>73</v>
      </c>
      <c r="C41" s="28">
        <v>1</v>
      </c>
      <c r="D41" s="12" t="s">
        <v>2</v>
      </c>
      <c r="E41" s="14"/>
      <c r="F41" s="60"/>
    </row>
    <row r="42" spans="1:6" ht="72" x14ac:dyDescent="0.2">
      <c r="A42" s="57" t="s">
        <v>99</v>
      </c>
      <c r="B42" s="30" t="s">
        <v>133</v>
      </c>
      <c r="C42" s="28">
        <v>3</v>
      </c>
      <c r="D42" s="12" t="s">
        <v>2</v>
      </c>
      <c r="E42" s="14"/>
      <c r="F42" s="60"/>
    </row>
    <row r="43" spans="1:6" ht="15" x14ac:dyDescent="0.2">
      <c r="A43" s="52"/>
      <c r="B43" s="15" t="s">
        <v>20</v>
      </c>
      <c r="C43" s="16"/>
      <c r="D43" s="16"/>
      <c r="E43" s="8"/>
      <c r="F43" s="53">
        <f>SUM(F39:F42)</f>
        <v>0</v>
      </c>
    </row>
    <row r="44" spans="1:6" ht="15" x14ac:dyDescent="0.2">
      <c r="A44" s="54" t="s">
        <v>21</v>
      </c>
      <c r="B44" s="9" t="s">
        <v>22</v>
      </c>
      <c r="C44" s="9"/>
      <c r="D44" s="9"/>
      <c r="E44" s="9"/>
      <c r="F44" s="55"/>
    </row>
    <row r="45" spans="1:6" ht="15" x14ac:dyDescent="0.2">
      <c r="A45" s="54"/>
      <c r="B45" s="65" t="s">
        <v>78</v>
      </c>
      <c r="C45" s="10"/>
      <c r="D45" s="65"/>
      <c r="E45" s="65"/>
      <c r="F45" s="66"/>
    </row>
    <row r="46" spans="1:6" ht="72.75" x14ac:dyDescent="0.2">
      <c r="A46" s="56" t="s">
        <v>23</v>
      </c>
      <c r="B46" s="68" t="s">
        <v>131</v>
      </c>
      <c r="C46" s="69">
        <v>355</v>
      </c>
      <c r="D46" s="70" t="s">
        <v>9</v>
      </c>
      <c r="E46" s="18"/>
      <c r="F46" s="71"/>
    </row>
    <row r="47" spans="1:6" ht="72.75" x14ac:dyDescent="0.2">
      <c r="A47" s="56" t="s">
        <v>24</v>
      </c>
      <c r="B47" s="68" t="s">
        <v>132</v>
      </c>
      <c r="C47" s="69">
        <v>67</v>
      </c>
      <c r="D47" s="70" t="s">
        <v>9</v>
      </c>
      <c r="E47" s="18"/>
      <c r="F47" s="71"/>
    </row>
    <row r="48" spans="1:6" ht="128.25" x14ac:dyDescent="0.2">
      <c r="A48" s="56" t="s">
        <v>25</v>
      </c>
      <c r="B48" s="30" t="s">
        <v>90</v>
      </c>
      <c r="C48" s="31">
        <v>159.69999999999999</v>
      </c>
      <c r="D48" s="12" t="s">
        <v>9</v>
      </c>
      <c r="E48" s="18"/>
      <c r="F48" s="71"/>
    </row>
    <row r="49" spans="1:20" ht="28.5" x14ac:dyDescent="0.2">
      <c r="A49" s="56" t="s">
        <v>27</v>
      </c>
      <c r="B49" s="11" t="s">
        <v>26</v>
      </c>
      <c r="C49" s="29">
        <v>15</v>
      </c>
      <c r="D49" s="30" t="s">
        <v>9</v>
      </c>
      <c r="E49" s="18"/>
      <c r="F49" s="71"/>
    </row>
    <row r="50" spans="1:20" ht="28.5" x14ac:dyDescent="0.2">
      <c r="A50" s="56" t="s">
        <v>29</v>
      </c>
      <c r="B50" s="11" t="s">
        <v>79</v>
      </c>
      <c r="C50" s="29">
        <v>30</v>
      </c>
      <c r="D50" s="13" t="s">
        <v>28</v>
      </c>
      <c r="E50" s="19"/>
      <c r="F50" s="71"/>
    </row>
    <row r="51" spans="1:20" x14ac:dyDescent="0.2">
      <c r="A51" s="56" t="s">
        <v>30</v>
      </c>
      <c r="B51" s="32" t="s">
        <v>80</v>
      </c>
      <c r="C51" s="31">
        <v>25</v>
      </c>
      <c r="D51" s="12" t="s">
        <v>9</v>
      </c>
      <c r="E51" s="18"/>
      <c r="F51" s="71"/>
    </row>
    <row r="52" spans="1:20" x14ac:dyDescent="0.2">
      <c r="A52" s="56" t="s">
        <v>82</v>
      </c>
      <c r="B52" s="32" t="s">
        <v>91</v>
      </c>
      <c r="C52" s="31">
        <v>1</v>
      </c>
      <c r="D52" s="12" t="s">
        <v>36</v>
      </c>
      <c r="E52" s="18"/>
      <c r="F52" s="71"/>
    </row>
    <row r="53" spans="1:20" ht="15" x14ac:dyDescent="0.2">
      <c r="A53" s="54"/>
      <c r="B53" s="65" t="s">
        <v>81</v>
      </c>
      <c r="C53" s="10"/>
      <c r="D53" s="65"/>
      <c r="E53" s="65"/>
      <c r="F53" s="66"/>
    </row>
    <row r="54" spans="1:20" ht="71.25" x14ac:dyDescent="0.2">
      <c r="A54" s="56" t="s">
        <v>83</v>
      </c>
      <c r="B54" s="68" t="s">
        <v>88</v>
      </c>
      <c r="C54" s="69">
        <v>390</v>
      </c>
      <c r="D54" s="70" t="s">
        <v>9</v>
      </c>
      <c r="E54" s="18"/>
      <c r="F54" s="71"/>
    </row>
    <row r="55" spans="1:20" ht="71.25" x14ac:dyDescent="0.2">
      <c r="A55" s="56" t="s">
        <v>84</v>
      </c>
      <c r="B55" s="68" t="s">
        <v>89</v>
      </c>
      <c r="C55" s="69">
        <v>162.35</v>
      </c>
      <c r="D55" s="70" t="s">
        <v>9</v>
      </c>
      <c r="E55" s="18"/>
      <c r="F55" s="71"/>
    </row>
    <row r="56" spans="1:20" ht="156.75" x14ac:dyDescent="0.2">
      <c r="A56" s="56" t="s">
        <v>85</v>
      </c>
      <c r="B56" s="30" t="s">
        <v>97</v>
      </c>
      <c r="C56" s="69">
        <v>320</v>
      </c>
      <c r="D56" s="12" t="s">
        <v>9</v>
      </c>
      <c r="E56" s="18"/>
      <c r="F56" s="71"/>
    </row>
    <row r="57" spans="1:20" ht="28.5" x14ac:dyDescent="0.2">
      <c r="A57" s="56" t="s">
        <v>86</v>
      </c>
      <c r="B57" s="11" t="s">
        <v>26</v>
      </c>
      <c r="C57" s="29">
        <v>20</v>
      </c>
      <c r="D57" s="30" t="s">
        <v>9</v>
      </c>
      <c r="E57" s="18"/>
      <c r="F57" s="71"/>
    </row>
    <row r="58" spans="1:20" ht="28.5" x14ac:dyDescent="0.2">
      <c r="A58" s="56" t="s">
        <v>87</v>
      </c>
      <c r="B58" s="11" t="s">
        <v>79</v>
      </c>
      <c r="C58" s="29">
        <v>70</v>
      </c>
      <c r="D58" s="13" t="s">
        <v>28</v>
      </c>
      <c r="E58" s="19"/>
      <c r="F58" s="71"/>
    </row>
    <row r="59" spans="1:20" x14ac:dyDescent="0.2">
      <c r="A59" s="56" t="s">
        <v>98</v>
      </c>
      <c r="B59" s="32" t="s">
        <v>80</v>
      </c>
      <c r="C59" s="31">
        <v>25</v>
      </c>
      <c r="D59" s="12" t="s">
        <v>9</v>
      </c>
      <c r="E59" s="18"/>
      <c r="F59" s="71"/>
      <c r="H59" s="44"/>
    </row>
    <row r="60" spans="1:20" x14ac:dyDescent="0.2">
      <c r="A60" s="56" t="s">
        <v>105</v>
      </c>
      <c r="B60" s="32" t="s">
        <v>91</v>
      </c>
      <c r="C60" s="31">
        <v>1</v>
      </c>
      <c r="D60" s="12" t="s">
        <v>36</v>
      </c>
      <c r="E60" s="18"/>
      <c r="F60" s="71"/>
    </row>
    <row r="61" spans="1:20" ht="15" x14ac:dyDescent="0.2">
      <c r="A61" s="54"/>
      <c r="B61" s="65" t="s">
        <v>104</v>
      </c>
      <c r="C61" s="10"/>
      <c r="D61" s="65"/>
      <c r="E61" s="65"/>
      <c r="F61" s="66"/>
    </row>
    <row r="62" spans="1:20" ht="71.25" x14ac:dyDescent="0.2">
      <c r="A62" s="56" t="s">
        <v>106</v>
      </c>
      <c r="B62" s="68" t="s">
        <v>88</v>
      </c>
      <c r="C62" s="69">
        <v>151.6</v>
      </c>
      <c r="D62" s="70" t="s">
        <v>9</v>
      </c>
      <c r="E62" s="18"/>
      <c r="F62" s="71"/>
    </row>
    <row r="63" spans="1:20" ht="156.75" x14ac:dyDescent="0.2">
      <c r="A63" s="56" t="s">
        <v>107</v>
      </c>
      <c r="B63" s="30" t="s">
        <v>97</v>
      </c>
      <c r="C63" s="69">
        <v>106.85</v>
      </c>
      <c r="D63" s="12" t="s">
        <v>9</v>
      </c>
      <c r="E63" s="18"/>
      <c r="F63" s="71"/>
      <c r="P63" s="100"/>
      <c r="Q63" s="100"/>
      <c r="R63" s="100"/>
      <c r="S63" s="100"/>
      <c r="T63" s="100"/>
    </row>
    <row r="64" spans="1:20" ht="28.5" x14ac:dyDescent="0.2">
      <c r="A64" s="56" t="s">
        <v>140</v>
      </c>
      <c r="B64" s="11" t="s">
        <v>26</v>
      </c>
      <c r="C64" s="29">
        <v>10</v>
      </c>
      <c r="D64" s="30" t="s">
        <v>9</v>
      </c>
      <c r="E64" s="18"/>
      <c r="F64" s="71"/>
      <c r="P64" s="100"/>
      <c r="Q64" s="100"/>
      <c r="R64" s="100"/>
      <c r="S64" s="100"/>
      <c r="T64" s="100"/>
    </row>
    <row r="65" spans="1:20" x14ac:dyDescent="0.2">
      <c r="A65" s="56" t="s">
        <v>141</v>
      </c>
      <c r="B65" s="32" t="s">
        <v>80</v>
      </c>
      <c r="C65" s="31">
        <v>25</v>
      </c>
      <c r="D65" s="12" t="s">
        <v>9</v>
      </c>
      <c r="E65" s="18"/>
      <c r="F65" s="71"/>
      <c r="P65" s="100"/>
      <c r="Q65" s="100"/>
      <c r="R65" s="100"/>
      <c r="S65" s="100"/>
      <c r="T65" s="100"/>
    </row>
    <row r="66" spans="1:20" x14ac:dyDescent="0.2">
      <c r="A66" s="56" t="s">
        <v>142</v>
      </c>
      <c r="B66" s="32" t="s">
        <v>91</v>
      </c>
      <c r="C66" s="31">
        <v>1</v>
      </c>
      <c r="D66" s="12" t="s">
        <v>36</v>
      </c>
      <c r="E66" s="18"/>
      <c r="F66" s="71"/>
      <c r="P66" s="100"/>
      <c r="Q66" s="100"/>
      <c r="R66" s="100"/>
      <c r="S66" s="100"/>
      <c r="T66" s="100"/>
    </row>
    <row r="67" spans="1:20" x14ac:dyDescent="0.2">
      <c r="A67" s="56" t="s">
        <v>143</v>
      </c>
      <c r="B67" s="30" t="s">
        <v>108</v>
      </c>
      <c r="C67" s="31">
        <v>4.45</v>
      </c>
      <c r="D67" s="12" t="s">
        <v>9</v>
      </c>
      <c r="E67" s="18"/>
      <c r="F67" s="71"/>
      <c r="P67" s="100"/>
      <c r="Q67" s="100"/>
      <c r="R67" s="100"/>
      <c r="S67" s="100"/>
      <c r="T67" s="100"/>
    </row>
    <row r="68" spans="1:20" ht="15.75" thickBot="1" x14ac:dyDescent="0.25">
      <c r="A68" s="84"/>
      <c r="B68" s="85" t="s">
        <v>31</v>
      </c>
      <c r="C68" s="86"/>
      <c r="D68" s="86"/>
      <c r="E68" s="87"/>
      <c r="F68" s="88">
        <f>SUM(F46:F67)</f>
        <v>0</v>
      </c>
      <c r="P68" s="100"/>
      <c r="Q68" s="100"/>
      <c r="R68" s="100"/>
      <c r="S68" s="100"/>
      <c r="T68" s="100"/>
    </row>
    <row r="69" spans="1:20" ht="15" x14ac:dyDescent="0.2">
      <c r="A69" s="89" t="s">
        <v>32</v>
      </c>
      <c r="B69" s="90" t="s">
        <v>33</v>
      </c>
      <c r="C69" s="90"/>
      <c r="D69" s="90"/>
      <c r="E69" s="90"/>
      <c r="F69" s="91"/>
      <c r="P69" s="100"/>
      <c r="Q69" s="100"/>
      <c r="R69" s="100"/>
      <c r="S69" s="100"/>
      <c r="T69" s="100"/>
    </row>
    <row r="70" spans="1:20" x14ac:dyDescent="0.2">
      <c r="A70" s="56" t="s">
        <v>34</v>
      </c>
      <c r="B70" s="13" t="s">
        <v>35</v>
      </c>
      <c r="C70" s="28">
        <v>1</v>
      </c>
      <c r="D70" s="13" t="s">
        <v>36</v>
      </c>
      <c r="E70" s="14"/>
      <c r="F70" s="60"/>
      <c r="P70" s="100"/>
      <c r="Q70" s="100"/>
      <c r="R70" s="100"/>
      <c r="S70" s="100"/>
      <c r="T70" s="100"/>
    </row>
    <row r="71" spans="1:20" x14ac:dyDescent="0.2">
      <c r="A71" s="56" t="s">
        <v>135</v>
      </c>
      <c r="B71" s="30" t="s">
        <v>38</v>
      </c>
      <c r="C71" s="28">
        <v>20</v>
      </c>
      <c r="D71" s="30" t="s">
        <v>9</v>
      </c>
      <c r="E71" s="63"/>
      <c r="F71" s="60"/>
      <c r="P71" s="100"/>
      <c r="Q71" s="100"/>
      <c r="R71" s="100"/>
      <c r="S71" s="100"/>
      <c r="T71" s="100"/>
    </row>
    <row r="72" spans="1:20" ht="42.75" x14ac:dyDescent="0.2">
      <c r="A72" s="56" t="s">
        <v>37</v>
      </c>
      <c r="B72" s="30" t="s">
        <v>134</v>
      </c>
      <c r="C72" s="28">
        <v>30</v>
      </c>
      <c r="D72" s="30" t="s">
        <v>28</v>
      </c>
      <c r="E72" s="63"/>
      <c r="F72" s="60"/>
      <c r="P72" s="100"/>
      <c r="Q72" s="100"/>
      <c r="R72" s="100"/>
      <c r="S72" s="100"/>
      <c r="T72" s="100"/>
    </row>
    <row r="73" spans="1:20" ht="114" x14ac:dyDescent="0.2">
      <c r="A73" s="56" t="s">
        <v>39</v>
      </c>
      <c r="B73" s="30" t="s">
        <v>41</v>
      </c>
      <c r="C73" s="28">
        <v>553.52</v>
      </c>
      <c r="D73" s="30" t="s">
        <v>9</v>
      </c>
      <c r="E73" s="63"/>
      <c r="F73" s="60"/>
      <c r="P73" s="100"/>
      <c r="Q73" s="100"/>
      <c r="R73" s="100"/>
      <c r="S73" s="100"/>
      <c r="T73" s="100"/>
    </row>
    <row r="74" spans="1:20" ht="42.75" x14ac:dyDescent="0.2">
      <c r="A74" s="56" t="s">
        <v>40</v>
      </c>
      <c r="B74" s="30" t="s">
        <v>102</v>
      </c>
      <c r="C74" s="28">
        <v>1</v>
      </c>
      <c r="D74" s="30" t="s">
        <v>103</v>
      </c>
      <c r="E74" s="63"/>
      <c r="F74" s="60"/>
      <c r="P74" s="100"/>
      <c r="Q74" s="100"/>
      <c r="R74" s="100"/>
      <c r="S74" s="100"/>
      <c r="T74" s="100"/>
    </row>
    <row r="75" spans="1:20" ht="99.75" x14ac:dyDescent="0.2">
      <c r="A75" s="56" t="s">
        <v>101</v>
      </c>
      <c r="B75" s="30" t="s">
        <v>129</v>
      </c>
      <c r="C75" s="28">
        <v>1</v>
      </c>
      <c r="D75" s="30" t="s">
        <v>2</v>
      </c>
      <c r="E75" s="63"/>
      <c r="F75" s="60"/>
      <c r="P75" s="100"/>
      <c r="Q75" s="100"/>
      <c r="R75" s="100"/>
      <c r="S75" s="100"/>
      <c r="T75" s="100"/>
    </row>
    <row r="76" spans="1:20" x14ac:dyDescent="0.2">
      <c r="A76" s="56" t="s">
        <v>109</v>
      </c>
      <c r="B76" s="30" t="s">
        <v>113</v>
      </c>
      <c r="C76" s="28">
        <v>1</v>
      </c>
      <c r="D76" s="30" t="s">
        <v>2</v>
      </c>
      <c r="E76" s="63"/>
      <c r="F76" s="60"/>
    </row>
    <row r="77" spans="1:20" x14ac:dyDescent="0.2">
      <c r="A77" s="56" t="s">
        <v>111</v>
      </c>
      <c r="B77" s="30" t="s">
        <v>115</v>
      </c>
      <c r="C77" s="28">
        <v>3</v>
      </c>
      <c r="D77" s="30" t="s">
        <v>2</v>
      </c>
      <c r="E77" s="63"/>
      <c r="F77" s="60"/>
    </row>
    <row r="78" spans="1:20" ht="72.75" x14ac:dyDescent="0.2">
      <c r="A78" s="56" t="s">
        <v>112</v>
      </c>
      <c r="B78" s="30" t="s">
        <v>110</v>
      </c>
      <c r="C78" s="28">
        <v>4</v>
      </c>
      <c r="D78" s="30" t="s">
        <v>103</v>
      </c>
      <c r="E78" s="63"/>
      <c r="F78" s="60"/>
    </row>
    <row r="79" spans="1:20" ht="313.5" x14ac:dyDescent="0.2">
      <c r="A79" s="56" t="s">
        <v>114</v>
      </c>
      <c r="B79" s="30" t="s">
        <v>147</v>
      </c>
      <c r="C79" s="28">
        <v>1</v>
      </c>
      <c r="D79" s="30" t="s">
        <v>103</v>
      </c>
      <c r="E79" s="63"/>
      <c r="F79" s="60"/>
    </row>
    <row r="80" spans="1:20" ht="42.75" x14ac:dyDescent="0.2">
      <c r="A80" s="56" t="s">
        <v>116</v>
      </c>
      <c r="B80" s="96" t="s">
        <v>146</v>
      </c>
      <c r="C80" s="28">
        <v>1</v>
      </c>
      <c r="D80" s="30" t="s">
        <v>2</v>
      </c>
      <c r="E80" s="63"/>
      <c r="F80" s="60"/>
    </row>
    <row r="81" spans="1:6" x14ac:dyDescent="0.2">
      <c r="A81" s="56" t="s">
        <v>117</v>
      </c>
      <c r="B81" s="97" t="s">
        <v>136</v>
      </c>
      <c r="C81" s="79">
        <v>1</v>
      </c>
      <c r="D81" s="30" t="s">
        <v>2</v>
      </c>
      <c r="E81" s="80"/>
      <c r="F81" s="81"/>
    </row>
    <row r="82" spans="1:6" x14ac:dyDescent="0.2">
      <c r="A82" s="56" t="s">
        <v>118</v>
      </c>
      <c r="B82" s="97" t="s">
        <v>137</v>
      </c>
      <c r="C82" s="28">
        <v>1</v>
      </c>
      <c r="D82" s="30" t="s">
        <v>2</v>
      </c>
      <c r="E82" s="63"/>
      <c r="F82" s="60"/>
    </row>
    <row r="83" spans="1:6" x14ac:dyDescent="0.2">
      <c r="A83" s="56" t="s">
        <v>119</v>
      </c>
      <c r="B83" s="96" t="s">
        <v>138</v>
      </c>
      <c r="C83" s="28">
        <v>1</v>
      </c>
      <c r="D83" s="30" t="s">
        <v>2</v>
      </c>
      <c r="E83" s="63"/>
      <c r="F83" s="60"/>
    </row>
    <row r="84" spans="1:6" ht="15" thickBot="1" x14ac:dyDescent="0.25">
      <c r="A84" s="56" t="s">
        <v>120</v>
      </c>
      <c r="B84" s="98" t="s">
        <v>139</v>
      </c>
      <c r="C84" s="92">
        <v>1</v>
      </c>
      <c r="D84" s="93" t="s">
        <v>103</v>
      </c>
      <c r="E84" s="94"/>
      <c r="F84" s="95"/>
    </row>
    <row r="85" spans="1:6" ht="15" x14ac:dyDescent="0.2">
      <c r="A85" s="61"/>
      <c r="B85" s="15" t="s">
        <v>42</v>
      </c>
      <c r="C85" s="16"/>
      <c r="D85" s="16"/>
      <c r="E85" s="8"/>
      <c r="F85" s="53">
        <f>SUM(F70:F84)</f>
        <v>0</v>
      </c>
    </row>
    <row r="86" spans="1:6" ht="15" x14ac:dyDescent="0.2">
      <c r="A86" s="54" t="s">
        <v>43</v>
      </c>
      <c r="B86" s="9" t="s">
        <v>44</v>
      </c>
      <c r="C86" s="9"/>
      <c r="D86" s="9"/>
      <c r="E86" s="9"/>
      <c r="F86" s="55"/>
    </row>
    <row r="87" spans="1:6" x14ac:dyDescent="0.2">
      <c r="A87" s="56" t="s">
        <v>45</v>
      </c>
      <c r="B87" s="13" t="s">
        <v>46</v>
      </c>
      <c r="C87" s="28">
        <v>1</v>
      </c>
      <c r="D87" s="13" t="s">
        <v>36</v>
      </c>
      <c r="E87" s="14"/>
      <c r="F87" s="60">
        <v>10000</v>
      </c>
    </row>
    <row r="88" spans="1:6" ht="15" x14ac:dyDescent="0.2">
      <c r="A88" s="52"/>
      <c r="B88" s="6" t="s">
        <v>47</v>
      </c>
      <c r="C88" s="83"/>
      <c r="D88" s="7"/>
      <c r="E88" s="8"/>
      <c r="F88" s="53">
        <f>SUM(F87)</f>
        <v>10000</v>
      </c>
    </row>
    <row r="89" spans="1:6" ht="15" thickBot="1" x14ac:dyDescent="0.25">
      <c r="A89" s="72"/>
      <c r="B89" s="73" t="s">
        <v>48</v>
      </c>
      <c r="C89" s="74"/>
      <c r="D89" s="75"/>
      <c r="E89" s="76"/>
      <c r="F89" s="77">
        <f>SUM(F88+F85+F68+F43+F36+F21)</f>
        <v>10000</v>
      </c>
    </row>
    <row r="90" spans="1:6" ht="15" x14ac:dyDescent="0.2">
      <c r="A90" s="62"/>
      <c r="B90" s="33" t="s">
        <v>49</v>
      </c>
      <c r="C90" s="34"/>
      <c r="D90" s="35"/>
      <c r="E90" s="36"/>
      <c r="F90" s="37">
        <f>PRODUCT(F89*2/100)</f>
        <v>200</v>
      </c>
    </row>
    <row r="91" spans="1:6" ht="15" x14ac:dyDescent="0.2">
      <c r="A91" s="62"/>
      <c r="B91" s="33" t="s">
        <v>50</v>
      </c>
      <c r="C91" s="34"/>
      <c r="D91" s="35"/>
      <c r="E91" s="36"/>
      <c r="F91" s="37">
        <f>PRODUCT(F89*1/100)</f>
        <v>100</v>
      </c>
    </row>
    <row r="92" spans="1:6" ht="15" x14ac:dyDescent="0.2">
      <c r="A92" s="62"/>
      <c r="B92" s="38" t="s">
        <v>51</v>
      </c>
      <c r="C92" s="34"/>
      <c r="D92" s="35"/>
      <c r="E92" s="36"/>
      <c r="F92" s="37">
        <f>PRODUCT(F89*13/100)</f>
        <v>1300</v>
      </c>
    </row>
    <row r="93" spans="1:6" ht="15.75" thickBot="1" x14ac:dyDescent="0.25">
      <c r="A93" s="62"/>
      <c r="B93" s="39" t="s">
        <v>52</v>
      </c>
      <c r="C93" s="40"/>
      <c r="D93" s="41"/>
      <c r="E93" s="42"/>
      <c r="F93" s="43">
        <f>PRODUCT(F89*6/100)</f>
        <v>600</v>
      </c>
    </row>
    <row r="94" spans="1:6" ht="15.75" thickBot="1" x14ac:dyDescent="0.25">
      <c r="A94" s="20"/>
      <c r="B94" s="20" t="s">
        <v>53</v>
      </c>
      <c r="C94" s="21"/>
      <c r="D94" s="22"/>
      <c r="E94" s="23"/>
      <c r="F94" s="24">
        <f>SUM(F89:F93)</f>
        <v>12200</v>
      </c>
    </row>
    <row r="95" spans="1:6" ht="15" x14ac:dyDescent="0.25">
      <c r="A95" s="2"/>
      <c r="F95" s="64" t="s">
        <v>54</v>
      </c>
    </row>
    <row r="103" ht="13.5" customHeight="1" x14ac:dyDescent="0.2"/>
  </sheetData>
  <mergeCells count="1">
    <mergeCell ref="A5:F5"/>
  </mergeCells>
  <phoneticPr fontId="7" type="noConversion"/>
  <pageMargins left="0.70866141732283472" right="0.70866141732283472" top="0.74803149606299213" bottom="0.74803149606299213" header="0.31496062992125984" footer="0.31496062992125984"/>
  <pageSetup paperSize="8" scale="5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2BDDCD2E0086439CA96D9948256B3B" ma:contentTypeVersion="6" ma:contentTypeDescription="Crea un document nou" ma:contentTypeScope="" ma:versionID="c9525adc49830200a94671a60df15ced">
  <xsd:schema xmlns:xsd="http://www.w3.org/2001/XMLSchema" xmlns:xs="http://www.w3.org/2001/XMLSchema" xmlns:p="http://schemas.microsoft.com/office/2006/metadata/properties" xmlns:ns2="26ee47dd-1ce7-4ace-a023-86e34f5aada2" xmlns:ns3="b507e059-556d-4108-a415-cb2a251bdd4a" targetNamespace="http://schemas.microsoft.com/office/2006/metadata/properties" ma:root="true" ma:fieldsID="5e82e86a4382308ece782dd23956ec30" ns2:_="" ns3:_="">
    <xsd:import namespace="26ee47dd-1ce7-4ace-a023-86e34f5aada2"/>
    <xsd:import namespace="b507e059-556d-4108-a415-cb2a251bdd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ee47dd-1ce7-4ace-a023-86e34f5aad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07e059-556d-4108-a415-cb2a251bdd4a" elementFormDefault="qualified">
    <xsd:import namespace="http://schemas.microsoft.com/office/2006/documentManagement/types"/>
    <xsd:import namespace="http://schemas.microsoft.com/office/infopath/2007/PartnerControls"/>
    <xsd:element name="SharedWithUsers" ma:index="1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5DCB55-30AD-4BF3-98C6-32D1755D0BF7}"/>
</file>

<file path=customXml/itemProps2.xml><?xml version="1.0" encoding="utf-8"?>
<ds:datastoreItem xmlns:ds="http://schemas.openxmlformats.org/officeDocument/2006/customXml" ds:itemID="{662F417B-50D6-476A-83DD-F41889557305}">
  <ds:schemaRefs>
    <ds:schemaRef ds:uri="http://schemas.microsoft.com/sharepoint/v3/contenttype/forms"/>
  </ds:schemaRefs>
</ds:datastoreItem>
</file>

<file path=customXml/itemProps3.xml><?xml version="1.0" encoding="utf-8"?>
<ds:datastoreItem xmlns:ds="http://schemas.openxmlformats.org/officeDocument/2006/customXml" ds:itemID="{EB50C18A-55C8-4380-B526-FFC5B920D1F2}">
  <ds:schemaRefs>
    <ds:schemaRef ds:uri="http://schemas.microsoft.com/office/2006/metadata/properties"/>
    <ds:schemaRef ds:uri="http://schemas.microsoft.com/office/infopath/2007/PartnerControls"/>
    <ds:schemaRef ds:uri="8f0cc557-2fc6-4f2b-a0f0-51117c6b9c56"/>
    <ds:schemaRef ds:uri="48c0b052-2d6b-44db-80ff-b069cea8866f"/>
    <ds:schemaRef ds:uri="5b550b1f-e319-434d-abcd-ac0aae123205"/>
    <ds:schemaRef ds:uri="222ce16e-0b3b-448a-bcdb-498da3051b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AMIDAMENTS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Mezquita</dc:creator>
  <cp:keywords/>
  <dc:description/>
  <cp:lastModifiedBy>Anna Mezquita</cp:lastModifiedBy>
  <cp:revision/>
  <cp:lastPrinted>2024-06-04T13:32:44Z</cp:lastPrinted>
  <dcterms:created xsi:type="dcterms:W3CDTF">2021-01-07T14:05:03Z</dcterms:created>
  <dcterms:modified xsi:type="dcterms:W3CDTF">2024-06-05T15:29:47Z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0x010100E32BDDCD2E0086439CA96D9948256B3B</vt:lpwstr>
  </property>
  <property fmtid="{D5CDD505-2E9C-101B-9397-08002B2CF9AE}" pid="3" name="Order">
    <vt:r8>6339600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