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I:\DEPT. CONTRACTACIÓ\A PRECONTRACTACIÓ DOCUMENTS TREBALL\ABREUJATS\EXPEDIENTS ABREUJATS\ctn2400335\"/>
    </mc:Choice>
  </mc:AlternateContent>
  <xr:revisionPtr revIDLastSave="0" documentId="8_{1B165584-731D-4981-8B65-1CEA2B3C685B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T-PRE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5" l="1"/>
  <c r="H20" i="5"/>
  <c r="K18" i="5"/>
  <c r="H18" i="5"/>
  <c r="K13" i="5"/>
  <c r="H13" i="5"/>
  <c r="K11" i="5"/>
  <c r="H11" i="5"/>
  <c r="H21" i="5" l="1"/>
  <c r="H14" i="5"/>
  <c r="H23" i="5" s="1"/>
  <c r="K21" i="5"/>
  <c r="K14" i="5"/>
  <c r="K23" i="5" l="1"/>
  <c r="K26" i="5" s="1"/>
  <c r="H26" i="5"/>
  <c r="H25" i="5"/>
  <c r="H28" i="5" l="1"/>
  <c r="H30" i="5" s="1"/>
  <c r="H32" i="5" s="1"/>
  <c r="K25" i="5"/>
  <c r="K28" i="5" s="1"/>
  <c r="K30" i="5" s="1"/>
  <c r="K32" i="5" s="1"/>
</calcChain>
</file>

<file path=xl/sharedStrings.xml><?xml version="1.0" encoding="utf-8"?>
<sst xmlns="http://schemas.openxmlformats.org/spreadsheetml/2006/main" count="41" uniqueCount="24">
  <si>
    <t>Preu</t>
  </si>
  <si>
    <t>Amidament</t>
  </si>
  <si>
    <t>Import</t>
  </si>
  <si>
    <t>Obra</t>
  </si>
  <si>
    <t>01</t>
  </si>
  <si>
    <t>Capítol</t>
  </si>
  <si>
    <t>ut</t>
  </si>
  <si>
    <t>TOTAL</t>
  </si>
  <si>
    <t>13% DG</t>
  </si>
  <si>
    <t>6% BI</t>
  </si>
  <si>
    <t>PRESSUPOST D'EXECUCIÓ PER CONTRACTE (sense IVA):</t>
  </si>
  <si>
    <t>Reconeixement Batimètric</t>
  </si>
  <si>
    <t>Redacció de l'informe</t>
  </si>
  <si>
    <t>03</t>
  </si>
  <si>
    <t>PRESSUPOST D'EXECUCIÓ MATERIAL:</t>
  </si>
  <si>
    <t>Ha</t>
  </si>
  <si>
    <t>Treballs de reconeixement batimètric, topogràfic, lidar o fotogramètric, i construcció del model digital del terreny representatiu de la condició actual de l’embassament.</t>
  </si>
  <si>
    <t>PRESSUPOST LICITACIÓ</t>
  </si>
  <si>
    <t>21% IVA</t>
  </si>
  <si>
    <t>PRESSUPOST D'EXECUCIÓ PER CONTRACTE (amb IVA):</t>
  </si>
  <si>
    <t>OFERTA</t>
  </si>
  <si>
    <t>EMBASSAMENT DE DARNIUS-BOADELLA</t>
  </si>
  <si>
    <t>EMBASSAMENT DE SANT PONÇ</t>
  </si>
  <si>
    <t xml:space="preserve">Redacció de l'informe de les actuacions realitzades, la construcció d'un model digital terrestre en base a la informació realitzada sobre la part submergida, com la part emergida de l'embassament fins a cota coronament de la presa, actualització de les corbes cota-volum-superfície i cubicació dels volums de sediments acumulats en la massa d'aigua en base a la comparació entre la informació generada i l'existent.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</si>
</sst>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##,###,##0.00"/>
  </numFmts>
  <fonts count="10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14"/>
      <color rgb="FF000000"/>
      <name val="Calibri"/>
      <family val="2"/>
    </font>
    <font>
      <b/>
      <sz val="8"/>
      <color rgb="FF000000"/>
      <name val="Calibri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rgb="FFFDE9D9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 applyNumberFormat="0" applyBorder="0" applyAlignment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 applyFill="1" applyProtection="1"/>
    <xf numFmtId="0" fontId="0" fillId="0" borderId="0" xfId="0" applyAlignment="1">
      <alignment vertical="top"/>
    </xf>
    <xf numFmtId="0" fontId="0" fillId="0" borderId="0" xfId="0"/>
    <xf numFmtId="0" fontId="3" fillId="2" borderId="0" xfId="0" applyFont="1" applyFill="1" applyAlignment="1">
      <alignment horizontal="left" indent="5"/>
    </xf>
    <xf numFmtId="0" fontId="0" fillId="2" borderId="0" xfId="0" applyFill="1" applyAlignment="1"/>
    <xf numFmtId="0" fontId="2" fillId="0" borderId="0" xfId="0" applyFont="1"/>
    <xf numFmtId="0" fontId="0" fillId="0" borderId="0" xfId="0" applyAlignment="1"/>
    <xf numFmtId="0" fontId="4" fillId="0" borderId="0" xfId="0" applyFont="1"/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right"/>
    </xf>
    <xf numFmtId="49" fontId="4" fillId="0" borderId="0" xfId="0" applyNumberFormat="1" applyFont="1"/>
    <xf numFmtId="49" fontId="2" fillId="0" borderId="0" xfId="0" applyNumberFormat="1" applyFont="1"/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164" fontId="2" fillId="0" borderId="0" xfId="0" applyNumberFormat="1" applyFont="1"/>
    <xf numFmtId="164" fontId="2" fillId="4" borderId="0" xfId="0" applyNumberFormat="1" applyFont="1" applyFill="1" applyAlignment="1" applyProtection="1">
      <protection locked="0"/>
    </xf>
    <xf numFmtId="164" fontId="2" fillId="0" borderId="0" xfId="0" applyNumberFormat="1" applyFont="1" applyAlignment="1"/>
    <xf numFmtId="164" fontId="0" fillId="0" borderId="0" xfId="0" applyNumberFormat="1"/>
    <xf numFmtId="0" fontId="2" fillId="0" borderId="0" xfId="0" applyFont="1" applyAlignment="1">
      <alignment wrapText="1"/>
    </xf>
    <xf numFmtId="164" fontId="4" fillId="0" borderId="0" xfId="0" applyNumberFormat="1" applyFont="1"/>
    <xf numFmtId="164" fontId="4" fillId="0" borderId="0" xfId="0" applyNumberFormat="1" applyFont="1" applyAlignment="1"/>
    <xf numFmtId="0" fontId="9" fillId="6" borderId="0" xfId="0" applyFont="1" applyFill="1"/>
    <xf numFmtId="0" fontId="4" fillId="0" borderId="0" xfId="0" applyFont="1" applyAlignment="1"/>
    <xf numFmtId="0" fontId="6" fillId="5" borderId="1" xfId="0" applyFont="1" applyFill="1" applyBorder="1" applyAlignment="1">
      <alignment vertical="top" wrapText="1"/>
    </xf>
    <xf numFmtId="0" fontId="6" fillId="5" borderId="2" xfId="0" applyFont="1" applyFill="1" applyBorder="1" applyAlignment="1">
      <alignment vertical="top" wrapText="1"/>
    </xf>
    <xf numFmtId="8" fontId="6" fillId="5" borderId="2" xfId="0" applyNumberFormat="1" applyFont="1" applyFill="1" applyBorder="1" applyAlignment="1">
      <alignment vertical="top" wrapText="1"/>
    </xf>
    <xf numFmtId="8" fontId="6" fillId="5" borderId="3" xfId="0" applyNumberFormat="1" applyFont="1" applyFill="1" applyBorder="1" applyAlignment="1">
      <alignment vertical="top" wrapText="1"/>
    </xf>
    <xf numFmtId="0" fontId="8" fillId="0" borderId="0" xfId="0" applyFont="1"/>
    <xf numFmtId="8" fontId="6" fillId="5" borderId="1" xfId="0" applyNumberFormat="1" applyFont="1" applyFill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5" xfId="0" applyFont="1" applyBorder="1" applyAlignment="1">
      <alignment horizontal="justify"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8" fontId="7" fillId="0" borderId="5" xfId="0" applyNumberFormat="1" applyFont="1" applyBorder="1" applyAlignment="1">
      <alignment horizontal="right" vertical="top" wrapText="1"/>
    </xf>
    <xf numFmtId="0" fontId="6" fillId="5" borderId="4" xfId="0" applyFont="1" applyFill="1" applyBorder="1" applyAlignment="1">
      <alignment horizontal="right" vertical="top" wrapText="1"/>
    </xf>
    <xf numFmtId="0" fontId="6" fillId="5" borderId="0" xfId="0" applyFont="1" applyFill="1" applyBorder="1" applyAlignment="1">
      <alignment horizontal="right" vertical="top" wrapText="1"/>
    </xf>
    <xf numFmtId="8" fontId="6" fillId="5" borderId="0" xfId="0" applyNumberFormat="1" applyFont="1" applyFill="1" applyBorder="1" applyAlignment="1">
      <alignment vertical="top" wrapText="1"/>
    </xf>
    <xf numFmtId="8" fontId="6" fillId="5" borderId="5" xfId="0" applyNumberFormat="1" applyFont="1" applyFill="1" applyBorder="1" applyAlignment="1">
      <alignment vertical="top" wrapText="1"/>
    </xf>
    <xf numFmtId="8" fontId="6" fillId="5" borderId="4" xfId="0" applyNumberFormat="1" applyFont="1" applyFill="1" applyBorder="1" applyAlignment="1">
      <alignment vertical="top" wrapText="1"/>
    </xf>
    <xf numFmtId="0" fontId="0" fillId="0" borderId="4" xfId="0" applyBorder="1"/>
    <xf numFmtId="0" fontId="0" fillId="0" borderId="0" xfId="0" applyBorder="1"/>
    <xf numFmtId="8" fontId="0" fillId="0" borderId="5" xfId="0" applyNumberFormat="1" applyBorder="1"/>
    <xf numFmtId="0" fontId="0" fillId="0" borderId="5" xfId="0" applyBorder="1"/>
    <xf numFmtId="14" fontId="0" fillId="0" borderId="0" xfId="0" applyNumberFormat="1"/>
    <xf numFmtId="0" fontId="6" fillId="5" borderId="6" xfId="0" applyFont="1" applyFill="1" applyBorder="1" applyAlignment="1">
      <alignment horizontal="right" vertical="top" wrapText="1"/>
    </xf>
    <xf numFmtId="0" fontId="6" fillId="5" borderId="7" xfId="0" applyFont="1" applyFill="1" applyBorder="1" applyAlignment="1">
      <alignment horizontal="right" vertical="top" wrapText="1"/>
    </xf>
    <xf numFmtId="8" fontId="6" fillId="5" borderId="7" xfId="0" applyNumberFormat="1" applyFont="1" applyFill="1" applyBorder="1" applyAlignment="1">
      <alignment vertical="top"/>
    </xf>
    <xf numFmtId="8" fontId="6" fillId="5" borderId="8" xfId="0" applyNumberFormat="1" applyFont="1" applyFill="1" applyBorder="1" applyAlignment="1">
      <alignment vertical="top"/>
    </xf>
    <xf numFmtId="8" fontId="6" fillId="5" borderId="6" xfId="0" applyNumberFormat="1" applyFont="1" applyFill="1" applyBorder="1" applyAlignment="1">
      <alignment vertical="top" wrapText="1"/>
    </xf>
    <xf numFmtId="164" fontId="2" fillId="4" borderId="0" xfId="0" applyNumberFormat="1" applyFont="1" applyFill="1" applyProtection="1"/>
    <xf numFmtId="0" fontId="5" fillId="0" borderId="0" xfId="0" applyFont="1" applyBorder="1" applyAlignment="1">
      <alignment vertical="top" wrapText="1"/>
    </xf>
    <xf numFmtId="0" fontId="6" fillId="5" borderId="0" xfId="0" applyFont="1" applyFill="1" applyBorder="1" applyAlignment="1">
      <alignment horizontal="right" vertical="top" wrapText="1"/>
    </xf>
    <xf numFmtId="0" fontId="6" fillId="5" borderId="7" xfId="0" applyFont="1" applyFill="1" applyBorder="1" applyAlignment="1">
      <alignment horizontal="right" vertical="top" wrapText="1"/>
    </xf>
    <xf numFmtId="0" fontId="2" fillId="0" borderId="0" xfId="0" applyFont="1"/>
    <xf numFmtId="0" fontId="6" fillId="5" borderId="2" xfId="0" applyFont="1" applyFill="1" applyBorder="1" applyAlignment="1">
      <alignment horizontal="right" vertical="top" wrapText="1"/>
    </xf>
  </cellXfs>
  <cellStyles count="3">
    <cellStyle name="Moneda 2" xfId="2" xr:uid="{FEC22BFF-EFB4-4EB1-A9E6-D3E8F4C5E0EC}"/>
    <cellStyle name="Normal" xfId="0" builtinId="0"/>
    <cellStyle name="Normal 2" xfId="1" xr:uid="{77AEE2A5-79A0-4176-85B6-DDC4291011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B004E-19D2-4EB9-8692-2DCC1634265C}">
  <dimension ref="A1:K36"/>
  <sheetViews>
    <sheetView tabSelected="1" zoomScaleNormal="100" workbookViewId="0">
      <pane ySplit="8" topLeftCell="A9" activePane="bottomLeft" state="frozenSplit"/>
      <selection pane="bottomLeft" activeCell="J13" sqref="J13"/>
    </sheetView>
  </sheetViews>
  <sheetFormatPr defaultColWidth="8.85546875" defaultRowHeight="15" x14ac:dyDescent="0.25"/>
  <cols>
    <col min="1" max="1" width="5.140625" style="2" bestFit="1" customWidth="1"/>
    <col min="2" max="2" width="3.42578125" style="2" customWidth="1"/>
    <col min="3" max="3" width="13.7109375" style="2" customWidth="1"/>
    <col min="4" max="4" width="4.42578125" style="2" customWidth="1"/>
    <col min="5" max="5" width="48.7109375" style="2" customWidth="1"/>
    <col min="6" max="7" width="12.7109375" style="2" customWidth="1"/>
    <col min="8" max="8" width="13.7109375" style="2" customWidth="1"/>
    <col min="9" max="9" width="5.7109375" style="2" customWidth="1"/>
    <col min="10" max="10" width="13.7109375" style="6" customWidth="1"/>
    <col min="11" max="11" width="14.85546875" style="6" customWidth="1"/>
    <col min="12" max="12" width="8.85546875" style="2"/>
    <col min="13" max="14" width="11" style="2" bestFit="1" customWidth="1"/>
    <col min="15" max="16384" width="8.85546875" style="2"/>
  </cols>
  <sheetData>
    <row r="1" spans="1:11" x14ac:dyDescent="0.25">
      <c r="E1" s="57"/>
      <c r="F1" s="57"/>
      <c r="G1" s="57"/>
      <c r="H1" s="57"/>
    </row>
    <row r="2" spans="1:11" x14ac:dyDescent="0.25">
      <c r="E2" s="57"/>
      <c r="F2" s="57"/>
      <c r="G2" s="57"/>
      <c r="H2" s="57"/>
    </row>
    <row r="3" spans="1:11" x14ac:dyDescent="0.25">
      <c r="E3" s="57"/>
      <c r="F3" s="57"/>
      <c r="G3" s="57"/>
      <c r="H3" s="57"/>
    </row>
    <row r="4" spans="1:11" x14ac:dyDescent="0.25">
      <c r="E4" s="57"/>
      <c r="F4" s="57"/>
      <c r="G4" s="57"/>
      <c r="H4" s="57"/>
    </row>
    <row r="6" spans="1:11" ht="18.75" x14ac:dyDescent="0.3">
      <c r="C6" s="8"/>
      <c r="D6" s="8"/>
      <c r="E6" s="9" t="s">
        <v>17</v>
      </c>
      <c r="F6" s="8"/>
      <c r="G6" s="8"/>
      <c r="H6" s="8"/>
      <c r="J6" s="3" t="s">
        <v>20</v>
      </c>
      <c r="K6" s="4"/>
    </row>
    <row r="8" spans="1:11" x14ac:dyDescent="0.25">
      <c r="F8" s="10" t="s">
        <v>0</v>
      </c>
      <c r="G8" s="10" t="s">
        <v>1</v>
      </c>
      <c r="H8" s="10" t="s">
        <v>2</v>
      </c>
      <c r="J8" s="10" t="s">
        <v>0</v>
      </c>
      <c r="K8" s="10" t="s">
        <v>2</v>
      </c>
    </row>
    <row r="9" spans="1:11" x14ac:dyDescent="0.25">
      <c r="C9" s="7" t="s">
        <v>3</v>
      </c>
      <c r="D9" s="11" t="s">
        <v>4</v>
      </c>
      <c r="E9" s="7" t="s">
        <v>21</v>
      </c>
    </row>
    <row r="10" spans="1:11" x14ac:dyDescent="0.25">
      <c r="C10" s="7" t="s">
        <v>5</v>
      </c>
      <c r="D10" s="11" t="s">
        <v>4</v>
      </c>
      <c r="E10" s="7" t="s">
        <v>11</v>
      </c>
    </row>
    <row r="11" spans="1:11" ht="33.75" x14ac:dyDescent="0.25">
      <c r="A11" s="12"/>
      <c r="B11" s="5"/>
      <c r="C11" s="12"/>
      <c r="D11" s="13" t="s">
        <v>15</v>
      </c>
      <c r="E11" s="14" t="s">
        <v>16</v>
      </c>
      <c r="F11" s="53">
        <v>22.8</v>
      </c>
      <c r="G11" s="15">
        <v>375</v>
      </c>
      <c r="H11" s="15">
        <f>ROUND(ROUND(F11,2)*ROUND(G11,3),2)</f>
        <v>8550</v>
      </c>
      <c r="J11" s="16"/>
      <c r="K11" s="17">
        <f>ROUND(ROUND(G11,2)*ROUND(J11,3),2)</f>
        <v>0</v>
      </c>
    </row>
    <row r="12" spans="1:11" x14ac:dyDescent="0.25">
      <c r="C12" s="7" t="s">
        <v>5</v>
      </c>
      <c r="D12" s="11" t="s">
        <v>13</v>
      </c>
      <c r="E12" s="7" t="s">
        <v>12</v>
      </c>
      <c r="G12" s="18"/>
    </row>
    <row r="13" spans="1:11" ht="90.75" x14ac:dyDescent="0.25">
      <c r="A13" s="12"/>
      <c r="B13" s="5"/>
      <c r="C13" s="12"/>
      <c r="D13" s="13" t="s">
        <v>6</v>
      </c>
      <c r="E13" s="19" t="s">
        <v>23</v>
      </c>
      <c r="F13" s="53">
        <v>1200</v>
      </c>
      <c r="G13" s="15">
        <v>1</v>
      </c>
      <c r="H13" s="15">
        <f>ROUND(ROUND(F13,2)*ROUND(G13,3),2)</f>
        <v>1200</v>
      </c>
      <c r="J13" s="16"/>
      <c r="K13" s="17">
        <f>ROUND(ROUND(G13,2)*ROUND(J13,3),2)</f>
        <v>0</v>
      </c>
    </row>
    <row r="14" spans="1:11" x14ac:dyDescent="0.25">
      <c r="E14" s="7" t="s">
        <v>7</v>
      </c>
      <c r="F14" s="7"/>
      <c r="G14" s="7"/>
      <c r="H14" s="20">
        <f>SUM(H11:H13)</f>
        <v>9750</v>
      </c>
      <c r="K14" s="21">
        <f>SUM(K11:K13)</f>
        <v>0</v>
      </c>
    </row>
    <row r="15" spans="1:11" x14ac:dyDescent="0.25">
      <c r="C15" s="22"/>
      <c r="D15" s="22"/>
      <c r="E15" s="22"/>
      <c r="F15" s="22"/>
      <c r="G15" s="22"/>
      <c r="H15" s="22"/>
      <c r="J15" s="22"/>
      <c r="K15" s="22"/>
    </row>
    <row r="16" spans="1:11" x14ac:dyDescent="0.25">
      <c r="C16" s="7" t="s">
        <v>3</v>
      </c>
      <c r="D16" s="11" t="s">
        <v>4</v>
      </c>
      <c r="E16" s="7" t="s">
        <v>22</v>
      </c>
      <c r="J16" s="23"/>
      <c r="K16" s="21"/>
    </row>
    <row r="17" spans="1:11" x14ac:dyDescent="0.25">
      <c r="C17" s="7" t="s">
        <v>5</v>
      </c>
      <c r="D17" s="11" t="s">
        <v>4</v>
      </c>
      <c r="E17" s="7" t="s">
        <v>11</v>
      </c>
    </row>
    <row r="18" spans="1:11" ht="33.75" x14ac:dyDescent="0.25">
      <c r="A18" s="12"/>
      <c r="B18" s="5"/>
      <c r="C18" s="12"/>
      <c r="D18" s="13" t="s">
        <v>15</v>
      </c>
      <c r="E18" s="14" t="s">
        <v>16</v>
      </c>
      <c r="F18" s="53">
        <v>22.8</v>
      </c>
      <c r="G18" s="15">
        <v>147</v>
      </c>
      <c r="H18" s="15">
        <f>ROUND(ROUND(F18,2)*ROUND(G18,3),2)</f>
        <v>3351.6</v>
      </c>
      <c r="J18" s="16"/>
      <c r="K18" s="17">
        <f>ROUND(ROUND(G18,2)*ROUND(J18,3),2)</f>
        <v>0</v>
      </c>
    </row>
    <row r="19" spans="1:11" x14ac:dyDescent="0.25">
      <c r="C19" s="7" t="s">
        <v>5</v>
      </c>
      <c r="D19" s="11" t="s">
        <v>13</v>
      </c>
      <c r="E19" s="7" t="s">
        <v>12</v>
      </c>
      <c r="G19" s="18"/>
    </row>
    <row r="20" spans="1:11" ht="90.75" x14ac:dyDescent="0.25">
      <c r="A20" s="12"/>
      <c r="B20" s="5"/>
      <c r="C20" s="12"/>
      <c r="D20" s="13" t="s">
        <v>6</v>
      </c>
      <c r="E20" s="19" t="s">
        <v>23</v>
      </c>
      <c r="F20" s="53">
        <v>1200</v>
      </c>
      <c r="G20" s="15">
        <v>1</v>
      </c>
      <c r="H20" s="15">
        <f>ROUND(ROUND(F20,2)*ROUND(G20,3),2)</f>
        <v>1200</v>
      </c>
      <c r="J20" s="16"/>
      <c r="K20" s="17">
        <f>ROUND(ROUND(G20,2)*ROUND(J20,3),2)</f>
        <v>0</v>
      </c>
    </row>
    <row r="21" spans="1:11" x14ac:dyDescent="0.25">
      <c r="E21" s="7" t="s">
        <v>7</v>
      </c>
      <c r="F21" s="7"/>
      <c r="G21" s="7"/>
      <c r="H21" s="20">
        <f>SUM(H18:H20)</f>
        <v>4551.6000000000004</v>
      </c>
      <c r="K21" s="21">
        <f>SUM(K18:K20)</f>
        <v>0</v>
      </c>
    </row>
    <row r="22" spans="1:11" ht="15.75" thickBot="1" x14ac:dyDescent="0.3">
      <c r="E22" s="7"/>
      <c r="F22" s="7"/>
      <c r="G22" s="7"/>
      <c r="H22" s="20"/>
    </row>
    <row r="23" spans="1:11" x14ac:dyDescent="0.25">
      <c r="A23" s="1"/>
      <c r="B23" s="24"/>
      <c r="C23" s="25"/>
      <c r="D23" s="25"/>
      <c r="E23" s="58" t="s">
        <v>14</v>
      </c>
      <c r="F23" s="58"/>
      <c r="G23" s="26"/>
      <c r="H23" s="27">
        <f>H14+H21</f>
        <v>14301.6</v>
      </c>
      <c r="I23" s="28"/>
      <c r="J23" s="29"/>
      <c r="K23" s="27">
        <f>K14+K21</f>
        <v>0</v>
      </c>
    </row>
    <row r="24" spans="1:11" x14ac:dyDescent="0.25">
      <c r="A24" s="1"/>
      <c r="B24" s="30"/>
      <c r="C24" s="31"/>
      <c r="D24" s="31"/>
      <c r="E24" s="31"/>
      <c r="F24" s="54"/>
      <c r="G24" s="54"/>
      <c r="H24" s="32"/>
      <c r="J24" s="33"/>
      <c r="K24" s="34"/>
    </row>
    <row r="25" spans="1:11" x14ac:dyDescent="0.25">
      <c r="A25" s="1"/>
      <c r="B25" s="30"/>
      <c r="C25" s="31"/>
      <c r="D25" s="31"/>
      <c r="E25" s="35"/>
      <c r="F25" s="36" t="s">
        <v>8</v>
      </c>
      <c r="G25" s="35"/>
      <c r="H25" s="37">
        <f>+H23*0.13</f>
        <v>1859.2080000000001</v>
      </c>
      <c r="J25" s="33"/>
      <c r="K25" s="37">
        <f>+K23*0.13</f>
        <v>0</v>
      </c>
    </row>
    <row r="26" spans="1:11" x14ac:dyDescent="0.25">
      <c r="A26" s="1"/>
      <c r="B26" s="30"/>
      <c r="C26" s="31"/>
      <c r="D26" s="31"/>
      <c r="E26" s="35"/>
      <c r="F26" s="36" t="s">
        <v>9</v>
      </c>
      <c r="G26" s="35"/>
      <c r="H26" s="37">
        <f>+H23*0.06</f>
        <v>858.096</v>
      </c>
      <c r="J26" s="33"/>
      <c r="K26" s="37">
        <f>+K23*0.06</f>
        <v>0</v>
      </c>
    </row>
    <row r="27" spans="1:11" x14ac:dyDescent="0.25">
      <c r="A27" s="1"/>
      <c r="B27" s="30"/>
      <c r="C27" s="31"/>
      <c r="D27" s="31"/>
      <c r="E27" s="31"/>
      <c r="F27" s="54"/>
      <c r="G27" s="54"/>
      <c r="H27" s="32"/>
      <c r="J27" s="33"/>
      <c r="K27" s="32"/>
    </row>
    <row r="28" spans="1:11" x14ac:dyDescent="0.25">
      <c r="A28" s="1"/>
      <c r="B28" s="38"/>
      <c r="C28" s="39"/>
      <c r="D28" s="39"/>
      <c r="E28" s="55" t="s">
        <v>10</v>
      </c>
      <c r="F28" s="55"/>
      <c r="G28" s="40"/>
      <c r="H28" s="41">
        <f>+H25+H23+H26</f>
        <v>17018.904000000002</v>
      </c>
      <c r="J28" s="42"/>
      <c r="K28" s="41">
        <f>+K26+K25+K23</f>
        <v>0</v>
      </c>
    </row>
    <row r="29" spans="1:11" x14ac:dyDescent="0.25">
      <c r="B29" s="43"/>
      <c r="C29" s="44"/>
      <c r="D29" s="44"/>
      <c r="E29" s="44"/>
      <c r="F29" s="44"/>
      <c r="G29" s="44"/>
      <c r="H29" s="45"/>
      <c r="J29" s="33"/>
      <c r="K29" s="32"/>
    </row>
    <row r="30" spans="1:11" x14ac:dyDescent="0.25">
      <c r="B30" s="43"/>
      <c r="C30" s="44"/>
      <c r="D30" s="44"/>
      <c r="E30" s="44"/>
      <c r="F30" s="36" t="s">
        <v>18</v>
      </c>
      <c r="G30" s="35"/>
      <c r="H30" s="37">
        <f>+H28*0.21</f>
        <v>3573.9698400000002</v>
      </c>
      <c r="J30" s="33"/>
      <c r="K30" s="37">
        <f>+K28*0.21</f>
        <v>0</v>
      </c>
    </row>
    <row r="31" spans="1:11" x14ac:dyDescent="0.25">
      <c r="B31" s="43"/>
      <c r="C31" s="44"/>
      <c r="D31" s="44"/>
      <c r="E31" s="44"/>
      <c r="F31" s="44"/>
      <c r="G31" s="44"/>
      <c r="H31" s="46"/>
      <c r="I31" s="47"/>
      <c r="J31" s="33"/>
      <c r="K31" s="32"/>
    </row>
    <row r="32" spans="1:11" ht="15.75" thickBot="1" x14ac:dyDescent="0.3">
      <c r="B32" s="48"/>
      <c r="C32" s="49"/>
      <c r="D32" s="49"/>
      <c r="E32" s="56" t="s">
        <v>19</v>
      </c>
      <c r="F32" s="56"/>
      <c r="G32" s="50"/>
      <c r="H32" s="51">
        <f>+H30+H28</f>
        <v>20592.873840000004</v>
      </c>
      <c r="J32" s="52"/>
      <c r="K32" s="51">
        <f>+K30+K28</f>
        <v>0</v>
      </c>
    </row>
    <row r="33" spans="9:9" x14ac:dyDescent="0.25">
      <c r="I33" s="47"/>
    </row>
    <row r="34" spans="9:9" x14ac:dyDescent="0.25">
      <c r="I34" s="47"/>
    </row>
    <row r="35" spans="9:9" x14ac:dyDescent="0.25">
      <c r="I35" s="47"/>
    </row>
    <row r="36" spans="9:9" x14ac:dyDescent="0.25">
      <c r="I36" s="47"/>
    </row>
  </sheetData>
  <sheetProtection algorithmName="SHA-512" hashValue="EikwM14wQ1iTVOhS4dO422JbG/DUnkNQh6UygaK4Lzwhhyh09pBjjhgkQoYlGYUu/AYG95xNbDwVdlNvvBdBiw==" saltValue="Den6gaK6mYdtqFGjElZ/xQ==" spinCount="100000" sheet="1" objects="1" scenarios="1" selectLockedCells="1"/>
  <mergeCells count="9">
    <mergeCell ref="F27:G27"/>
    <mergeCell ref="E28:F28"/>
    <mergeCell ref="E32:F32"/>
    <mergeCell ref="E1:H1"/>
    <mergeCell ref="E2:H2"/>
    <mergeCell ref="E3:H3"/>
    <mergeCell ref="E4:H4"/>
    <mergeCell ref="E23:F23"/>
    <mergeCell ref="F24:G24"/>
  </mergeCells>
  <pageMargins left="0.75" right="0.75" top="0.75" bottom="0.5" header="0.5" footer="0.7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T-PRES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 Caballe, Xavier</dc:creator>
  <cp:lastModifiedBy>Lecina Calvo, Alicia</cp:lastModifiedBy>
  <dcterms:created xsi:type="dcterms:W3CDTF">2022-02-02T20:24:57Z</dcterms:created>
  <dcterms:modified xsi:type="dcterms:W3CDTF">2024-05-23T11:31:38Z</dcterms:modified>
</cp:coreProperties>
</file>