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PROCEDIMENTS OBERTS\ANY 2021\0003 - 2021 ACORD MARC OBRES I SERVEIS\DERIVATS\2024 0225 - Adequacio Fontanella 6\2 DOCUMENTACIÓ ADMINISTRATIVA\"/>
    </mc:Choice>
  </mc:AlternateContent>
  <bookViews>
    <workbookView xWindow="0" yWindow="0" windowWidth="19200" windowHeight="9189" tabRatio="719"/>
  </bookViews>
  <sheets>
    <sheet name="obra civil LOT1" sheetId="5" r:id="rId1"/>
    <sheet name="instal·lacions LOT2" sheetId="6" r:id="rId2"/>
    <sheet name="clima LOT3" sheetId="12" r:id="rId3"/>
    <sheet name="fusteria fusta LOT4" sheetId="10" r:id="rId4"/>
  </sheets>
  <definedNames>
    <definedName name="_xlnm.Print_Area" localSheetId="2">'clima LOT3'!#REF!</definedName>
    <definedName name="_xlnm.Print_Area" localSheetId="3">'fusteria fusta LOT4'!#REF!</definedName>
    <definedName name="_xlnm.Print_Area" localSheetId="1">'instal·lacions LOT2'!#REF!</definedName>
    <definedName name="_xlnm.Print_Area" localSheetId="0">'obra civil LOT1'!#REF!</definedName>
    <definedName name="director" localSheetId="2">#REF!</definedName>
    <definedName name="director" localSheetId="3">#REF!</definedName>
    <definedName name="director" localSheetId="1">#REF!</definedName>
    <definedName name="director" localSheetId="0">#REF!</definedName>
    <definedName name="director">#REF!</definedName>
    <definedName name="provincia" localSheetId="2">#REF!</definedName>
    <definedName name="provincia" localSheetId="3">#REF!</definedName>
    <definedName name="provincia" localSheetId="1">#REF!</definedName>
    <definedName name="provincia" localSheetId="0">#REF!</definedName>
    <definedName name="provincia">#REF!</definedName>
    <definedName name="titol" localSheetId="2">#REF!</definedName>
    <definedName name="titol" localSheetId="3">#REF!</definedName>
    <definedName name="titol" localSheetId="1">#REF!</definedName>
    <definedName name="titol" localSheetId="0">#REF!</definedName>
    <definedName name="titol">#REF!</definedName>
    <definedName name="Z_8898CBE6_340D_41DC_A062_245629C24F0C_.wvu.PrintArea" localSheetId="2" hidden="1">'clima LOT3'!#REF!</definedName>
    <definedName name="Z_8898CBE6_340D_41DC_A062_245629C24F0C_.wvu.PrintArea" localSheetId="3" hidden="1">'fusteria fusta LOT4'!#REF!</definedName>
    <definedName name="Z_8898CBE6_340D_41DC_A062_245629C24F0C_.wvu.PrintArea" localSheetId="1" hidden="1">'instal·lacions LOT2'!#REF!</definedName>
    <definedName name="Z_8898CBE6_340D_41DC_A062_245629C24F0C_.wvu.PrintArea" localSheetId="0" hidden="1">'obra civil LOT1'!#REF!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76" i="5" l="1"/>
  <c r="O675" i="5"/>
  <c r="O334" i="6"/>
  <c r="O320" i="6"/>
  <c r="L298" i="6"/>
  <c r="O298" i="6" s="1"/>
  <c r="L293" i="6"/>
  <c r="O293" i="6" s="1"/>
  <c r="L288" i="6"/>
  <c r="O288" i="6" s="1"/>
  <c r="L283" i="6"/>
  <c r="O283" i="6" s="1"/>
  <c r="L278" i="6"/>
  <c r="O278" i="6" s="1"/>
  <c r="L273" i="6"/>
  <c r="O273" i="6" s="1"/>
  <c r="L268" i="6"/>
  <c r="O268" i="6" s="1"/>
  <c r="L263" i="6"/>
  <c r="O263" i="6" s="1"/>
  <c r="L258" i="6"/>
  <c r="O258" i="6" s="1"/>
  <c r="L253" i="6"/>
  <c r="O253" i="6" s="1"/>
  <c r="L248" i="6"/>
  <c r="O248" i="6" s="1"/>
  <c r="L243" i="6"/>
  <c r="O243" i="6" s="1"/>
  <c r="L238" i="6"/>
  <c r="O238" i="6" s="1"/>
  <c r="L233" i="6"/>
  <c r="O233" i="6" s="1"/>
  <c r="O655" i="5"/>
  <c r="L653" i="5"/>
  <c r="O653" i="5" s="1"/>
  <c r="L648" i="5"/>
  <c r="O648" i="5" s="1"/>
  <c r="L643" i="5"/>
  <c r="O643" i="5" s="1"/>
  <c r="L638" i="5"/>
  <c r="O638" i="5" s="1"/>
  <c r="L633" i="5"/>
  <c r="O633" i="5" s="1"/>
  <c r="L628" i="5"/>
  <c r="O628" i="5" s="1"/>
  <c r="L623" i="5"/>
  <c r="O623" i="5" s="1"/>
  <c r="L618" i="5"/>
  <c r="O618" i="5" s="1"/>
  <c r="L613" i="5"/>
  <c r="O613" i="5" s="1"/>
  <c r="L608" i="5"/>
  <c r="O608" i="5" s="1"/>
  <c r="L603" i="5"/>
  <c r="O603" i="5" s="1"/>
  <c r="O595" i="5"/>
  <c r="O592" i="5"/>
  <c r="O589" i="5"/>
  <c r="O586" i="5"/>
  <c r="L580" i="5"/>
  <c r="O580" i="5" s="1"/>
  <c r="L575" i="5"/>
  <c r="O575" i="5" s="1"/>
  <c r="L570" i="5"/>
  <c r="O570" i="5" s="1"/>
  <c r="L565" i="5"/>
  <c r="O565" i="5" s="1"/>
  <c r="O304" i="6" l="1"/>
  <c r="O324" i="6" s="1"/>
  <c r="O597" i="5"/>
  <c r="O583" i="5"/>
  <c r="O559" i="5"/>
  <c r="O328" i="6" l="1"/>
  <c r="O329" i="6" s="1"/>
  <c r="O333" i="6" s="1"/>
  <c r="O661" i="5"/>
  <c r="O665" i="5" s="1"/>
  <c r="O669" i="5" l="1"/>
  <c r="O671" i="5" s="1"/>
  <c r="O14" i="10" l="1"/>
  <c r="N67" i="12"/>
  <c r="O118" i="6" l="1"/>
  <c r="L177" i="6" l="1"/>
  <c r="O177" i="6" s="1"/>
  <c r="L169" i="6"/>
  <c r="O169" i="6" s="1"/>
  <c r="L161" i="6"/>
  <c r="O161" i="6" s="1"/>
  <c r="O25" i="12" l="1"/>
  <c r="L208" i="6"/>
  <c r="O173" i="12" l="1"/>
  <c r="O169" i="12"/>
  <c r="O165" i="12"/>
  <c r="O161" i="12"/>
  <c r="O157" i="12"/>
  <c r="O153" i="12"/>
  <c r="O149" i="12"/>
  <c r="O145" i="12"/>
  <c r="O141" i="12"/>
  <c r="O137" i="12"/>
  <c r="O133" i="12"/>
  <c r="O129" i="12"/>
  <c r="O125" i="12"/>
  <c r="O121" i="12"/>
  <c r="O117" i="12"/>
  <c r="O113" i="12"/>
  <c r="O109" i="12"/>
  <c r="O105" i="12"/>
  <c r="O101" i="12"/>
  <c r="O97" i="12"/>
  <c r="O93" i="12"/>
  <c r="O89" i="12"/>
  <c r="O85" i="12"/>
  <c r="O81" i="12"/>
  <c r="O75" i="12"/>
  <c r="O71" i="12"/>
  <c r="O67" i="12"/>
  <c r="O63" i="12"/>
  <c r="O59" i="12"/>
  <c r="O55" i="12"/>
  <c r="O51" i="12"/>
  <c r="O47" i="12"/>
  <c r="O43" i="12"/>
  <c r="O39" i="12"/>
  <c r="O35" i="12"/>
  <c r="O29" i="12"/>
  <c r="O21" i="12"/>
  <c r="O17" i="12"/>
  <c r="O122" i="6"/>
  <c r="O114" i="6"/>
  <c r="O110" i="6"/>
  <c r="O104" i="6"/>
  <c r="O100" i="6"/>
  <c r="O96" i="6"/>
  <c r="O90" i="6"/>
  <c r="O86" i="6"/>
  <c r="O82" i="6"/>
  <c r="O78" i="6"/>
  <c r="O74" i="6"/>
  <c r="O70" i="6"/>
  <c r="O66" i="6"/>
  <c r="O62" i="6"/>
  <c r="O56" i="6"/>
  <c r="O52" i="6"/>
  <c r="O46" i="6"/>
  <c r="O42" i="6"/>
  <c r="O38" i="6"/>
  <c r="O34" i="6"/>
  <c r="O30" i="6"/>
  <c r="O26" i="6"/>
  <c r="O22" i="6"/>
  <c r="O17" i="6"/>
  <c r="O537" i="5" l="1"/>
  <c r="L535" i="5"/>
  <c r="L204" i="6"/>
  <c r="O204" i="6" s="1"/>
  <c r="L200" i="6"/>
  <c r="O200" i="6" s="1"/>
  <c r="L95" i="10"/>
  <c r="O95" i="10" s="1"/>
  <c r="L87" i="10"/>
  <c r="O87" i="10" s="1"/>
  <c r="L81" i="10"/>
  <c r="O81" i="10" s="1"/>
  <c r="O175" i="12" l="1"/>
  <c r="L194" i="6"/>
  <c r="O194" i="6" s="1"/>
  <c r="L186" i="6"/>
  <c r="O186" i="6" s="1"/>
  <c r="O210" i="6" s="1"/>
  <c r="N181" i="12" l="1"/>
  <c r="O181" i="12" s="1"/>
  <c r="O182" i="12" s="1"/>
  <c r="L140" i="6"/>
  <c r="O140" i="6" s="1"/>
  <c r="L136" i="6"/>
  <c r="O136" i="6" s="1"/>
  <c r="L130" i="6"/>
  <c r="O130" i="6" s="1"/>
  <c r="O149" i="6" s="1"/>
  <c r="N215" i="6" s="1"/>
  <c r="L527" i="5" l="1"/>
  <c r="L519" i="5"/>
  <c r="L511" i="5"/>
  <c r="L503" i="5"/>
  <c r="L495" i="5"/>
  <c r="L487" i="5"/>
  <c r="L479" i="5"/>
  <c r="L471" i="5"/>
  <c r="L463" i="5"/>
  <c r="L455" i="5"/>
  <c r="L447" i="5"/>
  <c r="L439" i="5"/>
  <c r="L431" i="5"/>
  <c r="L410" i="5" l="1"/>
  <c r="L75" i="10"/>
  <c r="O75" i="10" s="1"/>
  <c r="L69" i="10"/>
  <c r="O69" i="10" s="1"/>
  <c r="L64" i="10"/>
  <c r="O64" i="10" s="1"/>
  <c r="L58" i="10"/>
  <c r="O58" i="10" s="1"/>
  <c r="L52" i="10"/>
  <c r="O52" i="10" s="1"/>
  <c r="L46" i="10"/>
  <c r="O46" i="10" s="1"/>
  <c r="L40" i="10"/>
  <c r="O40" i="10" s="1"/>
  <c r="L34" i="10"/>
  <c r="O34" i="10" s="1"/>
  <c r="L28" i="10"/>
  <c r="O28" i="10" s="1"/>
  <c r="L22" i="10"/>
  <c r="O22" i="10" s="1"/>
  <c r="O97" i="10" l="1"/>
  <c r="N102" i="10" s="1"/>
  <c r="O102" i="10" l="1"/>
  <c r="O215" i="6"/>
  <c r="O217" i="6" s="1"/>
  <c r="O103" i="10" l="1"/>
  <c r="L111" i="5" l="1"/>
  <c r="L106" i="5"/>
  <c r="L98" i="5"/>
  <c r="L93" i="5"/>
  <c r="L88" i="5"/>
  <c r="L83" i="5"/>
  <c r="L78" i="5"/>
  <c r="L73" i="5"/>
  <c r="L68" i="5"/>
  <c r="L63" i="5"/>
  <c r="L58" i="5"/>
  <c r="L53" i="5"/>
  <c r="L47" i="5"/>
  <c r="L42" i="5"/>
  <c r="L37" i="5"/>
  <c r="L32" i="5"/>
  <c r="L27" i="5"/>
  <c r="L22" i="5"/>
  <c r="L401" i="5"/>
  <c r="L395" i="5"/>
  <c r="L389" i="5"/>
  <c r="L381" i="5"/>
  <c r="L375" i="5"/>
  <c r="L369" i="5"/>
  <c r="L363" i="5"/>
  <c r="L357" i="5"/>
  <c r="L351" i="5"/>
  <c r="L343" i="5"/>
  <c r="L337" i="5"/>
  <c r="L331" i="5"/>
  <c r="L325" i="5"/>
  <c r="L319" i="5"/>
  <c r="L313" i="5"/>
  <c r="L307" i="5"/>
  <c r="L301" i="5"/>
  <c r="L250" i="5"/>
  <c r="L246" i="5"/>
  <c r="L242" i="5"/>
  <c r="L232" i="5"/>
  <c r="L226" i="5"/>
  <c r="L220" i="5"/>
  <c r="L214" i="5"/>
  <c r="L206" i="5"/>
  <c r="L199" i="5"/>
  <c r="L184" i="5"/>
  <c r="N184" i="5" s="1"/>
  <c r="L178" i="5"/>
  <c r="O178" i="5" s="1"/>
  <c r="O418" i="5" s="1"/>
  <c r="L172" i="5"/>
  <c r="L166" i="5"/>
  <c r="L160" i="5"/>
  <c r="L152" i="5"/>
  <c r="L146" i="5"/>
  <c r="L140" i="5"/>
  <c r="L135" i="5"/>
  <c r="L129" i="5"/>
  <c r="L124" i="5"/>
  <c r="N543" i="5" l="1"/>
  <c r="O543" i="5" s="1"/>
  <c r="O545" i="5" s="1"/>
</calcChain>
</file>

<file path=xl/sharedStrings.xml><?xml version="1.0" encoding="utf-8"?>
<sst xmlns="http://schemas.openxmlformats.org/spreadsheetml/2006/main" count="1238" uniqueCount="606">
  <si>
    <t>Barcelona</t>
  </si>
  <si>
    <t>CAPITOL</t>
  </si>
  <si>
    <t>UT.</t>
  </si>
  <si>
    <t>DESCRIPCIÓ</t>
  </si>
  <si>
    <t>AMID.</t>
  </si>
  <si>
    <t>PREU</t>
  </si>
  <si>
    <t>IMPORT</t>
  </si>
  <si>
    <t>1.1</t>
  </si>
  <si>
    <t>pa</t>
  </si>
  <si>
    <t>2.1</t>
  </si>
  <si>
    <t>2.2</t>
  </si>
  <si>
    <t>2.3</t>
  </si>
  <si>
    <t>2.4</t>
  </si>
  <si>
    <t>2.5</t>
  </si>
  <si>
    <t>2.6</t>
  </si>
  <si>
    <t>3.1</t>
  </si>
  <si>
    <t>3.2</t>
  </si>
  <si>
    <t>3.4</t>
  </si>
  <si>
    <t>3.5</t>
  </si>
  <si>
    <t>4.1</t>
  </si>
  <si>
    <t>%</t>
  </si>
  <si>
    <t>5.1</t>
  </si>
  <si>
    <t>ut</t>
  </si>
  <si>
    <t>1.2</t>
  </si>
  <si>
    <t>m²</t>
  </si>
  <si>
    <t>1.3</t>
  </si>
  <si>
    <t>Pa</t>
  </si>
  <si>
    <t>1.4</t>
  </si>
  <si>
    <t>1.5</t>
  </si>
  <si>
    <t>Arrencada d'enrajolat en parament vertical, amb mitjans manuals i càrrega manual de runa sobre camió o contenidor</t>
  </si>
  <si>
    <t>1.6</t>
  </si>
  <si>
    <t>1.7</t>
  </si>
  <si>
    <t>1.8</t>
  </si>
  <si>
    <t>Arrencada d'inodor  i pica de WC, ancoratges, aixetes, mecanismes, desguassos i desconnexió de les xarxes de subministrament i d'evacuació, amb mitjans manuals i càrrega manual de runa sobre camió o contenidor</t>
  </si>
  <si>
    <t>1.9</t>
  </si>
  <si>
    <t>1.10</t>
  </si>
  <si>
    <t>1.11</t>
  </si>
  <si>
    <t>Arrencada d'unitat exterior o unitat compacta de climatització d'expansió directa ancorada a forjat superior, ,desconnexió de les xarxes de subministrament i d'evacuació amb mitjans manuals i càrrega manual sobre camió o contenidor. Inclós subestructura de sustentació de perfils d'acer.</t>
  </si>
  <si>
    <t>1.12</t>
  </si>
  <si>
    <t>1.13</t>
  </si>
  <si>
    <t>1.14</t>
  </si>
  <si>
    <t>m2</t>
  </si>
  <si>
    <t>1.15</t>
  </si>
  <si>
    <t>1.16</t>
  </si>
  <si>
    <t>1.17</t>
  </si>
  <si>
    <t>Preparació, neteja i sanejament del espai per iniciar les feines (retirada de mobles, maquinària antiga….)</t>
  </si>
  <si>
    <t>1.18</t>
  </si>
  <si>
    <t>m3</t>
  </si>
  <si>
    <t>1.19</t>
  </si>
  <si>
    <t>DEMOLICIONS, ENDERROCS, MOVIMENTS DE TERRES I GESTIÓ DE RESIDUS</t>
  </si>
  <si>
    <t>6.1</t>
  </si>
  <si>
    <t>6.2</t>
  </si>
  <si>
    <t>6.3</t>
  </si>
  <si>
    <t>6.4</t>
  </si>
  <si>
    <t>6.5</t>
  </si>
  <si>
    <t>7.1</t>
  </si>
  <si>
    <t>7.2</t>
  </si>
  <si>
    <t>7.3</t>
  </si>
  <si>
    <t>7.4</t>
  </si>
  <si>
    <t>SEGURETAT i SALUT</t>
  </si>
  <si>
    <t>8.2</t>
  </si>
  <si>
    <t>8.1</t>
  </si>
  <si>
    <t>4.2</t>
  </si>
  <si>
    <t>4.3</t>
  </si>
  <si>
    <t>4.4</t>
  </si>
  <si>
    <t>3.6</t>
  </si>
  <si>
    <t>3.7</t>
  </si>
  <si>
    <t>3.8</t>
  </si>
  <si>
    <t>3.9</t>
  </si>
  <si>
    <t>3.10</t>
  </si>
  <si>
    <t>5.2</t>
  </si>
  <si>
    <t>6.6</t>
  </si>
  <si>
    <t>6.7</t>
  </si>
  <si>
    <t>6.8</t>
  </si>
  <si>
    <t>8.3</t>
  </si>
  <si>
    <t>9.2</t>
  </si>
  <si>
    <t>10.1</t>
  </si>
  <si>
    <t>P2</t>
  </si>
  <si>
    <t>P3</t>
  </si>
  <si>
    <t>Enderroc de cel ras de palfons de fibra mineral de 60x60cm i entramat de suport de perfils T de xapa d'acer galv., amb mitjans manuals i càrrega manual sobre camió o contenidor.</t>
  </si>
  <si>
    <t>Arrencada de full i bastiment de balconera d'alumini amb mitjans manuals i càrrega manual sobre camió o contenidor</t>
  </si>
  <si>
    <t>Arrencada de full i bastiment de finestra d'alumini amb mitjans manuals i càrrega manual sobre camió o contenidor</t>
  </si>
  <si>
    <t>Arrencada de barana metàl·lica de 90 a 110 cm d'alçària, amb mitjans manuals i càrrega manual sobre camió o contenidor</t>
  </si>
  <si>
    <t>Arrencada d'unitat interior emissora o climatitzador, de 140 kW com a màxim, muntada superficialment o prèviament desencastada, amb mitjans manuals i mecànics i reserva a una altra ubicació.</t>
  </si>
  <si>
    <t>Arrencada d'instal·lació d'aire condicionat i ventilació amb conductes, per a cada unitat de 100 m2 de superfície servida per la instal·lació, amb mitjans manuals i càrrega manual sobre camió o contenidor</t>
  </si>
  <si>
    <t>Desmuntatge de xarxa d'instal·lació elèctrica interior fix en superfície, per a unitat de 100m² de superfície servida per la instal·lació; amb mitjans manuals, i càrrega manual sobre camió o contenidor. El preu inclou el desmuntatge del sub-quadre elèctric, del cablejat, dels mecanismes, de les caixes i dels accessoris superficials.</t>
  </si>
  <si>
    <t xml:space="preserve">Desmuntatge de xarxa d'instal·lació interior d'aigua, col·locada superficialment, que dóna servei a una superfície de 10 m², des de la presa de cada aparell sanitari fins el muntant, amb mitjans manuals, i càrrega manual sobre camió o contenidor. El preu inclou el desmuntatge de les vàlvules, dels accessoris i dels suports de fixació i l'obturació de les conduccions connectades a l'element.
</t>
  </si>
  <si>
    <t xml:space="preserve">Desmuntatge de lluminària interior situada a menys de 3 m d'altura, encastada amb mitjans manuals i recuperació del material per a la seva posterior ubicació en altre emplaçament, i càrrega manual sobre camió o contenidor.
</t>
  </si>
  <si>
    <t xml:space="preserve">Desmuntatge d'element contra incendis com detectors d'incendi i llumenra d'emergència, situat a sostre a mens de 3m, amb mitjans manuals, recuperació del material per a la seva posterior ubicació en altre emplaçament, i càrrega manual sobre camió o contenidor.
</t>
  </si>
  <si>
    <t>Enderroc de paredó de ceràmica fins a 10 cm de gruix, amb mitjans manuals i càrrega manual de runa sobre camió o contenidor</t>
  </si>
  <si>
    <t>Enderroc de sostre complet, incloent paviment, entrebigat, bigueta de perfil laminat, cel ras i instal·lacions interior de cel ras, amb mitjans manuals i càrrega manual de runa sobre camió o contenidor</t>
  </si>
  <si>
    <t>Arrencada d'esglaó d'obra i revestiment de pedra natural, amb mitjans manuals i càrrega manual de runa sobre camió o contenidorr</t>
  </si>
  <si>
    <t>Arrencada i repicat de rampa d'accés, de morter de ciment i revestiment de xapa d'acer gofrat  amb mitjans manuals i càrrega manual sobre camió o contenidor.</t>
  </si>
  <si>
    <t>1.20</t>
  </si>
  <si>
    <t>Arrencada de full i bastiment de porta interior de fuista de 2m² com a màxim amb mitjans manuals i càrrega manual sobre camió o contenidor.</t>
  </si>
  <si>
    <t>Arrencada de full i bastiment de conjunt de balconerai aprt fixa d'alumini amb mitjans manuals i càrrega manual sobre camió o contenidor</t>
  </si>
  <si>
    <t>P2 Edifi Ppal</t>
  </si>
  <si>
    <t>P2 Edifici Ppal</t>
  </si>
  <si>
    <t>P3 Edifici Ppal</t>
  </si>
  <si>
    <t>Disposició controlada en dipòsit autoritzat inclòs el cànon sobre la deposició controlada dels residus de la construcció, segons la LLEI 8/2008, de residus barrejats inerts amb una densitat 1 t/m3, procedents de construcció o demolició, amb codi 17 01 07 segons la Llista Europea de Residus</t>
  </si>
  <si>
    <t>1.21</t>
  </si>
  <si>
    <t>Càrrega i transport de residus a instal·lació autoritzada de gestió de residus, amb camió de 10 t i temps d'espera per a la càrrega a màquina, amb un recorregut de més de 10 i fins a 15 km.</t>
  </si>
  <si>
    <t>1.22</t>
  </si>
  <si>
    <t>C/Fontanella 6</t>
  </si>
  <si>
    <t>REFORMA OFICINES EDIFICI ANNEX</t>
  </si>
  <si>
    <t>TANCAMENTS i DIVISÒRIES</t>
  </si>
  <si>
    <t>REVESTIMENTS</t>
  </si>
  <si>
    <t>PAVIMENTS</t>
  </si>
  <si>
    <t>TANCAMENTS i DIVISÒRIES PRACTICABLES</t>
  </si>
  <si>
    <t>5.3</t>
  </si>
  <si>
    <t>5.4</t>
  </si>
  <si>
    <t>5.5</t>
  </si>
  <si>
    <t>5.6</t>
  </si>
  <si>
    <t>5.7</t>
  </si>
  <si>
    <t>5.8</t>
  </si>
  <si>
    <t>5.9</t>
  </si>
  <si>
    <t>5.10</t>
  </si>
  <si>
    <t>5.11</t>
  </si>
  <si>
    <t>5.12</t>
  </si>
  <si>
    <t>5.13</t>
  </si>
  <si>
    <t>5.14</t>
  </si>
  <si>
    <t>3.3</t>
  </si>
  <si>
    <t>Revestiment vertical a 3,00 m d'alçària, com a màxim, amb tauler contraxapat de plaques de fusta, tipus G classe 1, de 22 mm de gruix, per a ambient sec segons UNE-EN 636, reacció al foc B-s2, d0, acabat revestit amb planxa de fusta de frondosa, treballat al taller, col·locat fixacions mecàniques sobre enllatat de fusta de 40x40mm</t>
  </si>
  <si>
    <t>Revestiment vertical a 3,00 m d'alçària, com a màxim, amb tauler de fusta acanalada de llistons de fusta de 25x12mm amb feltre acústic negre, col·locat sobre llistons de fusta de 40x40mm i aïllament acústic de llana de roca de 40mm, reacció al foc B-s2, d0.</t>
  </si>
  <si>
    <t>SANITARI I GRIFERIA</t>
  </si>
  <si>
    <t>7.5</t>
  </si>
  <si>
    <t>7.6</t>
  </si>
  <si>
    <t>4.5</t>
  </si>
  <si>
    <t>4.6</t>
  </si>
  <si>
    <t>4.7</t>
  </si>
  <si>
    <t>4.8</t>
  </si>
  <si>
    <t>ml</t>
  </si>
  <si>
    <t>esccala</t>
  </si>
  <si>
    <t>escala</t>
  </si>
  <si>
    <t>EQUIPAMENT i MOBILIARI</t>
  </si>
  <si>
    <r>
      <rPr>
        <b/>
        <sz val="10"/>
        <color rgb="FF000000"/>
        <rFont val="Swis721 Lt BT"/>
        <family val="2"/>
      </rPr>
      <t>E3</t>
    </r>
    <r>
      <rPr>
        <sz val="10"/>
        <color indexed="8"/>
        <rFont val="Swis721 Lt BT"/>
        <family val="2"/>
      </rPr>
      <t xml:space="preserve"> Conjunt de mobilairi de cuina composat de :  1 mòdul columnna de 600x600x2000mm  per encastar 3 microoones, amb porta inferior  i part fixa superior de fusta massissa de roure i   1 mòdul columnna de 1000x600x2000mm amb porta inferior i part fixa superioor de fusta massissa de roure .De  preu alt, sobre peus regulables de PVC, amb tiradors, ferratge i sòcol, col·locat recolzat a terra i fixat a la paret</t>
    </r>
  </si>
  <si>
    <r>
      <rPr>
        <b/>
        <sz val="10"/>
        <color rgb="FF000000"/>
        <rFont val="Swis721 Lt BT"/>
        <family val="2"/>
      </rPr>
      <t>E2</t>
    </r>
    <r>
      <rPr>
        <sz val="10"/>
        <color indexed="8"/>
        <rFont val="Swis721 Lt BT"/>
        <family val="2"/>
      </rPr>
      <t xml:space="preserve"> Conjunt de mobilairi de cuina composat de : 4 Mòduls per a moble de cuina baix, de 600x600 mm i 700 mm d'alçària, amb porta de fusta massissa de roure,  1 Mòdul per a moble de cuina baix, de 800x600 mm i 700 mm d'alçària, amb porta de fusta massissa de roure. De  preu alt, sobre peus regulables de PVC, amb tiradors, ferratge i sòcol, col·locat recolzat a terra i fixat a la paret</t>
    </r>
  </si>
  <si>
    <r>
      <rPr>
        <b/>
        <sz val="10"/>
        <color rgb="FF000000"/>
        <rFont val="Swis721 Lt BT"/>
        <family val="2"/>
      </rPr>
      <t>E4</t>
    </r>
    <r>
      <rPr>
        <sz val="10"/>
        <color indexed="8"/>
        <rFont val="Swis721 Lt BT"/>
        <family val="2"/>
      </rPr>
      <t xml:space="preserve"> Conjunt de mobilairi de cuina composat de :  3 mòduls columnna de 600x600x2000mm  per encastar 3 neveres, amb porta de fusta massissa de roure .De  preu alt, sobre peus regulables de PVC, amb tiradors, ferratge i sòcol, col·locat recolzat a terra i fixat a la paret</t>
    </r>
  </si>
  <si>
    <r>
      <rPr>
        <b/>
        <sz val="10"/>
        <color rgb="FF000000"/>
        <rFont val="Swis721 Lt BT"/>
        <family val="2"/>
      </rPr>
      <t>E5</t>
    </r>
    <r>
      <rPr>
        <sz val="10"/>
        <color indexed="8"/>
        <rFont val="Swis721 Lt BT"/>
        <family val="2"/>
      </rPr>
      <t xml:space="preserve"> Conjunt de mobilairi per consulta medica composat de :  1 mòdul baix de 600x600mmm i 700mm d'alçària, amb porta d'aglomerat amb laminat estratificat, 1 modul baix de 600x600 i 700mm d'alçària amb 4 calaixos d'aglomerat amb laminat estratificat, preu alt, sobre peus regulables de PVC, amb tiradors, ferratge i sòcol, col·locat recolzat a terra i fixat a la paret. i 4 Mòdul estàndard per a moble alt, de 600x330 mm i 700 mm d'alçària, d'aglomerat amb laminat estratificat, preu alt,  col·locat fixat a la paret</t>
    </r>
  </si>
  <si>
    <t>Encimera de Taulell termoformat de resina acrílica, d'una sola peça, sense junts ni coles adhesives, amb cantell posterior corb, de gruix 12 mm, alçària de solapament 128 mm, frontal recte, preu superior, col·locat sobre moble. inclou formació de pica de 40x40cm per aigüera.</t>
  </si>
  <si>
    <t>Encimera de cambra higiènica de Taulell termoformat de resina acrílica, d'una sola peça, sense junts ni coles adhesives, amb cantell posterior corb, de gruix 12 mm, alçària de solapament 128 mm, frontal recte, preu superior, col·locat sobre suports murals. inclou formació de pica de 30x30cm.</t>
  </si>
  <si>
    <t>INSTAL·LACIONS D' EVACUACIÓ</t>
  </si>
  <si>
    <t>PS</t>
  </si>
  <si>
    <t>P4</t>
  </si>
  <si>
    <t>P5</t>
  </si>
  <si>
    <t>Ut</t>
  </si>
  <si>
    <t>6.9</t>
  </si>
  <si>
    <t>6.10</t>
  </si>
  <si>
    <t>6.11</t>
  </si>
  <si>
    <t>EQ8AU100 PQ83-HA7P</t>
  </si>
  <si>
    <t>6.12</t>
  </si>
  <si>
    <t>6.13</t>
  </si>
  <si>
    <t>6.14</t>
  </si>
  <si>
    <t>6.15</t>
  </si>
  <si>
    <r>
      <rPr>
        <b/>
        <sz val="10"/>
        <color rgb="FF000000"/>
        <rFont val="Swis721 Lt BT"/>
        <family val="2"/>
      </rPr>
      <t xml:space="preserve">E8 i E9 </t>
    </r>
    <r>
      <rPr>
        <sz val="10"/>
        <color rgb="FF000000"/>
        <rFont val="Swis721 Lt BT"/>
        <family val="2"/>
      </rPr>
      <t>Banc de paret, realitzat amb taulell de fusta de contraxapat de 30mm de gruix, acabat fusta envernissada. fixat mecanicament a paret i entre peces. format de taulers 278x70cm, 278x10cm, 278x55cm, 150x70cm, 150x10cm, 150x55cm, 4 peces de 55x110cm i 3 de 40x55cm.</t>
    </r>
  </si>
  <si>
    <r>
      <rPr>
        <b/>
        <sz val="10"/>
        <color rgb="FF000000"/>
        <rFont val="Swis721 Lt BT"/>
        <family val="2"/>
      </rPr>
      <t xml:space="preserve">E10 </t>
    </r>
    <r>
      <rPr>
        <sz val="10"/>
        <color rgb="FF000000"/>
        <rFont val="Swis721 Lt BT"/>
        <family val="2"/>
      </rPr>
      <t>Taula office, realitzada amb taulell de fusta de contraxapat de 30mm de gruix, acabat lamina de HPL color a escollir. fixada a terra mecanicament . format de taulers 260x120cm, 278x30cm,  i 2 de 120x75cm.</t>
    </r>
  </si>
  <si>
    <t>INSTAL·LACIONS DE PROTECCIÓ CONTRA INCENDIS</t>
  </si>
  <si>
    <t>10.3</t>
  </si>
  <si>
    <t>11.1</t>
  </si>
  <si>
    <r>
      <rPr>
        <b/>
        <sz val="10"/>
        <color rgb="FF000000"/>
        <rFont val="Swis721 Lt BT"/>
        <family val="2"/>
      </rPr>
      <t>E1</t>
    </r>
    <r>
      <rPr>
        <sz val="10"/>
        <color indexed="8"/>
        <rFont val="Swis721 Lt BT"/>
        <family val="2"/>
      </rPr>
      <t xml:space="preserve"> Conjunt de mobiliari de cuina composat de : 5 Mòduls per a moble de cuina baix, de 600x400 mm i 700 mm d'alçària, amb porta de fusta massissa de roure, amb forat per a introduir residus.De  preu alt, sobre peus regulables de PVC, amb tiradors, ferratge i sòcol, col·locat recolzat a terra i fixat a la paret</t>
    </r>
  </si>
  <si>
    <t>TOTAL FUSTERIA</t>
  </si>
  <si>
    <t>6.16</t>
  </si>
  <si>
    <t>6.17</t>
  </si>
  <si>
    <t>6.18</t>
  </si>
  <si>
    <t>12.3</t>
  </si>
  <si>
    <t>Passamà de fusta de faig (fagus sylvatica) de 50x35 mm d'escairada com a màxim, col·locat cargolat, acabat amb vernís sintètic, amb 1 capa de protector insecticida-fungicida i 2 d'acabat.</t>
  </si>
  <si>
    <t>TOTAL PRESSUPOST PER A LLICÈNCIA AMBIENTAL</t>
  </si>
  <si>
    <t>PER A LLICÈNCIA AMBIENTAL DE L'EDIFICI</t>
  </si>
  <si>
    <t>TOTAL PRESSUPOST ANNEX P2-P3</t>
  </si>
  <si>
    <t>CONDUCTOR COURE RZ1-K 0,6/1 kV 5x16</t>
  </si>
  <si>
    <t>m</t>
  </si>
  <si>
    <t xml:space="preserve"> ESCOMESA, DERIVACIÓ INDIVIDUAL</t>
  </si>
  <si>
    <t xml:space="preserve"> CONDUCTORS I CANALITZACIONS</t>
  </si>
  <si>
    <t>CAIXA DERIVACIÓ PLASTIC</t>
  </si>
  <si>
    <t>CONDUCTOR 3X2.5</t>
  </si>
  <si>
    <t>CONDUCTOR 5X6</t>
  </si>
  <si>
    <t>TUB RIGID PVC DN32</t>
  </si>
  <si>
    <t>TUB RIGID PVC DN20</t>
  </si>
  <si>
    <t>CONDUCTOR COURE RZ1-K 0,6/1 kV 3x6</t>
  </si>
  <si>
    <t>CONDUCTOR COURE RZ1-K 0,6/1 kV 3x1,5</t>
  </si>
  <si>
    <t>QUADRES</t>
  </si>
  <si>
    <t>SQP2</t>
  </si>
  <si>
    <t>u</t>
  </si>
  <si>
    <t>SQP3</t>
  </si>
  <si>
    <t>MECANISMES</t>
  </si>
  <si>
    <t>DETECTOR PRESENCIA</t>
  </si>
  <si>
    <t>CAIXES CIMA 6 ELEMENTS TERRA</t>
  </si>
  <si>
    <t>COMMUTADOR 10A</t>
  </si>
  <si>
    <t>INTERRUPTOR 10A</t>
  </si>
  <si>
    <t>ENDOLL (II+T) 16A</t>
  </si>
  <si>
    <t>CABLE HDMI</t>
  </si>
  <si>
    <t>PRESA HDMI</t>
  </si>
  <si>
    <t>PRESSA MURAL RJ45</t>
  </si>
  <si>
    <t>LLUMINARIA LINIAL LED</t>
  </si>
  <si>
    <t>DOWNLIGTH LED 11W</t>
  </si>
  <si>
    <t>02.01</t>
  </si>
  <si>
    <t>02.01.1</t>
  </si>
  <si>
    <t>02.01.2</t>
  </si>
  <si>
    <t>02.01.3</t>
  </si>
  <si>
    <t>02.01.4</t>
  </si>
  <si>
    <t>02.01.5</t>
  </si>
  <si>
    <t>02.01.6</t>
  </si>
  <si>
    <t>02.01.7</t>
  </si>
  <si>
    <t>02.01.8</t>
  </si>
  <si>
    <t>02.01.9</t>
  </si>
  <si>
    <t>02.01.10</t>
  </si>
  <si>
    <t>02.01.11</t>
  </si>
  <si>
    <t>02.01.12</t>
  </si>
  <si>
    <t>02.01.13</t>
  </si>
  <si>
    <t>02.01.14</t>
  </si>
  <si>
    <t>02.01.15</t>
  </si>
  <si>
    <t>02.01.16</t>
  </si>
  <si>
    <t>02.01.17</t>
  </si>
  <si>
    <t>02.01.18</t>
  </si>
  <si>
    <t>02.01.19</t>
  </si>
  <si>
    <t>02.01.20</t>
  </si>
  <si>
    <t>02.01.22</t>
  </si>
  <si>
    <t>02.02</t>
  </si>
  <si>
    <t>02.02.1</t>
  </si>
  <si>
    <t>CABLE UTP CAT6A. 4 PARELLS</t>
  </si>
  <si>
    <t>02.02.2</t>
  </si>
  <si>
    <t>TUB COARRUGAT DN20</t>
  </si>
  <si>
    <t>02.02.3</t>
  </si>
  <si>
    <t>CERTIFICACIÓ INSTAL·LACIÓ</t>
  </si>
  <si>
    <t>02.02.4</t>
  </si>
  <si>
    <t>SEGMENT INALÁMBRIC</t>
  </si>
  <si>
    <t>02.03</t>
  </si>
  <si>
    <t>02.03.1</t>
  </si>
  <si>
    <t>02.03.2</t>
  </si>
  <si>
    <t>02.03.3</t>
  </si>
  <si>
    <t>11.2</t>
  </si>
  <si>
    <t>11.3</t>
  </si>
  <si>
    <t>11.4</t>
  </si>
  <si>
    <t>11.5</t>
  </si>
  <si>
    <t>11.6</t>
  </si>
  <si>
    <t>11.9</t>
  </si>
  <si>
    <t>11.10</t>
  </si>
  <si>
    <t>11.11</t>
  </si>
  <si>
    <t>11.12</t>
  </si>
  <si>
    <t>11.13</t>
  </si>
  <si>
    <t>11.14</t>
  </si>
  <si>
    <t>11.8</t>
  </si>
  <si>
    <t>11.7</t>
  </si>
  <si>
    <t>11.15</t>
  </si>
  <si>
    <t>11.16</t>
  </si>
  <si>
    <t>03.01</t>
  </si>
  <si>
    <t>INSTAL·LACIÓ DE CLIMATITZACIÓ I VENTILACIÓ</t>
  </si>
  <si>
    <t>INSTAL·LACIÓ D'EXTRACCIÓ</t>
  </si>
  <si>
    <t>VENTILADOR S&amp;P CAB200 ECOWATT</t>
  </si>
  <si>
    <t>03.01.1</t>
  </si>
  <si>
    <t>BOCA EXTRACCIO CIRCULAR</t>
  </si>
  <si>
    <t>CONDUCTE XAPA D150</t>
  </si>
  <si>
    <t>CONDUCTE XAPA D125</t>
  </si>
  <si>
    <t>INSTAL·LACIÓ DE RENOVACIÓ D'AIRE</t>
  </si>
  <si>
    <t>RECUPERADOR DE CALOR KRC4</t>
  </si>
  <si>
    <t>REIXA ALUMINI 150X150</t>
  </si>
  <si>
    <t>AILLAMENT TERMIC CONDUCTES</t>
  </si>
  <si>
    <t>REIXA RETORN LMT 400X200</t>
  </si>
  <si>
    <t>COMPORTA REGULACIO MADEL SCC D200</t>
  </si>
  <si>
    <t>COMPORTA REGULACIO MADEL SCC D80</t>
  </si>
  <si>
    <t>COMPORTA REGULACIO MADEL SCC D150</t>
  </si>
  <si>
    <t>CONDUCTE XAPA D315</t>
  </si>
  <si>
    <t>CONDUCTE XAPA D200</t>
  </si>
  <si>
    <t>CONDUCTE XAPA D80</t>
  </si>
  <si>
    <t>CLIMATITZACIÓ</t>
  </si>
  <si>
    <t>BOMBA CALOR VRV</t>
  </si>
  <si>
    <t>CLIMATITZADOR CASSETTE 3KW</t>
  </si>
  <si>
    <t>CLIMATITZADOR CONDUCTES 11KW</t>
  </si>
  <si>
    <t>CONTROLADOR 4 PORTS</t>
  </si>
  <si>
    <t>BOMBA CALOR 20KW</t>
  </si>
  <si>
    <t>CONDUCTE XAPA AILLAT DN350</t>
  </si>
  <si>
    <t>CONDUCTOR COURE PER CONTROL 2x1.5 AMB PANTALLA</t>
  </si>
  <si>
    <t>TUB COARRUGAT DN25</t>
  </si>
  <si>
    <t>REIXA RETORN LMT MINI 1000X200</t>
  </si>
  <si>
    <t>REIXA CONDUCTE CIRCULAR 900X125</t>
  </si>
  <si>
    <t>REIXA CONDUCTE CIRCULAR 600X125</t>
  </si>
  <si>
    <t>DIFUSOR DN315</t>
  </si>
  <si>
    <t>TOBERA LLARG ABAST DN250</t>
  </si>
  <si>
    <t>AILLAMENT ESCUMA 25 TUB (1 5/8'' - 1 1/8'')</t>
  </si>
  <si>
    <t>AILLAMENT ESCUMA 20 TUB (3/4'' - 1/2'')</t>
  </si>
  <si>
    <t>AILLAMENT ESCUMA 15 TUB 1/4'' - 3/8''</t>
  </si>
  <si>
    <t>TUB COURE 3/8'' (9.52 mm)</t>
  </si>
  <si>
    <t>TUB COURE 1/2'' (12.7 mm)</t>
  </si>
  <si>
    <t>TUB COURE 5/8'' (15.88mm)</t>
  </si>
  <si>
    <t>TUB COURE 3/4'' (19.05 mm)</t>
  </si>
  <si>
    <t>TUB COURE 1/4'' (6.35 mm)</t>
  </si>
  <si>
    <t>TUB COURE 1 1/8'' (28.58 mm)</t>
  </si>
  <si>
    <t>TUB PE20</t>
  </si>
  <si>
    <t>03.01.2</t>
  </si>
  <si>
    <t>03.01.3</t>
  </si>
  <si>
    <t>03.01.4</t>
  </si>
  <si>
    <t>03.01.5</t>
  </si>
  <si>
    <t>03.01.6</t>
  </si>
  <si>
    <t>03.01.7</t>
  </si>
  <si>
    <t>03.01.8</t>
  </si>
  <si>
    <t>03.01.9</t>
  </si>
  <si>
    <t>03.01.10</t>
  </si>
  <si>
    <t>03.01.11</t>
  </si>
  <si>
    <t>03.01.12</t>
  </si>
  <si>
    <t>03.01.13</t>
  </si>
  <si>
    <t>03.01.14</t>
  </si>
  <si>
    <t>03.01.15</t>
  </si>
  <si>
    <t>03.01.16</t>
  </si>
  <si>
    <t>03.01.17</t>
  </si>
  <si>
    <t>03.01.18</t>
  </si>
  <si>
    <t>03.01.19</t>
  </si>
  <si>
    <t>03.01.20</t>
  </si>
  <si>
    <t>03.01.21</t>
  </si>
  <si>
    <t>03.01.22</t>
  </si>
  <si>
    <t>03.01.23</t>
  </si>
  <si>
    <t>03.01.24</t>
  </si>
  <si>
    <t>03.01.25</t>
  </si>
  <si>
    <t>03.01.26</t>
  </si>
  <si>
    <t>03.01.27</t>
  </si>
  <si>
    <t>03.01.28</t>
  </si>
  <si>
    <t>03.01.29</t>
  </si>
  <si>
    <t>03.01.30</t>
  </si>
  <si>
    <t>03.01.31</t>
  </si>
  <si>
    <t>03.01.32</t>
  </si>
  <si>
    <t>03.01.33</t>
  </si>
  <si>
    <t>03.01.34</t>
  </si>
  <si>
    <t>03.01.35</t>
  </si>
  <si>
    <t>03.01.36</t>
  </si>
  <si>
    <t>03.01.37</t>
  </si>
  <si>
    <t>03.01.38</t>
  </si>
  <si>
    <t>03.01.39</t>
  </si>
  <si>
    <t>11.17</t>
  </si>
  <si>
    <t>11.18</t>
  </si>
  <si>
    <t>11.19</t>
  </si>
  <si>
    <t>11.20</t>
  </si>
  <si>
    <r>
      <rPr>
        <b/>
        <sz val="10"/>
        <color indexed="8"/>
        <rFont val="Swis721 Lt BT"/>
        <family val="2"/>
      </rPr>
      <t>Subministrament i muntatge</t>
    </r>
    <r>
      <rPr>
        <sz val="10"/>
        <color indexed="8"/>
        <rFont val="Swis721 Lt BT"/>
        <family val="2"/>
      </rPr>
      <t xml:space="preserve"> de Mampara modular de 100 mm de gruix, formada per doble tauler de partícules aglomerades de fusta i vidre revestit amb melamina de 16 mm de gruix a la part inferior, i envidriament amb doble vidre laminar de seguretat de 3+3 de gruix, amb persiana veneciana d'alumini de 16 mm de lamel·la entre els vidres, espai interior reblert de llana mineral de roca, sòcol inferior i remat superior d'alumini, amb sistema de suspensió sobre perfileria oculta d'alumini extrusionat i junts termoplàstics per al segellat dels vidres i del perímetre dels taulers, col·locada.</t>
    </r>
  </si>
  <si>
    <r>
      <rPr>
        <b/>
        <sz val="10"/>
        <color indexed="8"/>
        <rFont val="Swis721 Lt BT"/>
        <family val="2"/>
      </rPr>
      <t>Subministrament i muntatge</t>
    </r>
    <r>
      <rPr>
        <sz val="10"/>
        <color indexed="8"/>
        <rFont val="Swis721 Lt BT"/>
        <family val="2"/>
      </rPr>
      <t xml:space="preserve"> de Mòdul de porta de MDF acabat amb melamina d'una fulla batent de 40 mm de gruix i 82.5x210 cm de llum de pas, inclosa la ferramenta, per a mampara modular amb perfils d'alumini, col·locat</t>
    </r>
  </si>
  <si>
    <r>
      <rPr>
        <b/>
        <sz val="10"/>
        <color indexed="8"/>
        <rFont val="Swis721 Lt BT"/>
        <family val="2"/>
      </rPr>
      <t xml:space="preserve">Muntatge </t>
    </r>
    <r>
      <rPr>
        <sz val="10"/>
        <color indexed="8"/>
        <rFont val="Swis721 Lt BT"/>
        <family val="2"/>
      </rPr>
      <t xml:space="preserve">de calaix de 60x1'60m amb plaques de guix laminat format per estructura d'autoportant lliure normal N amb perfileria de planxa d'acer galvanitzat de 48 mm d'amplària i 1 placa tipus amb duresa superficial (I) de 15 mm de gruix, fixades mecànicament. </t>
    </r>
  </si>
  <si>
    <r>
      <rPr>
        <b/>
        <sz val="10"/>
        <color indexed="8"/>
        <rFont val="Swis721 Lt BT"/>
        <family val="2"/>
      </rPr>
      <t>Muntatge</t>
    </r>
    <r>
      <rPr>
        <sz val="10"/>
        <color indexed="8"/>
        <rFont val="Swis721 Lt BT"/>
        <family val="2"/>
      </rPr>
      <t xml:space="preserve"> de Envà de plaques de guix laminat amb aïllament de plaques de llana de roca format per estructura senzilla normal amb perfileria de planxa d'acer galvanitzat, amb un gruix total de l'envà de 98 mm, muntants cada 400 mm de 48 mm d'amplària i canals de 48 mm d'amplària, 2 plaques a cada cara, unes tipus estàndard (A) de 12,5 mm de gruix i les altres tipus hidròfuga (H) de 12,5 mm de gruix, fixades mecànicament i aïllament de plaques de llana mineral de roca de resistència tèrmica &gt;= 1,081 m2·K/W. Muntatge segons recomanacions tècniques del fabricant, norma UNE 102043 i requisits del CTE.</t>
    </r>
  </si>
  <si>
    <r>
      <rPr>
        <b/>
        <sz val="10"/>
        <color indexed="8"/>
        <rFont val="Swis721 Lt BT"/>
        <family val="2"/>
      </rPr>
      <t xml:space="preserve">Muntatge </t>
    </r>
    <r>
      <rPr>
        <sz val="10"/>
        <color indexed="8"/>
        <rFont val="Swis721 Lt BT"/>
        <family val="2"/>
      </rPr>
      <t>de Envà format per dues plaques Guix laminat de 12,5 mm de gruix, estructura reforçada en «H» d'acer galvanitzat de 70 mm d'ample, a base de muntants  de 35 mm, separats entre eixos 600 mm, i canals, donant un ample total d'envà acabat de 120 mm. Part proporcional de materials : caragols, pastes, cintes de juntes, juntes estanques/acústiques del seu perímetre, etc., així com ancoratges per a canals en sòl i sostre. Totalment acabat amb Nivell d'Acabat 1 (Q1) per a terminacions d'enrajolat, laminatges, amb rastreles, etc. També amb Nivell 2 (Q2), Nivell 3 (Q3), Nivell 4 (Q4). Ànima de l'estructura farcida íntegrament amb llana mineral de 60 a 70 mm de gruix. Muntatge segons recomanacions tècniques del fabricant, norma UNE 102043 i requisits del CTE.</t>
    </r>
  </si>
  <si>
    <r>
      <rPr>
        <b/>
        <sz val="10"/>
        <color indexed="8"/>
        <rFont val="Swis721 Lt BT"/>
        <family val="2"/>
      </rPr>
      <t xml:space="preserve">Muntatge </t>
    </r>
    <r>
      <rPr>
        <sz val="10"/>
        <color indexed="8"/>
        <rFont val="Swis721 Lt BT"/>
        <family val="2"/>
      </rPr>
      <t>de Extradossat de plaques de guix laminat format per estructura autoportant arriostrada normal amb perfileria de planxa d'acer galvanitzat, amb un gruix total de l'extradossat de 73 mm, muntants cada 400 mm de 48 mm d'amplaria i canals de 48 mm d'amplaria, amb 2 plaques, una estàndard (A) en la cara interior de 12,5 mm de gruix i l'altre hidròfuga (H) de 12,5 mm de gruix, fixades mecànicament i aïllament amb plaques de llana mineral de roca</t>
    </r>
  </si>
  <si>
    <r>
      <rPr>
        <b/>
        <sz val="10"/>
        <color indexed="8"/>
        <rFont val="Swis721 Lt BT"/>
        <family val="2"/>
      </rPr>
      <t>Muntatge</t>
    </r>
    <r>
      <rPr>
        <sz val="10"/>
        <color indexed="8"/>
        <rFont val="Swis721 Lt BT"/>
        <family val="2"/>
      </rPr>
      <t xml:space="preserve"> de cel ras registrable de plaques d'acer postlacat amb superfície extra-microperforada de color estàndard, amb cantell bisellat, de 1200x300 mm, amb atenuant acústic de fibra mineral, classe d'absorció acústica C segons UNE-EN ISO 11654 i amb reacció al foc A2-s1,d0, col·locat amb estructura oculta d'acer galvanitzat formada per perfils principals en forma de U col·locats cada 1,5 m i fixats al sostre mitjançant vareta de suspensió M6 cada 1,5 m com a màxim, amb perfils secundaris tipus perfil pinça de pressió col·locats a l'ample de la placa cada 0,6 m, per a una alçària de cel ras de 4 m com a màxim	</t>
    </r>
  </si>
  <si>
    <r>
      <rPr>
        <b/>
        <sz val="10"/>
        <color indexed="8"/>
        <rFont val="Swis721 Lt BT"/>
        <family val="2"/>
      </rPr>
      <t xml:space="preserve">Muntatge </t>
    </r>
    <r>
      <rPr>
        <sz val="10"/>
        <color indexed="8"/>
        <rFont val="Swis721 Lt BT"/>
        <family val="2"/>
      </rPr>
      <t>de cel ras registrable de planxes de xapa estirada (Deployé) de 1200x600 mm i 40 mm de gruix, de color estàndard, col·locat amb estructura vista d'acer galvanitzat formada per perfils principals en forma de T de 15 mm de base col·locats cada 1,2 m i fixats al sostre mitjançant vareta de suspensió cada 1,2 m com a màxim, amb perfils secundaris col·locats formant retícula, per a una alçària de cel ras de 4 m com a màxim</t>
    </r>
  </si>
  <si>
    <r>
      <rPr>
        <b/>
        <sz val="10"/>
        <color indexed="8"/>
        <rFont val="Swis721 Lt BT"/>
        <family val="2"/>
      </rPr>
      <t xml:space="preserve">Col·locació </t>
    </r>
    <r>
      <rPr>
        <sz val="10"/>
        <color indexed="8"/>
        <rFont val="Swis721 Lt BT"/>
        <family val="2"/>
      </rPr>
      <t>d'enrajolat de parament vertical interior a una alçària &lt;= 3 m amb rajola de gres porcellànic premsat polit de forma rectangular o quadrada, de 6 a 15 peces/m2, preu superior, grup BIa (UNE-EN 14411), col·locades amb adhesiu per a rajola ceràmica C2 (UNE-EN 12004) i rejuntat amb beurada CG2 (UNE-EN 13888)</t>
    </r>
  </si>
  <si>
    <r>
      <rPr>
        <b/>
        <sz val="10"/>
        <color indexed="8"/>
        <rFont val="Swis721 Lt BT"/>
        <family val="2"/>
      </rPr>
      <t>Col·locació</t>
    </r>
    <r>
      <rPr>
        <sz val="10"/>
        <color indexed="8"/>
        <rFont val="Swis721 Lt BT"/>
        <family val="2"/>
      </rPr>
      <t xml:space="preserve"> d'enrajolat de parament vertical interior a una alçària &lt;= 3 m amb rajola de gres porcellànic premsat polit de forma rectangular o quadrada, de 6 a 15 peces/m2, preu superior, grup BIa (UNE-EN 14411), col·locades amb adhesiu per a rajola ceràmica C2 (UNE-EN 12004) i rejuntat amb beurada CG2 (UNE-EN 13888)</t>
    </r>
  </si>
  <si>
    <r>
      <rPr>
        <b/>
        <sz val="10"/>
        <color indexed="8"/>
        <rFont val="Swis721 Lt BT"/>
        <family val="2"/>
      </rPr>
      <t>Subministrament i col·locació</t>
    </r>
    <r>
      <rPr>
        <sz val="10"/>
        <color indexed="8"/>
        <rFont val="Swis721 Lt BT"/>
        <family val="2"/>
      </rPr>
      <t xml:space="preserve"> de Mirall de lluna incolora de 5 mm de gruix, col·locat adherit sobre tauler de fusta o placa  de cartróo-guix</t>
    </r>
  </si>
  <si>
    <r>
      <rPr>
        <b/>
        <sz val="10"/>
        <color indexed="8"/>
        <rFont val="Swis721 Lt BT"/>
        <family val="2"/>
      </rPr>
      <t>Muntatge</t>
    </r>
    <r>
      <rPr>
        <sz val="10"/>
        <color indexed="8"/>
        <rFont val="Swis721 Lt BT"/>
        <family val="2"/>
      </rPr>
      <t xml:space="preserve"> de paviment tècnic interior amb peus regulables i amb travessers d'acer galvanitzat per a una alçària de 20 a 600 mm, llosetes de 60x60 cm i 3,8 cm de gruix amb nucli de fusta aglomerada, acabat superficial de gres porcellànic premsat i revestiment inferior d'alumini, classe 3 segons UNE-EN 12825</t>
    </r>
  </si>
  <si>
    <r>
      <rPr>
        <b/>
        <sz val="10"/>
        <color indexed="8"/>
        <rFont val="Swis721 Lt BT"/>
        <family val="2"/>
      </rPr>
      <t>Elaboració</t>
    </r>
    <r>
      <rPr>
        <sz val="10"/>
        <color indexed="8"/>
        <rFont val="Swis721 Lt BT"/>
        <family val="2"/>
      </rPr>
      <t xml:space="preserve"> de recrescuda del suport de paviments, de 6 cm de gruix, amb morter de ciment 1:6</t>
    </r>
  </si>
  <si>
    <r>
      <rPr>
        <b/>
        <sz val="10"/>
        <color indexed="8"/>
        <rFont val="Swis721 Lt BT"/>
        <family val="2"/>
      </rPr>
      <t xml:space="preserve">Muntatge </t>
    </r>
    <r>
      <rPr>
        <sz val="10"/>
        <color indexed="8"/>
        <rFont val="Swis721 Lt BT"/>
        <family val="2"/>
      </rPr>
      <t>de paviment interior, de rajola de gres porcellànic premsat polit antilliscant de forma rectangular o quadrada, d'1 a 5 peces/m2, preu superior, grup BIa (UNE-EN 14411), col·locades amb adhesiu per a rajola ceràmica  i rejuntat amb beurada CG2 (UNE-EN 13888)</t>
    </r>
  </si>
  <si>
    <r>
      <rPr>
        <b/>
        <sz val="10"/>
        <color indexed="8"/>
        <rFont val="Swis721 Lt BT"/>
        <family val="2"/>
      </rPr>
      <t>Formació</t>
    </r>
    <r>
      <rPr>
        <sz val="10"/>
        <color indexed="8"/>
        <rFont val="Swis721 Lt BT"/>
        <family val="2"/>
      </rPr>
      <t xml:space="preserve"> d'esglaó amb totxana de 290x140x100 mm, col·locada i arrebossada amb morter mixt 1:2:10</t>
    </r>
  </si>
  <si>
    <r>
      <rPr>
        <b/>
        <sz val="10"/>
        <color indexed="8"/>
        <rFont val="Swis721 Lt BT"/>
        <family val="2"/>
      </rPr>
      <t>Formació</t>
    </r>
    <r>
      <rPr>
        <sz val="10"/>
        <color indexed="8"/>
        <rFont val="Swis721 Lt BT"/>
        <family val="2"/>
      </rPr>
      <t xml:space="preserve"> d'esglaó de pedra natural granítica d'importació, preu alt, de dues peces, frontal i estesa, col·locat a truc de maceta amb morter mixt 1:2:10</t>
    </r>
  </si>
  <si>
    <r>
      <rPr>
        <b/>
        <sz val="10"/>
        <color indexed="8"/>
        <rFont val="Swis721 Lt BT"/>
        <family val="2"/>
      </rPr>
      <t xml:space="preserve">Col·locació </t>
    </r>
    <r>
      <rPr>
        <sz val="10"/>
        <color indexed="8"/>
        <rFont val="Swis721 Lt BT"/>
        <family val="2"/>
      </rPr>
      <t>d'acabat d'esglaó amb revestiment ceràmic o de pedra natural, mitjançant perfil d'acer inoxidable AISI 304, acabat raspallat, de 15 mm d'altura i 30 mm d'amplada, amb banda antilliscant de PVC, color negre grafit RAL 9011, d'adherència R-10, segons DIN 51130, fixat amb adhesiu.</t>
    </r>
  </si>
  <si>
    <r>
      <rPr>
        <b/>
        <sz val="10"/>
        <color rgb="FF000000"/>
        <rFont val="Swis721 Lt BT"/>
        <family val="2"/>
      </rPr>
      <t>P5</t>
    </r>
    <r>
      <rPr>
        <sz val="10"/>
        <color indexed="8"/>
        <rFont val="Swis721 Lt BT"/>
        <family val="2"/>
      </rPr>
      <t xml:space="preserve">. </t>
    </r>
    <r>
      <rPr>
        <b/>
        <sz val="10"/>
        <color indexed="8"/>
        <rFont val="Swis721 Lt BT"/>
        <family val="2"/>
      </rPr>
      <t>Subministrament i muntatge</t>
    </r>
    <r>
      <rPr>
        <sz val="10"/>
        <color indexed="8"/>
        <rFont val="Swis721 Lt BT"/>
        <family val="2"/>
      </rPr>
      <t xml:space="preserve"> de Envà acústic mòbil plegabe en 2x2 moduls de 1,20x2'80m de dimensions màximes i 103 mm de gruix, amb una massa superficial 40 kg/m2, perfileria vista d'alumini anoditzat i aïllament interior de llana mineral de roca 60mm(70Kg/m3) , acabat exterior amb taulell 19mm de DM folrat de fusta de frondosa, mecanismes de fixació i alliberament manuals, junts acústics verticals i sistema corredís amb carril superior sense guia inferior, col·locat.</t>
    </r>
  </si>
  <si>
    <r>
      <rPr>
        <b/>
        <sz val="10"/>
        <color rgb="FF000000"/>
        <rFont val="Swis721 Lt BT"/>
        <family val="2"/>
      </rPr>
      <t>A1</t>
    </r>
    <r>
      <rPr>
        <sz val="10"/>
        <color indexed="8"/>
        <rFont val="Swis721 Lt BT"/>
        <family val="2"/>
      </rPr>
      <t>.</t>
    </r>
    <r>
      <rPr>
        <b/>
        <sz val="10"/>
        <color indexed="8"/>
        <rFont val="Swis721 Lt BT"/>
        <family val="2"/>
      </rPr>
      <t xml:space="preserve"> Subministrament i muntatge</t>
    </r>
    <r>
      <rPr>
        <sz val="10"/>
        <color indexed="8"/>
        <rFont val="Swis721 Lt BT"/>
        <family val="2"/>
      </rPr>
      <t xml:space="preserve"> de Porta exterior d'alumini lacat color a escollir, amb trencament de pont tèrmic (12mm), col·locada sobre bastiment de base, amb una fulla batent, per a un buit d'obra aproximat de 100x210 cm, elaborada amb perfils de preu superior, classificació mínima 4 de permeabilitat a l'aire segons UNE-EN 12207, classificació mínima 9A d'estanquitat a l'aigua segons UNE-EN 12208 i classificació mínima C5 de resistència al vent segons UNE-EN 12210, sense persiana
Vidre aïllant de lluna incolora de 5+5 mm de gruix amb 1 butiral transparent classe 2 (B) 2 segons UNE-EN 12600, cambra d'aire de 10 mm i lluna de 3+3 mm de gruix amb 2 butiral transparent de lluna incolora, classe 1 (B) 1 segons UNE-EN 12600, col·locat amb perfils conformats de neoprè sobre alumini o PVC
Inclós pany i maneta d'obertura de 3 punts d'acer inoxidable.</t>
    </r>
  </si>
  <si>
    <r>
      <rPr>
        <b/>
        <sz val="10"/>
        <color rgb="FF000000"/>
        <rFont val="Swis721 Lt BT"/>
        <family val="2"/>
      </rPr>
      <t>A2</t>
    </r>
    <r>
      <rPr>
        <sz val="10"/>
        <color indexed="8"/>
        <rFont val="Swis721 Lt BT"/>
        <family val="2"/>
      </rPr>
      <t xml:space="preserve">. </t>
    </r>
    <r>
      <rPr>
        <b/>
        <sz val="10"/>
        <color indexed="8"/>
        <rFont val="Swis721 Lt BT"/>
        <family val="2"/>
      </rPr>
      <t>Subministrament i muntatge</t>
    </r>
    <r>
      <rPr>
        <sz val="10"/>
        <color indexed="8"/>
        <rFont val="Swis721 Lt BT"/>
        <family val="2"/>
      </rPr>
      <t xml:space="preserve"> de Porta exterior d'alumini lacat color a escollir, amb trencament de pont tèrmic (12mm), col·locada sobre bastiment de base, amb una fulla batent, per a un buit d'obra aproximat de 90x210 cm, elaborada amb perfils de preu superior, classificació mínima 4 de permeabilitat a l'aire segons UNE-EN 12207, classificació mínima 9A d'estanquitat a l'aigua segons UNE-EN 12208 i classificació mínima C5 de resistència al vent segons UNE-EN 12210, sense persiana.
Vidre aïllant de lluna incolora de 5+5 mm de gruix amb 1 butiral transparent classe 2 (B) 2 segons UNE-EN 12600, cambra d'aire de 10 mm i lluna de 3+3 mm de gruix amb 2 butiral transparent de lluna incolora, classe 1 (B) 1 segons UNE-EN 12600, col·locat amb perfils conformats de neoprè sobre alumini o PVC
Inclós pany i maneta d'obertura de 3 punts d'acer inoxidable per les dues cares de la porta.</t>
    </r>
  </si>
  <si>
    <r>
      <rPr>
        <b/>
        <sz val="10"/>
        <color rgb="FF000000"/>
        <rFont val="Swis721 Lt BT"/>
        <family val="2"/>
      </rPr>
      <t>A3</t>
    </r>
    <r>
      <rPr>
        <sz val="10"/>
        <color indexed="8"/>
        <rFont val="Swis721 Lt BT"/>
        <family val="2"/>
      </rPr>
      <t xml:space="preserve">. </t>
    </r>
    <r>
      <rPr>
        <b/>
        <sz val="10"/>
        <color indexed="8"/>
        <rFont val="Swis721 Lt BT"/>
        <family val="2"/>
      </rPr>
      <t>Subministrament i muntatge</t>
    </r>
    <r>
      <rPr>
        <sz val="10"/>
        <color indexed="8"/>
        <rFont val="Swis721 Lt BT"/>
        <family val="2"/>
      </rPr>
      <t xml:space="preserve"> de Finestra d'alumini lacat de color, amb trencament de pont tèrmic, col·locada sobre bastiment de base, amb dues fulles batents, per a un buit d'obra aproximat de 200x105 cm, elaborada amb perfils de preu superior, classificació mínima 4 de permeabilitat a l'aire segons UNE-EN 12207, classificació mínima 9A d'estanquitat a l'aigua segons UNE-EN 12208 i classificació mínima C5 de resistència al vent segons UNE-EN 12210.
Vidre aïllant de lluna incolora de 5+5 mm de gruix amb 1 butiral transparent classe 2 (B) 2 segons UNE-EN 12600, cambra d'aire de 10 mm i lluna de 3+3 mm de gruix amb 2 butiral transparent de lluna incolora, classe 1 (B) 1 segons UNE-EN 12600, col·locat amb perfils conformats de neoprè sobre alumini o PVC
Inclós tarja fixa inferior de panell sandvitx lacat format de dues lamines d'alumini i ànima d'escuma de poliuretà de 60mm.</t>
    </r>
  </si>
  <si>
    <r>
      <rPr>
        <b/>
        <sz val="10"/>
        <color rgb="FF000000"/>
        <rFont val="Swis721 Lt BT"/>
        <family val="2"/>
      </rPr>
      <t>A4</t>
    </r>
    <r>
      <rPr>
        <sz val="10"/>
        <color indexed="8"/>
        <rFont val="Swis721 Lt BT"/>
        <family val="2"/>
      </rPr>
      <t xml:space="preserve">. </t>
    </r>
    <r>
      <rPr>
        <b/>
        <sz val="10"/>
        <color indexed="8"/>
        <rFont val="Swis721 Lt BT"/>
        <family val="2"/>
      </rPr>
      <t xml:space="preserve">Subministrament i muntatge </t>
    </r>
    <r>
      <rPr>
        <sz val="10"/>
        <color indexed="8"/>
        <rFont val="Swis721 Lt BT"/>
        <family val="2"/>
      </rPr>
      <t>de Finestra d'alumini lacat de color, amb trencament de pont tèrmic, col·locada sobre bastiment de base, amb dues fulles batents, per a un buit d'obra aproximat de 200x120 cm, elaborada amb perfils de preu superior, classificació mínima 4 de permeabilitat a l'aire segons UNE-EN 12207, classificació mínima 9A d'estanquitat a l'aigua segons UNE-EN 12208 i classificació mínima C5 de resistència al vent segons UNE-EN 12210.Vidre aïllant de lluna incolora de 5+5 mm de gruix amb 1 butiral transparent classe 2 (B) 2 segons UNE-EN 12600, cambra d'aire de 10 mm i lluna de 3+3 mm de gruix amb 2 butiral transparent de lluna incolora, classe 1 (B) 1 segons UNE-EN 12600, col·locat amb perfils conformats de neoprè sobre alumini o PVC</t>
    </r>
  </si>
  <si>
    <r>
      <rPr>
        <b/>
        <sz val="10"/>
        <color rgb="FF000000"/>
        <rFont val="Swis721 Lt BT"/>
        <family val="2"/>
      </rPr>
      <t>A5</t>
    </r>
    <r>
      <rPr>
        <sz val="10"/>
        <color indexed="8"/>
        <rFont val="Swis721 Lt BT"/>
        <family val="2"/>
      </rPr>
      <t xml:space="preserve">. </t>
    </r>
    <r>
      <rPr>
        <b/>
        <sz val="10"/>
        <color indexed="8"/>
        <rFont val="Swis721 Lt BT"/>
        <family val="2"/>
      </rPr>
      <t xml:space="preserve">Subministrament i muntatge </t>
    </r>
    <r>
      <rPr>
        <sz val="10"/>
        <color indexed="8"/>
        <rFont val="Swis721 Lt BT"/>
        <family val="2"/>
      </rPr>
      <t>de Porta amb fixe d'alumini lacat de color, amb trencament de pont tèrmic, col·locada sobre bastiment de base, amb una fulla batent, per a un buit d'obra aproximat de 200x230 cm, elaborada amb perfils de preu superior, classificació mínima 4 de permeabilitat a l'aire segons UNE-EN 12207, classificació mínima 9A d'estanquitat a l'aigua segons UNE-EN 12208 i classificació mínima C5 de resistència al vent segons UNE-EN 12210.Vidre aïllant de lluna incolora de 5+5 mm de gruix amb 1 butiral transparent classe 2 (B) 2 segons UNE-EN 12600, cambra d'aire de 10 mm i lluna de 3+3 mm de gruix amb 2 butiral transparent de lluna incolora, classe 1 (B) 1 segons UNE-EN 12600, col·locat amb perfils conformats de neoprè sobre alumini o PVC</t>
    </r>
  </si>
  <si>
    <r>
      <rPr>
        <b/>
        <sz val="10"/>
        <color rgb="FF000000"/>
        <rFont val="Swis721 Lt BT"/>
        <family val="2"/>
      </rPr>
      <t>M2</t>
    </r>
    <r>
      <rPr>
        <sz val="10"/>
        <color indexed="8"/>
        <rFont val="Swis721 Lt BT"/>
        <family val="2"/>
      </rPr>
      <t>.</t>
    </r>
    <r>
      <rPr>
        <b/>
        <sz val="10"/>
        <color indexed="8"/>
        <rFont val="Swis721 Lt BT"/>
        <family val="2"/>
      </rPr>
      <t xml:space="preserve"> Subministrament i muntatge</t>
    </r>
    <r>
      <rPr>
        <sz val="10"/>
        <color indexed="8"/>
        <rFont val="Swis721 Lt BT"/>
        <family val="2"/>
      </rPr>
      <t xml:space="preserve"> de Mampara modular de 100 mm de gruix, formada per doble vidre laminar de seguretat de 3+3 de gruix, sòcol inferior i remat superior d'alumini, amb sistema de suspensió sobre perfileria oculta d'alumini extrusionat i junts termoplàstics per al segellat dels vidres i del perímetre dels taulers, Mòdul de porta cega de fusta  d'una fulla batent de 40 mm de gruix i 82.5x250 cm de llum de pas, amb mecanisme de fre, inclosa la ferramenta, per a mampara modular amb perfils d'alumini, col·locatt. Aïllament acústic 42dB segons certificat UNE-EN ISO 717-11997 i CTE-DB-HR</t>
    </r>
  </si>
  <si>
    <r>
      <rPr>
        <b/>
        <sz val="10"/>
        <color rgb="FF000000"/>
        <rFont val="Swis721 Lt BT"/>
        <family val="2"/>
      </rPr>
      <t>M3</t>
    </r>
    <r>
      <rPr>
        <sz val="10"/>
        <color indexed="8"/>
        <rFont val="Swis721 Lt BT"/>
        <family val="2"/>
      </rPr>
      <t xml:space="preserve">. </t>
    </r>
    <r>
      <rPr>
        <b/>
        <sz val="10"/>
        <color indexed="8"/>
        <rFont val="Swis721 Lt BT"/>
        <family val="2"/>
      </rPr>
      <t xml:space="preserve">Subministrament i muntatge </t>
    </r>
    <r>
      <rPr>
        <sz val="10"/>
        <color indexed="8"/>
        <rFont val="Swis721 Lt BT"/>
        <family val="2"/>
      </rPr>
      <t>de Mampara modular de 100 mm de gruix, formada per doble vidre laminar de seguretat de 3+3 de gruix amb vinil translúcid, sòcol inferior i remat superior d'alumini, amb sistema de suspensió sobre perfileria oculta d'alumini extrusionat i junts termoplàstics per al segellat dels vidres i del perímetre dels taulers, Mòdul de porta cega de fusta  d'una fulla batent de 40 mm de gruix i 82.5x250 cm de llum de pas, amb mecanisme de fre, inclosa la ferramenta, per a mampara modular amb perfils d'alumini, col·locatt. Aïllament acústic 42dB segons certificat UNE-EN ISO 717-11997 i CTE-DB-HR</t>
    </r>
  </si>
  <si>
    <r>
      <rPr>
        <b/>
        <sz val="10"/>
        <color rgb="FF000000"/>
        <rFont val="Swis721 Lt BT"/>
        <family val="2"/>
      </rPr>
      <t>P1</t>
    </r>
    <r>
      <rPr>
        <sz val="10"/>
        <color indexed="8"/>
        <rFont val="Swis721 Lt BT"/>
        <family val="2"/>
      </rPr>
      <t xml:space="preserve">. </t>
    </r>
    <r>
      <rPr>
        <b/>
        <sz val="10"/>
        <color indexed="8"/>
        <rFont val="Swis721 Lt BT"/>
        <family val="2"/>
      </rPr>
      <t>Subministrament i muntatge</t>
    </r>
    <r>
      <rPr>
        <sz val="10"/>
        <color indexed="8"/>
        <rFont val="Swis721 Lt BT"/>
        <family val="2"/>
      </rPr>
      <t xml:space="preserve"> de Porta corredera per a un pas de 80cm i una alçària de 2'10m. Fulla interior, de 40 mm de gruix, 90 cm d'amplària i 210 cm alçària, folrada de HPL, de cares llises i estructura interior de fusta.
Folrat de bastiment de base de 10cm, amb tauler d'HPL per a una llum de bastiment de 85 cm d'amplària i 210 cm d'alçària. Inclós folrat de guia corredera.
Guia d'alumini anoditzat de 2 m, llarg, per a una porta de pes màxim de 90 kg, 2 carros per a suspensió de la porta, topalls retenedors, peça de guiat inferior i elements de fixació, muntada als paraments de suport i a la porta.
Parell de tiradors d'acer inoxidable 316 sorrejat, de 30 mm de diàmetre i 40 cm de llargària.</t>
    </r>
  </si>
  <si>
    <r>
      <rPr>
        <b/>
        <sz val="10"/>
        <color rgb="FF000000"/>
        <rFont val="Swis721 Lt BT"/>
        <family val="2"/>
      </rPr>
      <t>P2</t>
    </r>
    <r>
      <rPr>
        <sz val="10"/>
        <color indexed="8"/>
        <rFont val="Swis721 Lt BT"/>
        <family val="2"/>
      </rPr>
      <t xml:space="preserve">. </t>
    </r>
    <r>
      <rPr>
        <b/>
        <sz val="10"/>
        <color indexed="8"/>
        <rFont val="Swis721 Lt BT"/>
        <family val="2"/>
      </rPr>
      <t>Subministrament i muntatge</t>
    </r>
    <r>
      <rPr>
        <sz val="10"/>
        <color indexed="8"/>
        <rFont val="Swis721 Lt BT"/>
        <family val="2"/>
      </rPr>
      <t xml:space="preserve"> de Porta corredera per a un pas de 110cm i una alçària de 2'50m. Fulla interior, de 40 mm de gruix, 116 cm d'amplària i 250 cm alçària, folrada de HPL, de cares llises i estructura interior de fusta.
Guia d'alumini anoditzat de 2'40 m, llarg, per a una porta de pes màxim de 150 kg com a màxim, 2 carros per a suspensió de la porta, topalls retenedors, peça de guiat inferior i elements de fixació, muntada enrasada a celras. Parell de tiradors d'acer inoxidable 316 sorrejat, de 30 mm de diàmetre i 40 cm de llargària.</t>
    </r>
  </si>
  <si>
    <r>
      <rPr>
        <b/>
        <sz val="10"/>
        <color rgb="FF000000"/>
        <rFont val="Swis721 Lt BT"/>
        <family val="2"/>
      </rPr>
      <t>P3</t>
    </r>
    <r>
      <rPr>
        <sz val="10"/>
        <color indexed="8"/>
        <rFont val="Swis721 Lt BT"/>
        <family val="2"/>
      </rPr>
      <t xml:space="preserve">. </t>
    </r>
    <r>
      <rPr>
        <b/>
        <sz val="10"/>
        <color indexed="8"/>
        <rFont val="Swis721 Lt BT"/>
        <family val="2"/>
      </rPr>
      <t>Subministrament i muntatge</t>
    </r>
    <r>
      <rPr>
        <sz val="10"/>
        <color indexed="8"/>
        <rFont val="Swis721 Lt BT"/>
        <family val="2"/>
      </rPr>
      <t xml:space="preserve"> de Porta batent pivotant. Fulla interior,  de 100x200cm de pas de 40 mm de gruix,  folrada de panell allistonat de fusta de roure, de cares llises i estructura interior de fusta.
Frontissa pivotant oculta a paviment i a bastiment superior.
Parell de tiradors d'acer inoxidable 316 sorrejat, de 30 mm de diàmetre i 40 cm de llargària.</t>
    </r>
  </si>
  <si>
    <r>
      <rPr>
        <b/>
        <sz val="10"/>
        <color rgb="FF000000"/>
        <rFont val="Swis721 Lt BT"/>
        <family val="2"/>
      </rPr>
      <t>P4</t>
    </r>
    <r>
      <rPr>
        <sz val="10"/>
        <color indexed="8"/>
        <rFont val="Swis721 Lt BT"/>
        <family val="2"/>
      </rPr>
      <t xml:space="preserve">. </t>
    </r>
    <r>
      <rPr>
        <b/>
        <sz val="10"/>
        <color indexed="8"/>
        <rFont val="Swis721 Lt BT"/>
        <family val="2"/>
      </rPr>
      <t>Subministrament i muntatge</t>
    </r>
    <r>
      <rPr>
        <sz val="10"/>
        <color indexed="8"/>
        <rFont val="Swis721 Lt BT"/>
        <family val="2"/>
      </rPr>
      <t xml:space="preserve"> de Porta batent pivotant. Fulla interior, de 70x250cm de pas, de 40 mm de gruix,  folrada de panell allistonat de fusta de roure, de cares llises i estructura interior de fusta.
Frontissa pivotant oculta a paviment i a bastiment superior. Inclós pany i clau
Parell de tiradors d'acer inoxidable 316 sorrejat, de 30 mm de diàmetre i 40 cm de llargària.</t>
    </r>
  </si>
  <si>
    <r>
      <rPr>
        <b/>
        <sz val="10"/>
        <color rgb="FF000000"/>
        <rFont val="Swis721 Lt BT"/>
        <family val="2"/>
      </rPr>
      <t>M4</t>
    </r>
    <r>
      <rPr>
        <sz val="10"/>
        <color indexed="8"/>
        <rFont val="Swis721 Lt BT"/>
        <family val="2"/>
      </rPr>
      <t xml:space="preserve">. </t>
    </r>
    <r>
      <rPr>
        <b/>
        <sz val="10"/>
        <color indexed="8"/>
        <rFont val="Swis721 Lt BT"/>
        <family val="2"/>
      </rPr>
      <t xml:space="preserve">Subministrament i muntatge </t>
    </r>
    <r>
      <rPr>
        <sz val="10"/>
        <color indexed="8"/>
        <rFont val="Swis721 Lt BT"/>
        <family val="2"/>
      </rPr>
      <t>de Mampara per a cabina sanitaria 1porta corredera i fixe lateral. Per a unes mides totals de 1'80x2'00m. Taulell fenòlic de 12mm perfils laterals d' alumini de 20x15mm perfils inferiors d'alumin de 33x15mm kit de porta corredera de rodaments sup. guia inf. y tirador amb condemna lateral. fixació superior per barra d'inox de ct.l25mm. Potes regulables  15-18cm d'acer inox. Pas de porta de 80cm.
color a escollir</t>
    </r>
  </si>
  <si>
    <r>
      <rPr>
        <b/>
        <sz val="10"/>
        <color rgb="FF000000"/>
        <rFont val="Swis721 Lt BT"/>
        <family val="2"/>
      </rPr>
      <t>M5</t>
    </r>
    <r>
      <rPr>
        <sz val="10"/>
        <color indexed="8"/>
        <rFont val="Swis721 Lt BT"/>
        <family val="2"/>
      </rPr>
      <t xml:space="preserve">. </t>
    </r>
    <r>
      <rPr>
        <b/>
        <sz val="10"/>
        <color indexed="8"/>
        <rFont val="Swis721 Lt BT"/>
        <family val="2"/>
      </rPr>
      <t xml:space="preserve">Subministrament i muntatge </t>
    </r>
    <r>
      <rPr>
        <sz val="10"/>
        <color indexed="8"/>
        <rFont val="Swis721 Lt BT"/>
        <family val="2"/>
      </rPr>
      <t>de Conjunt Mampara per a cabina sanitaria 1porta corredera i fixe lateral i 1 porta batent i separador entre dos cabines. Per a unes mides totals de 2'60x2'00m. Taulell fenòlic de 12mm perfils laterals d' alumini de 20x15mm perfils inferiors d'alumin de 33x15mm kit de porta corredera de rodaments sup. guia inf. y tirador amb condemna lateral. fixació superior per barra d'inox de ct.l25mm. Potes regulables  15-18cm d'acer inox. Pas de porta de 80cm.
color a escollir</t>
    </r>
  </si>
  <si>
    <t>5.15</t>
  </si>
  <si>
    <r>
      <rPr>
        <b/>
        <sz val="10"/>
        <color rgb="FF000000"/>
        <rFont val="Swis721 Lt BT"/>
        <family val="2"/>
      </rPr>
      <t xml:space="preserve">Subministrament i muntatge </t>
    </r>
    <r>
      <rPr>
        <sz val="10"/>
        <color rgb="FF000000"/>
        <rFont val="Swis721 Lt BT"/>
        <family val="2"/>
      </rPr>
      <t>de Passamà de tub rodó de D 30 a 50 mm col·locat amb suports de perfil d'acer de D 15 mm cada 2 m, ancorat a l'obra amb morter de ciment pòrtland de dosificació 1:4 elaborat a l'obra amb acabat pintat amb 2 capes d'emprimació antioxidant i 2 capes d'esmalt sintètic.</t>
    </r>
  </si>
  <si>
    <r>
      <rPr>
        <b/>
        <sz val="10"/>
        <color rgb="FF000000"/>
        <rFont val="Swis721 Lt BT"/>
        <family val="2"/>
      </rPr>
      <t xml:space="preserve">Muntatge </t>
    </r>
    <r>
      <rPr>
        <sz val="10"/>
        <color rgb="FF000000"/>
        <rFont val="Swis721 Lt BT"/>
        <family val="2"/>
      </rPr>
      <t>de Frigorífic integrable, de 540 mm d'amplada, 1935 mm d'altura i 545 mm de profunditat, per encastrar, color blanc, capacitat dels compartiments del frigorífic 285 l, consum d'energia anual 279 kWh, classe d'eficiència energètica F, classe d'emissió de soroll aeri C.</t>
    </r>
  </si>
  <si>
    <r>
      <rPr>
        <b/>
        <sz val="10"/>
        <color rgb="FF000000"/>
        <rFont val="Swis721 Lt BT"/>
        <family val="2"/>
      </rPr>
      <t xml:space="preserve">Muntatge </t>
    </r>
    <r>
      <rPr>
        <sz val="10"/>
        <color rgb="FF000000"/>
        <rFont val="Swis721 Lt BT"/>
        <family val="2"/>
      </rPr>
      <t>de Forn microones elèctric integrable, de 594 mm d'amplada, 390 mm d'altura i 560 mm de profunditat, acabat cromat mat, amb capacitat per a 57 l, classe d'eficiència energètica A.</t>
    </r>
  </si>
  <si>
    <r>
      <rPr>
        <b/>
        <sz val="10"/>
        <color rgb="FF000000"/>
        <rFont val="Swis721 Lt BT"/>
        <family val="2"/>
      </rPr>
      <t xml:space="preserve">Muntatge </t>
    </r>
    <r>
      <rPr>
        <sz val="10"/>
        <color rgb="FF000000"/>
        <rFont val="Swis721 Lt BT"/>
        <family val="2"/>
      </rPr>
      <t xml:space="preserve">de Eixugamans antivandàlic, per aire calent amb sensor electrònic de presència, de planxa d'acer vitrificada, de potència 1800 W, cabal 3,6 m3/minut i temperatura 61°C, instal·lat	</t>
    </r>
  </si>
  <si>
    <r>
      <rPr>
        <b/>
        <sz val="10"/>
        <color rgb="FF000000"/>
        <rFont val="Swis721 Lt BT"/>
        <family val="2"/>
      </rPr>
      <t>Muntatge</t>
    </r>
    <r>
      <rPr>
        <sz val="10"/>
        <color rgb="FF000000"/>
        <rFont val="Swis721 Lt BT"/>
        <family val="2"/>
      </rPr>
      <t xml:space="preserve"> de dispensador de paper higiènic per a rotllo estàndard, amb capacitat per a 2 unitats, d'acer inoxidable AISI 304 satinat, acabat satinat, per a encastar dins de la paret. De mides 280 x 155 x 150mm</t>
    </r>
  </si>
  <si>
    <r>
      <rPr>
        <b/>
        <sz val="10"/>
        <color rgb="FF000000"/>
        <rFont val="Swis721 Lt BT"/>
        <family val="2"/>
      </rPr>
      <t xml:space="preserve">Muntatge </t>
    </r>
    <r>
      <rPr>
        <sz val="10"/>
        <color rgb="FF000000"/>
        <rFont val="Swis721 Lt BT"/>
        <family val="2"/>
      </rPr>
      <t>de Dispensador de paper higiènic per a dos rotllos de paper estàndard i per a adossar directament en la paret, fabricat en acer inoxidable AISI 304 satinat. De mides 280 x 155 x 150mm</t>
    </r>
  </si>
  <si>
    <r>
      <rPr>
        <b/>
        <sz val="10"/>
        <color rgb="FF000000"/>
        <rFont val="Swis721 Lt BT"/>
        <family val="2"/>
      </rPr>
      <t>Muntatge</t>
    </r>
    <r>
      <rPr>
        <sz val="10"/>
        <color rgb="FF000000"/>
        <rFont val="Swis721 Lt BT"/>
        <family val="2"/>
      </rPr>
      <t xml:space="preserve"> de Penjador de roba d'acer inoxidable col·locat verticalment amb fixacions mecàniques</t>
    </r>
  </si>
  <si>
    <r>
      <rPr>
        <b/>
        <sz val="10"/>
        <color rgb="FF000000"/>
        <rFont val="Swis721 Lt BT"/>
        <family val="2"/>
      </rPr>
      <t xml:space="preserve">Muntatge </t>
    </r>
    <r>
      <rPr>
        <sz val="10"/>
        <color rgb="FF000000"/>
        <rFont val="Swis721 Lt BT"/>
        <family val="2"/>
      </rPr>
      <t>de Frigorífic integrable, de 540 mm d'amplada, 840 mm d'altura i 545 mm de profunditat,  consum d'energia anual 279 kWh, classe d'eficiència energètica F, classe d'emissió de soroll aeri C.</t>
    </r>
  </si>
  <si>
    <r>
      <rPr>
        <b/>
        <sz val="10"/>
        <color indexed="8"/>
        <rFont val="Swis721 Lt BT"/>
        <family val="2"/>
      </rPr>
      <t xml:space="preserve">Muntatge </t>
    </r>
    <r>
      <rPr>
        <sz val="10"/>
        <color indexed="8"/>
        <rFont val="Swis721 Lt BT"/>
        <family val="2"/>
      </rPr>
      <t>d'Inodor de porcellana esmaltada, de sortida vertical, amb seient i tapa, de color blanc, preu mitjà, amb aixeta i acessoris , col·locat sobre el paviment i connectat a la xarxa d'evacuació</t>
    </r>
  </si>
  <si>
    <r>
      <rPr>
        <b/>
        <sz val="10"/>
        <color indexed="8"/>
        <rFont val="Swis721 Lt BT"/>
        <family val="2"/>
      </rPr>
      <t xml:space="preserve">Muntatge </t>
    </r>
    <r>
      <rPr>
        <sz val="10"/>
        <color indexed="8"/>
        <rFont val="Swis721 Lt BT"/>
        <family val="2"/>
      </rPr>
      <t>de Lavabo mural  de porcellana esmaltada, senzill, d'amplària &lt;= 53 cm, de color blanc i preu mitjà, col·locat amb suports murals i amb mig peu. Desguàs recte per a lavabo, amb tap i cadeneta incorporats, de llautó, de diàmetre 1"1/4 amb enllaç de diàmetre 30 mm, soldat a un sifó o a un ramal de plom</t>
    </r>
  </si>
  <si>
    <r>
      <rPr>
        <b/>
        <sz val="10"/>
        <color indexed="8"/>
        <rFont val="Swis721 Lt BT"/>
        <family val="2"/>
      </rPr>
      <t>Muntatge</t>
    </r>
    <r>
      <rPr>
        <sz val="10"/>
        <color indexed="8"/>
        <rFont val="Swis721 Lt BT"/>
        <family val="2"/>
      </rPr>
      <t xml:space="preserve"> d'Aixeta senzilla Indeterminat per a lavabo, muntada superficialment sobre taulell o aparell sanitari, de llautó cromat, preu superior, amb entrada de 1/2"</t>
    </r>
  </si>
  <si>
    <r>
      <rPr>
        <b/>
        <sz val="10"/>
        <color indexed="8"/>
        <rFont val="Swis721 Lt BT"/>
        <family val="2"/>
      </rPr>
      <t>Muntatge</t>
    </r>
    <r>
      <rPr>
        <sz val="10"/>
        <color indexed="8"/>
        <rFont val="Swis721 Lt BT"/>
        <family val="2"/>
      </rPr>
      <t xml:space="preserve"> d'Aixeta monocomandament per a aigüera, muntada superficialment, mural, de llautó esmaltat de color preu superior, amb broc giratori de tub, amb dues entrades de 1/2"</t>
    </r>
  </si>
  <si>
    <r>
      <rPr>
        <b/>
        <sz val="10"/>
        <color indexed="8"/>
        <rFont val="Swis721 Lt BT"/>
        <family val="2"/>
      </rPr>
      <t>Muntatge</t>
    </r>
    <r>
      <rPr>
        <sz val="10"/>
        <color indexed="8"/>
        <rFont val="Swis721 Lt BT"/>
        <family val="2"/>
      </rPr>
      <t xml:space="preserve"> de Barra mural doble abatible per a bany adaptat, de 700 mm de llargària i 35 mm de D, de tub d'acer inoxidable, col·locat amb fixacions mecàniques</t>
    </r>
  </si>
  <si>
    <r>
      <rPr>
        <b/>
        <sz val="10"/>
        <color indexed="8"/>
        <rFont val="Swis721 Lt BT"/>
        <family val="2"/>
      </rPr>
      <t xml:space="preserve">Muntatge </t>
    </r>
    <r>
      <rPr>
        <sz val="10"/>
        <color indexed="8"/>
        <rFont val="Swis721 Lt BT"/>
        <family val="2"/>
      </rPr>
      <t>de Barra mural recta per a bany adaptat, de 600 mm de llargària i 35 mm de D, de tub d'acer inoxidable, col·locat amb fixacions mecàniques</t>
    </r>
  </si>
  <si>
    <r>
      <rPr>
        <b/>
        <sz val="10"/>
        <color indexed="8"/>
        <rFont val="Swis721 Lt BT"/>
        <family val="2"/>
      </rPr>
      <t>Muntatge</t>
    </r>
    <r>
      <rPr>
        <sz val="10"/>
        <color indexed="8"/>
        <rFont val="Swis721 Lt BT"/>
        <family val="2"/>
      </rPr>
      <t xml:space="preserve"> de Desguàs d'aparell sanitari amb tub de PVC-U de paret estructurada, àrea d'aplicació B segons norma UNE-EN 1453-1, classe de reacció al foc B-s1, d0 segons norma UNE-EN 13501-1, de DN 110 mm, fins a baixant, caixa o clavegueró</t>
    </r>
  </si>
  <si>
    <r>
      <rPr>
        <b/>
        <sz val="10"/>
        <color indexed="8"/>
        <rFont val="Swis721 Lt BT"/>
        <family val="2"/>
      </rPr>
      <t>Muntatge</t>
    </r>
    <r>
      <rPr>
        <sz val="10"/>
        <color indexed="8"/>
        <rFont val="Swis721 Lt BT"/>
        <family val="2"/>
      </rPr>
      <t xml:space="preserve"> de Desguàs d'aparell sanitari amb tub de PVC-U de paret massissa, àrea d'aplicació B segons norma UNE-EN 1329-1, classe de reacció al foc B-s1, d0 segons norma UNE-EN 13501-1, de DN 60 mm, fins a baixant, caixa o clavegueró</t>
    </r>
  </si>
  <si>
    <r>
      <rPr>
        <b/>
        <sz val="10"/>
        <color indexed="8"/>
        <rFont val="Swis721 Lt BT"/>
        <family val="2"/>
      </rPr>
      <t>Muntatge</t>
    </r>
    <r>
      <rPr>
        <sz val="10"/>
        <color indexed="8"/>
        <rFont val="Swis721 Lt BT"/>
        <family val="2"/>
      </rPr>
      <t xml:space="preserve"> de Tub de PVC-U de paret massissa per a sanejament sense pressió, de DN 110 mm i de SN 4 (4 kN/m2) de rigidesa anular, segons norma UNE-EN 1401-1, per a unió elàstica amb anella elastomèrica. Inclosa la part proporcional de colzes, derivacions, Y...</t>
    </r>
  </si>
  <si>
    <r>
      <rPr>
        <b/>
        <sz val="10"/>
        <color indexed="8"/>
        <rFont val="Swis721 Lt BT"/>
        <family val="2"/>
      </rPr>
      <t xml:space="preserve">Col.locació </t>
    </r>
    <r>
      <rPr>
        <sz val="10"/>
        <color indexed="8"/>
        <rFont val="Swis721 Lt BT"/>
        <family val="2"/>
      </rPr>
      <t>de Rètol senyalització instal·lació de protecció contra incendis, quadrat, de 210x210 mm2 de panell de PVC d'1 mm de gruix, fotoluminiscent categoria A segons UNE 23035-4, col·locat adherit sobre parament vertical
-RETOL EXTINTOR
-RETOL SORTIDA</t>
    </r>
  </si>
  <si>
    <r>
      <t xml:space="preserve">Per barana. 
</t>
    </r>
    <r>
      <rPr>
        <b/>
        <sz val="10"/>
        <color indexed="8"/>
        <rFont val="Swis721 Lt BT"/>
        <family val="2"/>
      </rPr>
      <t>Subministrament i muntatge</t>
    </r>
    <r>
      <rPr>
        <sz val="10"/>
        <color indexed="8"/>
        <rFont val="Swis721 Lt BT"/>
        <family val="2"/>
      </rPr>
      <t xml:space="preserve"> de Passamà de tub rodó de D 30 a 50 mm col·locat amb suports de perfil d'acer de D 15 mm cada 2 m, ancorat a l'obra amb morter de ciment pòrtland de dosificació 1:4 elaborat a l'obra amb acabat pintat amb 2 capes d'emprimació antioxidant i 2 capes d'esmalt sintètic</t>
    </r>
  </si>
  <si>
    <r>
      <rPr>
        <b/>
        <sz val="10"/>
        <color indexed="8"/>
        <rFont val="Swis721 Lt BT"/>
        <family val="2"/>
      </rPr>
      <t>Col.locació</t>
    </r>
    <r>
      <rPr>
        <sz val="10"/>
        <color indexed="8"/>
        <rFont val="Swis721 Lt BT"/>
        <family val="2"/>
      </rPr>
      <t xml:space="preserve"> de Senyalització de Perill en quadres elèctrics. Rètol adhesiu ( MIE-RAT.10 ) de maniobra per a quadre o pupitre de control elèctric, adherit.</t>
    </r>
  </si>
  <si>
    <r>
      <t xml:space="preserve">Protecció al Foc de tancaments. 
</t>
    </r>
    <r>
      <rPr>
        <b/>
        <sz val="10"/>
        <color indexed="8"/>
        <rFont val="Swis721 Lt BT"/>
        <family val="2"/>
      </rPr>
      <t>Col.locació</t>
    </r>
    <r>
      <rPr>
        <sz val="10"/>
        <color indexed="8"/>
        <rFont val="Swis721 Lt BT"/>
        <family val="2"/>
      </rPr>
      <t xml:space="preserve"> de Extradossat de plaques de guix laminat format per estructura autoportant arriostrada normal amb perfileria de planxa d'acer galvanitzat, amb un gruix total de l'extradossat de 78 mm, muntants cada 400 mm de 48 mm d'amplaria i canals de 48 mm d'amplaria, amb 2 plaques resistent al foc (F) de 15 mm de gruix, fixades mecànicament.</t>
    </r>
  </si>
  <si>
    <r>
      <rPr>
        <b/>
        <sz val="10"/>
        <color indexed="8"/>
        <rFont val="Swis721 Lt BT"/>
        <family val="2"/>
      </rPr>
      <t>Subministrament i muntatge</t>
    </r>
    <r>
      <rPr>
        <sz val="10"/>
        <color indexed="8"/>
        <rFont val="Swis721 Lt BT"/>
        <family val="2"/>
      </rPr>
      <t xml:space="preserve"> de Mirall per sobre de 80cm d'alçada. Mirall de lluna incolora de 5 mm de gruix, col·locat fixat mecànicament sobre el parament.</t>
    </r>
  </si>
  <si>
    <r>
      <t xml:space="preserve">Protecció al foc façana DB SI2 Propagació exterior. 
</t>
    </r>
    <r>
      <rPr>
        <b/>
        <sz val="10"/>
        <color indexed="8"/>
        <rFont val="Swis721 Lt BT"/>
        <family val="2"/>
      </rPr>
      <t xml:space="preserve">Col.locació </t>
    </r>
    <r>
      <rPr>
        <sz val="10"/>
        <color indexed="8"/>
        <rFont val="Swis721 Lt BT"/>
        <family val="2"/>
      </rPr>
      <t>d'Extradossat de plaques de guix laminat format per estructura autoportant arriostrada normal amb perfileria de planxa d'acer galvanitzat, amb un gruix total de l'extradossat de 78 mm, muntants cada 400 mm de 48 mm d'amplaria i canals de 48 mm d'amplaria, amb 2 plaques resistent al foc (F) de 15 mm de gruix, fixades mecànicament i aïllament amb plaques de llana mineral de roca.</t>
    </r>
  </si>
  <si>
    <r>
      <rPr>
        <b/>
        <sz val="10"/>
        <color indexed="8"/>
        <rFont val="Swis721 Lt BT"/>
        <family val="2"/>
      </rPr>
      <t>Formació</t>
    </r>
    <r>
      <rPr>
        <sz val="10"/>
        <color indexed="8"/>
        <rFont val="Swis721 Lt BT"/>
        <family val="2"/>
      </rPr>
      <t xml:space="preserve"> de Barana per a Rampa. Envà de plaques de guix laminat format per estructura doble normal amb perfileria de planxa d'acer galvanitzat, amb un gruix total de l'envà de 126 mm, muntants cada 400 mm de 48 mm d'amplària i canals de 48 mm d'amplària, 1 placa estàndard (A) de 15 mm de gruix en cada cara, fixades mecànicament.</t>
    </r>
  </si>
  <si>
    <r>
      <rPr>
        <b/>
        <sz val="10"/>
        <color indexed="8"/>
        <rFont val="Swis721 Lt BT"/>
        <family val="2"/>
      </rPr>
      <t>Subministrament i muntatge</t>
    </r>
    <r>
      <rPr>
        <sz val="10"/>
        <color indexed="8"/>
        <rFont val="Swis721 Lt BT"/>
        <family val="2"/>
      </rPr>
      <t xml:space="preserve"> de Reforç de barana de perfils laminats d'acer amb passamà massís de travada barana-paret, fixat mecanicament.</t>
    </r>
  </si>
  <si>
    <r>
      <rPr>
        <b/>
        <sz val="10"/>
        <color indexed="8"/>
        <rFont val="Swis721 Lt BT"/>
        <family val="2"/>
      </rPr>
      <t>Pintat</t>
    </r>
    <r>
      <rPr>
        <sz val="10"/>
        <color indexed="8"/>
        <rFont val="Swis721 Lt BT"/>
        <family val="2"/>
      </rPr>
      <t xml:space="preserve"> de parament vertical de guix, amb pintura plàstica amb acabat llis, amb una capa segelladora i dues d'acabat</t>
    </r>
  </si>
  <si>
    <r>
      <rPr>
        <b/>
        <sz val="10"/>
        <color indexed="8"/>
        <rFont val="Swis721 Lt BT"/>
        <family val="2"/>
      </rPr>
      <t>Pintat</t>
    </r>
    <r>
      <rPr>
        <sz val="10"/>
        <color indexed="8"/>
        <rFont val="Swis721 Lt BT"/>
        <family val="2"/>
      </rPr>
      <t xml:space="preserve"> de parament horitzontal interior de ciment,  a mes de 3m d'alçaria, amb pintura al silicat amb acabat llis, amb una capa de fons i dues d'acabat</t>
    </r>
  </si>
  <si>
    <r>
      <rPr>
        <b/>
        <sz val="10"/>
        <color indexed="8"/>
        <rFont val="Swis721 Lt BT"/>
        <family val="2"/>
      </rPr>
      <t>Pintat</t>
    </r>
    <r>
      <rPr>
        <sz val="10"/>
        <color indexed="8"/>
        <rFont val="Swis721 Lt BT"/>
        <family val="2"/>
      </rPr>
      <t xml:space="preserve"> de barana i reixa d'acer de barrots separats 10 cm, amb esmalt de poliuretà, amb dues capes d'imprimació antioxidant i 2 d'acabat</t>
    </r>
  </si>
  <si>
    <r>
      <rPr>
        <b/>
        <sz val="10"/>
        <color indexed="8"/>
        <rFont val="Swis721 Lt BT"/>
        <family val="2"/>
      </rPr>
      <t>Pintat</t>
    </r>
    <r>
      <rPr>
        <sz val="10"/>
        <color indexed="8"/>
        <rFont val="Swis721 Lt BT"/>
        <family val="2"/>
      </rPr>
      <t xml:space="preserve"> de portes cegues de fusta, a l'esmalt sintètic, amb una capa de protector químic insecticida-fungicida, una segelladora i dues d'acabat. Inclós tapetes i elements decoratius. Prèvi respatllat de la sueprfice a pintar.</t>
    </r>
  </si>
  <si>
    <r>
      <rPr>
        <b/>
        <sz val="10"/>
        <color indexed="8"/>
        <rFont val="Swis721 Lt BT"/>
        <family val="2"/>
      </rPr>
      <t xml:space="preserve">Pintat </t>
    </r>
    <r>
      <rPr>
        <sz val="10"/>
        <color indexed="8"/>
        <rFont val="Swis721 Lt BT"/>
        <family val="2"/>
      </rPr>
      <t>de portes cegues d'acer galvanitzat, amb esmalt sintètic, amb una capa d'imprimació fosfatant i dues d'acabat.</t>
    </r>
  </si>
  <si>
    <r>
      <rPr>
        <b/>
        <sz val="10"/>
        <color indexed="8"/>
        <rFont val="Swis721 Lt BT"/>
        <family val="2"/>
      </rPr>
      <t>Desmuntatge</t>
    </r>
    <r>
      <rPr>
        <sz val="10"/>
        <color indexed="8"/>
        <rFont val="Swis721 Lt BT"/>
        <family val="2"/>
      </rPr>
      <t xml:space="preserve"> per a substitució de fulles de porta tallafocs, de dues fulles batents, de fusta o metàl·lica, amb mitjans manuals i càrrega manual sobre camió o contenidor.</t>
    </r>
  </si>
  <si>
    <r>
      <rPr>
        <b/>
        <sz val="10"/>
        <color indexed="8"/>
        <rFont val="Swis721 Lt BT"/>
        <family val="2"/>
      </rPr>
      <t>Desmuntatge</t>
    </r>
    <r>
      <rPr>
        <sz val="10"/>
        <color indexed="8"/>
        <rFont val="Swis721 Lt BT"/>
        <family val="2"/>
      </rPr>
      <t xml:space="preserve"> per a substitució de fulla de porta tallafocs, d'una fulla batent, de fusta o metàl·lica, amb mitjans manuals i càrrega manual sobre camió o contenidor.</t>
    </r>
  </si>
  <si>
    <r>
      <rPr>
        <b/>
        <sz val="10"/>
        <color indexed="8"/>
        <rFont val="Swis721 Lt BT"/>
        <family val="2"/>
      </rPr>
      <t xml:space="preserve">Pintat </t>
    </r>
    <r>
      <rPr>
        <sz val="10"/>
        <color indexed="8"/>
        <rFont val="Swis721 Lt BT"/>
        <family val="2"/>
      </rPr>
      <t>ignífug de perfils d'acer amb una capa d'imprimació per a pintura intumescent i tres capes de pintura intumescent, amb un gruix total de 1500 µm.</t>
    </r>
  </si>
  <si>
    <r>
      <rPr>
        <b/>
        <sz val="10"/>
        <color indexed="8"/>
        <rFont val="Swis721 Lt BT"/>
        <family val="2"/>
      </rPr>
      <t xml:space="preserve">Col·locació </t>
    </r>
    <r>
      <rPr>
        <sz val="10"/>
        <color indexed="8"/>
        <rFont val="Swis721 Lt BT"/>
        <family val="2"/>
      </rPr>
      <t>de Cable amb conductor de coure de tensió assignada0,6/1 kV, de designació RZ1-K (AS), construcció segons norma UNE 21123-4, pentapolar, de secció 5x16 mm2, amb coberta del cable de poliolefines, classe de reacció al foc Cca-s1b, d1, a1 segons la norma UNE-EN 50575 amb baixa emissió fums, col·locat en tub.</t>
    </r>
  </si>
  <si>
    <r>
      <rPr>
        <b/>
        <sz val="10"/>
        <color indexed="8"/>
        <rFont val="Swis721 Lt BT"/>
        <family val="2"/>
      </rPr>
      <t xml:space="preserve">Col·locació </t>
    </r>
    <r>
      <rPr>
        <sz val="10"/>
        <color indexed="8"/>
        <rFont val="Swis721 Lt BT"/>
        <family val="2"/>
      </rPr>
      <t>de caixa de derivació quadrada de plàstic segons necessitats, amb grau de protecció normal i muntada superficialment o encastada. S'inclou material de muntatge.</t>
    </r>
  </si>
  <si>
    <r>
      <rPr>
        <b/>
        <sz val="10"/>
        <color indexed="8"/>
        <rFont val="Swis721 Lt BT"/>
        <family val="2"/>
      </rPr>
      <t>Col·locació</t>
    </r>
    <r>
      <rPr>
        <sz val="10"/>
        <color indexed="8"/>
        <rFont val="Swis721 Lt BT"/>
        <family val="2"/>
      </rPr>
      <t xml:space="preserve"> de Cable amb conductor de coure de 0,6/1 kV de tensió assignada, amb designació RZ1-K (AS+), tripolar, de secció 3 x 2,5 mm2, amb coberta del cable de poliolefines amb baixa emissió fums, construcció segons norma UNE 211025, amb una classe de reacció al foc Cca-s1b,d1,a1 segons norma UNE-EN 50575, col·locat en tub.</t>
    </r>
  </si>
  <si>
    <r>
      <rPr>
        <b/>
        <sz val="10"/>
        <color indexed="8"/>
        <rFont val="Swis721 Lt BT"/>
        <family val="2"/>
      </rPr>
      <t>Col·locació</t>
    </r>
    <r>
      <rPr>
        <sz val="10"/>
        <color indexed="8"/>
        <rFont val="Swis721 Lt BT"/>
        <family val="2"/>
      </rPr>
      <t xml:space="preserve"> de Cable amb conductor de coure de 0,6/1 kV de tensió assignada, amb designació RZ1-K (AS+), pentapolar, de secció 5 x 6 mm2, amb coberta del cable de poliolefines amb baixa emissió fums, construcció segons norma UNE 211025, amb una classe de reacció al foc Cca-s1b,d1,a1 segons norma UNE-EN 50575, col·locat en tub.</t>
    </r>
  </si>
  <si>
    <r>
      <rPr>
        <b/>
        <sz val="10"/>
        <color indexed="8"/>
        <rFont val="Swis721 Lt BT"/>
        <family val="2"/>
      </rPr>
      <t xml:space="preserve">Col·locació </t>
    </r>
    <r>
      <rPr>
        <sz val="10"/>
        <color indexed="8"/>
        <rFont val="Swis721 Lt BT"/>
        <family val="2"/>
      </rPr>
      <t>de Tub rígid de plàstic sense halògens, de 32 mm de diàmetre nominal, aïllant i no propagador de la flama, amb una resistència a l'impacte de 2 J, resistència a compressió de 1250 N i una rigidesa dielèctrica de 2000 V, amb unió roscada i muntat superficialment</t>
    </r>
  </si>
  <si>
    <r>
      <rPr>
        <b/>
        <sz val="10"/>
        <color indexed="8"/>
        <rFont val="Swis721 Lt BT"/>
        <family val="2"/>
      </rPr>
      <t>Col·locació</t>
    </r>
    <r>
      <rPr>
        <sz val="10"/>
        <color indexed="8"/>
        <rFont val="Swis721 Lt BT"/>
        <family val="2"/>
      </rPr>
      <t xml:space="preserve"> de Tub rígid de plàstic sense halògens, de 20 mm de diàmetre nominal, aïllant i no propagador de la flama, amb una resistència a l'impacte de 2 J, resistència a compressió de 1250 N i una rigidesa dielèctrica de 2000 V, amb unió roscada i muntat superficialment</t>
    </r>
  </si>
  <si>
    <r>
      <rPr>
        <b/>
        <sz val="10"/>
        <color indexed="8"/>
        <rFont val="Swis721 Lt BT"/>
        <family val="2"/>
      </rPr>
      <t xml:space="preserve">Col·locació </t>
    </r>
    <r>
      <rPr>
        <sz val="10"/>
        <color indexed="8"/>
        <rFont val="Swis721 Lt BT"/>
        <family val="2"/>
      </rPr>
      <t>de Cable amb conductor de coure de tensió assignada0,6/1 kV, de designació RZ1-K (AS), construcció segons norma UNE 21123-4, tripolar, de secció 3x1.5 mm2, amb coberta del cable de poliolefines, classe de reacció al foc Cca-s1b, d1, a1 segons la norma UNE-EN 50575 amb baixa emissió fums, col·locat en tub</t>
    </r>
  </si>
  <si>
    <r>
      <rPr>
        <b/>
        <sz val="10"/>
        <color indexed="8"/>
        <rFont val="Swis721 Lt BT"/>
        <family val="2"/>
      </rPr>
      <t>Col·locació</t>
    </r>
    <r>
      <rPr>
        <sz val="10"/>
        <color indexed="8"/>
        <rFont val="Swis721 Lt BT"/>
        <family val="2"/>
      </rPr>
      <t xml:space="preserve"> d'armari metal.lic marca Schneider  o similar . Inclou subministre, muntatge i connexionat, contenint al seu interior tots els elements de comandament i protecció definits a l'esquema unifilar per al QUADRE PLANTA 2
Com a norma general es tindran en compte les següents premises:
Tota la aparamenta serà Schneider   
Els interruptors automàtics tindran un PdC mínim de 6 kA els tipus magnetotèrmic.
Els elements reflexats als esquemes unifilars s'identificaran d'acord als mateixos
Les connexions s'efectuaran mitjançant terminals a pressió
Les sortides dels cablejats als receptors s'efectuaran mitjançant bornas numerades,
Tots els conductors seran de colors homologats i correctament numerat i identificats.
La alimentació als diferents interruptors que formen les proteccions als circuits s'efectuarà mitjançant 1 conjunt de pletines de coure (III+N): Subministre Normal 
El quadre disposarà d'un espai de reserva mínim del 20%
S'identificaran amb etiquetes cada un dels circuits.
S'inclou material auxiliar de muntatge.</t>
    </r>
  </si>
  <si>
    <r>
      <rPr>
        <b/>
        <sz val="10"/>
        <color indexed="8"/>
        <rFont val="Swis721 Lt BT"/>
        <family val="2"/>
      </rPr>
      <t xml:space="preserve">Col·locació </t>
    </r>
    <r>
      <rPr>
        <sz val="10"/>
        <color indexed="8"/>
        <rFont val="Swis721 Lt BT"/>
        <family val="2"/>
      </rPr>
      <t>d'armari metal.lic marca Schneider  o similar . Inclou subministre, muntatge i connexionat, contenint al seu interior tots els elements de comandament i protecció definits a l'esquema unifilar per al QUADRE PLANTA 3
Com a norma general es tindran en compte les següents premises:
Tota la aparamenta serà Schneider   
Els interruptors automàtics tindran un PdC mínim de 6 kA els tipus magnetotèrmic.
Els elements reflexats als esquemes unifilars s'identificaran d'acord als mateixos
Les connexions s'efectuaran mitjançant terminals a pressió
Les sortides dels cablejats als receptors s'efectuaran mitjançant bornas numerades,
Tots els conductors seran de colors homologats i correctament numerat i identificats.
La alimentació als diferents interruptors que formen les proteccions als circuits s'efectuarà mitjançant 1 conjunt de pletines de coure (III+N): Subministre Normal 
El quadre disposarà d'un espai de reserva mínim del 20%
S'identificaran amb etiquetes cada un dels circuits.
S'inclou material auxiliar de muntatge.</t>
    </r>
  </si>
  <si>
    <r>
      <rPr>
        <b/>
        <sz val="10"/>
        <color indexed="8"/>
        <rFont val="Swis721 Lt BT"/>
        <family val="2"/>
      </rPr>
      <t>Col·locació</t>
    </r>
    <r>
      <rPr>
        <sz val="10"/>
        <color indexed="8"/>
        <rFont val="Swis721 Lt BT"/>
        <family val="2"/>
      </rPr>
      <t xml:space="preserve"> de Interruptor detector de moviment, de tipus universal, per a càrregues resistives de fins a 1000 W de potència i 230 V de tensió d'alimentació, de 10 a 300 s de temps de desconnexió, sensibilitat d'activació de 5 a 120 lux, col.locat en superficie</t>
    </r>
  </si>
  <si>
    <r>
      <rPr>
        <b/>
        <sz val="10"/>
        <color indexed="8"/>
        <rFont val="Swis721 Lt BT"/>
        <family val="2"/>
      </rPr>
      <t xml:space="preserve">Col·locació </t>
    </r>
    <r>
      <rPr>
        <sz val="10"/>
        <color indexed="8"/>
        <rFont val="Swis721 Lt BT"/>
        <family val="2"/>
      </rPr>
      <t>de KIT CAIXA BASIS DE TERRA CIMA BOX o similar de 3 mòduls (6 elements). Inclou els següents elements:
· Caixa estandard de terra 70 mm de 3 mòduls
· Marc estandard de 3 mòduls
· Base doble schucko estandard blanca
· Base doble schucko estandard vermella
· Una placa estandard amb finestra i 2 connectors RJ45
· Cablejat elèctric i de dades
S'inclou material auxiliar de muntatge.</t>
    </r>
  </si>
  <si>
    <r>
      <rPr>
        <b/>
        <sz val="10"/>
        <color indexed="8"/>
        <rFont val="Swis721 Lt BT"/>
        <family val="2"/>
      </rPr>
      <t>Col·locació</t>
    </r>
    <r>
      <rPr>
        <sz val="10"/>
        <color indexed="8"/>
        <rFont val="Swis721 Lt BT"/>
        <family val="2"/>
      </rPr>
      <t xml:space="preserve"> de commutador de 10 A marca i color a definir per la DF, inclou caixa per a mecanisme, mecanisme, marc, tapa i accesoris de muntatge. Completament instal·lat.</t>
    </r>
  </si>
  <si>
    <r>
      <rPr>
        <b/>
        <sz val="10"/>
        <color indexed="8"/>
        <rFont val="Swis721 Lt BT"/>
        <family val="2"/>
      </rPr>
      <t xml:space="preserve">Col·locació </t>
    </r>
    <r>
      <rPr>
        <sz val="10"/>
        <color indexed="8"/>
        <rFont val="Swis721 Lt BT"/>
        <family val="2"/>
      </rPr>
      <t>d'interruptor de 10 A marca i color a definir per la DF, inclou caixa per a mecanisme, mecanisme, marc, tapa i accesoris de muntatge. Completament instal·lat.</t>
    </r>
  </si>
  <si>
    <r>
      <rPr>
        <b/>
        <sz val="10"/>
        <color indexed="8"/>
        <rFont val="Swis721 Lt BT"/>
        <family val="2"/>
      </rPr>
      <t xml:space="preserve">Col·locació </t>
    </r>
    <r>
      <rPr>
        <sz val="10"/>
        <color indexed="8"/>
        <rFont val="Swis721 Lt BT"/>
        <family val="2"/>
      </rPr>
      <t>endoll bipolar (II+T) de 16A  marca i color a definir per la DF, inclou caixa per a mecanisme, mecanisme, marc, tapa i accesoris de muntatge. Completament instal·lat.</t>
    </r>
  </si>
  <si>
    <r>
      <rPr>
        <b/>
        <sz val="10"/>
        <color indexed="8"/>
        <rFont val="Swis721 Lt BT"/>
        <family val="2"/>
      </rPr>
      <t>Col·locació</t>
    </r>
    <r>
      <rPr>
        <sz val="10"/>
        <color indexed="8"/>
        <rFont val="Swis721 Lt BT"/>
        <family val="2"/>
      </rPr>
      <t xml:space="preserve"> de pressa mural HDMI.  marca i color a definir per la DF, inclou caixa per a mecanisme, mecanisme, marc, tapa i accesoris de muntatge. Completament instal·lat.
</t>
    </r>
  </si>
  <si>
    <r>
      <rPr>
        <b/>
        <sz val="10"/>
        <color indexed="8"/>
        <rFont val="Swis721 Lt BT"/>
        <family val="2"/>
      </rPr>
      <t xml:space="preserve">Col·locació </t>
    </r>
    <r>
      <rPr>
        <sz val="10"/>
        <color indexed="8"/>
        <rFont val="Swis721 Lt BT"/>
        <family val="2"/>
      </rPr>
      <t xml:space="preserve">de pressa mural de 8 contactes RJ45.  marca i color a definir per la DF, inclou caixa per a mecanisme, mecanisme, marc, tapa i accesoris de muntatge. Completament instal·lat.
</t>
    </r>
  </si>
  <si>
    <r>
      <rPr>
        <b/>
        <sz val="10"/>
        <color indexed="8"/>
        <rFont val="Swis721 Lt BT"/>
        <family val="2"/>
      </rPr>
      <t>Col·locació</t>
    </r>
    <r>
      <rPr>
        <sz val="10"/>
        <color indexed="8"/>
        <rFont val="Swis721 Lt BT"/>
        <family val="2"/>
      </rPr>
      <t xml:space="preserve"> de lluminaria LED, tira continua, per a muntar encastada a fals sostre. S'inclou làmpada, equip electrònic amb control DALI, material de suportació i material auxiliar de muntatge.
</t>
    </r>
  </si>
  <si>
    <r>
      <rPr>
        <b/>
        <sz val="10"/>
        <color indexed="8"/>
        <rFont val="Swis721 Lt BT"/>
        <family val="2"/>
      </rPr>
      <t>Col·locació</t>
    </r>
    <r>
      <rPr>
        <sz val="10"/>
        <color indexed="8"/>
        <rFont val="Swis721 Lt BT"/>
        <family val="2"/>
      </rPr>
      <t xml:space="preserve"> de lluminaria tipus downlight circular, diametre 200, per encastar a sostre 11W , 4000ºK. S'inclou làmpades i material auxiliar de muntatge.
</t>
    </r>
  </si>
  <si>
    <r>
      <rPr>
        <b/>
        <sz val="10"/>
        <color indexed="8"/>
        <rFont val="Swis721 Lt BT"/>
        <family val="2"/>
      </rPr>
      <t xml:space="preserve">Instal.lació </t>
    </r>
    <r>
      <rPr>
        <sz val="10"/>
        <color indexed="8"/>
        <rFont val="Swis721 Lt BT"/>
        <family val="2"/>
      </rPr>
      <t xml:space="preserve">de cable de video HDMI 1.4 24 AWG per crimpar, negre, resolucio 4096x2160  a 24 fps, instal.lat i connectat
</t>
    </r>
  </si>
  <si>
    <r>
      <rPr>
        <b/>
        <sz val="10"/>
        <color indexed="8"/>
        <rFont val="Swis721 Lt BT"/>
        <family val="2"/>
      </rPr>
      <t>Instal.lació</t>
    </r>
    <r>
      <rPr>
        <sz val="10"/>
        <color indexed="8"/>
        <rFont val="Swis721 Lt BT"/>
        <family val="2"/>
      </rPr>
      <t xml:space="preserve"> de Llum d'emergència amb làmpada led, amb una vida útil de 100000 h, no permanent i no estanca amb grau de protecció IP4X, aïllament classe II, amb un flux aproximat de 340 a 370 lm, 1 h d'autonomia, de forma rectangular amb difusor i cos de policarbonat, preu alt, col·locat superficial
</t>
    </r>
  </si>
  <si>
    <r>
      <rPr>
        <b/>
        <sz val="10"/>
        <color indexed="8"/>
        <rFont val="Swis721 Lt BT"/>
        <family val="2"/>
      </rPr>
      <t>Col·locació</t>
    </r>
    <r>
      <rPr>
        <sz val="10"/>
        <color indexed="8"/>
        <rFont val="Swis721 Lt BT"/>
        <family val="2"/>
      </rPr>
      <t xml:space="preserve"> de Cable per a transmissió de dades amb conductors de coure, de 4 parells, categoria 6 U/UTP, aïllament de poliolefina i coberta de poliolefina, de baixa emissió de fums i opacitat reduïda, no propagador de l'incendi segons UNE-EN 50266, amb una classe de reacció al foc Dca-s2,d2,a2 segons norma UNE-EN 50575, col·locat sota tub o canal
</t>
    </r>
  </si>
  <si>
    <r>
      <rPr>
        <b/>
        <sz val="10"/>
        <color indexed="8"/>
        <rFont val="Swis721 Lt BT"/>
        <family val="2"/>
      </rPr>
      <t>Col·locació</t>
    </r>
    <r>
      <rPr>
        <sz val="10"/>
        <color indexed="8"/>
        <rFont val="Swis721 Lt BT"/>
        <family val="2"/>
      </rPr>
      <t xml:space="preserve"> de tub flexible corrugat de PVC sense halògens, de 20 mm de diàmetre nominal, aïllant i no propagador de la flama, de baixa emissió de fums i sense emissió de gassos tòxics ni corrossius, resistència a l'impacte de 2 J, resistència a compressió de 320 N i una rigidesa dielèctrica de 2000 V, muntat en superficie. S'inclou material auxiliar de muntatge.
</t>
    </r>
  </si>
  <si>
    <r>
      <rPr>
        <b/>
        <sz val="10"/>
        <color indexed="8"/>
        <rFont val="Swis721 Lt BT"/>
        <family val="2"/>
      </rPr>
      <t xml:space="preserve">Col·locació </t>
    </r>
    <r>
      <rPr>
        <sz val="10"/>
        <color indexed="8"/>
        <rFont val="Swis721 Lt BT"/>
        <family val="2"/>
      </rPr>
      <t xml:space="preserve">de segment inalámbrico formado por elementos 802.11ag LWAPP AP Integrated Antennas ETSI Cnfg o equivalente  y elemento Power Inyector for 1100, 1130AG, 1200 1230AG, 1240AG Series. Completo e instalar incluyendo parte proporcional de accesorios.
</t>
    </r>
  </si>
  <si>
    <r>
      <rPr>
        <b/>
        <sz val="10"/>
        <color indexed="8"/>
        <rFont val="Swis721 Lt BT"/>
        <family val="2"/>
      </rPr>
      <t>Col·locació</t>
    </r>
    <r>
      <rPr>
        <sz val="10"/>
        <color indexed="8"/>
        <rFont val="Swis721 Lt BT"/>
        <family val="2"/>
      </rPr>
      <t xml:space="preserve"> de Detector de fums òptic per a instal·lació contra incendis convencional, segons norma UNE-EN 54-7, amb base de superfície, muntat superficialment
</t>
    </r>
  </si>
  <si>
    <r>
      <rPr>
        <b/>
        <sz val="10"/>
        <color indexed="8"/>
        <rFont val="Swis721 Lt BT"/>
        <family val="2"/>
      </rPr>
      <t xml:space="preserve">Instal.lació </t>
    </r>
    <r>
      <rPr>
        <sz val="10"/>
        <color indexed="8"/>
        <rFont val="Swis721 Lt BT"/>
        <family val="2"/>
      </rPr>
      <t>de Extintor manual de pols seca polivalent, de càrrega 6 kg, amb pressió incorporada, pintat, amb suport a paret</t>
    </r>
  </si>
  <si>
    <r>
      <rPr>
        <b/>
        <sz val="10"/>
        <color indexed="8"/>
        <rFont val="Swis721 Lt BT"/>
        <family val="2"/>
      </rPr>
      <t>Legalització</t>
    </r>
    <r>
      <rPr>
        <sz val="10"/>
        <color indexed="8"/>
        <rFont val="Swis721 Lt BT"/>
        <family val="2"/>
      </rPr>
      <t xml:space="preserve"> de la instal·lació contra incendis, incloent taxa RITSIC</t>
    </r>
  </si>
  <si>
    <r>
      <t xml:space="preserve">Detector d'incendis: 
</t>
    </r>
    <r>
      <rPr>
        <b/>
        <sz val="10"/>
        <color indexed="8"/>
        <rFont val="Swis721 Lt BT"/>
        <family val="2"/>
      </rPr>
      <t xml:space="preserve">Instal.lació </t>
    </r>
    <r>
      <rPr>
        <sz val="10"/>
        <color indexed="8"/>
        <rFont val="Swis721 Lt BT"/>
        <family val="2"/>
      </rPr>
      <t>de Sensor dual òptic/tèrmic per a instal·lació contra incendis analògica, segons norma UNE-EN 54-5/A1 i UNE-EN 54-7, amb base de superfície, muntat superficialment</t>
    </r>
  </si>
  <si>
    <r>
      <rPr>
        <b/>
        <sz val="10"/>
        <color indexed="8"/>
        <rFont val="Swis721 Lt BT"/>
        <family val="2"/>
      </rPr>
      <t>Instal.lació</t>
    </r>
    <r>
      <rPr>
        <sz val="10"/>
        <color indexed="8"/>
        <rFont val="Swis721 Lt BT"/>
        <family val="2"/>
      </rPr>
      <t xml:space="preserve"> de Llum d'emergència amb làmpada led, amb una vida útil de 100000 h, permanent i no estanca amb grau de protecció IP4X, aïllament classe II, amb un flux aproximat de 240 a 270 lm, 1 h d'autonomia, de forma rectangular amb difusor i cos de policarbonat, preu alt, col·locat encastat</t>
    </r>
  </si>
  <si>
    <r>
      <rPr>
        <b/>
        <sz val="10"/>
        <color indexed="8"/>
        <rFont val="Swis721 Lt BT"/>
        <family val="2"/>
      </rPr>
      <t>Col·locació</t>
    </r>
    <r>
      <rPr>
        <sz val="10"/>
        <color indexed="8"/>
        <rFont val="Swis721 Lt BT"/>
        <family val="2"/>
      </rPr>
      <t xml:space="preserve"> de ventilador centrífug S&amp;P cab-200-ECOWATT o similar, de tensió 230V, 520m3/h , per connexio entre conductes. S'inclou  material auxiliar de muntatge i suports antivibratoris.</t>
    </r>
  </si>
  <si>
    <r>
      <rPr>
        <b/>
        <sz val="10"/>
        <color indexed="8"/>
        <rFont val="Swis721 Lt BT"/>
        <family val="2"/>
      </rPr>
      <t>Col·locació</t>
    </r>
    <r>
      <rPr>
        <sz val="10"/>
        <color indexed="8"/>
        <rFont val="Swis721 Lt BT"/>
        <family val="2"/>
      </rPr>
      <t xml:space="preserve"> de boca d'extracció S&amp;P BOC-125 o similar. S'inclou material auxiliar de muntatge i col·locació.</t>
    </r>
  </si>
  <si>
    <r>
      <rPr>
        <b/>
        <sz val="10"/>
        <color indexed="8"/>
        <rFont val="Swis721 Lt BT"/>
        <family val="2"/>
      </rPr>
      <t>Col·locació</t>
    </r>
    <r>
      <rPr>
        <sz val="10"/>
        <color indexed="8"/>
        <rFont val="Swis721 Lt BT"/>
        <family val="2"/>
      </rPr>
      <t xml:space="preserve"> de conducte circular xapa galvanitzada, de 150 mm de diàmetre i muntat superficialment. S'inclou material auxiliar de muntatge i accessoris.
</t>
    </r>
  </si>
  <si>
    <r>
      <rPr>
        <b/>
        <sz val="10"/>
        <color indexed="8"/>
        <rFont val="Swis721 Lt BT"/>
        <family val="2"/>
      </rPr>
      <t>Col·locació</t>
    </r>
    <r>
      <rPr>
        <sz val="10"/>
        <color indexed="8"/>
        <rFont val="Swis721 Lt BT"/>
        <family val="2"/>
      </rPr>
      <t xml:space="preserve"> de conducte circular xapa galvanitzada, de 125 mm de diàmetre i muntat superficialment. S'inclou material auxiliar de muntatge i accessoris.</t>
    </r>
  </si>
  <si>
    <r>
      <rPr>
        <b/>
        <sz val="10"/>
        <color indexed="8"/>
        <rFont val="Swis721 Lt BT"/>
        <family val="2"/>
      </rPr>
      <t xml:space="preserve">Instal·lació </t>
    </r>
    <r>
      <rPr>
        <sz val="10"/>
        <color indexed="8"/>
        <rFont val="Swis721 Lt BT"/>
        <family val="2"/>
      </rPr>
      <t>de recuperador de calor KOSNER model KRC-4 HE  o equivalent, de 2232 m3/h, rendiment 63%, monofasic, filtres F7/F9. totalment instal.lat, incloent connexio amb lonetes antivibratories, viseres sortida aire amb malla antiocells, teuladet de proteccio intemperie i suportacio amb varilla roscada i esmorteidors.</t>
    </r>
  </si>
  <si>
    <r>
      <rPr>
        <b/>
        <sz val="10"/>
        <color indexed="8"/>
        <rFont val="Swis721 Lt BT"/>
        <family val="2"/>
      </rPr>
      <t>Instal·lació</t>
    </r>
    <r>
      <rPr>
        <sz val="10"/>
        <color indexed="8"/>
        <rFont val="Swis721 Lt BT"/>
        <family val="2"/>
      </rPr>
      <t xml:space="preserve"> de reixa per interior MADEL CRG 150x150 o similar, totalment instal.lada</t>
    </r>
  </si>
  <si>
    <r>
      <rPr>
        <b/>
        <sz val="10"/>
        <color indexed="8"/>
        <rFont val="Swis721 Lt BT"/>
        <family val="2"/>
      </rPr>
      <t>Instal·lació</t>
    </r>
    <r>
      <rPr>
        <sz val="10"/>
        <color indexed="8"/>
        <rFont val="Swis721 Lt BT"/>
        <family val="2"/>
      </rPr>
      <t xml:space="preserve"> de manta d'aillament termic , de llana de roca i paper kraft, de 25mm de gruix, per conductes de xapa.
</t>
    </r>
  </si>
  <si>
    <r>
      <rPr>
        <b/>
        <sz val="10"/>
        <color indexed="8"/>
        <rFont val="Swis721 Lt BT"/>
        <family val="2"/>
      </rPr>
      <t>Instal·lació</t>
    </r>
    <r>
      <rPr>
        <sz val="10"/>
        <color indexed="8"/>
        <rFont val="Swis721 Lt BT"/>
        <family val="2"/>
      </rPr>
      <t xml:space="preserve"> de reixeta de lames d'alumni fixes marca MADEL model LMT SP+PLRX M9016 de dimensions 400X200, color blanc M9016, amb regulació. S'inclou material auxiliar de muntatge i col·locació.</t>
    </r>
  </si>
  <si>
    <r>
      <rPr>
        <b/>
        <sz val="10"/>
        <color indexed="8"/>
        <rFont val="Swis721 Lt BT"/>
        <family val="2"/>
      </rPr>
      <t>Col·locació</t>
    </r>
    <r>
      <rPr>
        <sz val="10"/>
        <color indexed="8"/>
        <rFont val="Swis721 Lt BT"/>
        <family val="2"/>
      </rPr>
      <t xml:space="preserve"> de comporta de regulació MADEL SCC/MA o similar per a conducte circular de diàmetre 200 mm, amb cos d'acer galvanitzat, comandament graduat de 0 a 90º subministrat amb el cos. S'inclou material auxiliar de muntatge i regulació</t>
    </r>
  </si>
  <si>
    <r>
      <rPr>
        <b/>
        <sz val="10"/>
        <color indexed="8"/>
        <rFont val="Swis721 Lt BT"/>
        <family val="2"/>
      </rPr>
      <t xml:space="preserve">Col·locació </t>
    </r>
    <r>
      <rPr>
        <sz val="10"/>
        <color indexed="8"/>
        <rFont val="Swis721 Lt BT"/>
        <family val="2"/>
      </rPr>
      <t>de comporta de regulació MADEL SCC/MA o similar per a conducte circular de diàmetre 80 mm, amb cos d'acer galvanitzat, comandament graduat de 0 a 90º subministrat amb el cos. S'inclou material auxiliar de muntatge i regulació</t>
    </r>
  </si>
  <si>
    <r>
      <rPr>
        <b/>
        <sz val="10"/>
        <color indexed="8"/>
        <rFont val="Swis721 Lt BT"/>
        <family val="2"/>
      </rPr>
      <t xml:space="preserve">Col·locació </t>
    </r>
    <r>
      <rPr>
        <sz val="10"/>
        <color indexed="8"/>
        <rFont val="Swis721 Lt BT"/>
        <family val="2"/>
      </rPr>
      <t>de comporta de regulació  MADEL SCC/MA o similar per a conducte circular de diàmetre 150 mm, amb cos d'acer galvanitzat, comandament graduat de 0 a 90º subministrat amb el cos. S'inclou material auxiliar de muntatge i regulació</t>
    </r>
  </si>
  <si>
    <r>
      <rPr>
        <b/>
        <sz val="10"/>
        <color indexed="8"/>
        <rFont val="Swis721 Lt BT"/>
        <family val="2"/>
      </rPr>
      <t>Col·locació</t>
    </r>
    <r>
      <rPr>
        <sz val="10"/>
        <color indexed="8"/>
        <rFont val="Swis721 Lt BT"/>
        <family val="2"/>
      </rPr>
      <t xml:space="preserve"> de conducte circular xapa galvanitzada, de 315 mm de diàmetre i muntat superficialment. S'inclou material auxiliar de muntatge i accessoris.</t>
    </r>
  </si>
  <si>
    <r>
      <rPr>
        <b/>
        <sz val="10"/>
        <color indexed="8"/>
        <rFont val="Swis721 Lt BT"/>
        <family val="2"/>
      </rPr>
      <t>Col·locació</t>
    </r>
    <r>
      <rPr>
        <sz val="10"/>
        <color indexed="8"/>
        <rFont val="Swis721 Lt BT"/>
        <family val="2"/>
      </rPr>
      <t xml:space="preserve"> de conducte llis circular de planxa d´acer galvanitzat de 200 mm de diàmetre (s/UNE_EN 1506), de gruix 0,5 mm i muntat superficialment, inclòs les peces especials. S'inclou materiala auxilair de muntatge.
</t>
    </r>
  </si>
  <si>
    <r>
      <rPr>
        <b/>
        <sz val="10"/>
        <color indexed="8"/>
        <rFont val="Swis721 Lt BT"/>
        <family val="2"/>
      </rPr>
      <t>Col·locació</t>
    </r>
    <r>
      <rPr>
        <sz val="10"/>
        <color indexed="8"/>
        <rFont val="Swis721 Lt BT"/>
        <family val="2"/>
      </rPr>
      <t xml:space="preserve"> de conducte helicoïdal circular de planxa d'acer galvanitzat, de 80mm de diàmetre (s/UNE_EN 1506), de gruix 0,5 mm i muntat superficialment. S'inclou material auxiliar de muntatge.
</t>
    </r>
  </si>
  <si>
    <r>
      <rPr>
        <b/>
        <sz val="10"/>
        <color indexed="8"/>
        <rFont val="Swis721 Lt BT"/>
        <family val="2"/>
      </rPr>
      <t>Col·locació</t>
    </r>
    <r>
      <rPr>
        <sz val="10"/>
        <color indexed="8"/>
        <rFont val="Swis721 Lt BT"/>
        <family val="2"/>
      </rPr>
      <t xml:space="preserve"> i posta en marxa d'unitat bomba de calor amb recuperacio PANASONIC U-8MF2E8  de 22.4kW de fred i 25kW de calor, amb les següents característiques tècniques:
Potència Frigorífica: 22.4kW
Potència Calorífica: 25kW
Consum Elèctric: 4.77kW
Tensió: 400V
Ventilador: 1 tipus helicohidal
Refrigerant: R410a
Connexions Frigorífiques: 3/8"-5/8"-3/4"
Soroll: 51 dBA
Pes 210kg
Comandament de paret CZ-RTC5B inclos
S'inclou suports elàstics antivibratoris, connexions frigorifiques i elèctriques de la unitat, desguàs, càrrega de gas i material auxiliar de muntatge per a instal·lació i posta en marxa.
</t>
    </r>
  </si>
  <si>
    <r>
      <rPr>
        <b/>
        <sz val="10"/>
        <color indexed="8"/>
        <rFont val="Swis721 Lt BT"/>
        <family val="2"/>
      </rPr>
      <t>Col·locació</t>
    </r>
    <r>
      <rPr>
        <sz val="10"/>
        <color indexed="8"/>
        <rFont val="Swis721 Lt BT"/>
        <family val="2"/>
      </rPr>
      <t xml:space="preserve"> i posta en marxa d'unitat interior de cassette   60X60 PANASONIC S-36MY2E5A de 3.6kW de fred i4.2kW de calor amb les següents característiques tècniques:
Potència Frigorífica: 3.6kW
Potència Calorífica: 4.2kW
Consum Elèctric: 0.30kW
Tensió: 230V
Connexions Frigorífiques: 1/4"-1/2"
Comandament de paret CZ-RTC5B  inclos
Panell decoratiu CZ-KPY4 inclos
S'inclou suports elàstics antivibratoris, connexions frigorifiques i elèctriques de la unitat, desguàs, càrrega de gas i material auxiliar de muntatge per a instal·lació i posta en marxa.
</t>
    </r>
  </si>
  <si>
    <r>
      <rPr>
        <b/>
        <sz val="10"/>
        <color indexed="8"/>
        <rFont val="Swis721 Lt BT"/>
        <family val="2"/>
      </rPr>
      <t>Col·locació</t>
    </r>
    <r>
      <rPr>
        <sz val="10"/>
        <color indexed="8"/>
        <rFont val="Swis721 Lt BT"/>
        <family val="2"/>
      </rPr>
      <t xml:space="preserve"> i posta en marxa d'unitat interior de conductes PANASONIC S-112MF2E5A de 11.2kW de fred i 12kW de calor amb les següents característiques tècniques:
Potència Frigorífica: 11.2kW
Potència Calorífica: 12kW
Consum Elèctric: 0.2kW
Tensió: 230V
Connexions Frigorífiques: 3/8"-5/8"
Comandament de paret CZ-RTC5B  inclos
S'inclou suports elàstics antivibratoris, connexions frigorifiques i elèctriques de la unitat, desguàs, càrrega de gas i material auxiliar de muntatge per a instal·lació i posta en marxa
</t>
    </r>
  </si>
  <si>
    <r>
      <rPr>
        <b/>
        <sz val="10"/>
        <color indexed="8"/>
        <rFont val="Swis721 Lt BT"/>
        <family val="2"/>
      </rPr>
      <t>Col·locació</t>
    </r>
    <r>
      <rPr>
        <sz val="10"/>
        <color indexed="8"/>
        <rFont val="Swis721 Lt BT"/>
        <family val="2"/>
      </rPr>
      <t xml:space="preserve"> i posta en marxa d'unitat controladora per recuperacio de calor  PANASONIC CZ-P41160HR3,  de 4 ports de fins a 16kw
S'inclou  connexions frigorifiques i elèctriques de la unitat i material auxiliar de muntatge per a instal·lació i posta en marxa.
</t>
    </r>
  </si>
  <si>
    <r>
      <rPr>
        <b/>
        <sz val="10"/>
        <color indexed="8"/>
        <rFont val="Swis721 Lt BT"/>
        <family val="2"/>
      </rPr>
      <t>Col·locació</t>
    </r>
    <r>
      <rPr>
        <sz val="10"/>
        <color indexed="8"/>
        <rFont val="Swis721 Lt BT"/>
        <family val="2"/>
      </rPr>
      <t xml:space="preserve"> i posta en marxa d'unitat bomba de calor PANASONIC KIT-200PE3ZH8  de 20kW de fred i 22,4kW de calor, formada per unitat exterior U-200PZH2E8 i unitat interior consola de conductes S200PE3E5B, amb les següents característiques tècniques:
Potència Frigorífica: 22kW
Potència Calorífica: 22,4kW
Consum Elèctric: 6.06kW
Tensió: 230V
Ventilador: 2 tipus helicohidal
Refrigerant: R32
Connexions Frigorífiques: 1"-3/8"
Soroll: 59 dBA
Pes 117kg
Comandament de pared CZ-RTC5B  inclos
S'inclou suports elàstics antivibratoris, connexions frigorifiques i elèctriques de la unitat, desguàs, càrrega de gas i material auxiliar de muntatge per a instal·lació i posta en marxa.
</t>
    </r>
  </si>
  <si>
    <r>
      <rPr>
        <b/>
        <sz val="10"/>
        <color indexed="8"/>
        <rFont val="Swis721 Lt BT"/>
        <family val="2"/>
      </rPr>
      <t>Formació</t>
    </r>
    <r>
      <rPr>
        <sz val="10"/>
        <color indexed="8"/>
        <rFont val="Swis721 Lt BT"/>
        <family val="2"/>
      </rPr>
      <t xml:space="preserve"> de conducte rectangular de llana de vidre UNE-EN 13162 de gruix 25 mm, resistència tèrmica &gt;= 0,75 m2K/W, amb recobriment exterior de paper kraft alumini reforçat i recobriment interior de paper kraft alumini reforçat, muntat en terra tècnic. S'inclou material auxiliar de muntatge.
</t>
    </r>
  </si>
  <si>
    <t>CONDUCTE FIBRA RECTANGULAR</t>
  </si>
  <si>
    <r>
      <rPr>
        <b/>
        <sz val="10"/>
        <color indexed="8"/>
        <rFont val="Swis721 Lt BT"/>
        <family val="2"/>
      </rPr>
      <t>Col·locació</t>
    </r>
    <r>
      <rPr>
        <sz val="10"/>
        <color indexed="8"/>
        <rFont val="Swis721 Lt BT"/>
        <family val="2"/>
      </rPr>
      <t xml:space="preserve"> de conducte llis circular de planxa d'acer galvanitzat, de 350 mm de diàmetre (s/une 100-101-84), de 0,50 mm de gruix i muntat superficialment, lacat colr blanc M9016, amb aillament intern de 9mm d'escuma elastomerica anticondensacio,   inclòs les peces especials. S'inclou material auxiliar de muntage.
</t>
    </r>
  </si>
  <si>
    <r>
      <rPr>
        <b/>
        <sz val="10"/>
        <color indexed="8"/>
        <rFont val="Swis721 Lt BT"/>
        <family val="2"/>
      </rPr>
      <t>Col·locació</t>
    </r>
    <r>
      <rPr>
        <sz val="10"/>
        <color indexed="8"/>
        <rFont val="Swis721 Lt BT"/>
        <family val="2"/>
      </rPr>
      <t xml:space="preserve"> de conductor de coure bipolar de secció 2x1,5 mm2 amb pantalla per a intal·lació de control, de muntatge sota tub. S'inclou material auxiliar de muntatge.</t>
    </r>
  </si>
  <si>
    <r>
      <rPr>
        <b/>
        <sz val="10"/>
        <color indexed="8"/>
        <rFont val="Swis721 Lt BT"/>
        <family val="2"/>
      </rPr>
      <t xml:space="preserve">Col·locació </t>
    </r>
    <r>
      <rPr>
        <sz val="10"/>
        <color indexed="8"/>
        <rFont val="Swis721 Lt BT"/>
        <family val="2"/>
      </rPr>
      <t>de tub flexible corrugat de PVC, de 25 mm de diàmetre nominal, aïllant i no propagador de la flama, de baixa emissió de fums i sense emissió de gassos tòxics ni corrossius, resistència a l'impacte de 2 J, resistència a compressió de 320 N i una rigidesa dielèctrica de 2000 V, muntat en superficie. S'inclou material auxiliar de muntatge.</t>
    </r>
  </si>
  <si>
    <r>
      <rPr>
        <b/>
        <sz val="10"/>
        <color indexed="8"/>
        <rFont val="Swis721 Lt BT"/>
        <family val="2"/>
      </rPr>
      <t>Col·locació</t>
    </r>
    <r>
      <rPr>
        <sz val="10"/>
        <color indexed="8"/>
        <rFont val="Swis721 Lt BT"/>
        <family val="2"/>
      </rPr>
      <t xml:space="preserve"> de reixeta de lames d'alumni fixes marca MADEL model LMT MINI +SP+PLRX M9016 de dimensions 1000X200, color blanc M9016, amb regulació. S'inclou material auxiliar de muntatge i col·locació.
</t>
    </r>
  </si>
  <si>
    <r>
      <rPr>
        <b/>
        <sz val="10"/>
        <color indexed="8"/>
        <rFont val="Swis721 Lt BT"/>
        <family val="2"/>
      </rPr>
      <t>Col·locació</t>
    </r>
    <r>
      <rPr>
        <sz val="10"/>
        <color indexed="8"/>
        <rFont val="Swis721 Lt BT"/>
        <family val="2"/>
      </rPr>
      <t xml:space="preserve"> de reixeta per conducte circular d'acer galvanitzat marca MADEL model BMC 900x125 /CMC/SD M9016 de dimensions 900X125 color blanc M9016, amb regulació. S'inclou material auxiliar de muntatge i col·locació.</t>
    </r>
  </si>
  <si>
    <r>
      <rPr>
        <b/>
        <sz val="10"/>
        <color indexed="8"/>
        <rFont val="Swis721 Lt BT"/>
        <family val="2"/>
      </rPr>
      <t xml:space="preserve">Col·locació </t>
    </r>
    <r>
      <rPr>
        <sz val="10"/>
        <color indexed="8"/>
        <rFont val="Swis721 Lt BT"/>
        <family val="2"/>
      </rPr>
      <t>de reixeta per conducte circular d'acer galvanitzat marca MADEL model BMC 600x125 /CMC/SD M9016 de dimensions 600X125 color blanc M9016, amb regulació. S'inclou material auxiliar de muntatge i col·locació.</t>
    </r>
  </si>
  <si>
    <r>
      <rPr>
        <b/>
        <sz val="10"/>
        <color indexed="8"/>
        <rFont val="Swis721 Lt BT"/>
        <family val="2"/>
      </rPr>
      <t xml:space="preserve">Col·locació </t>
    </r>
    <r>
      <rPr>
        <sz val="10"/>
        <color indexed="8"/>
        <rFont val="Swis721 Lt BT"/>
        <family val="2"/>
      </rPr>
      <t>de difusor de cons fixes d'alumni marca MADEL model DNC 315 +R3E+PLDN/AIS M9016 de diametre 315mm, color blanc M9016, amb regulació, plenum amb conexio lateral i aillat termoacusticament. S'inclou material auxiliar de muntatge i col·locació.</t>
    </r>
  </si>
  <si>
    <r>
      <rPr>
        <b/>
        <sz val="10"/>
        <color indexed="8"/>
        <rFont val="Swis721 Lt BT"/>
        <family val="2"/>
      </rPr>
      <t xml:space="preserve">Col·locació </t>
    </r>
    <r>
      <rPr>
        <sz val="10"/>
        <color indexed="8"/>
        <rFont val="Swis721 Lt BT"/>
        <family val="2"/>
      </rPr>
      <t xml:space="preserve">de tobera de llarg abast , de alumni marca MADEL model KAM-W-250 M9016,  regulació manual, acabat blanc M9016, amb anell embellidor. S'inclou material auxiliar de muntatge i col·locació.
</t>
    </r>
  </si>
  <si>
    <r>
      <rPr>
        <b/>
        <sz val="10"/>
        <color indexed="8"/>
        <rFont val="Swis721 Lt BT"/>
        <family val="2"/>
      </rPr>
      <t>Col·locació</t>
    </r>
    <r>
      <rPr>
        <sz val="10"/>
        <color indexed="8"/>
        <rFont val="Swis721 Lt BT"/>
        <family val="2"/>
      </rPr>
      <t xml:space="preserve"> d'aïllament tèrmic d'escuma elastomèrica, densitat per a canonades calentes, per a tub d'1 1/8 a 1 5/8´´ de diàmetre, de 25 de gruix  i col.locat superficialment. S'inclou material auxiliar de muntatge.</t>
    </r>
  </si>
  <si>
    <r>
      <rPr>
        <b/>
        <sz val="10"/>
        <color indexed="8"/>
        <rFont val="Swis721 Lt BT"/>
        <family val="2"/>
      </rPr>
      <t>Col·locació</t>
    </r>
    <r>
      <rPr>
        <sz val="10"/>
        <color indexed="8"/>
        <rFont val="Swis721 Lt BT"/>
        <family val="2"/>
      </rPr>
      <t xml:space="preserve"> d'aïllament tèrmic d'escuma elastomèrica per a canonades calentes, per a tub de 1/2´´ a 3/4" de diàmetre, de 20 mm de gruix, col.locat superficialment. S'inclou material auxiliar de muntatge.
</t>
    </r>
  </si>
  <si>
    <r>
      <rPr>
        <b/>
        <sz val="10"/>
        <color indexed="8"/>
        <rFont val="Swis721 Lt BT"/>
        <family val="2"/>
      </rPr>
      <t xml:space="preserve">Col·locació </t>
    </r>
    <r>
      <rPr>
        <sz val="10"/>
        <color indexed="8"/>
        <rFont val="Swis721 Lt BT"/>
        <family val="2"/>
      </rPr>
      <t>d'aïllament tèrmic d'escuma elastomèrica per a canonades fredes, per a tub de 3/8´´ a 1/4" de diàmetre, de 15 mm de gruix, i col.locat superficialment. S'inclou material auxiliar de muntatge.</t>
    </r>
  </si>
  <si>
    <r>
      <rPr>
        <b/>
        <sz val="10"/>
        <color indexed="8"/>
        <rFont val="Swis721 Lt BT"/>
        <family val="2"/>
      </rPr>
      <t xml:space="preserve">Col·locació </t>
    </r>
    <r>
      <rPr>
        <sz val="10"/>
        <color indexed="8"/>
        <rFont val="Swis721 Lt BT"/>
        <family val="2"/>
      </rPr>
      <t>de tub de coure semidur de 3/8'' de diàmetre nominal, de 0,76 mm de gruix, soldat per capil.laritat amb soldadura amb aliatge de plata, col.locat superficialment. S'inclou material auxiliar de muntatge.</t>
    </r>
  </si>
  <si>
    <r>
      <rPr>
        <b/>
        <sz val="10"/>
        <color indexed="8"/>
        <rFont val="Swis721 Lt BT"/>
        <family val="2"/>
      </rPr>
      <t xml:space="preserve">Col·locació </t>
    </r>
    <r>
      <rPr>
        <sz val="10"/>
        <color indexed="8"/>
        <rFont val="Swis721 Lt BT"/>
        <family val="2"/>
      </rPr>
      <t>de tub de coure semidur de 5/8'' de diàmetre nominal, de 0,76 mm de gruix, soldat per capil.laritat amb soldadura amb aliatge de plata, col.locat superficialment. S'inclou material auxiliar de muntatge.</t>
    </r>
  </si>
  <si>
    <r>
      <rPr>
        <b/>
        <sz val="10"/>
        <color indexed="8"/>
        <rFont val="Swis721 Lt BT"/>
        <family val="2"/>
      </rPr>
      <t>Col·locació</t>
    </r>
    <r>
      <rPr>
        <sz val="10"/>
        <color indexed="8"/>
        <rFont val="Swis721 Lt BT"/>
        <family val="2"/>
      </rPr>
      <t xml:space="preserve"> de tub de coure semidur de 3/4'' de diàmetre nominal, de 0,81 mm de gruix, soldat per capil.laritat amb soldadura amb aliatge de plata, col.locat superficialment. S'inclou material auxiliar de muntatge.
</t>
    </r>
  </si>
  <si>
    <r>
      <rPr>
        <b/>
        <sz val="10"/>
        <color indexed="8"/>
        <rFont val="Swis721 Lt BT"/>
        <family val="2"/>
      </rPr>
      <t xml:space="preserve">Col·locació </t>
    </r>
    <r>
      <rPr>
        <sz val="10"/>
        <color indexed="8"/>
        <rFont val="Swis721 Lt BT"/>
        <family val="2"/>
      </rPr>
      <t>de tub de coure recuit d'1/4'' de diàmetre nominal, de 0,76 mm de gruix, soldat per capil.laritat amb soldadura amb aliatge de plata, col.locat superficialment. S'inclou material auxiliar de muntatge.</t>
    </r>
  </si>
  <si>
    <r>
      <rPr>
        <b/>
        <sz val="10"/>
        <color indexed="8"/>
        <rFont val="Swis721 Lt BT"/>
        <family val="2"/>
      </rPr>
      <t xml:space="preserve">Col·locació </t>
    </r>
    <r>
      <rPr>
        <sz val="10"/>
        <color indexed="8"/>
        <rFont val="Swis721 Lt BT"/>
        <family val="2"/>
      </rPr>
      <t xml:space="preserve">d'aïllament tèrmic d'escuma elastomèrica per a canonades calentes, per a tub de 1/2´´ a 3/4" de diàmetre, de 20 mm de gruix, col.locat superficialment. S'inclou material auxiliar de muntatge.
</t>
    </r>
  </si>
  <si>
    <r>
      <rPr>
        <b/>
        <sz val="10"/>
        <color indexed="8"/>
        <rFont val="Swis721 Lt BT"/>
        <family val="2"/>
      </rPr>
      <t>Col·locació</t>
    </r>
    <r>
      <rPr>
        <sz val="10"/>
        <color indexed="8"/>
        <rFont val="Swis721 Lt BT"/>
        <family val="2"/>
      </rPr>
      <t xml:space="preserve"> de tub de polietilè de densitat baixa, per formació desguassos unitats climatitzadores, de 20 mm de diàmetre nominal exterior, 6 bar de pressió nominal, segons UNE 53-131, connectat a pressió  i col.locat superficialment. S'inclou material auxiliar de muntatge.</t>
    </r>
  </si>
  <si>
    <r>
      <rPr>
        <b/>
        <sz val="10"/>
        <color indexed="8"/>
        <rFont val="Swis721 Lt BT"/>
        <family val="2"/>
      </rPr>
      <t xml:space="preserve">Instal·lació </t>
    </r>
    <r>
      <rPr>
        <sz val="10"/>
        <color indexed="8"/>
        <rFont val="Swis721 Lt BT"/>
        <family val="2"/>
      </rPr>
      <t>de Ventilador en línia per a conducte circular amb cos extraible de material de xapa d'acer per a un diàmetre de 100 mm, motor monofàsic de dos velocitats, IP X4, 60 W de potència absorbida per a un cabal màxim de 260 m3/h, nivell de pressió sonora de 30 a 35 dbA, muntat en el conducte</t>
    </r>
  </si>
  <si>
    <r>
      <rPr>
        <b/>
        <sz val="10"/>
        <color indexed="8"/>
        <rFont val="Swis721 Lt BT"/>
        <family val="2"/>
      </rPr>
      <t xml:space="preserve">Instal·lació </t>
    </r>
    <r>
      <rPr>
        <sz val="10"/>
        <color indexed="8"/>
        <rFont val="Swis721 Lt BT"/>
        <family val="2"/>
      </rPr>
      <t>de Boca d'extracció de 100 mm de diàmetre de connexió i 140 mm de diàmetre exterior, d'acer galvanitzat amb acabat pintat, fixada amb cargols a paret o sostre i ajustada a cabals de sortida</t>
    </r>
  </si>
  <si>
    <r>
      <rPr>
        <b/>
        <sz val="10"/>
        <color indexed="8"/>
        <rFont val="Swis721 Lt BT"/>
        <family val="2"/>
      </rPr>
      <t xml:space="preserve">Instal·lació </t>
    </r>
    <r>
      <rPr>
        <sz val="10"/>
        <color indexed="8"/>
        <rFont val="Swis721 Lt BT"/>
        <family val="2"/>
      </rPr>
      <t>de Conducte helicoïdal circular de planxa d'acer galvanitzat de 100 mm de diàmetre (s/UNE-EN 1506), de gruix 0,5 mm, muntat superficialment</t>
    </r>
  </si>
  <si>
    <r>
      <rPr>
        <b/>
        <sz val="10"/>
        <color indexed="8"/>
        <rFont val="Swis721 Lt BT"/>
        <family val="2"/>
      </rPr>
      <t xml:space="preserve">Subministrament i reparació </t>
    </r>
    <r>
      <rPr>
        <sz val="10"/>
        <color indexed="8"/>
        <rFont val="Swis721 Lt BT"/>
        <family val="2"/>
      </rPr>
      <t>de paret en pati d'instal·lacions. Reparació superficial de parament arrebossat vertical exterior, amb arrencada i repicat de revestiments arrebossat existent, amb mitjans manuals i càrrega manual de runa sobre contenidor, a una alçària &gt;3 m, arrebossat a bona vista amb morter sense additius, mixt 1:2:10 elaborat a l'obra, amb acabat remolinat i pintat a la calç, amb 2 mans.</t>
    </r>
  </si>
  <si>
    <r>
      <rPr>
        <b/>
        <sz val="10"/>
        <color indexed="8"/>
        <rFont val="Swis721 Lt BT"/>
        <family val="2"/>
      </rPr>
      <t>Subministrament i execució</t>
    </r>
    <r>
      <rPr>
        <sz val="10"/>
        <color indexed="8"/>
        <rFont val="Swis721 Lt BT"/>
        <family val="2"/>
      </rPr>
      <t xml:space="preserve"> d'ajudes de paleteria en relació a la repercussió per m² de superfície construïda d'obra de la execució de la instal·lació de climatització formada per: conductes amb els seus accessoris i peces especials, reixetes, boques de ventilació, comportes, toveres, reguladors, difusors, qualsevol altre element component de la instal·lació i p/p de connexions a les xarxes elèctrica, de lampisteria i de salubritat, amb un grau de complexitat baix, en edifici d'altres usos, inclosa p/p d'elements comuns. Fins i tot material auxiliar per a la correcta execució dels treballs.</t>
    </r>
  </si>
  <si>
    <r>
      <rPr>
        <b/>
        <sz val="10"/>
        <color indexed="8"/>
        <rFont val="Swis721 Lt BT"/>
        <family val="2"/>
      </rPr>
      <t>Certificació</t>
    </r>
    <r>
      <rPr>
        <sz val="10"/>
        <color indexed="8"/>
        <rFont val="Swis721 Lt BT"/>
        <family val="2"/>
      </rPr>
      <t xml:space="preserve"> de l'instal·lació</t>
    </r>
    <r>
      <rPr>
        <b/>
        <sz val="10"/>
        <color indexed="8"/>
        <rFont val="Swis721 Lt BT"/>
        <family val="2"/>
      </rPr>
      <t xml:space="preserve"> </t>
    </r>
    <r>
      <rPr>
        <sz val="10"/>
        <color indexed="8"/>
        <rFont val="Swis721 Lt BT"/>
        <family val="2"/>
      </rPr>
      <t xml:space="preserve">de veu i dades. Amb redacció d'informe complert dels resultat.
</t>
    </r>
  </si>
  <si>
    <t>LEGALITZACIÓ</t>
  </si>
  <si>
    <r>
      <rPr>
        <b/>
        <sz val="10"/>
        <color indexed="8"/>
        <rFont val="Swis721 Lt BT"/>
        <family val="2"/>
      </rPr>
      <t>Totes les gestions necessàries per a:</t>
    </r>
    <r>
      <rPr>
        <sz val="10"/>
        <color indexed="8"/>
        <rFont val="Swis721 Lt BT"/>
        <family val="2"/>
      </rPr>
      <t xml:space="preserve"> Inspecció prèvia d'Entitat de Control Autoritzada (ECA) TUV Rheinland Ibérica Inspection, Certification&amp;Testing, S.A. per obtenir certificació tècnica per a la legalització de les instal·lacions e baixa tensió i d'instal·lacions de climatització.</t>
    </r>
  </si>
  <si>
    <r>
      <rPr>
        <b/>
        <sz val="10"/>
        <color rgb="FF000000"/>
        <rFont val="Swis721 Lt BT"/>
        <family val="2"/>
      </rPr>
      <t>M1</t>
    </r>
    <r>
      <rPr>
        <sz val="10"/>
        <color indexed="8"/>
        <rFont val="Swis721 Lt BT"/>
        <family val="2"/>
      </rPr>
      <t xml:space="preserve">. </t>
    </r>
    <r>
      <rPr>
        <b/>
        <sz val="10"/>
        <color indexed="8"/>
        <rFont val="Swis721 Lt BT"/>
        <family val="2"/>
      </rPr>
      <t>Subministrament i muntatge</t>
    </r>
    <r>
      <rPr>
        <sz val="10"/>
        <color indexed="8"/>
        <rFont val="Swis721 Lt BT"/>
        <family val="2"/>
      </rPr>
      <t xml:space="preserve"> de Mampara modular de 100 mm de gruix, formada per doble tauler de partícules aglomerades de fusta i vidre revestit amb melamina de 16 mm de gruix a la part inferior, i envidriament amb doble vidre laminar de seguretat de 3+3 de gruix, espai interior reblert de llana mineral de roca, sòcol inferior i remat superior d'alumini, amb sistema de suspensió sobre perfileria oculta d'alumini extrusionat i junts termoplàstics per al segellat dels vidres i del perímetre dels taulers, col·locada. Aïllament acústic 42dB segons certificat UNE-EN ISO 717-11997 i CTE-DB-HR</t>
    </r>
  </si>
  <si>
    <t>GENERAL, MÀ D'OBRA I MITJANS NECESSARIS A CÀRREC DE L'EMPRESA ADJUDICATÀRIA, MATERIAL SUBMINISTRAT PER CIRE</t>
  </si>
  <si>
    <t>PARTIDES AMB MATERIAL INCLÒS</t>
  </si>
  <si>
    <r>
      <rPr>
        <b/>
        <sz val="10"/>
        <color indexed="8"/>
        <rFont val="Swis721 Lt BT"/>
        <family val="2"/>
      </rPr>
      <t xml:space="preserve">Subministrament i muntatge </t>
    </r>
    <r>
      <rPr>
        <sz val="10"/>
        <color indexed="8"/>
        <rFont val="Swis721 Lt BT"/>
        <family val="2"/>
      </rPr>
      <t>de Paviment de PVC homogeni en lloseta de 600x300 mm, classe 34-43, segons UNE-EN 649 i gruix de 2,4 mm, col·locat amb adhesiu acrílic de dispersió aquosa i soldat en calent amb cordó cel·lular de diàmetre 4 mm</t>
    </r>
  </si>
  <si>
    <r>
      <rPr>
        <b/>
        <sz val="10"/>
        <color indexed="8"/>
        <rFont val="Swis721 Lt BT"/>
        <family val="2"/>
      </rPr>
      <t xml:space="preserve">Muntatge </t>
    </r>
    <r>
      <rPr>
        <sz val="10"/>
        <color indexed="8"/>
        <rFont val="Swis721 Lt BT"/>
        <family val="2"/>
      </rPr>
      <t>de sòcol de 100 mm d'alçària, col·locat amb adhesiu</t>
    </r>
  </si>
  <si>
    <r>
      <rPr>
        <b/>
        <sz val="10"/>
        <color indexed="8"/>
        <rFont val="Swis721 Lt BT"/>
        <family val="2"/>
      </rPr>
      <t>Muntatge</t>
    </r>
    <r>
      <rPr>
        <sz val="10"/>
        <color indexed="8"/>
        <rFont val="Swis721 Lt BT"/>
        <family val="2"/>
      </rPr>
      <t xml:space="preserve"> de Porta tallafocs metàl·lica, EI2-C 60 de dues fulles batents per a una llum de 160x205 cm, preu alt amb tanca antipànic, amb retenidor electromagnètic per a porta tallafocs de fulles batents, amb caixa, amb polsador de desbloqueig, força de retenció de 1100 N, 24 V c.c. de tensió d'alimentació, amb placa ferromagnètica articulada, segons la norma UNE-EN 1155, per a col·locació mural, col·locada</t>
    </r>
  </si>
  <si>
    <r>
      <rPr>
        <b/>
        <sz val="10"/>
        <color indexed="8"/>
        <rFont val="Swis721 Lt BT"/>
        <family val="2"/>
      </rPr>
      <t>Muntatge</t>
    </r>
    <r>
      <rPr>
        <sz val="10"/>
        <color indexed="8"/>
        <rFont val="Swis721 Lt BT"/>
        <family val="2"/>
      </rPr>
      <t xml:space="preserve"> de Porta tallafocs metàl·lica, EI2-C 60 una fulla batent per a una llum de 80x205 cm, preu alt amb tanca antipànic, amb retenidor electromagnètic per a porta tallafocs de fulles batents, amb caixa, amb polsador de desbloqueig, força de retenció de 1100 N, 24 V c.c. de tensió d'alimentació, amb placa ferromagnètica articulada, segons la norma UNE-EN 1155, per a col·locació mural, col·locada.</t>
    </r>
  </si>
  <si>
    <r>
      <rPr>
        <b/>
        <sz val="10"/>
        <color indexed="8"/>
        <rFont val="Swis721 Lt BT"/>
        <family val="2"/>
      </rPr>
      <t>Col·locació</t>
    </r>
    <r>
      <rPr>
        <sz val="10"/>
        <color indexed="8"/>
        <rFont val="Swis721 Lt BT"/>
        <family val="2"/>
      </rPr>
      <t xml:space="preserve"> de Cable amb conductor de coure de tensió assignada0,6/1 kV, de designació RZ1-K (AS), construcció segons norma UNE 21123-4, tripolar, de secció 3x6 mm2, amb coberta del cable de poliolefines, classe de reacció al foc Cca-s1b, d1, a1 segons la norma UNE-EN 50575 amb baixa emissió fums, col·locat en tub.</t>
    </r>
  </si>
  <si>
    <t>Realització dels treballs correctius indicats per inspecció prèvia d'Entitat de Control Autoritzada. Partida a justificar.</t>
  </si>
  <si>
    <t>(Import fix per a tots els licitadors)</t>
  </si>
  <si>
    <t xml:space="preserve">       </t>
  </si>
  <si>
    <t>Documentació d'instal·lador necessària per l'obtenció de la Llicència Ambiental: Certificat/Butlletins de BT i Clima.</t>
  </si>
  <si>
    <t>Actuacions necessàries a realitzar en la totalitat de l'Edifici per l'obtenció de la Llicència Ambiental. Segons indicacions DF.</t>
  </si>
  <si>
    <t>Partida íntegra de seguretat i salut per donar compliment al Estudi de Seguretat i Salut, Pla de seguretat i Salut i normes vigents. (Estimació d'un 3,5%)</t>
  </si>
  <si>
    <t>OBRES I SERVEIS - LOT4 - FUSTERIA</t>
  </si>
  <si>
    <t>OBRES I SERVEIS - LOT3 - CLIMATITZACIÓ</t>
  </si>
  <si>
    <t>OBRES I SERVEIS - LOT1 - OBRA CIVIL</t>
  </si>
  <si>
    <t>OBRES I SERVEIS - LOT2 - ELECTRICITAT, VEU I DADES, PCI</t>
  </si>
  <si>
    <t>INSTAL·LACIÓ ELÈCTRICA</t>
  </si>
  <si>
    <t xml:space="preserve"> IL.LUMINACIÓ I ALIMENTACIÓ RECEPTORS</t>
  </si>
  <si>
    <t>LLUMINARIA EMERGÈNCIA LED ENCASTADA</t>
  </si>
  <si>
    <t>VEU I DADES</t>
  </si>
  <si>
    <r>
      <rPr>
        <b/>
        <sz val="10"/>
        <color rgb="FF000000"/>
        <rFont val="Swis721 Lt BT"/>
        <family val="2"/>
      </rPr>
      <t>E6 i E7</t>
    </r>
    <r>
      <rPr>
        <sz val="10"/>
        <color indexed="8"/>
        <rFont val="Swis721 Lt BT"/>
        <family val="2"/>
      </rPr>
      <t xml:space="preserve"> Mòdul de guixeta de 150 cm d'alçada, 40 cm d'amplada i 45 cm de fons, amb tres portes, construïda en melamina blanca, tirador de mitja canya de fusta, pany electrònic i placa identificadora. </t>
    </r>
  </si>
  <si>
    <t>AJUDES A TERCERS</t>
  </si>
  <si>
    <r>
      <rPr>
        <b/>
        <sz val="10"/>
        <color indexed="8"/>
        <rFont val="Swis721 Lt BT"/>
        <family val="2"/>
      </rPr>
      <t xml:space="preserve">Ajudes a tercers. </t>
    </r>
    <r>
      <rPr>
        <sz val="10"/>
        <color indexed="8"/>
        <rFont val="Swis721 Lt BT"/>
        <family val="2"/>
      </rPr>
      <t>Treballs en obra civil necessaris pel general de l'actuació. Partida a justificar.</t>
    </r>
  </si>
  <si>
    <r>
      <rPr>
        <b/>
        <sz val="10"/>
        <color indexed="8"/>
        <rFont val="Swis721 Lt BT"/>
        <family val="2"/>
      </rPr>
      <t xml:space="preserve">Ajudes a tercers. </t>
    </r>
    <r>
      <rPr>
        <sz val="10"/>
        <color indexed="8"/>
        <rFont val="Swis721 Lt BT"/>
        <family val="2"/>
      </rPr>
      <t>Treballs d'instal·lacions en general per a dur a terme la totalitat de l'actuació. Provisionals d'obra. Partida a justificar.</t>
    </r>
  </si>
  <si>
    <t>OMPLIR ÚNICAMENT ELS ESPAIS EN COLOR GROC</t>
  </si>
  <si>
    <t>EMPRESA LICITADORA:</t>
  </si>
  <si>
    <t>IMPORT MÀXIM DE LICITACIÓ</t>
  </si>
  <si>
    <t>TOTAL OFERTA DE L'EMPRESA:</t>
  </si>
  <si>
    <t>TOTAL OFERTA EMPRESA:</t>
  </si>
  <si>
    <t xml:space="preserve">IMPORT MÀXIM DE LICITACIÓ: </t>
  </si>
  <si>
    <t>OFERTA</t>
  </si>
  <si>
    <t>TOTAL</t>
  </si>
  <si>
    <t>REFORMA PL.2 I PL.3</t>
  </si>
  <si>
    <t>ENDERROCS</t>
  </si>
  <si>
    <t>1.1.1</t>
  </si>
  <si>
    <t>Enderroc de plaques de fals sostre i entramat de suport.  Incloent la seva retirada a contenidor.</t>
  </si>
  <si>
    <t>Planta 02</t>
  </si>
  <si>
    <t>Planta 03</t>
  </si>
  <si>
    <t>1.1.2</t>
  </si>
  <si>
    <t>Enderroc de peces de paviment vinílic deixant la superfície de suport preparada per al posterior revestiment. Incloent la seva retirada a contenidor.</t>
  </si>
  <si>
    <t>1.1.3</t>
  </si>
  <si>
    <t xml:space="preserve">Retirada de mobiliari. Taules, cadires i elements de magatzematge. Incloent la desconnexió de cablejat si és necessari. l'apilament en zona designada dins de l'espai d'obra i posterior reubicació, o transport a contenidor. Tenint en compte la jornada d'oficial i operario.
</t>
  </si>
  <si>
    <t>1.1.4</t>
  </si>
  <si>
    <t xml:space="preserve">Retirada de canaleta tècnica sobre paviment. Incloent l'apilament en zona designada dins de l'espai d'obra, o transport a contenidor. </t>
  </si>
  <si>
    <t>TASQUES AUXILIARS</t>
  </si>
  <si>
    <t>1.2.1</t>
  </si>
  <si>
    <t>Protecció de ascensors i zones comunes de pas amb plàstic, cartó o moqueta firal segons necessitats. Fins i tot les renovacions necessàries, així com la retirada d'aquestes proteccions a la finalització dels treballs.  Tenint en compte la jornada d'oficial i operario.</t>
  </si>
  <si>
    <t>1.2.2</t>
  </si>
  <si>
    <t xml:space="preserve"> Trasllat de totes les runes generades a l'obra fins abocador autoritzat i neteja final de la zona de treball i trasllat de runes generades per les feines de reparació a abocador autoritzat. (estimat 1,5%)</t>
  </si>
  <si>
    <t>1.2.3</t>
  </si>
  <si>
    <t>Contenidor de residus i enderrocs. 8m3.</t>
  </si>
  <si>
    <t>1.2.4</t>
  </si>
  <si>
    <t>Neteja final d'obra</t>
  </si>
  <si>
    <t>OBRA NOVA</t>
  </si>
  <si>
    <t>1.3.1</t>
  </si>
  <si>
    <r>
      <rPr>
        <b/>
        <sz val="10"/>
        <color theme="1"/>
        <rFont val="Yu Gothic UI Semilight"/>
        <family val="2"/>
      </rPr>
      <t xml:space="preserve">Col·locació </t>
    </r>
    <r>
      <rPr>
        <sz val="10"/>
        <color theme="1"/>
        <rFont val="Yu Gothic UI Semilight"/>
        <family val="2"/>
      </rPr>
      <t>d'envà de cartó guix de 30 cm d'altura aproximadament. Des de fals sostre fins a altura de mampara de vidre. Format per una estructura senzilla d'acer galvanitzat i doble placa de guix. 15+15+46+15+15. Amb aïllament de plaques de llana de roca. Per a garantir l'aïllament acústic entre despatxos. Totalment acabat.</t>
    </r>
  </si>
  <si>
    <t>1.3.2</t>
  </si>
  <si>
    <r>
      <rPr>
        <b/>
        <sz val="10"/>
        <color theme="1"/>
        <rFont val="Yu Gothic UI Semilight"/>
        <family val="2"/>
      </rPr>
      <t>Col·locació</t>
    </r>
    <r>
      <rPr>
        <sz val="10"/>
        <color theme="1"/>
        <rFont val="Yu Gothic UI Semilight"/>
        <family val="2"/>
      </rPr>
      <t xml:space="preserve"> d'envà de cartó guix de 20 cm d'altura des de fals sostre. Format per una estructura senzilla d'acer galvanitzat i doble placa de guix. 15+15+46. (Desnivell de fals sostre)</t>
    </r>
  </si>
  <si>
    <t>1.3.3</t>
  </si>
  <si>
    <r>
      <rPr>
        <b/>
        <sz val="10"/>
        <rFont val="Yu Gothic UI Semilight"/>
        <family val="2"/>
      </rPr>
      <t>Subministrament i muntatge</t>
    </r>
    <r>
      <rPr>
        <sz val="10"/>
        <rFont val="Yu Gothic UI Semilight"/>
        <family val="2"/>
      </rPr>
      <t xml:space="preserve"> per a repassos de pladur sobre forats ocasionats pel canvi d'ubicació de mecanismes i altres treballs</t>
    </r>
  </si>
  <si>
    <t>1.3.4</t>
  </si>
  <si>
    <r>
      <rPr>
        <b/>
        <sz val="10"/>
        <rFont val="Yu Gothic UI Semilight"/>
        <family val="2"/>
      </rPr>
      <t>Col·locació</t>
    </r>
    <r>
      <rPr>
        <sz val="10"/>
        <rFont val="Yu Gothic UI Semilight"/>
        <family val="2"/>
      </rPr>
      <t xml:space="preserve"> de barrera fònica composta per plaques rígides de llana mineral de roca (MW), de densitat 26 a 35 kg/m3, de 40 mm de gruix, amb una conductivitat tèrmica &lt;= 0.037 W/(m·K) i resistència tèrmica &gt;= 1,081 m2·K/W. Sobre altura de fals sostre (60 cm aproximadament). Completament acabada i segellada.</t>
    </r>
  </si>
  <si>
    <t>1.3.5</t>
  </si>
  <si>
    <r>
      <rPr>
        <b/>
        <sz val="10"/>
        <color theme="1"/>
        <rFont val="Yu Gothic UI Semilight"/>
        <family val="2"/>
      </rPr>
      <t xml:space="preserve">Subministrament i Col·locació </t>
    </r>
    <r>
      <rPr>
        <sz val="10"/>
        <color theme="1"/>
        <rFont val="Yu Gothic UI Semilight"/>
        <family val="2"/>
      </rPr>
      <t xml:space="preserve">de mampara de vidre doble. Acabat i qualitat similar a l'existent. De 100 mm de gruix, formada per doble tauler de partícules aglomerades de fusta revestit amb melamina de 16 mm de gruix a la part inferior, i envidriament amb doble vidre laminar de seguretat de 3+3 de gruix, espai interior reblert de llana mineral de roca, sòcol inferior i remat superior d'alumini, amb bandes biadhesives per a garantir el prefecte segellat entre ells.  col·locada. Aïllament acústic 42dB segons certificat UNE-EN ISO 717-11997 i CTE-DB-HR. Altura total 2300mm. 
</t>
    </r>
  </si>
  <si>
    <t>1.3.6</t>
  </si>
  <si>
    <t>un</t>
  </si>
  <si>
    <r>
      <rPr>
        <b/>
        <sz val="10"/>
        <color theme="1"/>
        <rFont val="Yu Gothic UI Semilight"/>
        <family val="2"/>
      </rPr>
      <t>Subministrament i Col·locació</t>
    </r>
    <r>
      <rPr>
        <sz val="10"/>
        <color theme="1"/>
        <rFont val="Yu Gothic UI Semilight"/>
        <family val="2"/>
      </rPr>
      <t xml:space="preserve"> de porta de mampara de vidre doble (gruix de 92 mm). Incloent  estructura amb sistema d'anivellament amb perfil d'acer galvanitzat amb perforacions múltiples per a la fixació de la resta de components. Amb guillotina acústica. Incloent també pom i pany.
 Aïllament acústic mitjà de Rw= 30db.
</t>
    </r>
  </si>
  <si>
    <t>1.3.7</t>
  </si>
  <si>
    <r>
      <rPr>
        <b/>
        <sz val="10"/>
        <color theme="1"/>
        <rFont val="Yu Gothic UI Semilight"/>
        <family val="2"/>
      </rPr>
      <t>Col·locació</t>
    </r>
    <r>
      <rPr>
        <sz val="10"/>
        <color theme="1"/>
        <rFont val="Yu Gothic UI Semilight"/>
        <family val="2"/>
      </rPr>
      <t xml:space="preserve"> de fals sostre enregistrable de plaques de guix laminat de 60x60 amb estructura senzilla d'acer galvanitzat. Igual a existent i subjecció al sostre amb amortidor antivibratori d'acer.
</t>
    </r>
  </si>
  <si>
    <t>1.3.8</t>
  </si>
  <si>
    <r>
      <rPr>
        <b/>
        <sz val="10"/>
        <rFont val="Yu Gothic UI Semilight"/>
        <family val="2"/>
      </rPr>
      <t>Subministrament i col·locació</t>
    </r>
    <r>
      <rPr>
        <sz val="10"/>
        <rFont val="Yu Gothic UI Semilight"/>
        <family val="2"/>
      </rPr>
      <t xml:space="preserve"> de paviment vinílic LVT en llosetes igual a existent.Totalment rematat. </t>
    </r>
  </si>
  <si>
    <t>1.3.9</t>
  </si>
  <si>
    <r>
      <rPr>
        <b/>
        <sz val="10"/>
        <rFont val="Yu Gothic UI Semilight"/>
        <family val="2"/>
      </rPr>
      <t>Subministrament i col·locació</t>
    </r>
    <r>
      <rPr>
        <sz val="10"/>
        <rFont val="Yu Gothic UI Semilight"/>
        <family val="2"/>
      </rPr>
      <t xml:space="preserve"> de vinil a l'acid de tall per a decoració de mampares,translúcid. H:120cm</t>
    </r>
  </si>
  <si>
    <t>1.3.10</t>
  </si>
  <si>
    <r>
      <rPr>
        <b/>
        <sz val="10"/>
        <rFont val="Yu Gothic UI Semilight"/>
        <family val="2"/>
      </rPr>
      <t>Pintat</t>
    </r>
    <r>
      <rPr>
        <sz val="10"/>
        <rFont val="Yu Gothic UI Semilight"/>
        <family val="2"/>
      </rPr>
      <t xml:space="preserve"> de parament vertical de guix, amb pintura plàstica amb acabat llis i mat. Incloent mans necessàries per al seu correcte acabat. Fins i tot preparació del suport mitjançant neteja i escatat d'imperfeccions.
Color blanc a definir per la DF.</t>
    </r>
  </si>
  <si>
    <t>1.3.11</t>
  </si>
  <si>
    <r>
      <rPr>
        <b/>
        <sz val="10"/>
        <rFont val="Yu Gothic UI Semilight"/>
        <family val="2"/>
      </rPr>
      <t>Execució</t>
    </r>
    <r>
      <rPr>
        <sz val="10"/>
        <rFont val="Yu Gothic UI Semilight"/>
        <family val="2"/>
      </rPr>
      <t xml:space="preserve"> de repassos de pintura sobre guix, amb pintura plàstica amb acabat llis i mat. 
Color blanc a definir per la DF. Incloent massillat si és necessari.</t>
    </r>
  </si>
  <si>
    <t>ALTRES</t>
  </si>
  <si>
    <t>1.4.1</t>
  </si>
  <si>
    <r>
      <t xml:space="preserve">Ajudes a tercers. </t>
    </r>
    <r>
      <rPr>
        <sz val="10"/>
        <rFont val="Yu Gothic UI Semilight"/>
        <family val="2"/>
      </rPr>
      <t xml:space="preserve">Treballs d'ajuda a altres industrials, a valorar i acceptar prèviament conjuntament amb el Tècnic assignat. Partida a justificar </t>
    </r>
  </si>
  <si>
    <t>(Partida íntegre)</t>
  </si>
  <si>
    <t>TOTAL OBRA CIVIL</t>
  </si>
  <si>
    <t>PREVENCIÓ RISCOS LABORALS</t>
  </si>
  <si>
    <t>Equipaments  i elements de protecció de seguretat i salut</t>
  </si>
  <si>
    <t>CONTROL DE QUALITAT</t>
  </si>
  <si>
    <t>Control de qualitat</t>
  </si>
  <si>
    <t>IMPORT MÀXIM DE LA LICITACIÓ (Edifici Annex)</t>
  </si>
  <si>
    <t>OBRES I SERVEIS - LOT 1 - OBRA CIVIL plantes 2 i 3</t>
  </si>
  <si>
    <t>IMPORT MÀXIM DE LA LICITACIÓ de les plantes 2 i 3</t>
  </si>
  <si>
    <t>TOTAL PRESSUPOST de les plantes 2 i 3</t>
  </si>
  <si>
    <t>INSTAL·LACIONS</t>
  </si>
  <si>
    <r>
      <rPr>
        <b/>
        <sz val="10"/>
        <rFont val="Yu Gothic UI Semilight"/>
        <family val="2"/>
      </rPr>
      <t>Instal·lació</t>
    </r>
    <r>
      <rPr>
        <sz val="10"/>
        <rFont val="Yu Gothic UI Semilight"/>
        <family val="2"/>
      </rPr>
      <t xml:space="preserve"> de muntant tècnic igual a existent
</t>
    </r>
  </si>
  <si>
    <t>º</t>
  </si>
  <si>
    <r>
      <rPr>
        <b/>
        <sz val="10"/>
        <rFont val="Yu Gothic UI Semilight"/>
        <family val="2"/>
      </rPr>
      <t xml:space="preserve">Muntatge </t>
    </r>
    <r>
      <rPr>
        <sz val="10"/>
        <rFont val="Yu Gothic UI Semilight"/>
        <family val="2"/>
      </rPr>
      <t>de dotació 2/2/2 per a nou lloc de treball. Terminal tipus Ofiblock sota taula. Incloent canaleta metàl·lica sobre paviment.</t>
    </r>
    <r>
      <rPr>
        <b/>
        <sz val="10"/>
        <rFont val="Yu Gothic UI Semilight"/>
        <family val="2"/>
      </rPr>
      <t xml:space="preserve"> Incloent la instal·lació </t>
    </r>
    <r>
      <rPr>
        <sz val="10"/>
        <rFont val="Yu Gothic UI Semilight"/>
        <family val="2"/>
      </rPr>
      <t>de cablejat fins al rack.</t>
    </r>
  </si>
  <si>
    <r>
      <rPr>
        <b/>
        <sz val="10"/>
        <rFont val="Yu Gothic UI Semilight"/>
        <family val="2"/>
      </rPr>
      <t>Execució</t>
    </r>
    <r>
      <rPr>
        <sz val="10"/>
        <rFont val="Yu Gothic UI Semilight"/>
        <family val="2"/>
      </rPr>
      <t xml:space="preserve"> d'Ajustos de cablejat existent en llocs de treball  per desplaçaments menors a 1,5m</t>
    </r>
    <r>
      <rPr>
        <sz val="10"/>
        <color rgb="FFFF0000"/>
        <rFont val="Yu Gothic UI Semilight"/>
        <family val="2"/>
      </rPr>
      <t xml:space="preserve">
</t>
    </r>
  </si>
  <si>
    <r>
      <rPr>
        <b/>
        <sz val="10"/>
        <rFont val="Yu Gothic UI Semilight"/>
        <family val="2"/>
      </rPr>
      <t>Muntatge</t>
    </r>
    <r>
      <rPr>
        <sz val="10"/>
        <rFont val="Yu Gothic UI Semilight"/>
        <family val="2"/>
      </rPr>
      <t xml:space="preserve"> de Caixa de mecanismes encastada en paret per a lloc de treball en despatx. Dotació 2/2/2. </t>
    </r>
    <r>
      <rPr>
        <b/>
        <sz val="10"/>
        <rFont val="Yu Gothic UI Semilight"/>
        <family val="2"/>
      </rPr>
      <t xml:space="preserve">Incloent la instal·lació </t>
    </r>
    <r>
      <rPr>
        <sz val="10"/>
        <rFont val="Yu Gothic UI Semilight"/>
        <family val="2"/>
      </rPr>
      <t>del cablejat necessari fins al rack.</t>
    </r>
  </si>
  <si>
    <r>
      <rPr>
        <b/>
        <sz val="10"/>
        <rFont val="Yu Gothic UI Semilight"/>
        <family val="2"/>
      </rPr>
      <t>Execució</t>
    </r>
    <r>
      <rPr>
        <sz val="10"/>
        <rFont val="Yu Gothic UI Semilight"/>
        <family val="2"/>
      </rPr>
      <t xml:space="preserve"> de redistribució de plaques d'il·luminació existents en fals sostre i reubicació  d'il·luminació d'emergència de nous despatxos.</t>
    </r>
  </si>
  <si>
    <r>
      <rPr>
        <b/>
        <sz val="10"/>
        <rFont val="Yu Gothic UI Semilight"/>
        <family val="2"/>
      </rPr>
      <t>Instal·lació</t>
    </r>
    <r>
      <rPr>
        <sz val="10"/>
        <rFont val="Yu Gothic UI Semilight"/>
        <family val="2"/>
      </rPr>
      <t xml:space="preserve"> d'interruptor unipolar simple per a enllumenat de despatx.</t>
    </r>
    <r>
      <rPr>
        <b/>
        <sz val="10"/>
        <rFont val="Yu Gothic UI Semilight"/>
        <family val="2"/>
      </rPr>
      <t xml:space="preserve"> Incloent la instal·lació</t>
    </r>
    <r>
      <rPr>
        <sz val="10"/>
        <rFont val="Yu Gothic UI Semilight"/>
        <family val="2"/>
      </rPr>
      <t xml:space="preserve"> de cablejat necessari pel seu funcionament.</t>
    </r>
    <r>
      <rPr>
        <sz val="10"/>
        <color rgb="FFFF0000"/>
        <rFont val="Yu Gothic UI Semilight"/>
        <family val="2"/>
      </rPr>
      <t xml:space="preserve">
</t>
    </r>
  </si>
  <si>
    <t>2.7</t>
  </si>
  <si>
    <r>
      <rPr>
        <b/>
        <sz val="10"/>
        <rFont val="Yu Gothic UI Semilight"/>
        <family val="2"/>
      </rPr>
      <t>Instal·lació</t>
    </r>
    <r>
      <rPr>
        <sz val="10"/>
        <rFont val="Yu Gothic UI Semilight"/>
        <family val="2"/>
      </rPr>
      <t xml:space="preserve"> de presa elèctrica en paret. Altura a 30cm. </t>
    </r>
    <r>
      <rPr>
        <b/>
        <sz val="10"/>
        <rFont val="Yu Gothic UI Semilight"/>
        <family val="2"/>
      </rPr>
      <t>Incloent la instal·lació</t>
    </r>
    <r>
      <rPr>
        <sz val="10"/>
        <rFont val="Yu Gothic UI Semilight"/>
        <family val="2"/>
      </rPr>
      <t xml:space="preserve"> del cablejat necessari pel seu funcionament.
</t>
    </r>
  </si>
  <si>
    <t>2.8</t>
  </si>
  <si>
    <r>
      <rPr>
        <b/>
        <sz val="10"/>
        <rFont val="Yu Gothic UI Semilight"/>
        <family val="2"/>
      </rPr>
      <t>Muntatge i posta en marxa</t>
    </r>
    <r>
      <rPr>
        <sz val="10"/>
        <rFont val="Yu Gothic UI Semilight"/>
        <family val="2"/>
      </rPr>
      <t xml:space="preserve"> de fancoil sobre fals sostre. Marca Daitsu, modelo FDLD-09EC.</t>
    </r>
    <r>
      <rPr>
        <b/>
        <sz val="10"/>
        <rFont val="Yu Gothic UI Semilight"/>
        <family val="2"/>
      </rPr>
      <t xml:space="preserve"> Incloent</t>
    </r>
    <r>
      <rPr>
        <sz val="10"/>
        <rFont val="Yu Gothic UI Semilight"/>
        <family val="2"/>
      </rPr>
      <t xml:space="preserve"> ml de conductes necessaris.
</t>
    </r>
  </si>
  <si>
    <t>2.9</t>
  </si>
  <si>
    <r>
      <rPr>
        <b/>
        <sz val="10"/>
        <rFont val="Yu Gothic UI Semilight"/>
        <family val="2"/>
      </rPr>
      <t>Execució</t>
    </r>
    <r>
      <rPr>
        <sz val="10"/>
        <rFont val="Yu Gothic UI Semilight"/>
        <family val="2"/>
      </rPr>
      <t xml:space="preserve"> d'Ajustos de conductes, difusors i reixetes necessaris per al correcte funcionament de la climatització del nou despatxo i zona de treball afectada.
</t>
    </r>
  </si>
  <si>
    <t>2.10</t>
  </si>
  <si>
    <r>
      <rPr>
        <b/>
        <sz val="10"/>
        <rFont val="Yu Gothic UI Semilight"/>
        <family val="2"/>
      </rPr>
      <t>Muntatge</t>
    </r>
    <r>
      <rPr>
        <sz val="10"/>
        <rFont val="Yu Gothic UI Semilight"/>
        <family val="2"/>
      </rPr>
      <t xml:space="preserve"> de difusor de sortida d'aire horitzontal per a col·locar sobre </t>
    </r>
    <r>
      <rPr>
        <i/>
        <sz val="10"/>
        <rFont val="Yu Gothic UI Semilight"/>
        <family val="2"/>
      </rPr>
      <t>tabica.</t>
    </r>
    <r>
      <rPr>
        <sz val="10"/>
        <rFont val="Yu Gothic UI Semilight"/>
        <family val="2"/>
      </rPr>
      <t xml:space="preserve"> 
</t>
    </r>
  </si>
  <si>
    <t>2.11</t>
  </si>
  <si>
    <r>
      <rPr>
        <b/>
        <sz val="10"/>
        <rFont val="Yu Gothic UI Semilight"/>
        <family val="2"/>
      </rPr>
      <t>Muntatge</t>
    </r>
    <r>
      <rPr>
        <sz val="10"/>
        <rFont val="Yu Gothic UI Semilight"/>
        <family val="2"/>
      </rPr>
      <t xml:space="preserve"> de reixa per a col·locar sobre</t>
    </r>
    <r>
      <rPr>
        <i/>
        <sz val="10"/>
        <rFont val="Yu Gothic UI Semilight"/>
        <family val="2"/>
      </rPr>
      <t xml:space="preserve"> tabica. </t>
    </r>
    <r>
      <rPr>
        <sz val="10"/>
        <rFont val="Yu Gothic UI Semilight"/>
        <family val="2"/>
      </rPr>
      <t xml:space="preserve">
</t>
    </r>
  </si>
  <si>
    <t>2.12</t>
  </si>
  <si>
    <r>
      <rPr>
        <b/>
        <sz val="10"/>
        <rFont val="Yu Gothic UI Semilight"/>
        <family val="2"/>
      </rPr>
      <t>Desmuntatge</t>
    </r>
    <r>
      <rPr>
        <sz val="10"/>
        <rFont val="Yu Gothic UI Semilight"/>
        <family val="2"/>
      </rPr>
      <t xml:space="preserve"> de termòstats existents i </t>
    </r>
    <r>
      <rPr>
        <b/>
        <sz val="10"/>
        <rFont val="Yu Gothic UI Semilight"/>
        <family val="2"/>
      </rPr>
      <t>instal·lació</t>
    </r>
    <r>
      <rPr>
        <sz val="10"/>
        <rFont val="Yu Gothic UI Semilight"/>
        <family val="2"/>
      </rPr>
      <t xml:space="preserve"> en una nova ubicació. Inclou ancoratge a paret, nou cablejat p.p. de tub coarrugado i connexió a la unitat de fancoil.
</t>
    </r>
  </si>
  <si>
    <t>2.13</t>
  </si>
  <si>
    <r>
      <rPr>
        <b/>
        <sz val="10"/>
        <rFont val="Yu Gothic UI Semilight"/>
        <family val="2"/>
      </rPr>
      <t>Desmuntatge</t>
    </r>
    <r>
      <rPr>
        <sz val="10"/>
        <rFont val="Yu Gothic UI Semilight"/>
        <family val="2"/>
      </rPr>
      <t xml:space="preserve"> d'equips tècnics de sala e interruptors amb la seva adequació elèctrica. l'apilament en zona designada dins de l'espai d'obra i posterior reubicació.</t>
    </r>
  </si>
  <si>
    <t>2.14</t>
  </si>
  <si>
    <r>
      <rPr>
        <b/>
        <sz val="10"/>
        <rFont val="Yu Gothic UI Semilight"/>
        <family val="2"/>
      </rPr>
      <t>Adecuació</t>
    </r>
    <r>
      <rPr>
        <sz val="10"/>
        <rFont val="Yu Gothic UI Semilight"/>
        <family val="2"/>
      </rPr>
      <t xml:space="preserve"> de PCI derivada del tancament i obertura de despatxos.
</t>
    </r>
  </si>
  <si>
    <t>2.15</t>
  </si>
  <si>
    <t>LEGALITZACIONS</t>
  </si>
  <si>
    <t>2.16</t>
  </si>
  <si>
    <t xml:space="preserve">Legalització de la instal·lació eléctrica, incloent documentació gráfica, certificat final de la instal·lació i inscripció en el RITSIC.
</t>
  </si>
  <si>
    <t>2.17</t>
  </si>
  <si>
    <t xml:space="preserve">Legalització de la instal·lació de climatització,  documentació gráfica i certificat final de la instal·lació.
</t>
  </si>
  <si>
    <t>2.18</t>
  </si>
  <si>
    <t xml:space="preserve">Legalització de la instal·lació contra incendis,  documentació gráfica, certificat final de la instal·lació i inscripció en el RITSIC.
</t>
  </si>
  <si>
    <t>2.19</t>
  </si>
  <si>
    <t xml:space="preserve">Certificació llocs de treball
</t>
  </si>
  <si>
    <t>TOTAL OFERTAT PER L'EMPRESA edifici Annex</t>
  </si>
  <si>
    <t>IMPORT MÀXIM DE LICITACIÓ edifici Annex</t>
  </si>
  <si>
    <t>OBRES I SERVEIS - LOT 2 - INSTAL·LACIONS de les plantes 2 i 3</t>
  </si>
  <si>
    <t>oferta unitària</t>
  </si>
  <si>
    <t>TOTAL PRESSUPOST plantes 2 i 3</t>
  </si>
  <si>
    <t>IMPORT MÀXIM DE LA LICITACIÓ plantes 2 i 3</t>
  </si>
  <si>
    <t>IMPORT TOTAL DE LICITACIÓ DEL LOT 2</t>
  </si>
  <si>
    <t>IMPORT MÀXIM DE LICITACIÓ DEL LOT 2</t>
  </si>
  <si>
    <t>IMPORT TOTAL DE LICITACIÓ DEL LOT 1</t>
  </si>
  <si>
    <t>IMPORT MÀXIM DE LICITACIÓ DEL LOT 1</t>
  </si>
  <si>
    <t>omplir els espais amb preus unitaris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</si>
</sst>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43" formatCode="_-* #,##0.00\ _€_-;\-* #,##0.00\ _€_-;_-* &quot;-&quot;??\ _€_-;_-@_-"/>
    <numFmt numFmtId="164" formatCode="#,##0.00\ &quot;€&quot;"/>
  </numFmts>
  <fonts count="46">
    <font>
      <sz val="11"/>
      <color theme="1"/>
      <name val="Calibri"/>
      <family val="2"/>
      <scheme val="minor"/>
    </font>
    <font>
      <sz val="11"/>
      <color theme="1"/>
      <name val="Helvetica-Light"/>
      <family val="2"/>
    </font>
    <font>
      <sz val="11"/>
      <color indexed="8"/>
      <name val="Helvetica-Light"/>
      <family val="2"/>
    </font>
    <font>
      <b/>
      <sz val="10"/>
      <color indexed="9"/>
      <name val="Swis721 Lt BT"/>
      <family val="2"/>
    </font>
    <font>
      <sz val="10"/>
      <color indexed="8"/>
      <name val="Swis721 Lt BT"/>
      <family val="2"/>
    </font>
    <font>
      <b/>
      <sz val="10"/>
      <color indexed="8"/>
      <name val="Swis721 Lt BT"/>
      <family val="2"/>
    </font>
    <font>
      <sz val="8"/>
      <color indexed="8"/>
      <name val="Swis721 Lt BT"/>
      <family val="2"/>
    </font>
    <font>
      <b/>
      <sz val="11"/>
      <color rgb="FF000000"/>
      <name val="Swis721 Lt BT"/>
      <family val="2"/>
    </font>
    <font>
      <b/>
      <sz val="10"/>
      <name val="Swis721 Lt BT"/>
      <family val="2"/>
    </font>
    <font>
      <b/>
      <sz val="9"/>
      <color indexed="8"/>
      <name val="Swis721 Lt BT"/>
      <family val="2"/>
    </font>
    <font>
      <sz val="10"/>
      <color theme="1"/>
      <name val="Swis721 Lt BT"/>
      <family val="2"/>
    </font>
    <font>
      <sz val="10"/>
      <name val="Swis721 Lt BT"/>
      <family val="2"/>
    </font>
    <font>
      <sz val="11"/>
      <color indexed="8"/>
      <name val="Swis721 Lt BT"/>
      <family val="2"/>
    </font>
    <font>
      <b/>
      <sz val="10"/>
      <color rgb="FF000000"/>
      <name val="Swis721 Lt BT"/>
      <family val="2"/>
    </font>
    <font>
      <sz val="10"/>
      <color rgb="FF000000"/>
      <name val="Swis721 Lt BT"/>
      <family val="2"/>
    </font>
    <font>
      <b/>
      <sz val="11"/>
      <color rgb="FF5E6787"/>
      <name val="Arial"/>
      <family val="2"/>
    </font>
    <font>
      <sz val="9"/>
      <name val="Swis721 Lt BT"/>
      <family val="2"/>
    </font>
    <font>
      <sz val="9"/>
      <color indexed="8"/>
      <name val="Swis721 Lt BT"/>
      <family val="2"/>
    </font>
    <font>
      <b/>
      <sz val="9"/>
      <color rgb="FF000000"/>
      <name val="Swis721 Lt BT"/>
      <family val="2"/>
    </font>
    <font>
      <b/>
      <sz val="9"/>
      <name val="Swis721 Lt BT"/>
      <family val="2"/>
    </font>
    <font>
      <b/>
      <sz val="9"/>
      <color rgb="FF5E6787"/>
      <name val="Arial"/>
      <family val="2"/>
    </font>
    <font>
      <u/>
      <sz val="10"/>
      <color indexed="8"/>
      <name val="Swis721 Lt BT"/>
      <family val="2"/>
    </font>
    <font>
      <sz val="10"/>
      <color rgb="FFFF0000"/>
      <name val="Swis721 Lt BT"/>
      <family val="2"/>
    </font>
    <font>
      <b/>
      <sz val="10"/>
      <color rgb="FFFF0000"/>
      <name val="Swis721 Lt BT"/>
      <family val="2"/>
    </font>
    <font>
      <sz val="11"/>
      <color theme="1"/>
      <name val="Calibri"/>
      <family val="2"/>
      <scheme val="minor"/>
    </font>
    <font>
      <sz val="11"/>
      <color theme="1"/>
      <name val="Yu Gothic UI Semilight"/>
      <family val="2"/>
    </font>
    <font>
      <sz val="11"/>
      <color rgb="FFFF0000"/>
      <name val="Yu Gothic UI Semilight"/>
      <family val="2"/>
    </font>
    <font>
      <b/>
      <sz val="10"/>
      <color theme="1"/>
      <name val="Yu Gothic UI Semilight"/>
      <family val="2"/>
    </font>
    <font>
      <sz val="8"/>
      <color theme="1"/>
      <name val="Yu Gothic UI Semilight"/>
      <family val="2"/>
    </font>
    <font>
      <b/>
      <sz val="8"/>
      <color theme="1"/>
      <name val="Yu Gothic UI Semilight"/>
      <family val="2"/>
    </font>
    <font>
      <b/>
      <sz val="10"/>
      <color indexed="8"/>
      <name val="Swis721 Lt BT"/>
    </font>
    <font>
      <b/>
      <sz val="12"/>
      <color rgb="FFFF0000"/>
      <name val="Verdana"/>
      <family val="2"/>
    </font>
    <font>
      <b/>
      <sz val="10"/>
      <color indexed="8"/>
      <name val="Yu Gothic UI Semilight"/>
      <family val="2"/>
    </font>
    <font>
      <sz val="10"/>
      <color indexed="8"/>
      <name val="Yu Gothic UI Semilight"/>
      <family val="2"/>
    </font>
    <font>
      <sz val="10"/>
      <name val="Yu Gothic UI Semilight"/>
      <family val="2"/>
    </font>
    <font>
      <u/>
      <sz val="10"/>
      <color indexed="8"/>
      <name val="Yu Gothic UI Semilight"/>
      <family val="2"/>
    </font>
    <font>
      <u/>
      <sz val="10"/>
      <name val="Yu Gothic UI Semilight"/>
      <family val="2"/>
    </font>
    <font>
      <sz val="10"/>
      <color rgb="FFFF0000"/>
      <name val="Yu Gothic UI Semilight"/>
      <family val="2"/>
    </font>
    <font>
      <sz val="10"/>
      <color theme="1"/>
      <name val="Yu Gothic UI Semilight"/>
      <family val="2"/>
    </font>
    <font>
      <b/>
      <sz val="10"/>
      <color rgb="FFFF0000"/>
      <name val="Yu Gothic UI Semilight"/>
      <family val="2"/>
    </font>
    <font>
      <b/>
      <sz val="10"/>
      <name val="Yu Gothic UI Semilight"/>
      <family val="2"/>
    </font>
    <font>
      <sz val="11"/>
      <name val="Yu Gothic UI Semilight"/>
      <family val="2"/>
    </font>
    <font>
      <i/>
      <sz val="10"/>
      <name val="Yu Gothic UI Semilight"/>
      <family val="2"/>
    </font>
    <font>
      <sz val="10"/>
      <color theme="9"/>
      <name val="Yu Gothic UI Semilight"/>
      <family val="2"/>
    </font>
    <font>
      <b/>
      <i/>
      <sz val="10"/>
      <color indexed="8"/>
      <name val="Yu Gothic UI Semilight"/>
      <family val="2"/>
    </font>
    <font>
      <sz val="8"/>
      <color indexed="8"/>
      <name val="Yu Gothic UI Semilight"/>
      <family val="2"/>
    </font>
  </fonts>
  <fills count="12">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7" tint="0.59999389629810485"/>
        <bgColor indexed="64"/>
      </patternFill>
    </fill>
  </fills>
  <borders count="13">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0" fontId="1" fillId="0" borderId="0"/>
    <xf numFmtId="44" fontId="2"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cellStyleXfs>
  <cellXfs count="338">
    <xf numFmtId="0" fontId="0" fillId="0" borderId="0" xfId="0"/>
    <xf numFmtId="0" fontId="4" fillId="0" borderId="0" xfId="1" applyFont="1" applyAlignment="1">
      <alignment vertical="top"/>
    </xf>
    <xf numFmtId="0" fontId="4" fillId="0" borderId="0" xfId="1" applyFont="1" applyAlignment="1">
      <alignment horizontal="left" vertical="top"/>
    </xf>
    <xf numFmtId="0" fontId="4" fillId="0" borderId="0" xfId="1" applyFont="1" applyAlignment="1">
      <alignment horizontal="center" vertical="top"/>
    </xf>
    <xf numFmtId="0" fontId="6" fillId="0" borderId="0" xfId="1" applyFont="1" applyAlignment="1">
      <alignment vertical="top"/>
    </xf>
    <xf numFmtId="44" fontId="4" fillId="0" borderId="0" xfId="1" applyNumberFormat="1" applyFont="1" applyAlignment="1">
      <alignment vertical="top"/>
    </xf>
    <xf numFmtId="0" fontId="7" fillId="2" borderId="2" xfId="1" applyFont="1" applyFill="1" applyBorder="1" applyAlignment="1">
      <alignment vertical="top"/>
    </xf>
    <xf numFmtId="0" fontId="4" fillId="2" borderId="3" xfId="1" applyFont="1" applyFill="1" applyBorder="1" applyAlignment="1">
      <alignment vertical="top"/>
    </xf>
    <xf numFmtId="2" fontId="4" fillId="2" borderId="3" xfId="1" applyNumberFormat="1" applyFont="1" applyFill="1" applyBorder="1" applyAlignment="1">
      <alignment vertical="top"/>
    </xf>
    <xf numFmtId="0" fontId="5" fillId="2" borderId="4" xfId="1" applyFont="1" applyFill="1" applyBorder="1" applyAlignment="1">
      <alignment vertical="top"/>
    </xf>
    <xf numFmtId="0" fontId="4" fillId="2" borderId="0" xfId="1" applyFont="1" applyFill="1" applyAlignment="1">
      <alignment vertical="top"/>
    </xf>
    <xf numFmtId="2" fontId="4" fillId="2" borderId="0" xfId="1" applyNumberFormat="1" applyFont="1" applyFill="1" applyAlignment="1">
      <alignment vertical="top"/>
    </xf>
    <xf numFmtId="0" fontId="5" fillId="2" borderId="5" xfId="1" applyFont="1" applyFill="1" applyBorder="1" applyAlignment="1">
      <alignment vertical="top"/>
    </xf>
    <xf numFmtId="0" fontId="4" fillId="2" borderId="6" xfId="1" applyFont="1" applyFill="1" applyBorder="1" applyAlignment="1">
      <alignment vertical="top"/>
    </xf>
    <xf numFmtId="2" fontId="4" fillId="2" borderId="6" xfId="1" applyNumberFormat="1" applyFont="1" applyFill="1" applyBorder="1" applyAlignment="1">
      <alignment vertical="top"/>
    </xf>
    <xf numFmtId="2" fontId="4" fillId="0" borderId="0" xfId="1" applyNumberFormat="1" applyFont="1" applyAlignment="1">
      <alignment vertical="top"/>
    </xf>
    <xf numFmtId="164" fontId="4" fillId="0" borderId="0" xfId="1" applyNumberFormat="1" applyFont="1" applyAlignment="1">
      <alignment vertical="top"/>
    </xf>
    <xf numFmtId="0" fontId="8" fillId="0" borderId="6" xfId="1" applyFont="1" applyBorder="1" applyAlignment="1">
      <alignment horizontal="center" vertical="top"/>
    </xf>
    <xf numFmtId="2" fontId="8" fillId="0" borderId="6" xfId="1" applyNumberFormat="1" applyFont="1" applyBorder="1" applyAlignment="1">
      <alignment horizontal="right" vertical="top"/>
    </xf>
    <xf numFmtId="0" fontId="3" fillId="0" borderId="6" xfId="1" applyFont="1" applyBorder="1" applyAlignment="1">
      <alignment horizontal="right" vertical="top"/>
    </xf>
    <xf numFmtId="164" fontId="8" fillId="0" borderId="6" xfId="1" applyNumberFormat="1" applyFont="1" applyBorder="1" applyAlignment="1">
      <alignment horizontal="right" vertical="top"/>
    </xf>
    <xf numFmtId="0" fontId="5" fillId="0" borderId="0" xfId="1" applyFont="1" applyAlignment="1">
      <alignment horizontal="left" vertical="top"/>
    </xf>
    <xf numFmtId="0" fontId="4" fillId="0" borderId="0" xfId="1" applyFont="1" applyAlignment="1" applyProtection="1">
      <alignment vertical="top"/>
      <protection locked="0"/>
    </xf>
    <xf numFmtId="0" fontId="4" fillId="0" borderId="0" xfId="1" applyFont="1" applyAlignment="1" applyProtection="1">
      <alignment horizontal="center" vertical="top"/>
      <protection locked="0"/>
    </xf>
    <xf numFmtId="2" fontId="4" fillId="0" borderId="6" xfId="1" applyNumberFormat="1" applyFont="1" applyBorder="1" applyProtection="1">
      <protection locked="0"/>
    </xf>
    <xf numFmtId="0" fontId="4" fillId="0" borderId="0" xfId="1" applyFont="1"/>
    <xf numFmtId="164" fontId="4" fillId="0" borderId="6" xfId="2" applyNumberFormat="1" applyFont="1" applyFill="1" applyBorder="1" applyAlignment="1" applyProtection="1">
      <protection locked="0"/>
    </xf>
    <xf numFmtId="44" fontId="4" fillId="0" borderId="6" xfId="2" applyFont="1" applyFill="1" applyBorder="1" applyAlignment="1"/>
    <xf numFmtId="2" fontId="4" fillId="0" borderId="0" xfId="1" applyNumberFormat="1" applyFont="1" applyProtection="1">
      <protection locked="0"/>
    </xf>
    <xf numFmtId="164" fontId="4" fillId="0" borderId="0" xfId="2" applyNumberFormat="1" applyFont="1" applyFill="1" applyBorder="1" applyAlignment="1" applyProtection="1">
      <protection locked="0"/>
    </xf>
    <xf numFmtId="44" fontId="4" fillId="0" borderId="0" xfId="2" applyFont="1" applyFill="1" applyBorder="1" applyAlignment="1"/>
    <xf numFmtId="2" fontId="4" fillId="0" borderId="0" xfId="1" applyNumberFormat="1" applyFont="1" applyAlignment="1" applyProtection="1">
      <alignment vertical="top"/>
      <protection locked="0"/>
    </xf>
    <xf numFmtId="164" fontId="4" fillId="0" borderId="0" xfId="2" applyNumberFormat="1" applyFont="1" applyFill="1" applyBorder="1" applyAlignment="1" applyProtection="1">
      <alignment vertical="top"/>
      <protection locked="0"/>
    </xf>
    <xf numFmtId="0" fontId="4" fillId="0" borderId="0" xfId="1" applyFont="1" applyAlignment="1" applyProtection="1">
      <alignment vertical="top" wrapText="1"/>
      <protection locked="0"/>
    </xf>
    <xf numFmtId="164" fontId="5" fillId="0" borderId="0" xfId="2" applyNumberFormat="1" applyFont="1" applyFill="1" applyBorder="1" applyAlignment="1" applyProtection="1">
      <alignment horizontal="left" vertical="top"/>
      <protection locked="0"/>
    </xf>
    <xf numFmtId="0" fontId="5" fillId="0" borderId="0" xfId="1" applyFont="1" applyAlignment="1">
      <alignment vertical="top"/>
    </xf>
    <xf numFmtId="0" fontId="10" fillId="0" borderId="0" xfId="1" applyFont="1" applyAlignment="1">
      <alignment vertical="top"/>
    </xf>
    <xf numFmtId="0" fontId="5" fillId="2" borderId="6" xfId="0" applyFont="1" applyFill="1" applyBorder="1" applyAlignment="1">
      <alignment horizontal="left"/>
    </xf>
    <xf numFmtId="0" fontId="4" fillId="2" borderId="6" xfId="0" applyFont="1" applyFill="1" applyBorder="1"/>
    <xf numFmtId="2" fontId="4" fillId="2" borderId="6" xfId="0" applyNumberFormat="1" applyFont="1" applyFill="1" applyBorder="1"/>
    <xf numFmtId="164" fontId="4" fillId="2" borderId="6" xfId="0" applyNumberFormat="1" applyFont="1" applyFill="1" applyBorder="1"/>
    <xf numFmtId="10" fontId="4" fillId="0" borderId="0" xfId="1" applyNumberFormat="1" applyFont="1" applyProtection="1">
      <protection locked="0"/>
    </xf>
    <xf numFmtId="2" fontId="11" fillId="0" borderId="0" xfId="1" applyNumberFormat="1" applyFont="1" applyProtection="1">
      <protection locked="0"/>
    </xf>
    <xf numFmtId="0" fontId="12" fillId="0" borderId="0" xfId="1" applyFont="1" applyAlignment="1">
      <alignment vertical="top"/>
    </xf>
    <xf numFmtId="0" fontId="5" fillId="0" borderId="0" xfId="0" applyFont="1" applyAlignment="1">
      <alignment horizontal="left"/>
    </xf>
    <xf numFmtId="0" fontId="4" fillId="0" borderId="0" xfId="0" applyFont="1"/>
    <xf numFmtId="2" fontId="4" fillId="0" borderId="0" xfId="1" applyNumberFormat="1" applyFont="1"/>
    <xf numFmtId="0" fontId="4" fillId="0" borderId="0" xfId="1" applyFont="1" applyAlignment="1" applyProtection="1">
      <alignment horizontal="justify" wrapText="1"/>
      <protection locked="0"/>
    </xf>
    <xf numFmtId="0" fontId="4" fillId="0" borderId="6" xfId="1" applyFont="1" applyBorder="1" applyAlignment="1" applyProtection="1">
      <alignment horizontal="justify" wrapText="1"/>
      <protection locked="0"/>
    </xf>
    <xf numFmtId="0" fontId="5" fillId="0" borderId="0" xfId="0" applyFont="1"/>
    <xf numFmtId="2" fontId="4" fillId="0" borderId="0" xfId="0" applyNumberFormat="1" applyFont="1"/>
    <xf numFmtId="164" fontId="4" fillId="0" borderId="0" xfId="2" applyNumberFormat="1" applyFont="1" applyFill="1" applyBorder="1" applyAlignment="1">
      <alignment horizontal="right"/>
    </xf>
    <xf numFmtId="164" fontId="0" fillId="0" borderId="0" xfId="0" applyNumberFormat="1"/>
    <xf numFmtId="0" fontId="15" fillId="0" borderId="0" xfId="0" applyFont="1" applyAlignment="1">
      <alignment vertical="center" wrapText="1"/>
    </xf>
    <xf numFmtId="0" fontId="16" fillId="0" borderId="0" xfId="0" applyFont="1" applyAlignment="1">
      <alignment horizontal="left" vertical="top" wrapText="1"/>
    </xf>
    <xf numFmtId="0" fontId="4" fillId="0" borderId="0" xfId="1" applyFont="1" applyAlignment="1" applyProtection="1">
      <alignment horizontal="right" vertical="top"/>
      <protection locked="0"/>
    </xf>
    <xf numFmtId="0" fontId="0" fillId="0" borderId="0" xfId="0" applyAlignment="1">
      <alignment horizontal="right" vertical="top"/>
    </xf>
    <xf numFmtId="0" fontId="17" fillId="0" borderId="0" xfId="1" applyFont="1" applyAlignment="1">
      <alignment horizontal="left" vertical="top"/>
    </xf>
    <xf numFmtId="0" fontId="18" fillId="2" borderId="3" xfId="1" applyFont="1" applyFill="1" applyBorder="1" applyAlignment="1">
      <alignment vertical="top"/>
    </xf>
    <xf numFmtId="0" fontId="9" fillId="2" borderId="0" xfId="1" applyFont="1" applyFill="1" applyAlignment="1">
      <alignment vertical="top"/>
    </xf>
    <xf numFmtId="0" fontId="9" fillId="2" borderId="6" xfId="1" applyFont="1" applyFill="1" applyBorder="1" applyAlignment="1">
      <alignment vertical="top"/>
    </xf>
    <xf numFmtId="0" fontId="17" fillId="0" borderId="0" xfId="1" applyFont="1" applyAlignment="1">
      <alignment vertical="top"/>
    </xf>
    <xf numFmtId="0" fontId="19" fillId="0" borderId="6" xfId="1" applyFont="1" applyBorder="1" applyAlignment="1">
      <alignment vertical="top"/>
    </xf>
    <xf numFmtId="0" fontId="9" fillId="2" borderId="6" xfId="0" applyFont="1" applyFill="1" applyBorder="1" applyAlignment="1">
      <alignment horizontal="left"/>
    </xf>
    <xf numFmtId="0" fontId="9" fillId="0" borderId="0" xfId="1" applyFont="1" applyAlignment="1">
      <alignment horizontal="left" vertical="top"/>
    </xf>
    <xf numFmtId="0" fontId="17" fillId="0" borderId="0" xfId="1" applyFont="1" applyAlignment="1" applyProtection="1">
      <alignment vertical="top"/>
      <protection locked="0"/>
    </xf>
    <xf numFmtId="0" fontId="9" fillId="0" borderId="0" xfId="0" applyFont="1" applyAlignment="1">
      <alignment horizontal="left"/>
    </xf>
    <xf numFmtId="0" fontId="17" fillId="0" borderId="0" xfId="1" applyFont="1" applyAlignment="1" applyProtection="1">
      <alignment vertical="top" wrapText="1"/>
      <protection locked="0"/>
    </xf>
    <xf numFmtId="0" fontId="20" fillId="0" borderId="0" xfId="0" applyFont="1" applyAlignment="1">
      <alignment vertical="center" wrapText="1"/>
    </xf>
    <xf numFmtId="0" fontId="4" fillId="3" borderId="0" xfId="1" applyFont="1" applyFill="1" applyAlignment="1">
      <alignment horizontal="left" vertical="top"/>
    </xf>
    <xf numFmtId="0" fontId="4" fillId="0" borderId="0" xfId="1" applyFont="1" applyFill="1" applyAlignment="1">
      <alignment vertical="top"/>
    </xf>
    <xf numFmtId="0" fontId="21" fillId="0" borderId="0" xfId="1" applyFont="1" applyAlignment="1" applyProtection="1">
      <alignment vertical="top"/>
      <protection locked="0"/>
    </xf>
    <xf numFmtId="0" fontId="4" fillId="0" borderId="0" xfId="1" applyFont="1" applyAlignment="1" applyProtection="1">
      <alignment horizontal="justify" vertical="top" wrapText="1"/>
      <protection locked="0"/>
    </xf>
    <xf numFmtId="0" fontId="5" fillId="2" borderId="6" xfId="0" applyFont="1" applyFill="1" applyBorder="1"/>
    <xf numFmtId="0" fontId="4" fillId="0" borderId="6" xfId="1" applyFont="1" applyBorder="1" applyAlignment="1" applyProtection="1">
      <alignment horizontal="justify" vertical="top" wrapText="1"/>
      <protection locked="0"/>
    </xf>
    <xf numFmtId="0" fontId="8" fillId="0" borderId="6" xfId="1" applyFont="1" applyBorder="1" applyAlignment="1">
      <alignment vertical="top"/>
    </xf>
    <xf numFmtId="0" fontId="9" fillId="0" borderId="0" xfId="1" applyFont="1" applyAlignment="1">
      <alignment vertical="top"/>
    </xf>
    <xf numFmtId="2" fontId="4" fillId="0" borderId="0" xfId="1" applyNumberFormat="1" applyFont="1" applyBorder="1" applyProtection="1">
      <protection locked="0"/>
    </xf>
    <xf numFmtId="0" fontId="4" fillId="0" borderId="3" xfId="1" applyFont="1" applyBorder="1"/>
    <xf numFmtId="164" fontId="4" fillId="0" borderId="3" xfId="2" applyNumberFormat="1" applyFont="1" applyFill="1" applyBorder="1" applyAlignment="1" applyProtection="1">
      <protection locked="0"/>
    </xf>
    <xf numFmtId="164" fontId="4" fillId="0" borderId="3" xfId="1" applyNumberFormat="1" applyFont="1" applyBorder="1"/>
    <xf numFmtId="2" fontId="11" fillId="0" borderId="3" xfId="1" applyNumberFormat="1" applyFont="1" applyBorder="1" applyProtection="1">
      <protection locked="0"/>
    </xf>
    <xf numFmtId="0" fontId="4" fillId="0" borderId="0" xfId="1" applyFont="1" applyBorder="1" applyAlignment="1" applyProtection="1">
      <alignment horizontal="justify" vertical="top" wrapText="1"/>
      <protection locked="0"/>
    </xf>
    <xf numFmtId="0" fontId="4" fillId="0" borderId="0" xfId="1" applyFont="1" applyBorder="1" applyAlignment="1">
      <alignment vertical="top"/>
    </xf>
    <xf numFmtId="0" fontId="4" fillId="0" borderId="0" xfId="1" applyFont="1" applyBorder="1"/>
    <xf numFmtId="2" fontId="4" fillId="0" borderId="3" xfId="1" applyNumberFormat="1" applyFont="1" applyBorder="1"/>
    <xf numFmtId="0" fontId="5" fillId="0" borderId="3" xfId="1" applyFont="1" applyBorder="1"/>
    <xf numFmtId="0" fontId="5" fillId="0" borderId="0" xfId="0" applyFont="1" applyFill="1" applyBorder="1" applyAlignment="1">
      <alignment horizontal="left"/>
    </xf>
    <xf numFmtId="0" fontId="9" fillId="0" borderId="0" xfId="0" applyFont="1" applyFill="1" applyBorder="1" applyAlignment="1">
      <alignment horizontal="left"/>
    </xf>
    <xf numFmtId="0" fontId="4" fillId="0" borderId="0" xfId="0" applyFont="1" applyFill="1" applyBorder="1"/>
    <xf numFmtId="0" fontId="5" fillId="0" borderId="0" xfId="0" applyFont="1" applyFill="1" applyBorder="1"/>
    <xf numFmtId="2" fontId="4" fillId="0" borderId="0" xfId="0" applyNumberFormat="1" applyFont="1" applyFill="1" applyBorder="1"/>
    <xf numFmtId="164" fontId="4" fillId="0" borderId="0" xfId="0" applyNumberFormat="1" applyFont="1" applyFill="1" applyBorder="1"/>
    <xf numFmtId="0" fontId="4" fillId="0" borderId="0" xfId="1" applyFont="1" applyFill="1" applyAlignment="1">
      <alignment horizontal="left" vertical="top"/>
    </xf>
    <xf numFmtId="44" fontId="4" fillId="0" borderId="0" xfId="2" applyFont="1" applyFill="1" applyBorder="1" applyAlignment="1">
      <alignment horizontal="left" vertical="top"/>
    </xf>
    <xf numFmtId="0" fontId="4" fillId="0" borderId="0" xfId="1" applyFont="1" applyAlignment="1" applyProtection="1">
      <alignment horizontal="justify" vertical="top" wrapText="1"/>
      <protection locked="0"/>
    </xf>
    <xf numFmtId="0" fontId="4" fillId="0" borderId="0" xfId="1" applyFont="1" applyAlignment="1" applyProtection="1">
      <alignment horizontal="justify" vertical="top" wrapText="1"/>
      <protection locked="0"/>
    </xf>
    <xf numFmtId="0" fontId="4" fillId="0" borderId="6" xfId="1" applyFont="1" applyBorder="1" applyAlignment="1" applyProtection="1">
      <alignment horizontal="justify" vertical="top" wrapText="1"/>
      <protection locked="0"/>
    </xf>
    <xf numFmtId="0" fontId="9" fillId="0" borderId="0" xfId="1" applyFont="1" applyAlignment="1">
      <alignment vertical="top"/>
    </xf>
    <xf numFmtId="0" fontId="4" fillId="2" borderId="6" xfId="1" applyFont="1" applyFill="1" applyBorder="1" applyAlignment="1">
      <alignment horizontal="center" vertical="center"/>
    </xf>
    <xf numFmtId="2" fontId="5" fillId="2" borderId="6" xfId="1" applyNumberFormat="1" applyFont="1" applyFill="1" applyBorder="1" applyAlignment="1">
      <alignment horizontal="center" vertical="center"/>
    </xf>
    <xf numFmtId="2" fontId="5" fillId="2" borderId="6" xfId="1" applyNumberFormat="1" applyFont="1" applyFill="1" applyBorder="1" applyAlignment="1">
      <alignment horizontal="left" vertical="center"/>
    </xf>
    <xf numFmtId="0" fontId="4" fillId="0" borderId="0" xfId="1" applyFont="1" applyAlignment="1" applyProtection="1">
      <alignment horizontal="justify" vertical="top" wrapText="1"/>
      <protection locked="0"/>
    </xf>
    <xf numFmtId="0" fontId="4" fillId="0" borderId="6" xfId="1" applyFont="1" applyBorder="1" applyAlignment="1" applyProtection="1">
      <alignment horizontal="justify" vertical="top" wrapText="1"/>
      <protection locked="0"/>
    </xf>
    <xf numFmtId="2" fontId="8" fillId="2" borderId="6" xfId="1" applyNumberFormat="1" applyFont="1" applyFill="1" applyBorder="1" applyAlignment="1">
      <alignment horizontal="right" vertical="top"/>
    </xf>
    <xf numFmtId="0" fontId="3" fillId="2" borderId="6" xfId="1" applyFont="1" applyFill="1" applyBorder="1" applyAlignment="1">
      <alignment horizontal="right" vertical="top"/>
    </xf>
    <xf numFmtId="0" fontId="13" fillId="2" borderId="2" xfId="1" applyFont="1" applyFill="1" applyBorder="1" applyAlignment="1">
      <alignment vertical="top"/>
    </xf>
    <xf numFmtId="0" fontId="4" fillId="0" borderId="0" xfId="1" applyFont="1" applyAlignment="1" applyProtection="1">
      <alignment horizontal="justify" vertical="top" wrapText="1"/>
      <protection locked="0"/>
    </xf>
    <xf numFmtId="0" fontId="4" fillId="0" borderId="6" xfId="1" applyFont="1" applyBorder="1" applyAlignment="1" applyProtection="1">
      <alignment horizontal="justify" vertical="top" wrapText="1"/>
      <protection locked="0"/>
    </xf>
    <xf numFmtId="164" fontId="22" fillId="0" borderId="0" xfId="2" applyNumberFormat="1" applyFont="1" applyFill="1" applyBorder="1" applyAlignment="1" applyProtection="1">
      <protection locked="0"/>
    </xf>
    <xf numFmtId="0" fontId="4" fillId="0" borderId="0" xfId="1" applyFont="1" applyFill="1" applyBorder="1" applyAlignment="1">
      <alignment vertical="top"/>
    </xf>
    <xf numFmtId="0" fontId="5" fillId="0" borderId="6" xfId="1" applyFont="1" applyBorder="1" applyAlignment="1">
      <alignment vertical="top"/>
    </xf>
    <xf numFmtId="0" fontId="4" fillId="0" borderId="6" xfId="1" applyFont="1" applyBorder="1" applyAlignment="1">
      <alignment vertical="top"/>
    </xf>
    <xf numFmtId="2" fontId="4" fillId="0" borderId="6" xfId="1" applyNumberFormat="1" applyFont="1" applyBorder="1" applyAlignment="1">
      <alignment vertical="top"/>
    </xf>
    <xf numFmtId="164" fontId="4" fillId="0" borderId="6" xfId="1" applyNumberFormat="1" applyFont="1" applyBorder="1" applyAlignment="1">
      <alignment vertical="top"/>
    </xf>
    <xf numFmtId="0" fontId="5" fillId="0" borderId="0" xfId="1" applyFont="1" applyBorder="1" applyAlignment="1">
      <alignment vertical="top"/>
    </xf>
    <xf numFmtId="2" fontId="4" fillId="0" borderId="0" xfId="1" applyNumberFormat="1" applyFont="1" applyBorder="1" applyAlignment="1">
      <alignment vertical="top"/>
    </xf>
    <xf numFmtId="0" fontId="17" fillId="0" borderId="0" xfId="1" applyFont="1" applyFill="1" applyAlignment="1">
      <alignment vertical="top"/>
    </xf>
    <xf numFmtId="0" fontId="4" fillId="0" borderId="0" xfId="1" applyFont="1" applyFill="1" applyAlignment="1" applyProtection="1">
      <alignment horizontal="justify" vertical="top" wrapText="1"/>
      <protection locked="0"/>
    </xf>
    <xf numFmtId="2" fontId="4" fillId="0" borderId="0" xfId="1" applyNumberFormat="1" applyFont="1" applyFill="1"/>
    <xf numFmtId="2" fontId="4" fillId="0" borderId="0" xfId="1" applyNumberFormat="1" applyFont="1" applyFill="1" applyProtection="1">
      <protection locked="0"/>
    </xf>
    <xf numFmtId="0" fontId="4" fillId="0" borderId="6" xfId="1" applyFont="1" applyFill="1" applyBorder="1" applyAlignment="1" applyProtection="1">
      <alignment horizontal="justify" vertical="top" wrapText="1"/>
      <protection locked="0"/>
    </xf>
    <xf numFmtId="2" fontId="4" fillId="0" borderId="6" xfId="1" applyNumberFormat="1" applyFont="1" applyFill="1" applyBorder="1" applyProtection="1">
      <protection locked="0"/>
    </xf>
    <xf numFmtId="0" fontId="5" fillId="2" borderId="1" xfId="0" applyFont="1" applyFill="1" applyBorder="1" applyAlignment="1">
      <alignment horizontal="left"/>
    </xf>
    <xf numFmtId="0" fontId="9" fillId="2" borderId="1" xfId="0" applyFont="1" applyFill="1" applyBorder="1" applyAlignment="1">
      <alignment horizontal="left"/>
    </xf>
    <xf numFmtId="0" fontId="4" fillId="2" borderId="1" xfId="0" applyFont="1" applyFill="1" applyBorder="1"/>
    <xf numFmtId="2" fontId="4" fillId="2" borderId="1" xfId="0" applyNumberFormat="1" applyFont="1" applyFill="1" applyBorder="1"/>
    <xf numFmtId="164" fontId="5" fillId="2" borderId="1" xfId="0" applyNumberFormat="1" applyFont="1" applyFill="1" applyBorder="1"/>
    <xf numFmtId="2" fontId="5" fillId="2" borderId="1" xfId="1" applyNumberFormat="1" applyFont="1" applyFill="1" applyBorder="1" applyAlignment="1">
      <alignment horizontal="left" vertical="center"/>
    </xf>
    <xf numFmtId="0" fontId="4" fillId="2" borderId="1" xfId="1" applyFont="1" applyFill="1" applyBorder="1" applyAlignment="1">
      <alignment horizontal="center" vertical="center"/>
    </xf>
    <xf numFmtId="2" fontId="5" fillId="2" borderId="1" xfId="1" applyNumberFormat="1" applyFont="1" applyFill="1" applyBorder="1" applyAlignment="1">
      <alignment horizontal="center" vertical="center"/>
    </xf>
    <xf numFmtId="0" fontId="4" fillId="0" borderId="0" xfId="1" applyFont="1" applyAlignment="1" applyProtection="1">
      <alignment horizontal="justify" vertical="top" wrapText="1"/>
      <protection locked="0"/>
    </xf>
    <xf numFmtId="0" fontId="4" fillId="0" borderId="6" xfId="1" applyFont="1" applyBorder="1" applyAlignment="1" applyProtection="1">
      <alignment horizontal="justify" vertical="top" wrapText="1"/>
      <protection locked="0"/>
    </xf>
    <xf numFmtId="0" fontId="4" fillId="0" borderId="0" xfId="1" applyFont="1" applyBorder="1" applyAlignment="1" applyProtection="1">
      <alignment horizontal="justify" vertical="top" wrapText="1"/>
      <protection locked="0"/>
    </xf>
    <xf numFmtId="0" fontId="4" fillId="0" borderId="0" xfId="1" applyFont="1" applyAlignment="1" applyProtection="1">
      <alignment horizontal="justify" vertical="top" wrapText="1"/>
      <protection locked="0"/>
    </xf>
    <xf numFmtId="0" fontId="4" fillId="0" borderId="6" xfId="1" applyFont="1" applyBorder="1" applyAlignment="1" applyProtection="1">
      <alignment horizontal="justify" vertical="top" wrapText="1"/>
      <protection locked="0"/>
    </xf>
    <xf numFmtId="0" fontId="9" fillId="0" borderId="0" xfId="1" applyFont="1" applyAlignment="1">
      <alignment vertical="top"/>
    </xf>
    <xf numFmtId="0" fontId="5" fillId="0" borderId="0" xfId="1" applyFont="1" applyFill="1" applyBorder="1" applyAlignment="1">
      <alignment vertical="top"/>
    </xf>
    <xf numFmtId="0" fontId="9" fillId="0" borderId="0" xfId="1" applyFont="1" applyFill="1" applyBorder="1" applyAlignment="1">
      <alignment vertical="top"/>
    </xf>
    <xf numFmtId="2" fontId="4" fillId="0" borderId="0" xfId="1" applyNumberFormat="1" applyFont="1" applyFill="1" applyBorder="1" applyAlignment="1">
      <alignment vertical="top"/>
    </xf>
    <xf numFmtId="44" fontId="4" fillId="0" borderId="0" xfId="1" applyNumberFormat="1" applyFont="1" applyFill="1" applyBorder="1" applyAlignment="1">
      <alignment vertical="top"/>
    </xf>
    <xf numFmtId="43" fontId="25" fillId="0" borderId="0" xfId="3" applyFont="1" applyAlignment="1">
      <alignment horizontal="center" vertical="top"/>
    </xf>
    <xf numFmtId="44" fontId="26" fillId="0" borderId="0" xfId="4" applyFont="1" applyAlignment="1">
      <alignment horizontal="center" vertical="top"/>
    </xf>
    <xf numFmtId="0" fontId="25" fillId="0" borderId="0" xfId="0" applyFont="1" applyAlignment="1">
      <alignment horizontal="right" vertical="top"/>
    </xf>
    <xf numFmtId="44" fontId="25" fillId="0" borderId="0" xfId="0" applyNumberFormat="1" applyFont="1"/>
    <xf numFmtId="0" fontId="25" fillId="0" borderId="0" xfId="0" applyFont="1"/>
    <xf numFmtId="2" fontId="23" fillId="2" borderId="1" xfId="1" applyNumberFormat="1" applyFont="1" applyFill="1" applyBorder="1" applyAlignment="1">
      <alignment horizontal="left" vertical="center"/>
    </xf>
    <xf numFmtId="44" fontId="4" fillId="2" borderId="3" xfId="1" applyNumberFormat="1" applyFont="1" applyFill="1" applyBorder="1" applyAlignment="1">
      <alignment vertical="top"/>
    </xf>
    <xf numFmtId="44" fontId="4" fillId="2" borderId="0" xfId="1" applyNumberFormat="1" applyFont="1" applyFill="1" applyAlignment="1">
      <alignment vertical="top"/>
    </xf>
    <xf numFmtId="44" fontId="4" fillId="2" borderId="6" xfId="1" applyNumberFormat="1" applyFont="1" applyFill="1" applyBorder="1" applyAlignment="1">
      <alignment vertical="top"/>
    </xf>
    <xf numFmtId="44" fontId="4" fillId="2" borderId="6" xfId="2" applyNumberFormat="1" applyFont="1" applyFill="1" applyBorder="1" applyAlignment="1">
      <alignment horizontal="right"/>
    </xf>
    <xf numFmtId="44" fontId="4" fillId="0" borderId="6" xfId="1" applyNumberFormat="1" applyFont="1" applyBorder="1" applyAlignment="1">
      <alignment vertical="top"/>
    </xf>
    <xf numFmtId="44" fontId="4" fillId="0" borderId="6" xfId="2" applyNumberFormat="1" applyFont="1" applyFill="1" applyBorder="1" applyAlignment="1"/>
    <xf numFmtId="44" fontId="4" fillId="0" borderId="0" xfId="2" applyNumberFormat="1" applyFont="1" applyFill="1" applyBorder="1" applyAlignment="1"/>
    <xf numFmtId="44" fontId="4" fillId="0" borderId="0" xfId="1" applyNumberFormat="1" applyFont="1" applyBorder="1" applyAlignment="1">
      <alignment vertical="top"/>
    </xf>
    <xf numFmtId="44" fontId="5" fillId="2" borderId="1" xfId="0" applyNumberFormat="1" applyFont="1" applyFill="1" applyBorder="1"/>
    <xf numFmtId="44" fontId="5" fillId="0" borderId="0" xfId="0" applyNumberFormat="1" applyFont="1" applyFill="1" applyBorder="1"/>
    <xf numFmtId="44" fontId="4" fillId="0" borderId="0" xfId="1" applyNumberFormat="1" applyFont="1" applyBorder="1"/>
    <xf numFmtId="44" fontId="23" fillId="2" borderId="1" xfId="1" applyNumberFormat="1" applyFont="1" applyFill="1" applyBorder="1" applyAlignment="1">
      <alignment horizontal="center" vertical="center"/>
    </xf>
    <xf numFmtId="44" fontId="8" fillId="0" borderId="6" xfId="1" applyNumberFormat="1" applyFont="1" applyBorder="1" applyAlignment="1">
      <alignment horizontal="right" vertical="top"/>
    </xf>
    <xf numFmtId="44" fontId="4" fillId="0" borderId="0" xfId="2" applyNumberFormat="1" applyFont="1" applyFill="1" applyBorder="1" applyAlignment="1">
      <alignment vertical="top"/>
    </xf>
    <xf numFmtId="44" fontId="4" fillId="2" borderId="6" xfId="0" applyNumberFormat="1" applyFont="1" applyFill="1" applyBorder="1"/>
    <xf numFmtId="44" fontId="4" fillId="0" borderId="0" xfId="1" applyNumberFormat="1" applyFont="1"/>
    <xf numFmtId="44" fontId="4" fillId="0" borderId="3" xfId="1" applyNumberFormat="1" applyFont="1" applyBorder="1"/>
    <xf numFmtId="44" fontId="4" fillId="0" borderId="0" xfId="0" applyNumberFormat="1" applyFont="1"/>
    <xf numFmtId="44" fontId="5" fillId="0" borderId="0" xfId="2" applyNumberFormat="1" applyFont="1" applyFill="1" applyBorder="1" applyAlignment="1">
      <alignment horizontal="center" vertical="top"/>
    </xf>
    <xf numFmtId="44" fontId="5" fillId="0" borderId="0" xfId="2" applyNumberFormat="1" applyFont="1" applyFill="1" applyBorder="1" applyAlignment="1">
      <alignment vertical="top"/>
    </xf>
    <xf numFmtId="44" fontId="4" fillId="0" borderId="0" xfId="2" applyNumberFormat="1" applyFont="1" applyFill="1" applyBorder="1" applyAlignment="1">
      <alignment horizontal="right"/>
    </xf>
    <xf numFmtId="44" fontId="0" fillId="0" borderId="0" xfId="0" applyNumberFormat="1"/>
    <xf numFmtId="44" fontId="5" fillId="2" borderId="1" xfId="0" applyNumberFormat="1" applyFont="1" applyFill="1" applyBorder="1" applyAlignment="1">
      <alignment vertical="center"/>
    </xf>
    <xf numFmtId="44" fontId="23" fillId="2" borderId="1" xfId="1" applyNumberFormat="1" applyFont="1" applyFill="1" applyBorder="1" applyAlignment="1">
      <alignment horizontal="right" vertical="center"/>
    </xf>
    <xf numFmtId="44" fontId="4" fillId="5" borderId="0" xfId="2" applyNumberFormat="1" applyFont="1" applyFill="1" applyBorder="1" applyAlignment="1"/>
    <xf numFmtId="44" fontId="8" fillId="2" borderId="6" xfId="1" applyNumberFormat="1" applyFont="1" applyFill="1" applyBorder="1" applyAlignment="1">
      <alignment horizontal="right" vertical="top"/>
    </xf>
    <xf numFmtId="44" fontId="4" fillId="0" borderId="0" xfId="0" applyNumberFormat="1" applyFont="1" applyFill="1" applyBorder="1"/>
    <xf numFmtId="44" fontId="4" fillId="0" borderId="0" xfId="2" applyNumberFormat="1" applyFont="1" applyFill="1" applyBorder="1" applyAlignment="1" applyProtection="1">
      <protection locked="0"/>
    </xf>
    <xf numFmtId="44" fontId="23" fillId="2" borderId="6" xfId="1" applyNumberFormat="1" applyFont="1" applyFill="1" applyBorder="1" applyAlignment="1">
      <alignment horizontal="center" vertical="center"/>
    </xf>
    <xf numFmtId="44" fontId="25" fillId="0" borderId="0" xfId="0" applyNumberFormat="1" applyFont="1" applyAlignment="1">
      <alignment horizontal="right" vertical="top"/>
    </xf>
    <xf numFmtId="44" fontId="4" fillId="0" borderId="0" xfId="2" applyNumberFormat="1" applyFont="1" applyFill="1" applyBorder="1" applyAlignment="1" applyProtection="1">
      <alignment vertical="top"/>
      <protection locked="0"/>
    </xf>
    <xf numFmtId="44" fontId="4" fillId="0" borderId="6" xfId="2" applyNumberFormat="1" applyFont="1" applyFill="1" applyBorder="1" applyAlignment="1" applyProtection="1">
      <protection locked="0"/>
    </xf>
    <xf numFmtId="44" fontId="5" fillId="0" borderId="0" xfId="2" applyNumberFormat="1" applyFont="1" applyFill="1" applyBorder="1" applyAlignment="1" applyProtection="1">
      <alignment horizontal="left" vertical="top"/>
      <protection locked="0"/>
    </xf>
    <xf numFmtId="44" fontId="4" fillId="2" borderId="1" xfId="0" applyNumberFormat="1" applyFont="1" applyFill="1" applyBorder="1"/>
    <xf numFmtId="44" fontId="4" fillId="2" borderId="6" xfId="1" applyNumberFormat="1" applyFont="1" applyFill="1" applyBorder="1" applyAlignment="1">
      <alignment horizontal="center" vertical="center"/>
    </xf>
    <xf numFmtId="44" fontId="4" fillId="2" borderId="1" xfId="1" applyNumberFormat="1" applyFont="1" applyFill="1" applyBorder="1" applyAlignment="1">
      <alignment horizontal="center" vertical="center"/>
    </xf>
    <xf numFmtId="0" fontId="4" fillId="0" borderId="0" xfId="1" applyFont="1" applyAlignment="1">
      <alignment horizontal="left" vertical="top"/>
    </xf>
    <xf numFmtId="44" fontId="4" fillId="5" borderId="3" xfId="1" applyNumberFormat="1" applyFont="1" applyFill="1" applyBorder="1"/>
    <xf numFmtId="164" fontId="4" fillId="5" borderId="3" xfId="1" applyNumberFormat="1" applyFont="1" applyFill="1" applyBorder="1"/>
    <xf numFmtId="44" fontId="4" fillId="6" borderId="0" xfId="2" applyNumberFormat="1" applyFont="1" applyFill="1" applyBorder="1" applyAlignment="1"/>
    <xf numFmtId="0" fontId="4" fillId="2" borderId="0" xfId="1" applyFont="1" applyFill="1" applyBorder="1" applyAlignment="1">
      <alignment vertical="top"/>
    </xf>
    <xf numFmtId="2" fontId="4" fillId="2" borderId="0" xfId="1" applyNumberFormat="1" applyFont="1" applyFill="1" applyBorder="1" applyAlignment="1">
      <alignment vertical="top"/>
    </xf>
    <xf numFmtId="44" fontId="4" fillId="2" borderId="0" xfId="1" applyNumberFormat="1" applyFont="1" applyFill="1" applyBorder="1" applyAlignment="1">
      <alignment vertical="top"/>
    </xf>
    <xf numFmtId="0" fontId="5" fillId="9" borderId="1" xfId="1" applyFont="1" applyFill="1" applyBorder="1" applyAlignment="1">
      <alignment horizontal="left" vertical="top"/>
    </xf>
    <xf numFmtId="0" fontId="9" fillId="9" borderId="1" xfId="1" applyFont="1" applyFill="1" applyBorder="1" applyAlignment="1">
      <alignment horizontal="left" vertical="top"/>
    </xf>
    <xf numFmtId="0" fontId="4" fillId="9" borderId="1" xfId="1" applyFont="1" applyFill="1" applyBorder="1" applyAlignment="1">
      <alignment vertical="top"/>
    </xf>
    <xf numFmtId="0" fontId="5" fillId="9" borderId="1" xfId="1" applyFont="1" applyFill="1" applyBorder="1" applyAlignment="1">
      <alignment vertical="top"/>
    </xf>
    <xf numFmtId="2" fontId="4" fillId="9" borderId="1" xfId="1" applyNumberFormat="1" applyFont="1" applyFill="1" applyBorder="1" applyAlignment="1">
      <alignment vertical="top"/>
    </xf>
    <xf numFmtId="44" fontId="4" fillId="9" borderId="1" xfId="1" applyNumberFormat="1" applyFont="1" applyFill="1" applyBorder="1" applyAlignment="1">
      <alignment vertical="top"/>
    </xf>
    <xf numFmtId="2" fontId="4" fillId="9" borderId="3" xfId="1" applyNumberFormat="1" applyFont="1" applyFill="1" applyBorder="1" applyAlignment="1">
      <alignment vertical="top"/>
    </xf>
    <xf numFmtId="0" fontId="4" fillId="9" borderId="3" xfId="1" applyFont="1" applyFill="1" applyBorder="1" applyAlignment="1">
      <alignment vertical="top"/>
    </xf>
    <xf numFmtId="44" fontId="4" fillId="9" borderId="3" xfId="1" applyNumberFormat="1" applyFont="1" applyFill="1" applyBorder="1" applyAlignment="1">
      <alignment vertical="top"/>
    </xf>
    <xf numFmtId="0" fontId="5" fillId="2" borderId="1" xfId="1" applyFont="1" applyFill="1" applyBorder="1" applyAlignment="1">
      <alignment horizontal="left" vertical="top"/>
    </xf>
    <xf numFmtId="0" fontId="9" fillId="2" borderId="1" xfId="1" applyFont="1" applyFill="1" applyBorder="1" applyAlignment="1">
      <alignment horizontal="left" vertical="top"/>
    </xf>
    <xf numFmtId="0" fontId="4" fillId="2" borderId="1" xfId="1" applyFont="1" applyFill="1" applyBorder="1" applyAlignment="1">
      <alignment vertical="top"/>
    </xf>
    <xf numFmtId="0" fontId="5" fillId="2" borderId="1" xfId="1" applyFont="1" applyFill="1" applyBorder="1" applyAlignment="1">
      <alignment vertical="top"/>
    </xf>
    <xf numFmtId="2" fontId="4" fillId="2" borderId="1" xfId="1" applyNumberFormat="1" applyFont="1" applyFill="1" applyBorder="1" applyAlignment="1">
      <alignment vertical="top"/>
    </xf>
    <xf numFmtId="44" fontId="4" fillId="2" borderId="1" xfId="1" applyNumberFormat="1" applyFont="1" applyFill="1" applyBorder="1" applyAlignment="1">
      <alignment vertical="top"/>
    </xf>
    <xf numFmtId="2" fontId="4" fillId="0" borderId="0" xfId="2" applyNumberFormat="1" applyFont="1" applyFill="1" applyBorder="1" applyAlignment="1" applyProtection="1">
      <alignment horizontal="right" vertical="top"/>
      <protection locked="0"/>
    </xf>
    <xf numFmtId="44" fontId="4" fillId="0" borderId="0" xfId="2" applyFont="1" applyFill="1" applyBorder="1" applyAlignment="1" applyProtection="1">
      <alignment horizontal="left" vertical="top"/>
      <protection locked="0"/>
    </xf>
    <xf numFmtId="44" fontId="4" fillId="0" borderId="0" xfId="2" applyNumberFormat="1" applyFont="1" applyFill="1" applyBorder="1" applyAlignment="1" applyProtection="1">
      <alignment horizontal="left" vertical="top"/>
      <protection locked="0"/>
    </xf>
    <xf numFmtId="0" fontId="28" fillId="0" borderId="0" xfId="0" applyFont="1" applyAlignment="1">
      <alignment vertical="top"/>
    </xf>
    <xf numFmtId="43" fontId="25" fillId="4" borderId="0" xfId="3" applyFont="1" applyFill="1" applyAlignment="1">
      <alignment horizontal="center" vertical="top"/>
    </xf>
    <xf numFmtId="44" fontId="25" fillId="4" borderId="0" xfId="0" applyNumberFormat="1" applyFont="1" applyFill="1" applyAlignment="1">
      <alignment horizontal="right" vertical="top"/>
    </xf>
    <xf numFmtId="0" fontId="32" fillId="0" borderId="0" xfId="0" applyFont="1" applyBorder="1" applyAlignment="1">
      <alignment horizontal="left"/>
    </xf>
    <xf numFmtId="0" fontId="33" fillId="0" borderId="0" xfId="0" applyFont="1" applyBorder="1"/>
    <xf numFmtId="0" fontId="32" fillId="0" borderId="0" xfId="0" applyFont="1" applyBorder="1" applyAlignment="1" applyProtection="1">
      <alignment horizontal="justify" wrapText="1"/>
      <protection locked="0"/>
    </xf>
    <xf numFmtId="0" fontId="27" fillId="0" borderId="0" xfId="0" applyFont="1" applyBorder="1" applyAlignment="1">
      <alignment horizontal="justify" wrapText="1"/>
    </xf>
    <xf numFmtId="2" fontId="33" fillId="0" borderId="0" xfId="0" applyNumberFormat="1" applyFont="1" applyFill="1" applyBorder="1"/>
    <xf numFmtId="0" fontId="33" fillId="0" borderId="0" xfId="0" applyFont="1" applyFill="1" applyBorder="1"/>
    <xf numFmtId="164" fontId="33" fillId="0" borderId="0" xfId="0" applyNumberFormat="1" applyFont="1" applyFill="1" applyBorder="1"/>
    <xf numFmtId="44" fontId="32" fillId="0" borderId="0" xfId="4" applyFont="1" applyFill="1" applyBorder="1" applyAlignment="1">
      <alignment vertical="center"/>
    </xf>
    <xf numFmtId="0" fontId="32" fillId="0" borderId="6" xfId="0" applyFont="1" applyBorder="1" applyAlignment="1">
      <alignment horizontal="left"/>
    </xf>
    <xf numFmtId="0" fontId="33" fillId="0" borderId="6" xfId="0" applyFont="1" applyBorder="1"/>
    <xf numFmtId="2" fontId="33" fillId="0" borderId="6" xfId="0" applyNumberFormat="1" applyFont="1" applyFill="1" applyBorder="1"/>
    <xf numFmtId="0" fontId="33" fillId="0" borderId="6" xfId="0" applyFont="1" applyFill="1" applyBorder="1"/>
    <xf numFmtId="164" fontId="33" fillId="0" borderId="6" xfId="0" applyNumberFormat="1" applyFont="1" applyFill="1" applyBorder="1"/>
    <xf numFmtId="44" fontId="34" fillId="0" borderId="6" xfId="4" applyNumberFormat="1" applyFont="1" applyFill="1" applyBorder="1" applyAlignment="1"/>
    <xf numFmtId="0" fontId="33" fillId="0" borderId="0" xfId="0" applyFont="1"/>
    <xf numFmtId="2" fontId="35" fillId="0" borderId="0" xfId="0" applyNumberFormat="1" applyFont="1" applyFill="1" applyBorder="1"/>
    <xf numFmtId="0" fontId="32" fillId="10" borderId="0" xfId="0" applyFont="1" applyFill="1" applyBorder="1" applyAlignment="1">
      <alignment horizontal="left"/>
    </xf>
    <xf numFmtId="0" fontId="33" fillId="10" borderId="0" xfId="0" applyFont="1" applyFill="1" applyBorder="1"/>
    <xf numFmtId="0" fontId="32" fillId="10" borderId="0" xfId="0" applyFont="1" applyFill="1" applyBorder="1" applyAlignment="1" applyProtection="1">
      <alignment horizontal="left" wrapText="1"/>
      <protection locked="0"/>
    </xf>
    <xf numFmtId="0" fontId="27" fillId="10" borderId="0" xfId="0" applyFont="1" applyFill="1" applyBorder="1" applyAlignment="1">
      <alignment horizontal="justify" wrapText="1"/>
    </xf>
    <xf numFmtId="2" fontId="35" fillId="10" borderId="0" xfId="0" applyNumberFormat="1" applyFont="1" applyFill="1" applyBorder="1"/>
    <xf numFmtId="164" fontId="33" fillId="10" borderId="0" xfId="0" applyNumberFormat="1" applyFont="1" applyFill="1" applyBorder="1"/>
    <xf numFmtId="44" fontId="32" fillId="10" borderId="0" xfId="4" applyFont="1" applyFill="1" applyBorder="1" applyAlignment="1">
      <alignment vertical="center"/>
    </xf>
    <xf numFmtId="0" fontId="34" fillId="0" borderId="0" xfId="0" applyFont="1" applyAlignment="1" applyProtection="1">
      <alignment vertical="top"/>
      <protection locked="0"/>
    </xf>
    <xf numFmtId="0" fontId="34" fillId="0" borderId="0" xfId="0" applyFont="1" applyAlignment="1">
      <alignment horizontal="center" vertical="top"/>
    </xf>
    <xf numFmtId="2" fontId="34" fillId="0" borderId="0" xfId="0" applyNumberFormat="1" applyFont="1" applyProtection="1">
      <protection locked="0"/>
    </xf>
    <xf numFmtId="0" fontId="34" fillId="0" borderId="0" xfId="0" applyFont="1"/>
    <xf numFmtId="44" fontId="34" fillId="0" borderId="0" xfId="4" applyNumberFormat="1" applyFont="1" applyFill="1" applyBorder="1" applyAlignment="1" applyProtection="1">
      <protection locked="0"/>
    </xf>
    <xf numFmtId="44" fontId="34" fillId="0" borderId="0" xfId="4" applyNumberFormat="1" applyFont="1" applyFill="1" applyBorder="1" applyAlignment="1"/>
    <xf numFmtId="164" fontId="34" fillId="0" borderId="0" xfId="0" applyNumberFormat="1" applyFont="1" applyBorder="1"/>
    <xf numFmtId="2" fontId="36" fillId="10" borderId="0" xfId="0" applyNumberFormat="1" applyFont="1" applyFill="1" applyBorder="1"/>
    <xf numFmtId="0" fontId="32" fillId="0" borderId="0" xfId="0" applyFont="1" applyFill="1" applyBorder="1" applyAlignment="1">
      <alignment horizontal="left"/>
    </xf>
    <xf numFmtId="0" fontId="32" fillId="0" borderId="0" xfId="0" applyFont="1" applyFill="1" applyBorder="1" applyAlignment="1" applyProtection="1">
      <alignment horizontal="left" wrapText="1"/>
      <protection locked="0"/>
    </xf>
    <xf numFmtId="0" fontId="27" fillId="0" borderId="0" xfId="0" applyFont="1" applyFill="1" applyBorder="1" applyAlignment="1">
      <alignment horizontal="justify" wrapText="1"/>
    </xf>
    <xf numFmtId="0" fontId="33" fillId="0" borderId="0" xfId="0" applyFont="1" applyFill="1"/>
    <xf numFmtId="0" fontId="34" fillId="0" borderId="0" xfId="0" applyFont="1" applyFill="1"/>
    <xf numFmtId="0" fontId="34" fillId="0" borderId="0" xfId="0" applyFont="1" applyAlignment="1" applyProtection="1">
      <alignment horizontal="right" wrapText="1"/>
      <protection locked="0"/>
    </xf>
    <xf numFmtId="0" fontId="34" fillId="0" borderId="0" xfId="0" applyFont="1" applyAlignment="1" applyProtection="1">
      <alignment horizontal="justify" vertical="top" wrapText="1"/>
      <protection locked="0"/>
    </xf>
    <xf numFmtId="164" fontId="39" fillId="0" borderId="0" xfId="0" applyNumberFormat="1" applyFont="1" applyBorder="1" applyAlignment="1">
      <alignment horizontal="center" vertical="center"/>
    </xf>
    <xf numFmtId="44" fontId="34" fillId="5" borderId="0" xfId="4" applyNumberFormat="1" applyFont="1" applyFill="1" applyBorder="1" applyAlignment="1"/>
    <xf numFmtId="0" fontId="40" fillId="0" borderId="0" xfId="0" applyFont="1" applyBorder="1" applyAlignment="1" applyProtection="1">
      <alignment wrapText="1"/>
      <protection locked="0"/>
    </xf>
    <xf numFmtId="44" fontId="32" fillId="0" borderId="6" xfId="4" applyFont="1" applyFill="1" applyBorder="1" applyAlignment="1">
      <alignment vertical="center"/>
    </xf>
    <xf numFmtId="0" fontId="32" fillId="0" borderId="0" xfId="0" applyFont="1" applyFill="1" applyBorder="1" applyAlignment="1">
      <alignment horizontal="left" vertical="center"/>
    </xf>
    <xf numFmtId="0" fontId="33" fillId="0" borderId="0" xfId="0" applyFont="1" applyFill="1" applyBorder="1" applyAlignment="1">
      <alignment vertical="center"/>
    </xf>
    <xf numFmtId="0" fontId="32" fillId="0" borderId="0" xfId="0" applyFont="1" applyFill="1" applyBorder="1" applyAlignment="1">
      <alignment vertical="center"/>
    </xf>
    <xf numFmtId="0" fontId="33" fillId="0" borderId="0" xfId="0" applyFont="1" applyAlignment="1">
      <alignment horizontal="justify" wrapText="1"/>
    </xf>
    <xf numFmtId="0" fontId="33" fillId="0" borderId="0" xfId="0" applyFont="1" applyAlignment="1">
      <alignment vertical="center"/>
    </xf>
    <xf numFmtId="164" fontId="33" fillId="0" borderId="0" xfId="0" applyNumberFormat="1" applyFont="1" applyAlignment="1">
      <alignment vertical="center"/>
    </xf>
    <xf numFmtId="164" fontId="33" fillId="0" borderId="0" xfId="0" applyNumberFormat="1" applyFont="1" applyBorder="1"/>
    <xf numFmtId="0" fontId="33" fillId="0" borderId="0" xfId="0" applyFont="1" applyProtection="1">
      <protection locked="0"/>
    </xf>
    <xf numFmtId="0" fontId="33" fillId="0" borderId="0" xfId="0" applyFont="1" applyAlignment="1">
      <alignment horizontal="center"/>
    </xf>
    <xf numFmtId="10" fontId="33" fillId="0" borderId="0" xfId="0" applyNumberFormat="1" applyFont="1" applyProtection="1">
      <protection locked="0"/>
    </xf>
    <xf numFmtId="44" fontId="33" fillId="0" borderId="0" xfId="4" applyNumberFormat="1" applyFont="1" applyFill="1" applyBorder="1" applyAlignment="1" applyProtection="1">
      <protection locked="0"/>
    </xf>
    <xf numFmtId="44" fontId="33" fillId="0" borderId="0" xfId="4" applyNumberFormat="1" applyFont="1" applyFill="1" applyBorder="1" applyAlignment="1"/>
    <xf numFmtId="0" fontId="33" fillId="0" borderId="0" xfId="0" applyFont="1" applyFill="1" applyBorder="1" applyAlignment="1">
      <alignment horizontal="left" vertical="center"/>
    </xf>
    <xf numFmtId="0" fontId="33" fillId="0" borderId="0" xfId="0" applyFont="1" applyFill="1" applyBorder="1" applyAlignment="1">
      <alignment horizontal="center" vertical="center"/>
    </xf>
    <xf numFmtId="2" fontId="33" fillId="0" borderId="0" xfId="4" applyNumberFormat="1" applyFont="1" applyFill="1" applyBorder="1" applyAlignment="1" applyProtection="1">
      <alignment horizontal="right" vertical="center"/>
      <protection locked="0"/>
    </xf>
    <xf numFmtId="44" fontId="33" fillId="0" borderId="0" xfId="4" applyFont="1" applyFill="1" applyBorder="1" applyAlignment="1" applyProtection="1">
      <alignment horizontal="left" vertical="center"/>
      <protection locked="0"/>
    </xf>
    <xf numFmtId="164" fontId="33" fillId="0" borderId="0" xfId="4" applyNumberFormat="1" applyFont="1" applyFill="1" applyBorder="1" applyAlignment="1" applyProtection="1">
      <alignment horizontal="right" vertical="center"/>
      <protection locked="0"/>
    </xf>
    <xf numFmtId="44" fontId="33" fillId="0" borderId="0" xfId="4" applyFont="1" applyFill="1" applyBorder="1" applyAlignment="1">
      <alignment horizontal="center" vertical="center"/>
    </xf>
    <xf numFmtId="2" fontId="33" fillId="0" borderId="0" xfId="0" applyNumberFormat="1" applyFont="1"/>
    <xf numFmtId="164" fontId="33" fillId="0" borderId="0" xfId="0" applyNumberFormat="1" applyFont="1"/>
    <xf numFmtId="0" fontId="5" fillId="2" borderId="1" xfId="1" applyFont="1" applyFill="1" applyBorder="1" applyAlignment="1">
      <alignment horizontal="left" vertical="center"/>
    </xf>
    <xf numFmtId="44" fontId="5" fillId="2" borderId="1" xfId="1" applyNumberFormat="1" applyFont="1" applyFill="1" applyBorder="1" applyAlignment="1">
      <alignment vertical="center"/>
    </xf>
    <xf numFmtId="0" fontId="23" fillId="2" borderId="1" xfId="1" applyFont="1" applyFill="1" applyBorder="1" applyAlignment="1">
      <alignment horizontal="left" vertical="center"/>
    </xf>
    <xf numFmtId="44" fontId="23" fillId="2" borderId="1" xfId="1" applyNumberFormat="1" applyFont="1" applyFill="1" applyBorder="1" applyAlignment="1">
      <alignment vertical="center"/>
    </xf>
    <xf numFmtId="44" fontId="41" fillId="4" borderId="0" xfId="4" applyFont="1" applyFill="1" applyAlignment="1">
      <alignment horizontal="center" vertical="top"/>
    </xf>
    <xf numFmtId="0" fontId="43" fillId="0" borderId="0" xfId="0" applyFont="1" applyFill="1"/>
    <xf numFmtId="164" fontId="40" fillId="0" borderId="0" xfId="0" applyNumberFormat="1" applyFont="1" applyBorder="1" applyAlignment="1">
      <alignment horizontal="center" vertical="center"/>
    </xf>
    <xf numFmtId="0" fontId="43" fillId="0" borderId="0" xfId="0" applyFont="1"/>
    <xf numFmtId="0" fontId="44" fillId="0" borderId="0" xfId="0" applyFont="1" applyFill="1" applyBorder="1" applyAlignment="1">
      <alignment horizontal="left" vertical="center"/>
    </xf>
    <xf numFmtId="164" fontId="32" fillId="0" borderId="0" xfId="4" applyNumberFormat="1" applyFont="1" applyFill="1" applyBorder="1" applyAlignment="1" applyProtection="1">
      <alignment horizontal="left" vertical="center"/>
      <protection locked="0"/>
    </xf>
    <xf numFmtId="44" fontId="32" fillId="0" borderId="0" xfId="4" applyNumberFormat="1" applyFont="1" applyFill="1" applyBorder="1" applyAlignment="1"/>
    <xf numFmtId="0" fontId="5" fillId="5" borderId="1" xfId="1" applyFont="1" applyFill="1" applyBorder="1" applyAlignment="1">
      <alignment horizontal="left" vertical="top"/>
    </xf>
    <xf numFmtId="0" fontId="9" fillId="5" borderId="1" xfId="1" applyFont="1" applyFill="1" applyBorder="1" applyAlignment="1">
      <alignment horizontal="left" vertical="top"/>
    </xf>
    <xf numFmtId="0" fontId="4" fillId="5" borderId="1" xfId="1" applyFont="1" applyFill="1" applyBorder="1" applyAlignment="1">
      <alignment vertical="top"/>
    </xf>
    <xf numFmtId="0" fontId="5" fillId="5" borderId="1" xfId="1" applyFont="1" applyFill="1" applyBorder="1" applyAlignment="1">
      <alignment vertical="top"/>
    </xf>
    <xf numFmtId="2" fontId="4" fillId="5" borderId="1" xfId="1" applyNumberFormat="1" applyFont="1" applyFill="1" applyBorder="1" applyAlignment="1">
      <alignment vertical="top"/>
    </xf>
    <xf numFmtId="44" fontId="4" fillId="5" borderId="1" xfId="1" applyNumberFormat="1" applyFont="1" applyFill="1" applyBorder="1" applyAlignment="1">
      <alignment vertical="top"/>
    </xf>
    <xf numFmtId="44" fontId="4" fillId="5" borderId="10" xfId="1" applyNumberFormat="1" applyFont="1" applyFill="1" applyBorder="1" applyAlignment="1">
      <alignment vertical="top"/>
    </xf>
    <xf numFmtId="0" fontId="17" fillId="5" borderId="7" xfId="1" applyFont="1" applyFill="1" applyBorder="1" applyAlignment="1">
      <alignment horizontal="center" vertical="top"/>
    </xf>
    <xf numFmtId="0" fontId="17" fillId="5" borderId="8" xfId="1" applyFont="1" applyFill="1" applyBorder="1" applyAlignment="1">
      <alignment horizontal="center" vertical="top"/>
    </xf>
    <xf numFmtId="0" fontId="17" fillId="5" borderId="9" xfId="1" applyFont="1" applyFill="1" applyBorder="1" applyAlignment="1">
      <alignment horizontal="center" vertical="top"/>
    </xf>
    <xf numFmtId="0" fontId="34" fillId="0" borderId="0" xfId="0" applyFont="1" applyAlignment="1" applyProtection="1">
      <alignment horizontal="right" wrapText="1"/>
      <protection locked="0"/>
    </xf>
    <xf numFmtId="0" fontId="32" fillId="0" borderId="6" xfId="0" applyFont="1" applyBorder="1" applyAlignment="1" applyProtection="1">
      <alignment horizontal="justify" wrapText="1"/>
      <protection locked="0"/>
    </xf>
    <xf numFmtId="0" fontId="27" fillId="0" borderId="6" xfId="0" applyFont="1" applyBorder="1" applyAlignment="1">
      <alignment horizontal="justify" wrapText="1"/>
    </xf>
    <xf numFmtId="0" fontId="40" fillId="0" borderId="0" xfId="0" applyFont="1" applyFill="1" applyAlignment="1" applyProtection="1">
      <alignment horizontal="justify" vertical="top" wrapText="1"/>
      <protection locked="0"/>
    </xf>
    <xf numFmtId="0" fontId="34" fillId="0" borderId="0" xfId="0" applyFont="1" applyFill="1" applyAlignment="1" applyProtection="1">
      <alignment horizontal="justify" vertical="top" wrapText="1"/>
      <protection locked="0"/>
    </xf>
    <xf numFmtId="0" fontId="34" fillId="0" borderId="0" xfId="0" applyFont="1" applyAlignment="1" applyProtection="1">
      <alignment horizontal="center" wrapText="1"/>
      <protection locked="0"/>
    </xf>
    <xf numFmtId="0" fontId="40" fillId="0" borderId="6" xfId="0" applyFont="1" applyBorder="1" applyAlignment="1" applyProtection="1">
      <alignment horizontal="center" wrapText="1"/>
      <protection locked="0"/>
    </xf>
    <xf numFmtId="0" fontId="33" fillId="0" borderId="0" xfId="0" applyFont="1" applyAlignment="1" applyProtection="1">
      <alignment horizontal="justify" wrapText="1"/>
      <protection locked="0"/>
    </xf>
    <xf numFmtId="0" fontId="34" fillId="4" borderId="0" xfId="0" applyFont="1" applyFill="1" applyAlignment="1" applyProtection="1">
      <alignment horizontal="justify" vertical="top" wrapText="1"/>
      <protection locked="0"/>
    </xf>
    <xf numFmtId="0" fontId="38" fillId="4" borderId="0" xfId="0" applyFont="1" applyFill="1" applyAlignment="1" applyProtection="1">
      <alignment horizontal="justify" vertical="top" wrapText="1"/>
      <protection locked="0"/>
    </xf>
    <xf numFmtId="0" fontId="38" fillId="0" borderId="0" xfId="0" applyFont="1" applyAlignment="1" applyProtection="1">
      <alignment horizontal="justify" vertical="top" wrapText="1"/>
      <protection locked="0"/>
    </xf>
    <xf numFmtId="0" fontId="34" fillId="0" borderId="0" xfId="0" applyFont="1" applyAlignment="1" applyProtection="1">
      <alignment horizontal="justify" vertical="top" wrapText="1"/>
      <protection locked="0"/>
    </xf>
    <xf numFmtId="0" fontId="37" fillId="0" borderId="0" xfId="0" applyFont="1" applyAlignment="1" applyProtection="1">
      <alignment horizontal="justify" vertical="top" wrapText="1"/>
      <protection locked="0"/>
    </xf>
    <xf numFmtId="0" fontId="27" fillId="4" borderId="0" xfId="0" applyFont="1" applyFill="1" applyAlignment="1">
      <alignment horizontal="left" vertical="top"/>
    </xf>
    <xf numFmtId="0" fontId="32" fillId="0" borderId="0" xfId="0" applyFont="1" applyBorder="1" applyAlignment="1" applyProtection="1">
      <alignment horizontal="left" wrapText="1"/>
      <protection locked="0"/>
    </xf>
    <xf numFmtId="0" fontId="5" fillId="2" borderId="6" xfId="0" applyFont="1" applyFill="1" applyBorder="1"/>
    <xf numFmtId="0" fontId="4" fillId="0" borderId="0" xfId="1" applyFont="1" applyAlignment="1" applyProtection="1">
      <alignment horizontal="justify" vertical="top" wrapText="1"/>
      <protection locked="0"/>
    </xf>
    <xf numFmtId="0" fontId="5" fillId="9" borderId="1" xfId="1" applyFont="1" applyFill="1" applyBorder="1" applyAlignment="1">
      <alignment vertical="top"/>
    </xf>
    <xf numFmtId="0" fontId="5" fillId="9" borderId="3" xfId="1" applyFont="1" applyFill="1" applyBorder="1" applyAlignment="1">
      <alignment vertical="top"/>
    </xf>
    <xf numFmtId="0" fontId="4" fillId="0" borderId="3" xfId="1" applyFont="1" applyBorder="1" applyAlignment="1" applyProtection="1">
      <alignment horizontal="justify" vertical="top" wrapText="1"/>
      <protection locked="0"/>
    </xf>
    <xf numFmtId="0" fontId="4" fillId="4" borderId="0" xfId="1" applyFont="1" applyFill="1" applyAlignment="1" applyProtection="1">
      <alignment horizontal="justify" vertical="top" wrapText="1"/>
      <protection locked="0"/>
    </xf>
    <xf numFmtId="0" fontId="4" fillId="0" borderId="6" xfId="1" applyFont="1" applyBorder="1" applyAlignment="1" applyProtection="1">
      <alignment horizontal="justify" vertical="top" wrapText="1"/>
      <protection locked="0"/>
    </xf>
    <xf numFmtId="0" fontId="4" fillId="0" borderId="0" xfId="1" applyFont="1" applyBorder="1" applyAlignment="1" applyProtection="1">
      <alignment horizontal="justify" vertical="top" wrapText="1"/>
      <protection locked="0"/>
    </xf>
    <xf numFmtId="0" fontId="4" fillId="4" borderId="0" xfId="1" applyFont="1" applyFill="1" applyBorder="1" applyAlignment="1" applyProtection="1">
      <alignment horizontal="justify" vertical="top" wrapText="1"/>
      <protection locked="0"/>
    </xf>
    <xf numFmtId="0" fontId="4" fillId="4" borderId="6" xfId="1" applyFont="1" applyFill="1" applyBorder="1" applyAlignment="1" applyProtection="1">
      <alignment horizontal="justify" vertical="top" wrapText="1"/>
      <protection locked="0"/>
    </xf>
    <xf numFmtId="0" fontId="14" fillId="0" borderId="0" xfId="1" applyFont="1" applyAlignment="1" applyProtection="1">
      <alignment horizontal="justify" vertical="top" wrapText="1"/>
      <protection locked="0"/>
    </xf>
    <xf numFmtId="0" fontId="5" fillId="2" borderId="1" xfId="0" applyFont="1" applyFill="1" applyBorder="1" applyAlignment="1">
      <alignment vertical="center"/>
    </xf>
    <xf numFmtId="0" fontId="5" fillId="2" borderId="1" xfId="0" applyFont="1" applyFill="1" applyBorder="1"/>
    <xf numFmtId="0" fontId="14" fillId="4" borderId="0" xfId="1" applyFont="1" applyFill="1" applyAlignment="1" applyProtection="1">
      <alignment horizontal="justify" vertical="top" wrapText="1"/>
      <protection locked="0"/>
    </xf>
    <xf numFmtId="0" fontId="31" fillId="5" borderId="0" xfId="0" applyFont="1" applyFill="1" applyAlignment="1">
      <alignment horizontal="center" vertical="top" wrapText="1"/>
    </xf>
    <xf numFmtId="0" fontId="30" fillId="8" borderId="7" xfId="1" applyFont="1" applyFill="1" applyBorder="1" applyAlignment="1">
      <alignment horizontal="center" vertical="top"/>
    </xf>
    <xf numFmtId="0" fontId="30" fillId="8" borderId="8" xfId="1" applyFont="1" applyFill="1" applyBorder="1" applyAlignment="1">
      <alignment horizontal="center" vertical="top"/>
    </xf>
    <xf numFmtId="0" fontId="30" fillId="8" borderId="9" xfId="1" applyFont="1" applyFill="1" applyBorder="1" applyAlignment="1">
      <alignment horizontal="center" vertical="top"/>
    </xf>
    <xf numFmtId="2" fontId="4" fillId="7" borderId="7" xfId="2" applyNumberFormat="1" applyFont="1" applyFill="1" applyBorder="1" applyAlignment="1" applyProtection="1">
      <alignment horizontal="center" vertical="top"/>
      <protection locked="0"/>
    </xf>
    <xf numFmtId="2" fontId="4" fillId="7" borderId="8" xfId="2" applyNumberFormat="1" applyFont="1" applyFill="1" applyBorder="1" applyAlignment="1" applyProtection="1">
      <alignment horizontal="center" vertical="top"/>
      <protection locked="0"/>
    </xf>
    <xf numFmtId="2" fontId="4" fillId="7" borderId="9" xfId="2" applyNumberFormat="1" applyFont="1" applyFill="1" applyBorder="1" applyAlignment="1" applyProtection="1">
      <alignment horizontal="center" vertical="top"/>
      <protection locked="0"/>
    </xf>
    <xf numFmtId="0" fontId="28" fillId="0" borderId="0" xfId="0" applyFont="1" applyAlignment="1">
      <alignment horizontal="left" vertical="top"/>
    </xf>
    <xf numFmtId="0" fontId="5" fillId="0" borderId="6" xfId="1" applyFont="1" applyBorder="1" applyAlignment="1">
      <alignment horizontal="justify" vertical="top" wrapText="1"/>
    </xf>
    <xf numFmtId="0" fontId="4" fillId="0" borderId="3" xfId="1" applyFont="1" applyBorder="1" applyAlignment="1" applyProtection="1">
      <alignment horizontal="center" vertical="top" wrapText="1"/>
      <protection locked="0"/>
    </xf>
    <xf numFmtId="0" fontId="8" fillId="0" borderId="6" xfId="1" applyFont="1" applyBorder="1" applyAlignment="1">
      <alignment vertical="top"/>
    </xf>
    <xf numFmtId="0" fontId="4" fillId="0" borderId="0" xfId="1" applyFont="1" applyAlignment="1">
      <alignment horizontal="left" vertical="top"/>
    </xf>
    <xf numFmtId="0" fontId="29" fillId="4" borderId="0" xfId="0" applyFont="1" applyFill="1" applyAlignment="1">
      <alignment horizontal="left" vertical="top"/>
    </xf>
    <xf numFmtId="164" fontId="45" fillId="11" borderId="11" xfId="0" applyNumberFormat="1" applyFont="1" applyFill="1" applyBorder="1" applyAlignment="1">
      <alignment horizontal="center" wrapText="1"/>
    </xf>
    <xf numFmtId="164" fontId="45" fillId="11" borderId="12" xfId="0" applyNumberFormat="1" applyFont="1" applyFill="1" applyBorder="1" applyAlignment="1">
      <alignment horizontal="center" wrapText="1"/>
    </xf>
  </cellXfs>
  <cellStyles count="5">
    <cellStyle name="Coma" xfId="3" builtinId="3"/>
    <cellStyle name="Moneda" xfId="4" builtinId="4"/>
    <cellStyle name="Moneda 2" xfId="2"/>
    <cellStyle name="Normal" xfId="0" builtinId="0"/>
    <cellStyle name="Normal 2" xfId="1"/>
  </cellStyles>
  <dxfs count="0"/>
  <tableStyles count="0" defaultTableStyle="TableStyleMedium2" defaultPivotStyle="PivotStyleLight16"/>
  <colors>
    <mruColors>
      <color rgb="FFFFCCCC"/>
      <color rgb="FFBF51F1"/>
      <color rgb="FFFF0000"/>
      <color rgb="FF9966FF"/>
      <color rgb="FFFF7C8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676"/>
  <sheetViews>
    <sheetView tabSelected="1" topLeftCell="A668" zoomScaleNormal="100" zoomScaleSheetLayoutView="100" workbookViewId="0">
      <selection activeCell="F679" sqref="F679"/>
    </sheetView>
  </sheetViews>
  <sheetFormatPr defaultColWidth="12.23046875" defaultRowHeight="12.45"/>
  <cols>
    <col min="1" max="1" width="7.23046875" style="1" customWidth="1"/>
    <col min="2" max="2" width="6.84375" style="61" customWidth="1"/>
    <col min="3" max="3" width="3.765625" style="1" customWidth="1"/>
    <col min="4" max="4" width="8" style="1" bestFit="1" customWidth="1"/>
    <col min="5" max="5" width="4.53515625" style="1" bestFit="1" customWidth="1"/>
    <col min="6" max="6" width="11" style="1" customWidth="1"/>
    <col min="7" max="8" width="8.765625" style="1" customWidth="1"/>
    <col min="9" max="9" width="6.53515625" style="1" customWidth="1"/>
    <col min="10" max="10" width="4.53515625" style="1" customWidth="1"/>
    <col min="11" max="11" width="12.53515625" style="1" customWidth="1"/>
    <col min="12" max="12" width="8.23046875" style="15" bestFit="1" customWidth="1"/>
    <col min="13" max="13" width="1.53515625" style="1" customWidth="1"/>
    <col min="14" max="14" width="13.23046875" style="1" customWidth="1"/>
    <col min="15" max="15" width="13.765625" style="5" customWidth="1"/>
    <col min="16" max="16384" width="12.23046875" style="1"/>
  </cols>
  <sheetData>
    <row r="1" spans="1:26" ht="14.6">
      <c r="Q1"/>
    </row>
    <row r="2" spans="1:26" s="69" customFormat="1" ht="15" customHeight="1" thickBot="1">
      <c r="A2" s="190"/>
      <c r="B2" s="191"/>
      <c r="C2" s="192"/>
      <c r="D2" s="311" t="s">
        <v>485</v>
      </c>
      <c r="E2" s="311"/>
      <c r="F2" s="311"/>
      <c r="G2" s="311"/>
      <c r="H2" s="312"/>
      <c r="I2" s="312"/>
      <c r="J2" s="312"/>
      <c r="K2" s="312"/>
      <c r="L2" s="196"/>
      <c r="M2" s="197"/>
      <c r="N2" s="197"/>
      <c r="O2" s="198"/>
      <c r="P2" s="93"/>
      <c r="Q2"/>
      <c r="R2" s="93"/>
      <c r="S2" s="93"/>
      <c r="T2" s="93"/>
      <c r="U2" s="93"/>
      <c r="V2" s="93"/>
      <c r="W2" s="93"/>
      <c r="X2" s="93"/>
      <c r="Y2" s="93"/>
      <c r="Z2" s="93"/>
    </row>
    <row r="3" spans="1:26" s="69" customFormat="1" ht="14.25" customHeight="1" thickBot="1">
      <c r="A3" s="2"/>
      <c r="B3" s="57"/>
      <c r="C3" s="3"/>
      <c r="D3" s="4"/>
      <c r="E3" s="1"/>
      <c r="F3" s="1"/>
      <c r="G3" s="1"/>
      <c r="H3" s="324" t="s">
        <v>496</v>
      </c>
      <c r="I3" s="325"/>
      <c r="J3" s="325"/>
      <c r="K3" s="326"/>
      <c r="L3" s="327"/>
      <c r="M3" s="328"/>
      <c r="N3" s="328"/>
      <c r="O3" s="329"/>
      <c r="P3" s="93"/>
      <c r="Q3"/>
      <c r="R3" s="93"/>
      <c r="S3" s="93"/>
      <c r="T3" s="93"/>
      <c r="U3" s="93"/>
      <c r="V3" s="93"/>
      <c r="W3" s="93"/>
      <c r="X3" s="93"/>
      <c r="Y3" s="93"/>
      <c r="Z3" s="93"/>
    </row>
    <row r="4" spans="1:26" s="69" customFormat="1" ht="14.6">
      <c r="A4" s="6" t="s">
        <v>104</v>
      </c>
      <c r="B4" s="58"/>
      <c r="C4" s="7"/>
      <c r="D4" s="7"/>
      <c r="E4" s="7"/>
      <c r="F4" s="7"/>
      <c r="G4" s="7"/>
      <c r="H4" s="187"/>
      <c r="I4" s="187"/>
      <c r="J4" s="187"/>
      <c r="K4" s="187"/>
      <c r="L4" s="188"/>
      <c r="M4" s="187"/>
      <c r="N4" s="187"/>
      <c r="O4" s="189"/>
      <c r="P4" s="93"/>
      <c r="Q4"/>
      <c r="R4" s="93"/>
      <c r="S4" s="93"/>
      <c r="T4" s="93"/>
      <c r="U4" s="93"/>
      <c r="V4" s="93"/>
      <c r="W4" s="93"/>
      <c r="X4" s="93"/>
      <c r="Y4" s="93"/>
      <c r="Z4" s="93"/>
    </row>
    <row r="5" spans="1:26" s="69" customFormat="1" ht="14.6">
      <c r="A5" s="9" t="s">
        <v>103</v>
      </c>
      <c r="B5" s="59"/>
      <c r="C5" s="10"/>
      <c r="D5" s="10"/>
      <c r="E5" s="10"/>
      <c r="F5" s="10"/>
      <c r="G5" s="10"/>
      <c r="H5" s="10"/>
      <c r="I5" s="10"/>
      <c r="J5" s="10"/>
      <c r="K5" s="10"/>
      <c r="L5" s="11"/>
      <c r="M5" s="10"/>
      <c r="N5" s="10"/>
      <c r="O5" s="148"/>
      <c r="P5" s="93"/>
      <c r="Q5"/>
      <c r="R5" s="93"/>
      <c r="S5" s="93"/>
      <c r="T5" s="93"/>
      <c r="U5" s="93"/>
      <c r="V5" s="93"/>
      <c r="W5" s="93"/>
      <c r="X5" s="93"/>
      <c r="Y5" s="93"/>
      <c r="Z5" s="93"/>
    </row>
    <row r="6" spans="1:26" s="69" customFormat="1" ht="14.6">
      <c r="A6" s="12" t="s">
        <v>0</v>
      </c>
      <c r="B6" s="60"/>
      <c r="C6" s="13"/>
      <c r="D6" s="13"/>
      <c r="E6" s="13"/>
      <c r="F6" s="13"/>
      <c r="G6" s="13"/>
      <c r="H6" s="13"/>
      <c r="I6" s="13"/>
      <c r="J6" s="13"/>
      <c r="K6" s="13"/>
      <c r="L6" s="14"/>
      <c r="M6" s="13"/>
      <c r="N6" s="13"/>
      <c r="O6" s="149"/>
      <c r="P6" s="93"/>
      <c r="Q6"/>
      <c r="R6" s="93"/>
      <c r="S6" s="93"/>
      <c r="T6" s="93"/>
      <c r="U6" s="93"/>
      <c r="V6" s="93"/>
      <c r="W6" s="93"/>
      <c r="X6" s="93"/>
      <c r="Y6" s="93"/>
      <c r="Z6" s="93"/>
    </row>
    <row r="7" spans="1:26" s="69" customFormat="1" ht="14.6">
      <c r="A7" s="137"/>
      <c r="B7" s="138"/>
      <c r="C7" s="110"/>
      <c r="D7" s="110"/>
      <c r="E7" s="110"/>
      <c r="F7" s="110"/>
      <c r="G7" s="110"/>
      <c r="H7" s="110"/>
      <c r="I7" s="110"/>
      <c r="J7" s="110"/>
      <c r="K7" s="110"/>
      <c r="L7" s="139"/>
      <c r="M7" s="110"/>
      <c r="N7" s="110"/>
      <c r="O7" s="140"/>
      <c r="P7" s="93"/>
      <c r="Q7"/>
      <c r="R7" s="93"/>
      <c r="S7" s="93"/>
      <c r="T7" s="93"/>
      <c r="U7" s="93"/>
      <c r="V7" s="93"/>
      <c r="W7" s="93"/>
      <c r="X7" s="93"/>
      <c r="Y7" s="93"/>
      <c r="Z7" s="93"/>
    </row>
    <row r="8" spans="1:26" s="145" customFormat="1" ht="17.149999999999999">
      <c r="A8" s="330" t="s">
        <v>470</v>
      </c>
      <c r="B8" s="330"/>
      <c r="C8" s="330"/>
      <c r="D8" s="330"/>
      <c r="E8" s="330"/>
      <c r="F8" s="330"/>
      <c r="G8" s="330"/>
      <c r="H8" s="330"/>
      <c r="I8" s="330"/>
      <c r="J8" s="330"/>
      <c r="K8" s="330"/>
      <c r="L8" s="141"/>
      <c r="M8" s="142"/>
      <c r="N8" s="323" t="s">
        <v>495</v>
      </c>
      <c r="O8" s="323"/>
    </row>
    <row r="9" spans="1:26" s="145" customFormat="1" ht="17.149999999999999">
      <c r="A9" s="307" t="s">
        <v>471</v>
      </c>
      <c r="B9" s="307"/>
      <c r="C9" s="307"/>
      <c r="D9" s="307"/>
      <c r="E9" s="307"/>
      <c r="F9" s="307"/>
      <c r="G9" s="307"/>
      <c r="H9" s="307"/>
      <c r="I9" s="307"/>
      <c r="J9" s="307"/>
      <c r="K9" s="307"/>
      <c r="L9" s="141"/>
      <c r="M9" s="142"/>
      <c r="N9" s="323"/>
      <c r="O9" s="323"/>
    </row>
    <row r="10" spans="1:26" ht="14.6">
      <c r="N10" s="323"/>
      <c r="O10" s="323"/>
      <c r="Q10"/>
    </row>
    <row r="11" spans="1:26" s="2" customFormat="1" ht="14.6">
      <c r="A11" s="75" t="s">
        <v>1</v>
      </c>
      <c r="B11" s="62"/>
      <c r="C11" s="17" t="s">
        <v>2</v>
      </c>
      <c r="D11" s="333" t="s">
        <v>3</v>
      </c>
      <c r="E11" s="333"/>
      <c r="F11" s="333"/>
      <c r="G11" s="333"/>
      <c r="H11" s="333"/>
      <c r="I11" s="333"/>
      <c r="J11" s="333"/>
      <c r="K11" s="333"/>
      <c r="L11" s="18" t="s">
        <v>4</v>
      </c>
      <c r="M11" s="19"/>
      <c r="N11" s="20" t="s">
        <v>5</v>
      </c>
      <c r="O11" s="159" t="s">
        <v>6</v>
      </c>
      <c r="Q11"/>
    </row>
    <row r="12" spans="1:26" ht="14.6">
      <c r="C12" s="3"/>
      <c r="N12" s="16"/>
      <c r="Q12"/>
    </row>
    <row r="13" spans="1:26" ht="13.95" customHeight="1">
      <c r="A13" s="37">
        <v>1</v>
      </c>
      <c r="B13" s="63"/>
      <c r="C13" s="38"/>
      <c r="D13" s="73" t="s">
        <v>49</v>
      </c>
      <c r="E13" s="73"/>
      <c r="F13" s="73"/>
      <c r="G13" s="73"/>
      <c r="H13" s="73"/>
      <c r="I13" s="73"/>
      <c r="J13" s="73"/>
      <c r="K13" s="73"/>
      <c r="L13" s="39"/>
      <c r="M13" s="38"/>
      <c r="N13" s="40"/>
      <c r="O13" s="150"/>
      <c r="Q13"/>
    </row>
    <row r="14" spans="1:26" ht="14.6">
      <c r="A14" s="21"/>
      <c r="B14" s="64"/>
      <c r="C14" s="3"/>
      <c r="D14" s="76"/>
      <c r="E14" s="76"/>
      <c r="F14" s="76"/>
      <c r="G14" s="76"/>
      <c r="H14" s="76"/>
      <c r="I14" s="76"/>
      <c r="J14" s="76"/>
      <c r="K14" s="76"/>
      <c r="N14" s="16"/>
      <c r="O14" s="160"/>
      <c r="Q14"/>
    </row>
    <row r="15" spans="1:26" ht="29.6" customHeight="1">
      <c r="A15" s="22" t="s">
        <v>7</v>
      </c>
      <c r="B15" s="65"/>
      <c r="C15" s="23" t="s">
        <v>8</v>
      </c>
      <c r="D15" s="315" t="s">
        <v>45</v>
      </c>
      <c r="E15" s="315"/>
      <c r="F15" s="315"/>
      <c r="G15" s="315"/>
      <c r="H15" s="315"/>
      <c r="I15" s="315"/>
      <c r="J15" s="315"/>
      <c r="K15" s="315"/>
      <c r="L15" s="24"/>
      <c r="M15" s="25"/>
      <c r="N15" s="26"/>
      <c r="O15" s="152"/>
      <c r="Q15"/>
    </row>
    <row r="16" spans="1:26" ht="15" customHeight="1">
      <c r="A16" s="22"/>
      <c r="B16" s="65"/>
      <c r="C16" s="23"/>
      <c r="D16" s="72"/>
      <c r="E16" s="72"/>
      <c r="F16" s="72"/>
      <c r="G16" s="72"/>
      <c r="H16" s="72"/>
      <c r="I16" s="72"/>
      <c r="J16" s="72"/>
      <c r="K16" s="72"/>
      <c r="L16" s="28">
        <v>1</v>
      </c>
      <c r="M16" s="25"/>
      <c r="N16" s="29"/>
      <c r="O16" s="171"/>
      <c r="Q16"/>
    </row>
    <row r="17" spans="1:17" ht="11.25" customHeight="1">
      <c r="A17" s="22"/>
      <c r="B17" s="65"/>
      <c r="C17" s="23"/>
      <c r="D17" s="72"/>
      <c r="E17" s="72"/>
      <c r="F17" s="72"/>
      <c r="G17" s="72"/>
      <c r="H17" s="72"/>
      <c r="I17" s="72"/>
      <c r="J17" s="72"/>
      <c r="K17" s="72"/>
      <c r="L17" s="28"/>
      <c r="M17" s="25"/>
      <c r="N17" s="29"/>
      <c r="O17" s="153"/>
      <c r="Q17"/>
    </row>
    <row r="18" spans="1:17" ht="42" customHeight="1">
      <c r="A18" s="22" t="s">
        <v>23</v>
      </c>
      <c r="B18" s="65"/>
      <c r="C18" s="23" t="s">
        <v>24</v>
      </c>
      <c r="D18" s="310" t="s">
        <v>79</v>
      </c>
      <c r="E18" s="310"/>
      <c r="F18" s="310"/>
      <c r="G18" s="310"/>
      <c r="H18" s="310"/>
      <c r="I18" s="310"/>
      <c r="J18" s="310"/>
      <c r="K18" s="310"/>
      <c r="L18" s="28"/>
      <c r="M18" s="25"/>
      <c r="N18" s="29"/>
      <c r="O18" s="153"/>
      <c r="Q18"/>
    </row>
    <row r="19" spans="1:17" ht="15" customHeight="1">
      <c r="A19" s="22"/>
      <c r="B19" s="65"/>
      <c r="C19" s="23"/>
      <c r="D19" s="72"/>
      <c r="E19" s="72"/>
      <c r="F19" s="72"/>
      <c r="G19" s="72"/>
      <c r="H19" s="72"/>
      <c r="I19" s="72"/>
      <c r="J19" s="72"/>
      <c r="K19" s="72" t="s">
        <v>96</v>
      </c>
      <c r="L19" s="28">
        <v>64.150000000000006</v>
      </c>
      <c r="M19" s="25"/>
      <c r="N19" s="29"/>
      <c r="O19" s="153"/>
      <c r="Q19"/>
    </row>
    <row r="20" spans="1:17" ht="13.5" customHeight="1">
      <c r="A20" s="22"/>
      <c r="B20" s="65"/>
      <c r="C20" s="23"/>
      <c r="D20" s="72"/>
      <c r="E20" s="72"/>
      <c r="F20" s="72"/>
      <c r="G20" s="72"/>
      <c r="H20" s="72"/>
      <c r="I20" s="72"/>
      <c r="J20" s="72"/>
      <c r="K20" s="72" t="s">
        <v>77</v>
      </c>
      <c r="L20" s="28">
        <v>102.03</v>
      </c>
      <c r="M20" s="25"/>
      <c r="N20" s="29"/>
      <c r="O20" s="153"/>
      <c r="Q20"/>
    </row>
    <row r="21" spans="1:17" ht="13.5" customHeight="1">
      <c r="A21" s="22"/>
      <c r="B21" s="65"/>
      <c r="C21" s="23"/>
      <c r="D21" s="74"/>
      <c r="E21" s="74"/>
      <c r="F21" s="74"/>
      <c r="G21" s="74"/>
      <c r="H21" s="74"/>
      <c r="I21" s="74"/>
      <c r="J21" s="74"/>
      <c r="K21" s="74" t="s">
        <v>78</v>
      </c>
      <c r="L21" s="24">
        <v>103.16</v>
      </c>
      <c r="M21" s="25"/>
      <c r="N21" s="26"/>
      <c r="O21" s="152"/>
      <c r="Q21"/>
    </row>
    <row r="22" spans="1:17" ht="15" customHeight="1">
      <c r="A22" s="22"/>
      <c r="B22" s="65"/>
      <c r="C22" s="23"/>
      <c r="D22" s="72"/>
      <c r="E22" s="72"/>
      <c r="F22" s="72"/>
      <c r="G22" s="72"/>
      <c r="H22" s="72"/>
      <c r="I22" s="72"/>
      <c r="J22" s="72"/>
      <c r="K22" s="72"/>
      <c r="L22" s="28">
        <f>SUM(L19:L21)</f>
        <v>269.34000000000003</v>
      </c>
      <c r="M22" s="25"/>
      <c r="N22" s="29"/>
      <c r="O22" s="171"/>
      <c r="Q22"/>
    </row>
    <row r="23" spans="1:17" ht="11.25" customHeight="1">
      <c r="A23" s="22"/>
      <c r="B23" s="65"/>
      <c r="C23" s="23"/>
      <c r="D23" s="72"/>
      <c r="E23" s="72"/>
      <c r="F23" s="72"/>
      <c r="G23" s="72"/>
      <c r="H23" s="72"/>
      <c r="I23" s="72"/>
      <c r="J23" s="72"/>
      <c r="K23" s="72"/>
      <c r="L23" s="31"/>
      <c r="N23" s="32"/>
      <c r="O23" s="160"/>
      <c r="Q23"/>
    </row>
    <row r="24" spans="1:17" ht="33.75" customHeight="1">
      <c r="A24" s="22" t="s">
        <v>25</v>
      </c>
      <c r="B24" s="65"/>
      <c r="C24" s="23" t="s">
        <v>22</v>
      </c>
      <c r="D24" s="310" t="s">
        <v>94</v>
      </c>
      <c r="E24" s="310"/>
      <c r="F24" s="310"/>
      <c r="G24" s="310"/>
      <c r="H24" s="310"/>
      <c r="I24" s="310"/>
      <c r="J24" s="310"/>
      <c r="K24" s="310"/>
      <c r="L24" s="28"/>
      <c r="M24" s="25"/>
      <c r="N24" s="29"/>
      <c r="O24" s="153"/>
      <c r="Q24"/>
    </row>
    <row r="25" spans="1:17" ht="15" customHeight="1">
      <c r="A25" s="22"/>
      <c r="B25" s="65"/>
      <c r="C25" s="23"/>
      <c r="D25" s="47"/>
      <c r="E25" s="47"/>
      <c r="F25" s="47"/>
      <c r="G25" s="47"/>
      <c r="H25" s="47"/>
      <c r="I25" s="47"/>
      <c r="J25" s="47"/>
      <c r="K25" s="47" t="s">
        <v>77</v>
      </c>
      <c r="L25" s="28">
        <v>6</v>
      </c>
      <c r="M25" s="25"/>
      <c r="N25" s="29"/>
      <c r="O25" s="153"/>
      <c r="Q25"/>
    </row>
    <row r="26" spans="1:17" ht="15" customHeight="1">
      <c r="A26" s="22"/>
      <c r="B26" s="65"/>
      <c r="C26" s="23"/>
      <c r="D26" s="48"/>
      <c r="E26" s="48"/>
      <c r="F26" s="48"/>
      <c r="G26" s="48"/>
      <c r="H26" s="48"/>
      <c r="I26" s="48"/>
      <c r="J26" s="48"/>
      <c r="K26" s="48" t="s">
        <v>78</v>
      </c>
      <c r="L26" s="24">
        <v>6</v>
      </c>
      <c r="M26" s="25"/>
      <c r="N26" s="26"/>
      <c r="O26" s="152"/>
      <c r="Q26"/>
    </row>
    <row r="27" spans="1:17" ht="15" customHeight="1">
      <c r="A27" s="22"/>
      <c r="B27" s="65"/>
      <c r="C27" s="23"/>
      <c r="D27" s="47"/>
      <c r="E27" s="47"/>
      <c r="F27" s="47"/>
      <c r="G27" s="47"/>
      <c r="H27" s="47"/>
      <c r="I27" s="47"/>
      <c r="J27" s="47"/>
      <c r="K27" s="47"/>
      <c r="L27" s="46">
        <f>SUM(L25:L26)</f>
        <v>12</v>
      </c>
      <c r="M27" s="25"/>
      <c r="N27" s="29"/>
      <c r="O27" s="171"/>
      <c r="Q27"/>
    </row>
    <row r="28" spans="1:17" ht="11.25" customHeight="1">
      <c r="A28" s="22"/>
      <c r="B28" s="65"/>
      <c r="C28" s="23"/>
      <c r="D28" s="72"/>
      <c r="E28" s="72"/>
      <c r="F28" s="72"/>
      <c r="G28" s="72"/>
      <c r="H28" s="72"/>
      <c r="I28" s="72"/>
      <c r="J28" s="72"/>
      <c r="K28" s="72"/>
      <c r="L28" s="31"/>
      <c r="N28" s="32"/>
      <c r="O28" s="160"/>
      <c r="Q28"/>
    </row>
    <row r="29" spans="1:17" ht="29.25" customHeight="1">
      <c r="A29" s="22" t="s">
        <v>27</v>
      </c>
      <c r="B29" s="65"/>
      <c r="C29" s="23" t="s">
        <v>22</v>
      </c>
      <c r="D29" s="310" t="s">
        <v>80</v>
      </c>
      <c r="E29" s="310"/>
      <c r="F29" s="310"/>
      <c r="G29" s="310"/>
      <c r="H29" s="310"/>
      <c r="I29" s="310"/>
      <c r="J29" s="310"/>
      <c r="K29" s="310"/>
      <c r="L29" s="28"/>
      <c r="M29" s="25"/>
      <c r="N29" s="29"/>
      <c r="O29" s="153"/>
      <c r="Q29"/>
    </row>
    <row r="30" spans="1:17" ht="15" customHeight="1">
      <c r="A30" s="22"/>
      <c r="B30" s="65"/>
      <c r="C30" s="23"/>
      <c r="D30" s="47"/>
      <c r="E30" s="47"/>
      <c r="F30" s="47"/>
      <c r="G30" s="47"/>
      <c r="H30" s="47"/>
      <c r="I30" s="47"/>
      <c r="J30" s="47"/>
      <c r="K30" s="47" t="s">
        <v>77</v>
      </c>
      <c r="L30" s="28">
        <v>4</v>
      </c>
      <c r="M30" s="25"/>
      <c r="N30" s="29"/>
      <c r="O30" s="153"/>
      <c r="Q30"/>
    </row>
    <row r="31" spans="1:17" ht="15" customHeight="1">
      <c r="A31" s="22"/>
      <c r="B31" s="65"/>
      <c r="C31" s="23"/>
      <c r="D31" s="48"/>
      <c r="E31" s="48"/>
      <c r="F31" s="48"/>
      <c r="G31" s="48"/>
      <c r="H31" s="48"/>
      <c r="I31" s="48"/>
      <c r="J31" s="48"/>
      <c r="K31" s="48" t="s">
        <v>78</v>
      </c>
      <c r="L31" s="24">
        <v>1</v>
      </c>
      <c r="M31" s="25"/>
      <c r="N31" s="26"/>
      <c r="O31" s="152"/>
      <c r="Q31"/>
    </row>
    <row r="32" spans="1:17" ht="15" customHeight="1">
      <c r="A32" s="22"/>
      <c r="B32" s="65"/>
      <c r="C32" s="23"/>
      <c r="D32" s="47"/>
      <c r="E32" s="47"/>
      <c r="F32" s="47"/>
      <c r="G32" s="47"/>
      <c r="H32" s="47"/>
      <c r="I32" s="47"/>
      <c r="J32" s="47"/>
      <c r="K32" s="47"/>
      <c r="L32" s="46">
        <f>SUM(L30:L31)</f>
        <v>5</v>
      </c>
      <c r="M32" s="25"/>
      <c r="N32" s="29"/>
      <c r="O32" s="171"/>
      <c r="Q32"/>
    </row>
    <row r="33" spans="1:17" ht="11.25" customHeight="1">
      <c r="A33" s="22"/>
      <c r="B33" s="65"/>
      <c r="C33" s="23"/>
      <c r="D33" s="72"/>
      <c r="E33" s="72"/>
      <c r="F33" s="72"/>
      <c r="G33" s="72"/>
      <c r="H33" s="72"/>
      <c r="I33" s="72"/>
      <c r="J33" s="72"/>
      <c r="K33" s="72"/>
      <c r="L33" s="28"/>
      <c r="M33" s="25"/>
      <c r="N33" s="29"/>
      <c r="O33" s="171"/>
      <c r="Q33"/>
    </row>
    <row r="34" spans="1:17" ht="31.5" customHeight="1">
      <c r="A34" s="22" t="s">
        <v>28</v>
      </c>
      <c r="B34" s="65"/>
      <c r="C34" s="23" t="s">
        <v>22</v>
      </c>
      <c r="D34" s="310" t="s">
        <v>81</v>
      </c>
      <c r="E34" s="310"/>
      <c r="F34" s="310"/>
      <c r="G34" s="310"/>
      <c r="H34" s="310"/>
      <c r="I34" s="310"/>
      <c r="J34" s="310"/>
      <c r="K34" s="310"/>
      <c r="L34" s="28"/>
      <c r="M34" s="25"/>
      <c r="N34" s="29"/>
      <c r="O34" s="153"/>
      <c r="Q34"/>
    </row>
    <row r="35" spans="1:17" ht="15" customHeight="1">
      <c r="A35" s="22"/>
      <c r="B35" s="65"/>
      <c r="C35" s="23"/>
      <c r="D35" s="47"/>
      <c r="E35" s="47"/>
      <c r="F35" s="47"/>
      <c r="G35" s="47"/>
      <c r="H35" s="47"/>
      <c r="I35" s="47"/>
      <c r="J35" s="47"/>
      <c r="K35" s="47" t="s">
        <v>77</v>
      </c>
      <c r="L35" s="28">
        <v>1</v>
      </c>
      <c r="M35" s="25"/>
      <c r="N35" s="29"/>
      <c r="O35" s="153"/>
      <c r="Q35"/>
    </row>
    <row r="36" spans="1:17" ht="15" customHeight="1">
      <c r="A36" s="22"/>
      <c r="B36" s="65"/>
      <c r="C36" s="23"/>
      <c r="D36" s="48"/>
      <c r="E36" s="48"/>
      <c r="F36" s="48"/>
      <c r="G36" s="48"/>
      <c r="H36" s="48"/>
      <c r="I36" s="48"/>
      <c r="J36" s="48"/>
      <c r="K36" s="48" t="s">
        <v>78</v>
      </c>
      <c r="L36" s="24">
        <v>1</v>
      </c>
      <c r="M36" s="25"/>
      <c r="N36" s="26"/>
      <c r="O36" s="152"/>
      <c r="Q36"/>
    </row>
    <row r="37" spans="1:17" ht="15" customHeight="1">
      <c r="A37" s="22"/>
      <c r="B37" s="65"/>
      <c r="C37" s="23"/>
      <c r="D37" s="47"/>
      <c r="E37" s="47"/>
      <c r="F37" s="47"/>
      <c r="G37" s="47"/>
      <c r="H37" s="47"/>
      <c r="I37" s="47"/>
      <c r="J37" s="47"/>
      <c r="K37" s="47"/>
      <c r="L37" s="46">
        <f>SUM(L35:L36)</f>
        <v>2</v>
      </c>
      <c r="M37" s="25"/>
      <c r="N37" s="29"/>
      <c r="O37" s="171"/>
      <c r="Q37"/>
    </row>
    <row r="38" spans="1:17" ht="15" customHeight="1">
      <c r="A38" s="22"/>
      <c r="B38" s="65"/>
      <c r="C38" s="23"/>
      <c r="D38" s="47"/>
      <c r="E38" s="47"/>
      <c r="F38" s="47"/>
      <c r="G38" s="47"/>
      <c r="H38" s="47"/>
      <c r="I38" s="47"/>
      <c r="J38" s="47"/>
      <c r="K38" s="47"/>
      <c r="L38" s="46"/>
      <c r="M38" s="25"/>
      <c r="N38" s="29"/>
      <c r="O38" s="153"/>
      <c r="Q38"/>
    </row>
    <row r="39" spans="1:17" ht="37.5" customHeight="1">
      <c r="A39" s="22" t="s">
        <v>30</v>
      </c>
      <c r="B39" s="65"/>
      <c r="C39" s="23" t="s">
        <v>24</v>
      </c>
      <c r="D39" s="310" t="s">
        <v>95</v>
      </c>
      <c r="E39" s="310"/>
      <c r="F39" s="310"/>
      <c r="G39" s="310"/>
      <c r="H39" s="310"/>
      <c r="I39" s="310"/>
      <c r="J39" s="310"/>
      <c r="K39" s="310"/>
      <c r="L39" s="28"/>
      <c r="M39" s="25"/>
      <c r="N39" s="29"/>
      <c r="O39" s="153"/>
      <c r="Q39"/>
    </row>
    <row r="40" spans="1:17" ht="15" customHeight="1">
      <c r="A40" s="22"/>
      <c r="B40" s="65"/>
      <c r="C40" s="23"/>
      <c r="D40" s="47"/>
      <c r="E40" s="47"/>
      <c r="F40" s="47"/>
      <c r="G40" s="47"/>
      <c r="H40" s="47"/>
      <c r="I40" s="47"/>
      <c r="J40" s="47"/>
      <c r="K40" s="47" t="s">
        <v>97</v>
      </c>
      <c r="L40" s="28">
        <v>4.8</v>
      </c>
      <c r="M40" s="25"/>
      <c r="N40" s="29"/>
      <c r="O40" s="153"/>
      <c r="Q40"/>
    </row>
    <row r="41" spans="1:17" ht="15" customHeight="1">
      <c r="A41" s="22"/>
      <c r="B41" s="65"/>
      <c r="C41" s="23"/>
      <c r="D41" s="48"/>
      <c r="E41" s="48"/>
      <c r="F41" s="48"/>
      <c r="G41" s="48"/>
      <c r="H41" s="48"/>
      <c r="I41" s="48"/>
      <c r="J41" s="48"/>
      <c r="K41" s="48" t="s">
        <v>98</v>
      </c>
      <c r="L41" s="24">
        <v>4.8</v>
      </c>
      <c r="M41" s="25"/>
      <c r="N41" s="26"/>
      <c r="O41" s="152"/>
      <c r="Q41"/>
    </row>
    <row r="42" spans="1:17" ht="15" customHeight="1">
      <c r="A42" s="22"/>
      <c r="B42" s="65"/>
      <c r="C42" s="23"/>
      <c r="D42" s="47"/>
      <c r="E42" s="47"/>
      <c r="F42" s="47"/>
      <c r="G42" s="47"/>
      <c r="H42" s="47"/>
      <c r="I42" s="47"/>
      <c r="J42" s="47"/>
      <c r="K42" s="47"/>
      <c r="L42" s="46">
        <f>SUM(L40:L41)</f>
        <v>9.6</v>
      </c>
      <c r="M42" s="25"/>
      <c r="N42" s="29"/>
      <c r="O42" s="171"/>
      <c r="Q42"/>
    </row>
    <row r="43" spans="1:17" ht="15" customHeight="1">
      <c r="A43" s="22"/>
      <c r="B43" s="65"/>
      <c r="C43" s="23"/>
      <c r="D43" s="72"/>
      <c r="E43" s="72"/>
      <c r="F43" s="72"/>
      <c r="G43" s="72"/>
      <c r="H43" s="72"/>
      <c r="I43" s="72"/>
      <c r="J43" s="72"/>
      <c r="K43" s="72"/>
      <c r="L43" s="28"/>
      <c r="M43" s="25"/>
      <c r="N43" s="29"/>
      <c r="O43" s="153"/>
      <c r="Q43"/>
    </row>
    <row r="44" spans="1:17" ht="37.5" customHeight="1">
      <c r="A44" s="22" t="s">
        <v>31</v>
      </c>
      <c r="B44" s="65"/>
      <c r="C44" s="23" t="s">
        <v>24</v>
      </c>
      <c r="D44" s="310" t="s">
        <v>29</v>
      </c>
      <c r="E44" s="310"/>
      <c r="F44" s="310"/>
      <c r="G44" s="310"/>
      <c r="H44" s="310"/>
      <c r="I44" s="310"/>
      <c r="J44" s="310"/>
      <c r="K44" s="310"/>
      <c r="L44" s="28"/>
      <c r="M44" s="25"/>
      <c r="N44" s="29"/>
      <c r="O44" s="153"/>
      <c r="Q44"/>
    </row>
    <row r="45" spans="1:17" ht="15" customHeight="1">
      <c r="A45" s="22"/>
      <c r="B45" s="65"/>
      <c r="C45" s="23"/>
      <c r="D45" s="72"/>
      <c r="E45" s="72"/>
      <c r="F45" s="72"/>
      <c r="G45" s="72"/>
      <c r="H45" s="72"/>
      <c r="I45" s="72"/>
      <c r="J45" s="72"/>
      <c r="K45" s="72" t="s">
        <v>77</v>
      </c>
      <c r="L45" s="28">
        <v>5.15</v>
      </c>
      <c r="M45" s="25"/>
      <c r="N45" s="29"/>
      <c r="O45" s="153"/>
      <c r="Q45"/>
    </row>
    <row r="46" spans="1:17" ht="15" customHeight="1">
      <c r="A46" s="22"/>
      <c r="B46" s="65"/>
      <c r="C46" s="23"/>
      <c r="D46" s="74"/>
      <c r="E46" s="74"/>
      <c r="F46" s="74"/>
      <c r="G46" s="74"/>
      <c r="H46" s="74"/>
      <c r="I46" s="74"/>
      <c r="J46" s="74"/>
      <c r="K46" s="74" t="s">
        <v>78</v>
      </c>
      <c r="L46" s="24">
        <v>5.15</v>
      </c>
      <c r="M46" s="25"/>
      <c r="N46" s="26"/>
      <c r="O46" s="152"/>
      <c r="Q46"/>
    </row>
    <row r="47" spans="1:17" ht="15" customHeight="1">
      <c r="A47" s="22"/>
      <c r="B47" s="65"/>
      <c r="C47" s="23"/>
      <c r="D47" s="72"/>
      <c r="E47" s="72"/>
      <c r="F47" s="72"/>
      <c r="G47" s="72"/>
      <c r="H47" s="72"/>
      <c r="I47" s="72"/>
      <c r="J47" s="72"/>
      <c r="K47" s="72"/>
      <c r="L47" s="46">
        <f>SUM(L45:L46)</f>
        <v>10.3</v>
      </c>
      <c r="M47" s="25"/>
      <c r="N47" s="29"/>
      <c r="O47" s="171"/>
      <c r="Q47"/>
    </row>
    <row r="48" spans="1:17" ht="12.75" customHeight="1">
      <c r="A48" s="22"/>
      <c r="B48" s="65"/>
      <c r="C48" s="23"/>
      <c r="D48" s="72"/>
      <c r="E48" s="72"/>
      <c r="F48" s="72"/>
      <c r="G48" s="72"/>
      <c r="H48" s="72"/>
      <c r="I48" s="72"/>
      <c r="J48" s="72"/>
      <c r="K48" s="72"/>
      <c r="L48" s="28"/>
      <c r="M48" s="25"/>
      <c r="N48" s="29"/>
      <c r="O48" s="153"/>
      <c r="Q48"/>
    </row>
    <row r="49" spans="1:17" ht="11.25" customHeight="1">
      <c r="A49" s="22"/>
      <c r="B49" s="65"/>
      <c r="C49" s="23"/>
      <c r="D49" s="72"/>
      <c r="E49" s="72"/>
      <c r="F49" s="72"/>
      <c r="G49" s="72"/>
      <c r="H49" s="72"/>
      <c r="I49" s="72"/>
      <c r="J49" s="72"/>
      <c r="K49" s="72"/>
      <c r="L49" s="28"/>
      <c r="M49" s="25"/>
      <c r="N49" s="29"/>
      <c r="O49" s="153"/>
      <c r="Q49"/>
    </row>
    <row r="50" spans="1:17" ht="30" customHeight="1">
      <c r="A50" s="22" t="s">
        <v>32</v>
      </c>
      <c r="B50" s="65"/>
      <c r="C50" s="23" t="s">
        <v>24</v>
      </c>
      <c r="D50" s="310" t="s">
        <v>82</v>
      </c>
      <c r="E50" s="310"/>
      <c r="F50" s="310"/>
      <c r="G50" s="310"/>
      <c r="H50" s="310"/>
      <c r="I50" s="310"/>
      <c r="J50" s="310"/>
      <c r="K50" s="310"/>
      <c r="L50" s="28"/>
      <c r="M50" s="25"/>
      <c r="N50" s="29"/>
      <c r="O50" s="153"/>
      <c r="Q50"/>
    </row>
    <row r="51" spans="1:17" ht="15" customHeight="1">
      <c r="A51" s="22"/>
      <c r="B51" s="65"/>
      <c r="C51" s="23"/>
      <c r="D51" s="72"/>
      <c r="E51" s="72"/>
      <c r="F51" s="72"/>
      <c r="G51" s="72"/>
      <c r="H51" s="72"/>
      <c r="I51" s="72"/>
      <c r="J51" s="72"/>
      <c r="K51" s="72" t="s">
        <v>77</v>
      </c>
      <c r="L51" s="28">
        <v>3.94</v>
      </c>
      <c r="M51" s="25"/>
      <c r="N51" s="29"/>
      <c r="O51" s="153"/>
      <c r="Q51"/>
    </row>
    <row r="52" spans="1:17" ht="15" customHeight="1">
      <c r="A52" s="22"/>
      <c r="B52" s="65"/>
      <c r="C52" s="23"/>
      <c r="D52" s="74"/>
      <c r="E52" s="74"/>
      <c r="F52" s="74"/>
      <c r="G52" s="74"/>
      <c r="H52" s="74"/>
      <c r="I52" s="74"/>
      <c r="J52" s="74"/>
      <c r="K52" s="74" t="s">
        <v>78</v>
      </c>
      <c r="L52" s="24">
        <v>0</v>
      </c>
      <c r="M52" s="25"/>
      <c r="N52" s="26"/>
      <c r="O52" s="152"/>
      <c r="Q52"/>
    </row>
    <row r="53" spans="1:17" ht="15" customHeight="1">
      <c r="A53" s="22"/>
      <c r="B53" s="65"/>
      <c r="C53" s="23"/>
      <c r="D53" s="72"/>
      <c r="E53" s="72"/>
      <c r="F53" s="72"/>
      <c r="G53" s="72"/>
      <c r="H53" s="72"/>
      <c r="I53" s="72"/>
      <c r="J53" s="72"/>
      <c r="K53" s="72"/>
      <c r="L53" s="46">
        <f>SUM(L51:L52)</f>
        <v>3.94</v>
      </c>
      <c r="M53" s="25"/>
      <c r="N53" s="29"/>
      <c r="O53" s="171"/>
      <c r="Q53"/>
    </row>
    <row r="54" spans="1:17" ht="12" customHeight="1">
      <c r="A54" s="22"/>
      <c r="B54" s="65"/>
      <c r="C54" s="23"/>
      <c r="D54" s="72"/>
      <c r="E54" s="72"/>
      <c r="F54" s="72"/>
      <c r="G54" s="72"/>
      <c r="H54" s="72"/>
      <c r="I54" s="72"/>
      <c r="J54" s="72"/>
      <c r="K54" s="72"/>
      <c r="L54" s="28"/>
      <c r="M54" s="25"/>
      <c r="N54" s="29"/>
      <c r="O54" s="153"/>
      <c r="Q54"/>
    </row>
    <row r="55" spans="1:17" ht="42" customHeight="1">
      <c r="A55" s="22" t="s">
        <v>34</v>
      </c>
      <c r="B55" s="65"/>
      <c r="C55" s="23" t="s">
        <v>22</v>
      </c>
      <c r="D55" s="310" t="s">
        <v>83</v>
      </c>
      <c r="E55" s="310"/>
      <c r="F55" s="310"/>
      <c r="G55" s="310"/>
      <c r="H55" s="310"/>
      <c r="I55" s="310"/>
      <c r="J55" s="310"/>
      <c r="K55" s="310"/>
      <c r="L55" s="28"/>
      <c r="M55" s="25"/>
      <c r="N55" s="29"/>
      <c r="O55" s="153"/>
      <c r="Q55"/>
    </row>
    <row r="56" spans="1:17" ht="15" customHeight="1">
      <c r="A56" s="22"/>
      <c r="B56" s="65"/>
      <c r="C56" s="23"/>
      <c r="D56" s="72"/>
      <c r="E56" s="72"/>
      <c r="F56" s="72"/>
      <c r="G56" s="72"/>
      <c r="H56" s="72"/>
      <c r="I56" s="72"/>
      <c r="J56" s="72"/>
      <c r="K56" s="72" t="s">
        <v>77</v>
      </c>
      <c r="L56" s="28">
        <v>3</v>
      </c>
      <c r="M56" s="25"/>
      <c r="N56" s="29"/>
      <c r="O56" s="153"/>
      <c r="Q56"/>
    </row>
    <row r="57" spans="1:17" ht="15" customHeight="1">
      <c r="A57" s="22"/>
      <c r="B57" s="65"/>
      <c r="C57" s="23"/>
      <c r="D57" s="74"/>
      <c r="E57" s="74"/>
      <c r="F57" s="74"/>
      <c r="G57" s="74"/>
      <c r="H57" s="74"/>
      <c r="I57" s="74"/>
      <c r="J57" s="74"/>
      <c r="K57" s="74" t="s">
        <v>78</v>
      </c>
      <c r="L57" s="24">
        <v>3</v>
      </c>
      <c r="M57" s="25"/>
      <c r="N57" s="26"/>
      <c r="O57" s="152"/>
      <c r="Q57"/>
    </row>
    <row r="58" spans="1:17" ht="15" customHeight="1">
      <c r="A58" s="22"/>
      <c r="B58" s="65"/>
      <c r="C58" s="23"/>
      <c r="D58" s="72"/>
      <c r="E58" s="72"/>
      <c r="F58" s="72"/>
      <c r="G58" s="72"/>
      <c r="H58" s="72"/>
      <c r="I58" s="72"/>
      <c r="J58" s="72"/>
      <c r="K58" s="72"/>
      <c r="L58" s="46">
        <f>SUM(L56:L57)</f>
        <v>6</v>
      </c>
      <c r="M58" s="25"/>
      <c r="N58" s="29"/>
      <c r="O58" s="171"/>
      <c r="Q58"/>
    </row>
    <row r="59" spans="1:17" ht="11.25" customHeight="1">
      <c r="A59" s="22"/>
      <c r="B59" s="65"/>
      <c r="C59" s="23"/>
      <c r="D59" s="72"/>
      <c r="E59" s="72"/>
      <c r="F59" s="72"/>
      <c r="G59" s="72"/>
      <c r="H59" s="72"/>
      <c r="I59" s="72"/>
      <c r="J59" s="72"/>
      <c r="K59" s="72"/>
      <c r="L59" s="46"/>
      <c r="M59" s="25"/>
      <c r="N59" s="29"/>
      <c r="O59" s="153"/>
      <c r="Q59"/>
    </row>
    <row r="60" spans="1:17" ht="43.5" customHeight="1">
      <c r="A60" s="22" t="s">
        <v>35</v>
      </c>
      <c r="B60" s="65"/>
      <c r="C60" s="23" t="s">
        <v>22</v>
      </c>
      <c r="D60" s="310" t="s">
        <v>84</v>
      </c>
      <c r="E60" s="310"/>
      <c r="F60" s="310"/>
      <c r="G60" s="310"/>
      <c r="H60" s="310"/>
      <c r="I60" s="310"/>
      <c r="J60" s="310"/>
      <c r="K60" s="310"/>
      <c r="L60" s="28"/>
      <c r="M60" s="25"/>
      <c r="N60" s="29"/>
      <c r="O60" s="153"/>
      <c r="Q60"/>
    </row>
    <row r="61" spans="1:17" ht="15" customHeight="1">
      <c r="A61" s="22"/>
      <c r="B61" s="65"/>
      <c r="C61" s="23"/>
      <c r="D61" s="72"/>
      <c r="E61" s="72"/>
      <c r="F61" s="72"/>
      <c r="G61" s="72"/>
      <c r="H61" s="72"/>
      <c r="I61" s="72"/>
      <c r="J61" s="72"/>
      <c r="K61" s="72" t="s">
        <v>77</v>
      </c>
      <c r="L61" s="28">
        <v>1</v>
      </c>
      <c r="M61" s="25"/>
      <c r="N61" s="29"/>
      <c r="O61" s="153"/>
      <c r="Q61"/>
    </row>
    <row r="62" spans="1:17" ht="15" customHeight="1">
      <c r="A62" s="22"/>
      <c r="B62" s="65"/>
      <c r="C62" s="23"/>
      <c r="D62" s="74"/>
      <c r="E62" s="74"/>
      <c r="F62" s="74"/>
      <c r="G62" s="74"/>
      <c r="H62" s="74"/>
      <c r="I62" s="74"/>
      <c r="J62" s="74"/>
      <c r="K62" s="74" t="s">
        <v>78</v>
      </c>
      <c r="L62" s="24">
        <v>1</v>
      </c>
      <c r="M62" s="25"/>
      <c r="N62" s="26"/>
      <c r="O62" s="152"/>
      <c r="Q62"/>
    </row>
    <row r="63" spans="1:17" ht="18.75" customHeight="1">
      <c r="A63" s="22"/>
      <c r="B63" s="65"/>
      <c r="C63" s="23"/>
      <c r="D63" s="72"/>
      <c r="E63" s="72"/>
      <c r="F63" s="72"/>
      <c r="G63" s="72"/>
      <c r="H63" s="72"/>
      <c r="I63" s="72"/>
      <c r="J63" s="72"/>
      <c r="K63" s="72"/>
      <c r="L63" s="46">
        <f>SUM(L61:L62)</f>
        <v>2</v>
      </c>
      <c r="M63" s="25"/>
      <c r="N63" s="29"/>
      <c r="O63" s="171"/>
      <c r="Q63"/>
    </row>
    <row r="64" spans="1:17" ht="11.25" customHeight="1">
      <c r="A64" s="22"/>
      <c r="B64" s="65"/>
      <c r="C64" s="23"/>
      <c r="D64" s="72"/>
      <c r="E64" s="72"/>
      <c r="F64" s="72"/>
      <c r="G64" s="72"/>
      <c r="H64" s="72"/>
      <c r="I64" s="72"/>
      <c r="J64" s="72"/>
      <c r="K64" s="72"/>
      <c r="L64" s="28"/>
      <c r="M64" s="25"/>
      <c r="N64" s="29"/>
      <c r="O64" s="153"/>
      <c r="Q64"/>
    </row>
    <row r="65" spans="1:17" ht="52.5" customHeight="1">
      <c r="A65" s="22" t="s">
        <v>36</v>
      </c>
      <c r="B65" s="65"/>
      <c r="C65" s="23" t="s">
        <v>22</v>
      </c>
      <c r="D65" s="310" t="s">
        <v>33</v>
      </c>
      <c r="E65" s="310"/>
      <c r="F65" s="310"/>
      <c r="G65" s="310"/>
      <c r="H65" s="310"/>
      <c r="I65" s="310"/>
      <c r="J65" s="310"/>
      <c r="K65" s="310"/>
      <c r="L65" s="28"/>
      <c r="M65" s="25"/>
      <c r="N65" s="29"/>
      <c r="O65" s="153"/>
      <c r="Q65"/>
    </row>
    <row r="66" spans="1:17" ht="15" customHeight="1">
      <c r="A66" s="22"/>
      <c r="B66" s="65"/>
      <c r="C66" s="23"/>
      <c r="K66" s="72" t="s">
        <v>77</v>
      </c>
      <c r="L66" s="28">
        <v>2</v>
      </c>
      <c r="Q66"/>
    </row>
    <row r="67" spans="1:17" ht="15" customHeight="1">
      <c r="A67" s="22"/>
      <c r="B67" s="65"/>
      <c r="C67" s="23"/>
      <c r="D67" s="74"/>
      <c r="E67" s="74"/>
      <c r="F67" s="74"/>
      <c r="G67" s="74"/>
      <c r="H67" s="74"/>
      <c r="I67" s="74"/>
      <c r="J67" s="74"/>
      <c r="K67" s="74" t="s">
        <v>78</v>
      </c>
      <c r="L67" s="24">
        <v>2</v>
      </c>
      <c r="M67" s="25"/>
      <c r="N67" s="26"/>
      <c r="O67" s="152"/>
      <c r="Q67"/>
    </row>
    <row r="68" spans="1:17" ht="15" customHeight="1">
      <c r="A68" s="22"/>
      <c r="B68" s="65"/>
      <c r="C68" s="23"/>
      <c r="D68" s="72"/>
      <c r="E68" s="72"/>
      <c r="F68" s="72"/>
      <c r="G68" s="72"/>
      <c r="H68" s="72"/>
      <c r="I68" s="72"/>
      <c r="J68" s="72"/>
      <c r="K68" s="72"/>
      <c r="L68" s="46">
        <f>SUM(L66:L67)</f>
        <v>4</v>
      </c>
      <c r="M68" s="25"/>
      <c r="N68" s="29"/>
      <c r="O68" s="171"/>
      <c r="Q68"/>
    </row>
    <row r="69" spans="1:17" ht="11.25" customHeight="1">
      <c r="A69" s="22"/>
      <c r="B69" s="65"/>
      <c r="C69" s="23"/>
      <c r="D69" s="72"/>
      <c r="E69" s="72"/>
      <c r="F69" s="72"/>
      <c r="G69" s="72"/>
      <c r="H69" s="72"/>
      <c r="I69" s="72"/>
      <c r="J69" s="72"/>
      <c r="K69" s="72"/>
      <c r="L69" s="28"/>
      <c r="M69" s="25"/>
      <c r="N69" s="29"/>
      <c r="O69" s="153"/>
      <c r="Q69"/>
    </row>
    <row r="70" spans="1:17" ht="70.5" customHeight="1">
      <c r="A70" s="22" t="s">
        <v>38</v>
      </c>
      <c r="B70" s="65"/>
      <c r="C70" s="23" t="s">
        <v>22</v>
      </c>
      <c r="D70" s="310" t="s">
        <v>85</v>
      </c>
      <c r="E70" s="310"/>
      <c r="F70" s="310"/>
      <c r="G70" s="310"/>
      <c r="H70" s="310"/>
      <c r="I70" s="310"/>
      <c r="J70" s="310"/>
      <c r="K70" s="310"/>
      <c r="L70" s="28"/>
      <c r="M70" s="25"/>
      <c r="N70" s="29"/>
      <c r="O70" s="153"/>
      <c r="Q70"/>
    </row>
    <row r="71" spans="1:17" ht="15" customHeight="1">
      <c r="A71" s="22"/>
      <c r="B71" s="65"/>
      <c r="C71" s="23"/>
      <c r="K71" s="72" t="s">
        <v>77</v>
      </c>
      <c r="L71" s="28">
        <v>1</v>
      </c>
      <c r="Q71"/>
    </row>
    <row r="72" spans="1:17" ht="15" customHeight="1">
      <c r="A72" s="22"/>
      <c r="B72" s="65"/>
      <c r="C72" s="23"/>
      <c r="D72" s="74"/>
      <c r="E72" s="74"/>
      <c r="F72" s="74"/>
      <c r="G72" s="74"/>
      <c r="H72" s="74"/>
      <c r="I72" s="74"/>
      <c r="J72" s="74"/>
      <c r="K72" s="74" t="s">
        <v>78</v>
      </c>
      <c r="L72" s="24">
        <v>1</v>
      </c>
      <c r="M72" s="25"/>
      <c r="N72" s="26"/>
      <c r="O72" s="152"/>
      <c r="Q72"/>
    </row>
    <row r="73" spans="1:17" ht="15" customHeight="1">
      <c r="A73" s="22"/>
      <c r="B73" s="65"/>
      <c r="C73" s="23"/>
      <c r="D73" s="72"/>
      <c r="E73" s="72"/>
      <c r="F73" s="72"/>
      <c r="G73" s="72"/>
      <c r="H73" s="72"/>
      <c r="I73" s="72"/>
      <c r="J73" s="72"/>
      <c r="K73" s="72"/>
      <c r="L73" s="46">
        <f>SUM(L71:L72)</f>
        <v>2</v>
      </c>
      <c r="M73" s="25"/>
      <c r="N73" s="29"/>
      <c r="O73" s="171"/>
      <c r="Q73"/>
    </row>
    <row r="74" spans="1:17" ht="15" customHeight="1">
      <c r="A74" s="22"/>
      <c r="B74" s="65"/>
      <c r="C74" s="23"/>
      <c r="D74" s="72"/>
      <c r="E74" s="72"/>
      <c r="F74" s="72"/>
      <c r="G74" s="72"/>
      <c r="H74" s="72"/>
      <c r="I74" s="72"/>
      <c r="J74" s="72"/>
      <c r="K74" s="72"/>
      <c r="L74" s="46"/>
      <c r="M74" s="25"/>
      <c r="N74" s="29"/>
      <c r="O74" s="153"/>
      <c r="Q74"/>
    </row>
    <row r="75" spans="1:17" ht="70.5" customHeight="1">
      <c r="A75" s="22" t="s">
        <v>39</v>
      </c>
      <c r="B75" s="65"/>
      <c r="C75" s="23" t="s">
        <v>22</v>
      </c>
      <c r="D75" s="310" t="s">
        <v>86</v>
      </c>
      <c r="E75" s="310"/>
      <c r="F75" s="310"/>
      <c r="G75" s="310"/>
      <c r="H75" s="310"/>
      <c r="I75" s="310"/>
      <c r="J75" s="310"/>
      <c r="K75" s="310"/>
      <c r="L75" s="28"/>
      <c r="M75" s="25"/>
      <c r="N75" s="29"/>
      <c r="O75" s="153"/>
      <c r="Q75"/>
    </row>
    <row r="76" spans="1:17" ht="15" customHeight="1">
      <c r="A76" s="22"/>
      <c r="B76" s="65"/>
      <c r="C76" s="23"/>
      <c r="K76" s="72" t="s">
        <v>77</v>
      </c>
      <c r="L76" s="28">
        <v>1</v>
      </c>
      <c r="Q76"/>
    </row>
    <row r="77" spans="1:17" ht="15" customHeight="1">
      <c r="A77" s="22"/>
      <c r="B77" s="65"/>
      <c r="C77" s="23"/>
      <c r="D77" s="74"/>
      <c r="E77" s="74"/>
      <c r="F77" s="74"/>
      <c r="G77" s="74"/>
      <c r="H77" s="74"/>
      <c r="I77" s="74"/>
      <c r="J77" s="74"/>
      <c r="K77" s="74" t="s">
        <v>78</v>
      </c>
      <c r="L77" s="24">
        <v>1</v>
      </c>
      <c r="M77" s="25"/>
      <c r="N77" s="26"/>
      <c r="O77" s="152"/>
      <c r="Q77"/>
    </row>
    <row r="78" spans="1:17" ht="14.6">
      <c r="A78" s="22"/>
      <c r="B78" s="65"/>
      <c r="C78" s="23"/>
      <c r="D78" s="72"/>
      <c r="E78" s="72"/>
      <c r="F78" s="72"/>
      <c r="G78" s="72"/>
      <c r="H78" s="72"/>
      <c r="I78" s="72"/>
      <c r="J78" s="72"/>
      <c r="K78" s="72"/>
      <c r="L78" s="46">
        <f>SUM(L76:L77)</f>
        <v>2</v>
      </c>
      <c r="M78" s="25"/>
      <c r="N78" s="29"/>
      <c r="O78" s="171"/>
      <c r="Q78"/>
    </row>
    <row r="79" spans="1:17" ht="11.25" customHeight="1">
      <c r="A79" s="22"/>
      <c r="B79" s="65"/>
      <c r="C79" s="23"/>
      <c r="D79" s="72"/>
      <c r="E79" s="72"/>
      <c r="F79" s="72"/>
      <c r="G79" s="72"/>
      <c r="H79" s="72"/>
      <c r="I79" s="72"/>
      <c r="J79" s="72"/>
      <c r="K79" s="72"/>
      <c r="L79" s="46"/>
      <c r="M79" s="25"/>
      <c r="N79" s="29"/>
      <c r="O79" s="153"/>
      <c r="Q79"/>
    </row>
    <row r="80" spans="1:17" ht="44.25" customHeight="1">
      <c r="A80" s="22" t="s">
        <v>40</v>
      </c>
      <c r="B80" s="65"/>
      <c r="C80" s="23" t="s">
        <v>22</v>
      </c>
      <c r="D80" s="310" t="s">
        <v>87</v>
      </c>
      <c r="E80" s="310"/>
      <c r="F80" s="310"/>
      <c r="G80" s="310"/>
      <c r="H80" s="310"/>
      <c r="I80" s="310"/>
      <c r="J80" s="310"/>
      <c r="K80" s="310"/>
      <c r="L80" s="28"/>
      <c r="M80" s="25"/>
      <c r="N80" s="29"/>
      <c r="O80" s="153"/>
      <c r="Q80"/>
    </row>
    <row r="81" spans="1:17" ht="15" customHeight="1">
      <c r="A81" s="22"/>
      <c r="B81" s="65"/>
      <c r="C81" s="23"/>
      <c r="K81" s="72" t="s">
        <v>77</v>
      </c>
      <c r="L81" s="28">
        <v>26</v>
      </c>
      <c r="Q81"/>
    </row>
    <row r="82" spans="1:17" ht="15" customHeight="1">
      <c r="A82" s="22"/>
      <c r="B82" s="65"/>
      <c r="C82" s="23"/>
      <c r="D82" s="74"/>
      <c r="E82" s="74"/>
      <c r="F82" s="74"/>
      <c r="G82" s="74"/>
      <c r="H82" s="74"/>
      <c r="I82" s="74"/>
      <c r="J82" s="74"/>
      <c r="K82" s="74" t="s">
        <v>78</v>
      </c>
      <c r="L82" s="24">
        <v>24</v>
      </c>
      <c r="M82" s="25"/>
      <c r="N82" s="26"/>
      <c r="O82" s="152"/>
      <c r="Q82"/>
    </row>
    <row r="83" spans="1:17" ht="15" customHeight="1">
      <c r="A83" s="22"/>
      <c r="B83" s="65"/>
      <c r="C83" s="23"/>
      <c r="D83" s="72"/>
      <c r="E83" s="72"/>
      <c r="F83" s="72"/>
      <c r="G83" s="72"/>
      <c r="H83" s="72"/>
      <c r="I83" s="72"/>
      <c r="J83" s="72"/>
      <c r="K83" s="72"/>
      <c r="L83" s="46">
        <f>SUM(L81:L82)</f>
        <v>50</v>
      </c>
      <c r="M83" s="25"/>
      <c r="N83" s="29"/>
      <c r="O83" s="171"/>
      <c r="Q83"/>
    </row>
    <row r="84" spans="1:17" ht="15" customHeight="1">
      <c r="A84" s="22"/>
      <c r="B84" s="65"/>
      <c r="C84" s="23"/>
      <c r="D84" s="72"/>
      <c r="E84" s="72"/>
      <c r="F84" s="72"/>
      <c r="G84" s="72"/>
      <c r="H84" s="72"/>
      <c r="I84" s="72"/>
      <c r="J84" s="72"/>
      <c r="K84" s="72"/>
      <c r="L84" s="46"/>
      <c r="M84" s="25"/>
      <c r="N84" s="29"/>
      <c r="O84" s="153"/>
      <c r="Q84"/>
    </row>
    <row r="85" spans="1:17" ht="57.75" customHeight="1">
      <c r="A85" s="22" t="s">
        <v>42</v>
      </c>
      <c r="B85" s="65"/>
      <c r="C85" s="23" t="s">
        <v>22</v>
      </c>
      <c r="D85" s="310" t="s">
        <v>88</v>
      </c>
      <c r="E85" s="310"/>
      <c r="F85" s="310"/>
      <c r="G85" s="310"/>
      <c r="H85" s="310"/>
      <c r="I85" s="310"/>
      <c r="J85" s="310"/>
      <c r="K85" s="310"/>
      <c r="L85" s="28"/>
      <c r="M85" s="25"/>
      <c r="N85" s="29"/>
      <c r="O85" s="153"/>
      <c r="Q85"/>
    </row>
    <row r="86" spans="1:17" ht="15" customHeight="1">
      <c r="A86" s="22"/>
      <c r="B86" s="65"/>
      <c r="C86" s="23"/>
      <c r="K86" s="72" t="s">
        <v>77</v>
      </c>
      <c r="L86" s="28">
        <v>10</v>
      </c>
      <c r="Q86"/>
    </row>
    <row r="87" spans="1:17" ht="15" customHeight="1">
      <c r="A87" s="22"/>
      <c r="B87" s="65"/>
      <c r="C87" s="23"/>
      <c r="D87" s="74"/>
      <c r="E87" s="74"/>
      <c r="F87" s="74"/>
      <c r="G87" s="74"/>
      <c r="H87" s="74"/>
      <c r="I87" s="74"/>
      <c r="J87" s="74"/>
      <c r="K87" s="74" t="s">
        <v>78</v>
      </c>
      <c r="L87" s="24">
        <v>11</v>
      </c>
      <c r="M87" s="25"/>
      <c r="N87" s="26"/>
      <c r="O87" s="152"/>
      <c r="Q87"/>
    </row>
    <row r="88" spans="1:17" ht="15" customHeight="1">
      <c r="A88" s="22"/>
      <c r="B88" s="65"/>
      <c r="C88" s="23"/>
      <c r="D88" s="72"/>
      <c r="E88" s="72"/>
      <c r="F88" s="72"/>
      <c r="G88" s="72"/>
      <c r="H88" s="72"/>
      <c r="I88" s="72"/>
      <c r="J88" s="72"/>
      <c r="K88" s="72"/>
      <c r="L88" s="46">
        <f>SUM(L86:L87)</f>
        <v>21</v>
      </c>
      <c r="M88" s="25"/>
      <c r="N88" s="29"/>
      <c r="O88" s="171"/>
      <c r="Q88"/>
    </row>
    <row r="89" spans="1:17" ht="11.25" customHeight="1">
      <c r="A89" s="22"/>
      <c r="B89" s="65"/>
      <c r="C89" s="23"/>
      <c r="D89" s="72"/>
      <c r="E89" s="72"/>
      <c r="F89" s="72"/>
      <c r="G89" s="72"/>
      <c r="H89" s="72"/>
      <c r="I89" s="72"/>
      <c r="J89" s="72"/>
      <c r="K89" s="72"/>
      <c r="L89" s="28"/>
      <c r="M89" s="25"/>
      <c r="N89" s="29"/>
      <c r="O89" s="153"/>
      <c r="Q89"/>
    </row>
    <row r="90" spans="1:17" ht="31.5" customHeight="1">
      <c r="A90" s="22" t="s">
        <v>43</v>
      </c>
      <c r="B90" s="65"/>
      <c r="C90" s="23" t="s">
        <v>24</v>
      </c>
      <c r="D90" s="310" t="s">
        <v>89</v>
      </c>
      <c r="E90" s="310"/>
      <c r="F90" s="310"/>
      <c r="G90" s="310"/>
      <c r="H90" s="310"/>
      <c r="I90" s="310"/>
      <c r="J90" s="310"/>
      <c r="K90" s="310"/>
      <c r="L90" s="28"/>
      <c r="M90" s="25"/>
      <c r="N90" s="29"/>
      <c r="O90" s="153"/>
      <c r="Q90"/>
    </row>
    <row r="91" spans="1:17" ht="15" customHeight="1">
      <c r="A91" s="22"/>
      <c r="B91" s="65"/>
      <c r="C91" s="23"/>
      <c r="K91" s="72" t="s">
        <v>77</v>
      </c>
      <c r="L91" s="28">
        <v>128.25</v>
      </c>
      <c r="Q91"/>
    </row>
    <row r="92" spans="1:17" ht="15" customHeight="1">
      <c r="A92" s="22"/>
      <c r="B92" s="65"/>
      <c r="C92" s="23"/>
      <c r="D92" s="74"/>
      <c r="E92" s="74"/>
      <c r="F92" s="74"/>
      <c r="G92" s="74"/>
      <c r="H92" s="74"/>
      <c r="I92" s="74"/>
      <c r="J92" s="74"/>
      <c r="K92" s="74" t="s">
        <v>78</v>
      </c>
      <c r="L92" s="24">
        <v>87.23</v>
      </c>
      <c r="M92" s="25"/>
      <c r="N92" s="26"/>
      <c r="O92" s="152"/>
      <c r="Q92"/>
    </row>
    <row r="93" spans="1:17" ht="15" customHeight="1">
      <c r="A93" s="22"/>
      <c r="B93" s="65"/>
      <c r="C93" s="23"/>
      <c r="D93" s="72"/>
      <c r="E93" s="72"/>
      <c r="F93" s="72"/>
      <c r="G93" s="72"/>
      <c r="H93" s="72"/>
      <c r="I93" s="72"/>
      <c r="J93" s="72"/>
      <c r="K93" s="72"/>
      <c r="L93" s="46">
        <f>SUM(L91:L92)</f>
        <v>215.48000000000002</v>
      </c>
      <c r="M93" s="25"/>
      <c r="N93" s="29"/>
      <c r="O93" s="171"/>
      <c r="Q93"/>
    </row>
    <row r="94" spans="1:17" ht="11.25" customHeight="1">
      <c r="A94" s="22"/>
      <c r="B94" s="65"/>
      <c r="C94" s="23"/>
      <c r="D94" s="72"/>
      <c r="E94" s="72"/>
      <c r="F94" s="72"/>
      <c r="G94" s="72"/>
      <c r="H94" s="72"/>
      <c r="I94" s="72"/>
      <c r="J94" s="72"/>
      <c r="K94" s="72"/>
      <c r="L94" s="28"/>
      <c r="M94" s="25"/>
      <c r="N94" s="29"/>
      <c r="O94" s="153"/>
      <c r="Q94"/>
    </row>
    <row r="95" spans="1:17" ht="45" customHeight="1">
      <c r="A95" s="22" t="s">
        <v>44</v>
      </c>
      <c r="B95" s="65"/>
      <c r="C95" s="23" t="s">
        <v>24</v>
      </c>
      <c r="D95" s="310" t="s">
        <v>90</v>
      </c>
      <c r="E95" s="310"/>
      <c r="F95" s="310"/>
      <c r="G95" s="310"/>
      <c r="H95" s="310"/>
      <c r="I95" s="310"/>
      <c r="J95" s="310"/>
      <c r="K95" s="310"/>
      <c r="L95" s="28"/>
      <c r="M95" s="25"/>
      <c r="N95" s="29"/>
      <c r="O95" s="153"/>
      <c r="Q95"/>
    </row>
    <row r="96" spans="1:17" ht="15" customHeight="1">
      <c r="A96" s="22"/>
      <c r="B96" s="65"/>
      <c r="C96" s="23"/>
      <c r="K96" s="72" t="s">
        <v>77</v>
      </c>
      <c r="L96" s="28">
        <v>2</v>
      </c>
      <c r="Q96"/>
    </row>
    <row r="97" spans="1:17" ht="15" customHeight="1">
      <c r="A97" s="22"/>
      <c r="B97" s="65"/>
      <c r="C97" s="23"/>
      <c r="D97" s="74"/>
      <c r="E97" s="74"/>
      <c r="F97" s="74"/>
      <c r="G97" s="74"/>
      <c r="H97" s="74"/>
      <c r="I97" s="74"/>
      <c r="J97" s="74"/>
      <c r="K97" s="74" t="s">
        <v>78</v>
      </c>
      <c r="L97" s="24">
        <v>0</v>
      </c>
      <c r="M97" s="25"/>
      <c r="N97" s="26"/>
      <c r="O97" s="152"/>
      <c r="Q97"/>
    </row>
    <row r="98" spans="1:17" ht="15" customHeight="1">
      <c r="A98" s="22"/>
      <c r="B98" s="65"/>
      <c r="C98" s="23"/>
      <c r="D98" s="72"/>
      <c r="E98" s="72"/>
      <c r="F98" s="72"/>
      <c r="G98" s="72"/>
      <c r="H98" s="72"/>
      <c r="I98" s="72"/>
      <c r="J98" s="72"/>
      <c r="K98" s="72"/>
      <c r="L98" s="46">
        <f>SUM(L96:L97)</f>
        <v>2</v>
      </c>
      <c r="M98" s="25"/>
      <c r="N98" s="29"/>
      <c r="O98" s="171"/>
      <c r="Q98"/>
    </row>
    <row r="99" spans="1:17" ht="11.25" customHeight="1">
      <c r="A99" s="22"/>
      <c r="B99" s="65"/>
      <c r="C99" s="23"/>
      <c r="D99" s="72"/>
      <c r="E99" s="72"/>
      <c r="F99" s="72"/>
      <c r="G99" s="72"/>
      <c r="H99" s="72"/>
      <c r="I99" s="72"/>
      <c r="J99" s="72"/>
      <c r="K99" s="72"/>
      <c r="L99" s="28"/>
      <c r="M99" s="25"/>
      <c r="N99" s="29"/>
      <c r="O99" s="153"/>
      <c r="Q99"/>
    </row>
    <row r="100" spans="1:17" ht="67.5" customHeight="1">
      <c r="A100" s="22" t="s">
        <v>46</v>
      </c>
      <c r="B100" s="65"/>
      <c r="C100" s="23" t="s">
        <v>26</v>
      </c>
      <c r="D100" s="315" t="s">
        <v>37</v>
      </c>
      <c r="E100" s="315"/>
      <c r="F100" s="315"/>
      <c r="G100" s="315"/>
      <c r="H100" s="315"/>
      <c r="I100" s="315"/>
      <c r="J100" s="315"/>
      <c r="K100" s="315"/>
      <c r="L100" s="24"/>
      <c r="M100" s="25"/>
      <c r="N100" s="26"/>
      <c r="O100" s="152"/>
      <c r="Q100"/>
    </row>
    <row r="101" spans="1:17" ht="14.6">
      <c r="A101" s="22"/>
      <c r="B101" s="65"/>
      <c r="C101" s="23"/>
      <c r="D101" s="72"/>
      <c r="E101" s="72"/>
      <c r="F101" s="72"/>
      <c r="G101" s="72"/>
      <c r="H101" s="72"/>
      <c r="I101" s="72"/>
      <c r="J101" s="72"/>
      <c r="K101" s="72"/>
      <c r="L101" s="28">
        <v>1</v>
      </c>
      <c r="M101" s="25"/>
      <c r="N101" s="29"/>
      <c r="O101" s="171"/>
      <c r="Q101"/>
    </row>
    <row r="102" spans="1:17" ht="14.6">
      <c r="A102" s="22"/>
      <c r="B102" s="65"/>
      <c r="C102" s="23"/>
      <c r="D102" s="72"/>
      <c r="E102" s="72"/>
      <c r="F102" s="72"/>
      <c r="G102" s="72"/>
      <c r="H102" s="72"/>
      <c r="I102" s="72"/>
      <c r="J102" s="72"/>
      <c r="K102" s="72"/>
      <c r="L102" s="28"/>
      <c r="M102" s="25"/>
      <c r="N102" s="29"/>
      <c r="O102" s="153"/>
      <c r="Q102"/>
    </row>
    <row r="103" spans="1:17" ht="32.25" customHeight="1">
      <c r="A103" s="22" t="s">
        <v>48</v>
      </c>
      <c r="B103" s="65"/>
      <c r="C103" s="23" t="s">
        <v>24</v>
      </c>
      <c r="D103" s="310" t="s">
        <v>91</v>
      </c>
      <c r="E103" s="310"/>
      <c r="F103" s="310"/>
      <c r="G103" s="310"/>
      <c r="H103" s="310"/>
      <c r="I103" s="310"/>
      <c r="J103" s="310"/>
      <c r="K103" s="310"/>
      <c r="L103" s="28"/>
      <c r="M103" s="25"/>
      <c r="N103" s="29"/>
      <c r="O103" s="153"/>
      <c r="Q103"/>
    </row>
    <row r="104" spans="1:17" ht="15" customHeight="1">
      <c r="A104" s="22"/>
      <c r="B104" s="65"/>
      <c r="C104" s="23"/>
      <c r="K104" s="72" t="s">
        <v>77</v>
      </c>
      <c r="L104" s="28">
        <v>7.62</v>
      </c>
      <c r="Q104"/>
    </row>
    <row r="105" spans="1:17" ht="15" customHeight="1">
      <c r="A105" s="22"/>
      <c r="B105" s="65"/>
      <c r="C105" s="23"/>
      <c r="D105" s="74"/>
      <c r="E105" s="74"/>
      <c r="F105" s="74"/>
      <c r="G105" s="74"/>
      <c r="H105" s="74"/>
      <c r="I105" s="74"/>
      <c r="J105" s="74"/>
      <c r="K105" s="74" t="s">
        <v>78</v>
      </c>
      <c r="L105" s="24">
        <v>0</v>
      </c>
      <c r="M105" s="25"/>
      <c r="N105" s="26"/>
      <c r="O105" s="152"/>
      <c r="Q105"/>
    </row>
    <row r="106" spans="1:17" ht="15" customHeight="1">
      <c r="A106" s="22"/>
      <c r="B106" s="65"/>
      <c r="C106" s="23"/>
      <c r="D106" s="72"/>
      <c r="E106" s="72"/>
      <c r="F106" s="72"/>
      <c r="G106" s="72"/>
      <c r="H106" s="72"/>
      <c r="I106" s="72"/>
      <c r="J106" s="72"/>
      <c r="K106" s="72"/>
      <c r="L106" s="46">
        <f>SUM(L104:L105)</f>
        <v>7.62</v>
      </c>
      <c r="M106" s="25"/>
      <c r="N106" s="29"/>
      <c r="O106" s="171"/>
      <c r="Q106"/>
    </row>
    <row r="107" spans="1:17" ht="11.25" customHeight="1">
      <c r="A107" s="22"/>
      <c r="B107" s="65"/>
      <c r="C107" s="23"/>
      <c r="D107" s="72"/>
      <c r="E107" s="72"/>
      <c r="F107" s="72"/>
      <c r="G107" s="72"/>
      <c r="H107" s="72"/>
      <c r="I107" s="72"/>
      <c r="J107" s="72"/>
      <c r="K107" s="72"/>
      <c r="L107" s="28"/>
      <c r="M107" s="25"/>
      <c r="N107" s="29"/>
      <c r="O107" s="153"/>
      <c r="Q107"/>
    </row>
    <row r="108" spans="1:17" ht="39" customHeight="1">
      <c r="A108" s="22" t="s">
        <v>93</v>
      </c>
      <c r="B108" s="65"/>
      <c r="C108" s="23" t="s">
        <v>24</v>
      </c>
      <c r="D108" s="310" t="s">
        <v>92</v>
      </c>
      <c r="E108" s="310"/>
      <c r="F108" s="310"/>
      <c r="G108" s="310"/>
      <c r="H108" s="310"/>
      <c r="I108" s="310"/>
      <c r="J108" s="310"/>
      <c r="K108" s="310"/>
      <c r="L108" s="28"/>
      <c r="M108" s="25"/>
      <c r="N108" s="29"/>
      <c r="O108" s="153"/>
      <c r="Q108"/>
    </row>
    <row r="109" spans="1:17" ht="15" customHeight="1">
      <c r="A109" s="22"/>
      <c r="B109" s="65"/>
      <c r="C109" s="23"/>
      <c r="K109" s="72" t="s">
        <v>77</v>
      </c>
      <c r="L109" s="28">
        <v>3.62</v>
      </c>
      <c r="Q109"/>
    </row>
    <row r="110" spans="1:17" ht="15" customHeight="1">
      <c r="A110" s="22"/>
      <c r="B110" s="65"/>
      <c r="C110" s="23"/>
      <c r="D110" s="74"/>
      <c r="E110" s="74"/>
      <c r="F110" s="74"/>
      <c r="G110" s="74"/>
      <c r="H110" s="74"/>
      <c r="I110" s="74"/>
      <c r="J110" s="74"/>
      <c r="K110" s="74" t="s">
        <v>78</v>
      </c>
      <c r="L110" s="24">
        <v>0</v>
      </c>
      <c r="M110" s="25"/>
      <c r="N110" s="26"/>
      <c r="O110" s="152"/>
      <c r="Q110"/>
    </row>
    <row r="111" spans="1:17" ht="15" customHeight="1">
      <c r="A111" s="22"/>
      <c r="B111" s="65"/>
      <c r="C111" s="23"/>
      <c r="D111" s="72"/>
      <c r="E111" s="72"/>
      <c r="F111" s="72"/>
      <c r="G111" s="72"/>
      <c r="H111" s="72"/>
      <c r="I111" s="72"/>
      <c r="J111" s="72"/>
      <c r="K111" s="72"/>
      <c r="L111" s="46">
        <f>SUM(L109:L110)</f>
        <v>3.62</v>
      </c>
      <c r="M111" s="25"/>
      <c r="N111" s="29"/>
      <c r="O111" s="171"/>
      <c r="Q111"/>
    </row>
    <row r="112" spans="1:17" ht="14.6">
      <c r="A112" s="22"/>
      <c r="B112" s="65"/>
      <c r="C112" s="23"/>
      <c r="D112" s="72"/>
      <c r="E112" s="72"/>
      <c r="F112" s="72"/>
      <c r="G112" s="72"/>
      <c r="H112" s="72"/>
      <c r="I112" s="72"/>
      <c r="J112" s="72"/>
      <c r="K112" s="72"/>
      <c r="L112" s="28"/>
      <c r="M112" s="25"/>
      <c r="N112" s="29"/>
      <c r="O112" s="153"/>
      <c r="Q112"/>
    </row>
    <row r="113" spans="1:17" ht="48" customHeight="1">
      <c r="A113" s="22" t="s">
        <v>100</v>
      </c>
      <c r="B113" s="65"/>
      <c r="C113" s="23" t="s">
        <v>47</v>
      </c>
      <c r="D113" s="315" t="s">
        <v>101</v>
      </c>
      <c r="E113" s="315"/>
      <c r="F113" s="315"/>
      <c r="G113" s="315"/>
      <c r="H113" s="315"/>
      <c r="I113" s="315"/>
      <c r="J113" s="315"/>
      <c r="K113" s="315"/>
      <c r="L113" s="24"/>
      <c r="M113" s="25"/>
      <c r="N113" s="26"/>
      <c r="O113" s="152"/>
      <c r="Q113"/>
    </row>
    <row r="114" spans="1:17" ht="14.6">
      <c r="A114" s="22"/>
      <c r="B114" s="65"/>
      <c r="C114" s="23"/>
      <c r="D114" s="72"/>
      <c r="E114" s="72"/>
      <c r="F114" s="72"/>
      <c r="G114" s="72"/>
      <c r="H114" s="72"/>
      <c r="I114" s="72"/>
      <c r="J114" s="72"/>
      <c r="K114" s="72"/>
      <c r="L114" s="28">
        <v>32.58</v>
      </c>
      <c r="M114" s="25"/>
      <c r="N114" s="29"/>
      <c r="O114" s="171"/>
      <c r="Q114"/>
    </row>
    <row r="115" spans="1:17" ht="14.6">
      <c r="A115" s="22"/>
      <c r="B115" s="65"/>
      <c r="C115" s="23"/>
      <c r="D115" s="72"/>
      <c r="E115" s="72"/>
      <c r="F115" s="72"/>
      <c r="G115" s="72"/>
      <c r="H115" s="72"/>
      <c r="I115" s="72"/>
      <c r="J115" s="72"/>
      <c r="K115" s="72"/>
      <c r="L115" s="28"/>
      <c r="M115" s="25"/>
      <c r="N115" s="29"/>
      <c r="O115" s="153"/>
      <c r="Q115"/>
    </row>
    <row r="116" spans="1:17" ht="63.75" customHeight="1">
      <c r="A116" s="22" t="s">
        <v>102</v>
      </c>
      <c r="B116" s="65"/>
      <c r="C116" s="23" t="s">
        <v>47</v>
      </c>
      <c r="D116" s="315" t="s">
        <v>99</v>
      </c>
      <c r="E116" s="315"/>
      <c r="F116" s="315"/>
      <c r="G116" s="315"/>
      <c r="H116" s="315"/>
      <c r="I116" s="315"/>
      <c r="J116" s="315"/>
      <c r="K116" s="315"/>
      <c r="L116" s="24"/>
      <c r="M116" s="25"/>
      <c r="N116" s="26"/>
      <c r="O116" s="152"/>
      <c r="Q116"/>
    </row>
    <row r="117" spans="1:17" ht="14.6">
      <c r="A117" s="22"/>
      <c r="B117" s="65"/>
      <c r="C117" s="23"/>
      <c r="D117" s="72"/>
      <c r="E117" s="72"/>
      <c r="F117" s="72"/>
      <c r="G117" s="72"/>
      <c r="H117" s="72"/>
      <c r="I117" s="72"/>
      <c r="J117" s="72"/>
      <c r="K117" s="72"/>
      <c r="L117" s="28">
        <v>32.58</v>
      </c>
      <c r="M117" s="25"/>
      <c r="N117" s="29"/>
      <c r="O117" s="171"/>
      <c r="Q117"/>
    </row>
    <row r="118" spans="1:17" ht="14.6">
      <c r="Q118"/>
    </row>
    <row r="119" spans="1:17" ht="14.6">
      <c r="A119" s="37">
        <v>2</v>
      </c>
      <c r="B119" s="63"/>
      <c r="C119" s="38"/>
      <c r="D119" s="309" t="s">
        <v>105</v>
      </c>
      <c r="E119" s="309"/>
      <c r="F119" s="309"/>
      <c r="G119" s="309"/>
      <c r="H119" s="309"/>
      <c r="I119" s="309"/>
      <c r="J119" s="309"/>
      <c r="K119" s="309"/>
      <c r="L119" s="39"/>
      <c r="M119" s="38"/>
      <c r="N119" s="38"/>
      <c r="O119" s="161"/>
      <c r="Q119"/>
    </row>
    <row r="120" spans="1:17" ht="14.6">
      <c r="A120" s="22"/>
      <c r="B120" s="65"/>
      <c r="C120" s="23"/>
      <c r="D120" s="313"/>
      <c r="E120" s="313"/>
      <c r="F120" s="313"/>
      <c r="G120" s="313"/>
      <c r="H120" s="313"/>
      <c r="I120" s="313"/>
      <c r="J120" s="313"/>
      <c r="K120" s="313"/>
      <c r="L120" s="31"/>
      <c r="Q120"/>
    </row>
    <row r="121" spans="1:17" ht="90" customHeight="1">
      <c r="A121" s="22" t="s">
        <v>9</v>
      </c>
      <c r="B121" s="65"/>
      <c r="C121" s="23" t="s">
        <v>41</v>
      </c>
      <c r="D121" s="310" t="s">
        <v>335</v>
      </c>
      <c r="E121" s="310"/>
      <c r="F121" s="310"/>
      <c r="G121" s="310"/>
      <c r="H121" s="310"/>
      <c r="I121" s="310"/>
      <c r="J121" s="310"/>
      <c r="K121" s="310"/>
      <c r="L121" s="31"/>
      <c r="Q121"/>
    </row>
    <row r="122" spans="1:17" ht="14.6">
      <c r="A122" s="22"/>
      <c r="B122" s="65"/>
      <c r="C122" s="23"/>
      <c r="K122" s="72" t="s">
        <v>77</v>
      </c>
      <c r="L122" s="28">
        <v>11.7</v>
      </c>
      <c r="Q122"/>
    </row>
    <row r="123" spans="1:17" ht="14.6">
      <c r="A123" s="22"/>
      <c r="B123" s="65"/>
      <c r="C123" s="23"/>
      <c r="D123" s="74"/>
      <c r="E123" s="74"/>
      <c r="F123" s="74"/>
      <c r="G123" s="74"/>
      <c r="H123" s="74"/>
      <c r="I123" s="74"/>
      <c r="J123" s="74"/>
      <c r="K123" s="74" t="s">
        <v>78</v>
      </c>
      <c r="L123" s="24">
        <v>41.1</v>
      </c>
      <c r="M123" s="25"/>
      <c r="N123" s="25"/>
      <c r="O123" s="162"/>
      <c r="Q123"/>
    </row>
    <row r="124" spans="1:17" ht="14.6">
      <c r="A124" s="22"/>
      <c r="B124" s="65"/>
      <c r="C124" s="23"/>
      <c r="D124" s="72"/>
      <c r="E124" s="72"/>
      <c r="F124" s="72"/>
      <c r="G124" s="72"/>
      <c r="H124" s="72"/>
      <c r="I124" s="72"/>
      <c r="J124" s="72"/>
      <c r="K124" s="72"/>
      <c r="L124" s="46">
        <f>SUM(L122:L123)</f>
        <v>52.8</v>
      </c>
      <c r="M124" s="78"/>
      <c r="N124" s="79"/>
      <c r="O124" s="184"/>
      <c r="Q124"/>
    </row>
    <row r="125" spans="1:17" ht="14.6">
      <c r="A125" s="22"/>
      <c r="B125" s="65"/>
      <c r="C125" s="23"/>
      <c r="D125" s="72"/>
      <c r="E125" s="72"/>
      <c r="F125" s="72"/>
      <c r="G125" s="72"/>
      <c r="H125" s="72"/>
      <c r="I125" s="72"/>
      <c r="J125" s="72"/>
      <c r="K125" s="72"/>
      <c r="L125" s="28"/>
      <c r="M125" s="25"/>
      <c r="N125" s="25"/>
      <c r="O125" s="162"/>
      <c r="Q125"/>
    </row>
    <row r="126" spans="1:17" ht="143.25" customHeight="1">
      <c r="A126" s="22" t="s">
        <v>10</v>
      </c>
      <c r="B126" s="65"/>
      <c r="C126" s="23" t="s">
        <v>41</v>
      </c>
      <c r="D126" s="310" t="s">
        <v>334</v>
      </c>
      <c r="E126" s="310"/>
      <c r="F126" s="310"/>
      <c r="G126" s="310"/>
      <c r="H126" s="310"/>
      <c r="I126" s="310"/>
      <c r="J126" s="310"/>
      <c r="K126" s="310"/>
      <c r="L126" s="31"/>
      <c r="Q126"/>
    </row>
    <row r="127" spans="1:17" ht="14.6">
      <c r="A127" s="22"/>
      <c r="B127" s="65"/>
      <c r="C127" s="23"/>
      <c r="K127" s="72" t="s">
        <v>77</v>
      </c>
      <c r="L127" s="28">
        <v>48.24</v>
      </c>
      <c r="Q127"/>
    </row>
    <row r="128" spans="1:17" ht="14.6">
      <c r="A128" s="22"/>
      <c r="B128" s="65"/>
      <c r="C128" s="23"/>
      <c r="D128" s="74"/>
      <c r="E128" s="74"/>
      <c r="F128" s="74"/>
      <c r="G128" s="74"/>
      <c r="H128" s="74"/>
      <c r="I128" s="74"/>
      <c r="J128" s="74"/>
      <c r="K128" s="74" t="s">
        <v>78</v>
      </c>
      <c r="L128" s="24">
        <v>0</v>
      </c>
      <c r="M128" s="25"/>
      <c r="N128" s="25"/>
      <c r="O128" s="162"/>
      <c r="Q128"/>
    </row>
    <row r="129" spans="1:17" ht="14.6">
      <c r="A129" s="22"/>
      <c r="B129" s="65"/>
      <c r="C129" s="23"/>
      <c r="D129" s="72"/>
      <c r="E129" s="72"/>
      <c r="F129" s="72"/>
      <c r="G129" s="72"/>
      <c r="H129" s="72"/>
      <c r="I129" s="72"/>
      <c r="J129" s="72"/>
      <c r="K129" s="72"/>
      <c r="L129" s="46">
        <f>SUM(L127:L128)</f>
        <v>48.24</v>
      </c>
      <c r="M129" s="78"/>
      <c r="N129" s="78"/>
      <c r="O129" s="184"/>
      <c r="Q129"/>
    </row>
    <row r="130" spans="1:17" ht="14.6">
      <c r="A130" s="22"/>
      <c r="B130" s="65"/>
      <c r="C130" s="23"/>
      <c r="D130" s="72"/>
      <c r="E130" s="72"/>
      <c r="F130" s="72"/>
      <c r="G130" s="72"/>
      <c r="H130" s="72"/>
      <c r="I130" s="72"/>
      <c r="J130" s="72"/>
      <c r="K130" s="72"/>
      <c r="L130" s="46"/>
      <c r="M130" s="25"/>
      <c r="N130" s="25"/>
      <c r="O130" s="162"/>
      <c r="Q130"/>
    </row>
    <row r="131" spans="1:17" ht="117" customHeight="1">
      <c r="A131" s="22" t="s">
        <v>11</v>
      </c>
      <c r="B131" s="65"/>
      <c r="C131" s="23" t="s">
        <v>41</v>
      </c>
      <c r="D131" s="310" t="s">
        <v>333</v>
      </c>
      <c r="E131" s="310"/>
      <c r="F131" s="310"/>
      <c r="G131" s="310"/>
      <c r="H131" s="310"/>
      <c r="I131" s="310"/>
      <c r="J131" s="310"/>
      <c r="K131" s="310"/>
      <c r="L131" s="31"/>
      <c r="Q131"/>
    </row>
    <row r="132" spans="1:17" ht="15" customHeight="1">
      <c r="A132" s="22"/>
      <c r="B132" s="65"/>
      <c r="C132" s="23"/>
      <c r="D132" s="72"/>
      <c r="E132" s="72"/>
      <c r="F132" s="72"/>
      <c r="G132" s="72"/>
      <c r="H132" s="72"/>
      <c r="I132" s="72"/>
      <c r="J132" s="72"/>
      <c r="K132" s="72" t="s">
        <v>97</v>
      </c>
      <c r="L132" s="28">
        <v>21.02</v>
      </c>
      <c r="Q132"/>
    </row>
    <row r="133" spans="1:17" ht="14.6">
      <c r="A133" s="22"/>
      <c r="B133" s="65"/>
      <c r="C133" s="23"/>
      <c r="K133" s="72" t="s">
        <v>77</v>
      </c>
      <c r="L133" s="28">
        <v>20.5</v>
      </c>
      <c r="Q133"/>
    </row>
    <row r="134" spans="1:17" ht="14.6">
      <c r="A134" s="22"/>
      <c r="B134" s="65"/>
      <c r="C134" s="23"/>
      <c r="D134" s="74"/>
      <c r="E134" s="74"/>
      <c r="F134" s="74"/>
      <c r="G134" s="74"/>
      <c r="H134" s="74"/>
      <c r="I134" s="74"/>
      <c r="J134" s="74"/>
      <c r="K134" s="74" t="s">
        <v>78</v>
      </c>
      <c r="L134" s="24">
        <v>33.5</v>
      </c>
      <c r="M134" s="25"/>
      <c r="N134" s="25"/>
      <c r="O134" s="162"/>
      <c r="Q134"/>
    </row>
    <row r="135" spans="1:17" ht="14.6">
      <c r="A135" s="22"/>
      <c r="B135" s="65"/>
      <c r="C135" s="23"/>
      <c r="D135" s="72"/>
      <c r="E135" s="72"/>
      <c r="F135" s="72"/>
      <c r="G135" s="72"/>
      <c r="H135" s="72"/>
      <c r="I135" s="72"/>
      <c r="J135" s="72"/>
      <c r="K135" s="72"/>
      <c r="L135" s="46">
        <f>SUM(L132:L134)</f>
        <v>75.02</v>
      </c>
      <c r="M135" s="78"/>
      <c r="N135" s="78"/>
      <c r="O135" s="184"/>
      <c r="Q135"/>
    </row>
    <row r="136" spans="1:17" ht="14.6">
      <c r="A136" s="22"/>
      <c r="B136" s="65"/>
      <c r="C136" s="23"/>
      <c r="D136" s="72"/>
      <c r="E136" s="72"/>
      <c r="F136" s="72"/>
      <c r="G136" s="72"/>
      <c r="H136" s="72"/>
      <c r="I136" s="72"/>
      <c r="J136" s="72"/>
      <c r="K136" s="72"/>
      <c r="L136" s="46"/>
      <c r="M136" s="25"/>
      <c r="N136" s="25"/>
      <c r="O136" s="162"/>
      <c r="Q136"/>
    </row>
    <row r="137" spans="1:17" ht="58.5" customHeight="1">
      <c r="A137" s="22" t="s">
        <v>12</v>
      </c>
      <c r="B137" s="65"/>
      <c r="C137" s="23" t="s">
        <v>41</v>
      </c>
      <c r="D137" s="310" t="s">
        <v>332</v>
      </c>
      <c r="E137" s="310"/>
      <c r="F137" s="310"/>
      <c r="G137" s="310"/>
      <c r="H137" s="310"/>
      <c r="I137" s="310"/>
      <c r="J137" s="310"/>
      <c r="K137" s="310"/>
      <c r="L137" s="31"/>
      <c r="Q137"/>
    </row>
    <row r="138" spans="1:17" ht="14.6">
      <c r="A138" s="22"/>
      <c r="B138" s="65"/>
      <c r="C138" s="23"/>
      <c r="K138" s="72" t="s">
        <v>77</v>
      </c>
      <c r="L138" s="28">
        <v>21.7</v>
      </c>
      <c r="Q138"/>
    </row>
    <row r="139" spans="1:17" ht="14.6">
      <c r="A139" s="22"/>
      <c r="B139" s="65"/>
      <c r="C139" s="23"/>
      <c r="D139" s="74"/>
      <c r="E139" s="74"/>
      <c r="F139" s="74"/>
      <c r="G139" s="74"/>
      <c r="H139" s="74"/>
      <c r="I139" s="74"/>
      <c r="J139" s="74"/>
      <c r="K139" s="74" t="s">
        <v>78</v>
      </c>
      <c r="L139" s="24">
        <v>0</v>
      </c>
      <c r="M139" s="25"/>
      <c r="N139" s="25"/>
      <c r="O139" s="162"/>
      <c r="Q139"/>
    </row>
    <row r="140" spans="1:17" ht="14.6">
      <c r="A140" s="22"/>
      <c r="B140" s="65"/>
      <c r="C140" s="23"/>
      <c r="D140" s="72"/>
      <c r="E140" s="72"/>
      <c r="F140" s="72"/>
      <c r="G140" s="72"/>
      <c r="H140" s="72"/>
      <c r="I140" s="72"/>
      <c r="J140" s="72"/>
      <c r="K140" s="72"/>
      <c r="L140" s="46">
        <f>SUM(L138:L139)</f>
        <v>21.7</v>
      </c>
      <c r="M140" s="78"/>
      <c r="N140" s="78"/>
      <c r="O140" s="184"/>
      <c r="Q140"/>
    </row>
    <row r="141" spans="1:17" ht="14.6">
      <c r="A141" s="22"/>
      <c r="B141" s="65"/>
      <c r="C141" s="23"/>
      <c r="D141" s="72"/>
      <c r="E141" s="72"/>
      <c r="F141" s="72"/>
      <c r="G141" s="72"/>
      <c r="H141" s="72"/>
      <c r="I141" s="72"/>
      <c r="J141" s="72"/>
      <c r="K141" s="72"/>
      <c r="L141" s="28"/>
      <c r="M141" s="25"/>
      <c r="N141" s="25"/>
      <c r="O141" s="162"/>
      <c r="Q141"/>
    </row>
    <row r="142" spans="1:17" ht="121.1" customHeight="1">
      <c r="A142" s="22" t="s">
        <v>13</v>
      </c>
      <c r="B142" s="65"/>
      <c r="C142" s="23" t="s">
        <v>41</v>
      </c>
      <c r="D142" s="314" t="s">
        <v>330</v>
      </c>
      <c r="E142" s="314"/>
      <c r="F142" s="314"/>
      <c r="G142" s="314"/>
      <c r="H142" s="314"/>
      <c r="I142" s="314"/>
      <c r="J142" s="314"/>
      <c r="K142" s="314"/>
      <c r="L142" s="31"/>
      <c r="Q142"/>
    </row>
    <row r="143" spans="1:17" ht="15" customHeight="1">
      <c r="A143" s="22"/>
      <c r="B143" s="65"/>
      <c r="C143" s="23"/>
      <c r="D143" s="72"/>
      <c r="E143" s="72"/>
      <c r="F143" s="72"/>
      <c r="G143" s="72"/>
      <c r="H143" s="72"/>
      <c r="I143" s="72"/>
      <c r="J143" s="72"/>
      <c r="K143" s="72" t="s">
        <v>97</v>
      </c>
      <c r="L143" s="28">
        <v>11</v>
      </c>
      <c r="Q143"/>
    </row>
    <row r="144" spans="1:17" ht="15" customHeight="1">
      <c r="A144" s="22"/>
      <c r="B144" s="65"/>
      <c r="C144" s="23"/>
      <c r="K144" s="72" t="s">
        <v>77</v>
      </c>
      <c r="L144" s="28">
        <v>0</v>
      </c>
      <c r="Q144"/>
    </row>
    <row r="145" spans="1:17" ht="15" customHeight="1">
      <c r="A145" s="22"/>
      <c r="B145" s="65"/>
      <c r="C145" s="23"/>
      <c r="D145" s="74"/>
      <c r="E145" s="74"/>
      <c r="F145" s="74"/>
      <c r="G145" s="74"/>
      <c r="H145" s="74"/>
      <c r="I145" s="74"/>
      <c r="J145" s="74"/>
      <c r="K145" s="74" t="s">
        <v>78</v>
      </c>
      <c r="L145" s="24">
        <v>33.770000000000003</v>
      </c>
      <c r="M145" s="25"/>
      <c r="N145" s="25"/>
      <c r="O145" s="162"/>
      <c r="Q145"/>
    </row>
    <row r="146" spans="1:17" ht="14.6">
      <c r="A146" s="22"/>
      <c r="B146" s="65"/>
      <c r="C146" s="23"/>
      <c r="D146" s="72"/>
      <c r="E146" s="72"/>
      <c r="F146" s="72"/>
      <c r="G146" s="72"/>
      <c r="H146" s="72"/>
      <c r="I146" s="72"/>
      <c r="J146" s="72"/>
      <c r="K146" s="72"/>
      <c r="L146" s="46">
        <f>SUM(L143:L145)</f>
        <v>44.77</v>
      </c>
      <c r="M146" s="78"/>
      <c r="N146" s="78"/>
      <c r="O146" s="184"/>
      <c r="Q146"/>
    </row>
    <row r="147" spans="1:17" ht="14.6">
      <c r="A147" s="22"/>
      <c r="B147" s="65"/>
      <c r="C147" s="23"/>
      <c r="D147" s="72"/>
      <c r="E147" s="72"/>
      <c r="F147" s="72"/>
      <c r="G147" s="72"/>
      <c r="H147" s="72"/>
      <c r="I147" s="72"/>
      <c r="J147" s="72"/>
      <c r="K147" s="72"/>
      <c r="L147" s="28"/>
      <c r="M147" s="25"/>
      <c r="N147" s="25"/>
      <c r="O147" s="162"/>
      <c r="Q147"/>
    </row>
    <row r="148" spans="1:17" ht="55.5" customHeight="1">
      <c r="A148" s="22" t="s">
        <v>14</v>
      </c>
      <c r="B148" s="65"/>
      <c r="C148" s="23" t="s">
        <v>22</v>
      </c>
      <c r="D148" s="314" t="s">
        <v>331</v>
      </c>
      <c r="E148" s="314"/>
      <c r="F148" s="314"/>
      <c r="G148" s="314"/>
      <c r="H148" s="314"/>
      <c r="I148" s="314"/>
      <c r="J148" s="314"/>
      <c r="K148" s="314"/>
      <c r="L148" s="31"/>
      <c r="Q148"/>
    </row>
    <row r="149" spans="1:17" ht="15" customHeight="1">
      <c r="A149" s="22"/>
      <c r="B149" s="65"/>
      <c r="C149" s="23"/>
      <c r="D149" s="72"/>
      <c r="E149" s="72"/>
      <c r="F149" s="72"/>
      <c r="G149" s="72"/>
      <c r="H149" s="72"/>
      <c r="I149" s="72"/>
      <c r="J149" s="72"/>
      <c r="K149" s="72" t="s">
        <v>97</v>
      </c>
      <c r="L149" s="28">
        <v>1</v>
      </c>
      <c r="Q149"/>
    </row>
    <row r="150" spans="1:17" ht="15" customHeight="1">
      <c r="A150" s="22"/>
      <c r="B150" s="65"/>
      <c r="C150" s="23"/>
      <c r="K150" s="72" t="s">
        <v>77</v>
      </c>
      <c r="L150" s="28">
        <v>0</v>
      </c>
      <c r="Q150"/>
    </row>
    <row r="151" spans="1:17" ht="15" customHeight="1">
      <c r="A151" s="22"/>
      <c r="B151" s="65"/>
      <c r="C151" s="23"/>
      <c r="D151" s="74"/>
      <c r="E151" s="74"/>
      <c r="F151" s="74"/>
      <c r="G151" s="74"/>
      <c r="H151" s="74"/>
      <c r="I151" s="74"/>
      <c r="J151" s="74"/>
      <c r="K151" s="74" t="s">
        <v>78</v>
      </c>
      <c r="L151" s="24">
        <v>1</v>
      </c>
      <c r="M151" s="25"/>
      <c r="N151" s="25"/>
      <c r="O151" s="162"/>
      <c r="Q151"/>
    </row>
    <row r="152" spans="1:17" ht="14.6">
      <c r="A152" s="22"/>
      <c r="B152" s="65"/>
      <c r="C152" s="23"/>
      <c r="D152" s="72"/>
      <c r="E152" s="72"/>
      <c r="F152" s="72"/>
      <c r="G152" s="72"/>
      <c r="H152" s="72"/>
      <c r="I152" s="72"/>
      <c r="J152" s="72"/>
      <c r="K152" s="72"/>
      <c r="L152" s="46">
        <f>SUM(L149:L151)</f>
        <v>2</v>
      </c>
      <c r="M152" s="78"/>
      <c r="N152" s="78"/>
      <c r="O152" s="184"/>
      <c r="Q152"/>
    </row>
    <row r="153" spans="1:17" ht="14.6">
      <c r="A153" s="35"/>
      <c r="B153" s="76"/>
      <c r="C153" s="3"/>
      <c r="D153" s="33"/>
      <c r="E153" s="33"/>
      <c r="F153" s="33"/>
      <c r="G153" s="33"/>
      <c r="H153" s="33"/>
      <c r="I153" s="33"/>
      <c r="J153" s="33"/>
      <c r="K153" s="33"/>
      <c r="L153" s="34"/>
      <c r="Q153"/>
    </row>
    <row r="154" spans="1:17" ht="14.6">
      <c r="A154" s="37">
        <v>3</v>
      </c>
      <c r="B154" s="63"/>
      <c r="C154" s="38"/>
      <c r="D154" s="309" t="s">
        <v>106</v>
      </c>
      <c r="E154" s="309"/>
      <c r="F154" s="309"/>
      <c r="G154" s="309"/>
      <c r="H154" s="309"/>
      <c r="I154" s="309"/>
      <c r="J154" s="309"/>
      <c r="K154" s="309"/>
      <c r="L154" s="39"/>
      <c r="M154" s="38"/>
      <c r="N154" s="38"/>
      <c r="O154" s="161"/>
      <c r="Q154"/>
    </row>
    <row r="155" spans="1:17" ht="14.6">
      <c r="A155" s="44"/>
      <c r="B155" s="66"/>
      <c r="C155" s="45"/>
      <c r="D155" s="49"/>
      <c r="E155" s="49"/>
      <c r="F155" s="49"/>
      <c r="G155" s="49"/>
      <c r="H155" s="49"/>
      <c r="I155" s="49"/>
      <c r="J155" s="49"/>
      <c r="K155" s="49"/>
      <c r="L155" s="50"/>
      <c r="M155" s="45"/>
      <c r="N155" s="45"/>
      <c r="O155" s="164"/>
      <c r="Q155"/>
    </row>
    <row r="156" spans="1:17" ht="126" customHeight="1">
      <c r="A156" s="22" t="s">
        <v>15</v>
      </c>
      <c r="B156" s="65"/>
      <c r="C156" s="23" t="s">
        <v>41</v>
      </c>
      <c r="D156" s="310" t="s">
        <v>336</v>
      </c>
      <c r="E156" s="310"/>
      <c r="F156" s="310"/>
      <c r="G156" s="310"/>
      <c r="H156" s="310"/>
      <c r="I156" s="310"/>
      <c r="J156" s="310"/>
      <c r="K156" s="310"/>
      <c r="L156" s="28"/>
      <c r="M156" s="25"/>
      <c r="N156" s="25"/>
      <c r="O156" s="162"/>
      <c r="Q156"/>
    </row>
    <row r="157" spans="1:17" ht="15" customHeight="1">
      <c r="A157" s="22"/>
      <c r="B157" s="65"/>
      <c r="C157" s="23"/>
      <c r="D157" s="72"/>
      <c r="E157" s="72"/>
      <c r="F157" s="72"/>
      <c r="G157" s="72"/>
      <c r="H157" s="72"/>
      <c r="I157" s="72"/>
      <c r="J157" s="72"/>
      <c r="K157" s="72" t="s">
        <v>97</v>
      </c>
      <c r="L157" s="28">
        <v>21.24</v>
      </c>
      <c r="Q157"/>
    </row>
    <row r="158" spans="1:17" ht="15" customHeight="1">
      <c r="A158" s="22"/>
      <c r="B158" s="65"/>
      <c r="C158" s="23"/>
      <c r="K158" s="72" t="s">
        <v>77</v>
      </c>
      <c r="L158" s="28">
        <v>19.25</v>
      </c>
      <c r="Q158"/>
    </row>
    <row r="159" spans="1:17" ht="15" customHeight="1">
      <c r="A159" s="22"/>
      <c r="B159" s="65"/>
      <c r="C159" s="23"/>
      <c r="D159" s="74"/>
      <c r="E159" s="74"/>
      <c r="F159" s="74"/>
      <c r="G159" s="74"/>
      <c r="H159" s="74"/>
      <c r="I159" s="74"/>
      <c r="J159" s="74"/>
      <c r="K159" s="74" t="s">
        <v>78</v>
      </c>
      <c r="L159" s="24">
        <v>63.16</v>
      </c>
      <c r="M159" s="25"/>
      <c r="N159" s="25"/>
      <c r="O159" s="162"/>
      <c r="Q159"/>
    </row>
    <row r="160" spans="1:17" ht="14.6">
      <c r="A160" s="22"/>
      <c r="B160" s="65"/>
      <c r="C160" s="23"/>
      <c r="D160" s="72"/>
      <c r="E160" s="72"/>
      <c r="F160" s="72"/>
      <c r="G160" s="72"/>
      <c r="H160" s="72"/>
      <c r="I160" s="72"/>
      <c r="J160" s="72"/>
      <c r="K160" s="72"/>
      <c r="L160" s="46">
        <f>SUM(L157:L159)</f>
        <v>103.64999999999999</v>
      </c>
      <c r="M160" s="78"/>
      <c r="N160" s="78"/>
      <c r="O160" s="184"/>
      <c r="Q160"/>
    </row>
    <row r="161" spans="1:17" ht="14.6">
      <c r="A161" s="44"/>
      <c r="B161" s="66"/>
      <c r="C161" s="45"/>
      <c r="D161" s="49"/>
      <c r="E161" s="49"/>
      <c r="F161" s="49"/>
      <c r="G161" s="49"/>
      <c r="H161" s="49"/>
      <c r="I161" s="49"/>
      <c r="J161" s="49"/>
      <c r="K161" s="49"/>
      <c r="L161" s="50"/>
      <c r="M161" s="45"/>
      <c r="N161" s="45"/>
      <c r="O161" s="164"/>
      <c r="Q161"/>
    </row>
    <row r="162" spans="1:17" ht="85.5" customHeight="1">
      <c r="A162" s="22" t="s">
        <v>16</v>
      </c>
      <c r="B162" s="65"/>
      <c r="C162" s="23" t="s">
        <v>41</v>
      </c>
      <c r="D162" s="310" t="s">
        <v>337</v>
      </c>
      <c r="E162" s="310"/>
      <c r="F162" s="310"/>
      <c r="G162" s="310"/>
      <c r="H162" s="310"/>
      <c r="I162" s="310"/>
      <c r="J162" s="310"/>
      <c r="K162" s="310"/>
      <c r="L162" s="28"/>
      <c r="M162" s="25"/>
      <c r="N162" s="25"/>
      <c r="O162" s="162"/>
      <c r="Q162"/>
    </row>
    <row r="163" spans="1:17" ht="14.6">
      <c r="A163" s="22"/>
      <c r="B163" s="65"/>
      <c r="C163" s="23"/>
      <c r="D163" s="72"/>
      <c r="E163" s="72"/>
      <c r="F163" s="72"/>
      <c r="G163" s="72"/>
      <c r="H163" s="72"/>
      <c r="I163" s="72"/>
      <c r="J163" s="72"/>
      <c r="K163" s="72" t="s">
        <v>97</v>
      </c>
      <c r="L163" s="28">
        <v>0</v>
      </c>
      <c r="Q163"/>
    </row>
    <row r="164" spans="1:17" ht="14.6">
      <c r="A164" s="22"/>
      <c r="B164" s="65"/>
      <c r="C164" s="23"/>
      <c r="K164" s="72" t="s">
        <v>77</v>
      </c>
      <c r="L164" s="28">
        <v>31.5</v>
      </c>
      <c r="Q164"/>
    </row>
    <row r="165" spans="1:17" ht="14.6">
      <c r="A165" s="22"/>
      <c r="B165" s="65"/>
      <c r="C165" s="23"/>
      <c r="D165" s="74"/>
      <c r="E165" s="74"/>
      <c r="F165" s="74"/>
      <c r="G165" s="74"/>
      <c r="H165" s="74"/>
      <c r="I165" s="74"/>
      <c r="J165" s="74"/>
      <c r="K165" s="74" t="s">
        <v>78</v>
      </c>
      <c r="L165" s="24">
        <v>0</v>
      </c>
      <c r="M165" s="25"/>
      <c r="N165" s="25"/>
      <c r="O165" s="162"/>
      <c r="Q165"/>
    </row>
    <row r="166" spans="1:17" ht="14.6">
      <c r="A166" s="22"/>
      <c r="B166" s="65"/>
      <c r="C166" s="23"/>
      <c r="D166" s="72"/>
      <c r="E166" s="72"/>
      <c r="F166" s="72"/>
      <c r="G166" s="72"/>
      <c r="H166" s="72"/>
      <c r="I166" s="72"/>
      <c r="J166" s="72"/>
      <c r="K166" s="72"/>
      <c r="L166" s="46">
        <f>SUM(L163:L165)</f>
        <v>31.5</v>
      </c>
      <c r="M166" s="78"/>
      <c r="N166" s="78"/>
      <c r="O166" s="184"/>
      <c r="Q166"/>
    </row>
    <row r="167" spans="1:17" ht="14.6">
      <c r="A167" s="44"/>
      <c r="B167" s="66"/>
      <c r="C167" s="45"/>
      <c r="D167" s="49"/>
      <c r="E167" s="49"/>
      <c r="F167" s="49"/>
      <c r="G167" s="49"/>
      <c r="H167" s="49"/>
      <c r="I167" s="49"/>
      <c r="J167" s="49"/>
      <c r="K167" s="49"/>
      <c r="L167" s="50"/>
      <c r="M167" s="45"/>
      <c r="N167" s="45"/>
      <c r="O167" s="164"/>
      <c r="Q167"/>
    </row>
    <row r="168" spans="1:17" ht="71.25" customHeight="1">
      <c r="A168" s="22" t="s">
        <v>121</v>
      </c>
      <c r="B168" s="65"/>
      <c r="C168" s="23" t="s">
        <v>41</v>
      </c>
      <c r="D168" s="310" t="s">
        <v>338</v>
      </c>
      <c r="E168" s="310"/>
      <c r="F168" s="310"/>
      <c r="G168" s="310"/>
      <c r="H168" s="310"/>
      <c r="I168" s="310"/>
      <c r="J168" s="310"/>
      <c r="K168" s="310"/>
      <c r="L168" s="28"/>
      <c r="M168" s="25"/>
      <c r="N168" s="25"/>
      <c r="O168" s="162"/>
      <c r="Q168"/>
    </row>
    <row r="169" spans="1:17" ht="15" customHeight="1">
      <c r="A169" s="22"/>
      <c r="B169" s="65"/>
      <c r="C169" s="23"/>
      <c r="D169" s="72"/>
      <c r="E169" s="72"/>
      <c r="F169" s="72"/>
      <c r="G169" s="72"/>
      <c r="H169" s="72"/>
      <c r="I169" s="72"/>
      <c r="J169" s="72"/>
      <c r="K169" s="72" t="s">
        <v>97</v>
      </c>
      <c r="L169" s="28">
        <v>0</v>
      </c>
      <c r="Q169"/>
    </row>
    <row r="170" spans="1:17" ht="14.6">
      <c r="A170" s="22"/>
      <c r="B170" s="65"/>
      <c r="C170" s="23"/>
      <c r="K170" s="72" t="s">
        <v>77</v>
      </c>
      <c r="L170" s="28">
        <v>33.07</v>
      </c>
      <c r="Q170"/>
    </row>
    <row r="171" spans="1:17" ht="14.6">
      <c r="A171" s="22"/>
      <c r="B171" s="65"/>
      <c r="C171" s="23"/>
      <c r="D171" s="74"/>
      <c r="E171" s="74"/>
      <c r="F171" s="74"/>
      <c r="G171" s="74"/>
      <c r="H171" s="74"/>
      <c r="I171" s="74"/>
      <c r="J171" s="74"/>
      <c r="K171" s="74" t="s">
        <v>78</v>
      </c>
      <c r="L171" s="24">
        <v>28.4</v>
      </c>
      <c r="M171" s="25"/>
      <c r="N171" s="25"/>
      <c r="O171" s="162"/>
      <c r="Q171"/>
    </row>
    <row r="172" spans="1:17" ht="14.6">
      <c r="A172" s="22"/>
      <c r="B172" s="65"/>
      <c r="C172" s="23"/>
      <c r="D172" s="72"/>
      <c r="E172" s="72"/>
      <c r="F172" s="72"/>
      <c r="G172" s="72"/>
      <c r="H172" s="72"/>
      <c r="I172" s="72"/>
      <c r="J172" s="72"/>
      <c r="K172" s="72"/>
      <c r="L172" s="46">
        <f>SUM(L169:L171)</f>
        <v>61.47</v>
      </c>
      <c r="M172" s="78"/>
      <c r="N172" s="78"/>
      <c r="O172" s="184"/>
      <c r="Q172"/>
    </row>
    <row r="173" spans="1:17" ht="14.6">
      <c r="A173" s="22"/>
      <c r="B173" s="65"/>
      <c r="C173" s="23"/>
      <c r="D173" s="72"/>
      <c r="E173" s="72"/>
      <c r="F173" s="72"/>
      <c r="G173" s="72"/>
      <c r="H173" s="72"/>
      <c r="I173" s="72"/>
      <c r="J173" s="72"/>
      <c r="K173" s="72"/>
      <c r="L173" s="28"/>
      <c r="M173" s="25"/>
      <c r="N173" s="25"/>
      <c r="O173" s="162"/>
      <c r="Q173"/>
    </row>
    <row r="174" spans="1:17" ht="32.25" customHeight="1">
      <c r="A174" s="22" t="s">
        <v>17</v>
      </c>
      <c r="B174" s="65"/>
      <c r="C174" s="23" t="s">
        <v>41</v>
      </c>
      <c r="D174" s="310" t="s">
        <v>387</v>
      </c>
      <c r="E174" s="310"/>
      <c r="F174" s="310"/>
      <c r="G174" s="310"/>
      <c r="H174" s="310"/>
      <c r="I174" s="310"/>
      <c r="J174" s="310"/>
      <c r="K174" s="310"/>
      <c r="L174" s="28"/>
      <c r="M174" s="25"/>
      <c r="N174" s="25"/>
      <c r="O174" s="162"/>
      <c r="Q174"/>
    </row>
    <row r="175" spans="1:17" ht="15" customHeight="1">
      <c r="A175" s="22"/>
      <c r="B175" s="65"/>
      <c r="C175" s="23"/>
      <c r="D175" s="72"/>
      <c r="E175" s="72"/>
      <c r="F175" s="72"/>
      <c r="G175" s="72"/>
      <c r="H175" s="72"/>
      <c r="I175" s="72"/>
      <c r="J175" s="72"/>
      <c r="K175" s="72" t="s">
        <v>97</v>
      </c>
      <c r="L175" s="28">
        <v>44.72</v>
      </c>
      <c r="Q175"/>
    </row>
    <row r="176" spans="1:17" ht="15" customHeight="1">
      <c r="A176" s="22"/>
      <c r="B176" s="65"/>
      <c r="C176" s="23"/>
      <c r="K176" s="72" t="s">
        <v>77</v>
      </c>
      <c r="L176" s="28">
        <v>157.85</v>
      </c>
      <c r="Q176"/>
    </row>
    <row r="177" spans="1:17" ht="15" customHeight="1">
      <c r="A177" s="22"/>
      <c r="B177" s="65"/>
      <c r="C177" s="23"/>
      <c r="D177" s="74"/>
      <c r="E177" s="74"/>
      <c r="F177" s="74"/>
      <c r="G177" s="74"/>
      <c r="H177" s="74"/>
      <c r="I177" s="74"/>
      <c r="J177" s="74"/>
      <c r="K177" s="74" t="s">
        <v>78</v>
      </c>
      <c r="L177" s="24">
        <v>111.87</v>
      </c>
      <c r="M177" s="25"/>
      <c r="N177" s="25"/>
      <c r="O177" s="162"/>
      <c r="Q177"/>
    </row>
    <row r="178" spans="1:17" ht="15" customHeight="1">
      <c r="A178" s="22"/>
      <c r="B178" s="65"/>
      <c r="C178" s="23"/>
      <c r="D178" s="72"/>
      <c r="E178" s="72"/>
      <c r="F178" s="72"/>
      <c r="G178" s="72"/>
      <c r="H178" s="72"/>
      <c r="I178" s="72"/>
      <c r="J178" s="72"/>
      <c r="K178" s="72"/>
      <c r="L178" s="46">
        <f>SUM(L175:L177)</f>
        <v>314.44</v>
      </c>
      <c r="M178" s="78"/>
      <c r="N178" s="185"/>
      <c r="O178" s="163">
        <f>L178*N178</f>
        <v>0</v>
      </c>
      <c r="Q178"/>
    </row>
    <row r="179" spans="1:17" ht="14.6">
      <c r="A179" s="22"/>
      <c r="B179" s="65"/>
      <c r="C179" s="23"/>
      <c r="D179" s="72"/>
      <c r="E179" s="72"/>
      <c r="F179" s="72"/>
      <c r="G179" s="72"/>
      <c r="H179" s="72"/>
      <c r="I179" s="72"/>
      <c r="J179" s="72"/>
      <c r="K179" s="72"/>
      <c r="L179" s="28"/>
      <c r="M179" s="25"/>
      <c r="N179" s="25"/>
      <c r="O179" s="162"/>
      <c r="Q179"/>
    </row>
    <row r="180" spans="1:17" ht="41.6" customHeight="1">
      <c r="A180" s="22" t="s">
        <v>18</v>
      </c>
      <c r="B180" s="65"/>
      <c r="C180" s="23" t="s">
        <v>41</v>
      </c>
      <c r="D180" s="310" t="s">
        <v>388</v>
      </c>
      <c r="E180" s="310"/>
      <c r="F180" s="310"/>
      <c r="G180" s="310"/>
      <c r="H180" s="310"/>
      <c r="I180" s="310"/>
      <c r="J180" s="310"/>
      <c r="K180" s="310"/>
      <c r="L180" s="28"/>
      <c r="M180" s="25"/>
      <c r="N180" s="25"/>
      <c r="O180" s="162"/>
      <c r="Q180"/>
    </row>
    <row r="181" spans="1:17" ht="15" customHeight="1">
      <c r="A181" s="22"/>
      <c r="B181" s="65"/>
      <c r="C181" s="23"/>
      <c r="D181" s="72"/>
      <c r="E181" s="72"/>
      <c r="F181" s="72"/>
      <c r="G181" s="72"/>
      <c r="H181" s="72"/>
      <c r="I181" s="72"/>
      <c r="J181" s="72"/>
      <c r="K181" s="72" t="s">
        <v>97</v>
      </c>
      <c r="L181" s="28">
        <v>0</v>
      </c>
      <c r="Q181"/>
    </row>
    <row r="182" spans="1:17" ht="14.6">
      <c r="A182" s="22"/>
      <c r="B182" s="65"/>
      <c r="C182" s="23"/>
      <c r="K182" s="72" t="s">
        <v>77</v>
      </c>
      <c r="L182" s="28">
        <v>40.9</v>
      </c>
      <c r="Q182"/>
    </row>
    <row r="183" spans="1:17" ht="14.6">
      <c r="A183" s="22"/>
      <c r="B183" s="65"/>
      <c r="C183" s="23"/>
      <c r="D183" s="74"/>
      <c r="E183" s="74"/>
      <c r="F183" s="74"/>
      <c r="G183" s="74"/>
      <c r="H183" s="74"/>
      <c r="I183" s="74"/>
      <c r="J183" s="74"/>
      <c r="K183" s="74" t="s">
        <v>78</v>
      </c>
      <c r="L183" s="24">
        <v>40</v>
      </c>
      <c r="M183" s="25"/>
      <c r="N183" s="25"/>
      <c r="O183" s="162"/>
      <c r="Q183"/>
    </row>
    <row r="184" spans="1:17" ht="14.6">
      <c r="A184" s="22"/>
      <c r="B184" s="65"/>
      <c r="C184" s="23"/>
      <c r="D184" s="72"/>
      <c r="E184" s="72"/>
      <c r="F184" s="72"/>
      <c r="G184" s="72"/>
      <c r="H184" s="72"/>
      <c r="I184" s="72"/>
      <c r="J184" s="72"/>
      <c r="K184" s="72"/>
      <c r="L184" s="46">
        <f>SUM(L181:L183)</f>
        <v>80.900000000000006</v>
      </c>
      <c r="M184" s="78"/>
      <c r="N184" s="80">
        <f>O184/L184</f>
        <v>0</v>
      </c>
      <c r="O184" s="184"/>
      <c r="Q184"/>
    </row>
    <row r="185" spans="1:17" ht="14.6">
      <c r="A185" s="22"/>
      <c r="B185" s="65"/>
      <c r="C185" s="23"/>
      <c r="D185" s="72"/>
      <c r="E185" s="72"/>
      <c r="F185" s="72"/>
      <c r="G185" s="72"/>
      <c r="H185" s="72"/>
      <c r="I185" s="72"/>
      <c r="J185" s="72"/>
      <c r="K185" s="72"/>
      <c r="L185" s="42"/>
      <c r="M185" s="25"/>
      <c r="N185" s="25"/>
      <c r="O185" s="162"/>
      <c r="Q185"/>
    </row>
    <row r="186" spans="1:17" ht="31.5" customHeight="1">
      <c r="A186" s="22" t="s">
        <v>65</v>
      </c>
      <c r="B186" s="65"/>
      <c r="C186" s="23" t="s">
        <v>41</v>
      </c>
      <c r="D186" s="315" t="s">
        <v>389</v>
      </c>
      <c r="E186" s="315"/>
      <c r="F186" s="315"/>
      <c r="G186" s="315"/>
      <c r="H186" s="315"/>
      <c r="I186" s="315"/>
      <c r="J186" s="315"/>
      <c r="K186" s="315"/>
      <c r="L186" s="77"/>
      <c r="M186" s="25"/>
      <c r="N186" s="25"/>
      <c r="O186" s="162"/>
      <c r="Q186"/>
    </row>
    <row r="187" spans="1:17" ht="14.6">
      <c r="A187" s="22"/>
      <c r="B187" s="65"/>
      <c r="C187" s="23"/>
      <c r="D187" s="72"/>
      <c r="E187" s="72"/>
      <c r="F187" s="72"/>
      <c r="G187" s="72"/>
      <c r="H187" s="72"/>
      <c r="I187" s="72"/>
      <c r="J187" s="72"/>
      <c r="K187" s="72"/>
      <c r="L187" s="81">
        <v>2</v>
      </c>
      <c r="M187" s="78"/>
      <c r="N187" s="78"/>
      <c r="O187" s="184"/>
      <c r="Q187"/>
    </row>
    <row r="188" spans="1:17" ht="14.6">
      <c r="A188" s="22"/>
      <c r="B188" s="65"/>
      <c r="C188" s="23"/>
      <c r="D188" s="72"/>
      <c r="E188" s="72"/>
      <c r="F188" s="72"/>
      <c r="G188" s="72"/>
      <c r="H188" s="72"/>
      <c r="I188" s="72"/>
      <c r="J188" s="72"/>
      <c r="K188" s="72"/>
      <c r="L188" s="42"/>
      <c r="M188" s="25"/>
      <c r="N188" s="25"/>
      <c r="O188" s="162"/>
      <c r="Q188"/>
    </row>
    <row r="189" spans="1:17" ht="57.45" customHeight="1">
      <c r="A189" s="22" t="s">
        <v>66</v>
      </c>
      <c r="B189" s="65"/>
      <c r="C189" s="23" t="s">
        <v>41</v>
      </c>
      <c r="D189" s="315" t="s">
        <v>390</v>
      </c>
      <c r="E189" s="315"/>
      <c r="F189" s="315"/>
      <c r="G189" s="315"/>
      <c r="H189" s="315"/>
      <c r="I189" s="315"/>
      <c r="J189" s="315"/>
      <c r="K189" s="315"/>
      <c r="L189" s="77"/>
      <c r="M189" s="25"/>
      <c r="N189" s="25"/>
      <c r="O189" s="162"/>
      <c r="Q189"/>
    </row>
    <row r="190" spans="1:17" ht="14.6">
      <c r="A190" s="22"/>
      <c r="B190" s="65"/>
      <c r="C190" s="23"/>
      <c r="D190" s="72"/>
      <c r="E190" s="72"/>
      <c r="F190" s="72"/>
      <c r="G190" s="72"/>
      <c r="H190" s="72"/>
      <c r="I190" s="72"/>
      <c r="J190" s="72"/>
      <c r="K190" s="72"/>
      <c r="L190" s="81">
        <v>9</v>
      </c>
      <c r="M190" s="78"/>
      <c r="N190" s="78"/>
      <c r="O190" s="184"/>
      <c r="Q190"/>
    </row>
    <row r="191" spans="1:17" ht="14.6">
      <c r="A191" s="22"/>
      <c r="B191" s="65"/>
      <c r="C191" s="23"/>
      <c r="D191" s="72"/>
      <c r="E191" s="72"/>
      <c r="F191" s="72"/>
      <c r="G191" s="72"/>
      <c r="H191" s="72"/>
      <c r="I191" s="72"/>
      <c r="J191" s="72"/>
      <c r="K191" s="72"/>
      <c r="L191" s="42"/>
      <c r="M191" s="25"/>
      <c r="N191" s="25"/>
      <c r="O191" s="162"/>
      <c r="Q191"/>
    </row>
    <row r="192" spans="1:17" ht="32.25" customHeight="1">
      <c r="A192" s="22" t="s">
        <v>67</v>
      </c>
      <c r="B192" s="65"/>
      <c r="C192" s="23" t="s">
        <v>41</v>
      </c>
      <c r="D192" s="315" t="s">
        <v>391</v>
      </c>
      <c r="E192" s="315"/>
      <c r="F192" s="315"/>
      <c r="G192" s="315"/>
      <c r="H192" s="315"/>
      <c r="I192" s="315"/>
      <c r="J192" s="315"/>
      <c r="K192" s="315"/>
      <c r="L192" s="77"/>
      <c r="M192" s="25"/>
      <c r="N192" s="25"/>
      <c r="O192" s="162"/>
      <c r="Q192"/>
    </row>
    <row r="193" spans="1:17" ht="14.6">
      <c r="A193" s="22"/>
      <c r="B193" s="65"/>
      <c r="C193" s="23"/>
      <c r="D193" s="72"/>
      <c r="E193" s="72"/>
      <c r="F193" s="72"/>
      <c r="G193" s="72"/>
      <c r="H193" s="72"/>
      <c r="I193" s="72"/>
      <c r="J193" s="72"/>
      <c r="K193" s="72"/>
      <c r="L193" s="81">
        <v>6.8</v>
      </c>
      <c r="M193" s="78"/>
      <c r="N193" s="78"/>
      <c r="O193" s="184"/>
      <c r="Q193"/>
    </row>
    <row r="194" spans="1:17" ht="14.6">
      <c r="A194" s="22"/>
      <c r="B194" s="65"/>
      <c r="C194" s="23"/>
      <c r="D194" s="72"/>
      <c r="E194" s="72"/>
      <c r="F194" s="72"/>
      <c r="G194" s="72"/>
      <c r="H194" s="72"/>
      <c r="I194" s="72"/>
      <c r="J194" s="72"/>
      <c r="K194" s="72"/>
      <c r="L194" s="42"/>
      <c r="M194" s="25"/>
      <c r="N194" s="25"/>
      <c r="O194" s="162"/>
      <c r="Q194"/>
    </row>
    <row r="195" spans="1:17" ht="69" customHeight="1">
      <c r="A195" s="22" t="s">
        <v>68</v>
      </c>
      <c r="B195" s="65"/>
      <c r="C195" s="23" t="s">
        <v>41</v>
      </c>
      <c r="D195" s="316" t="s">
        <v>339</v>
      </c>
      <c r="E195" s="316"/>
      <c r="F195" s="316"/>
      <c r="G195" s="316"/>
      <c r="H195" s="316"/>
      <c r="I195" s="316"/>
      <c r="J195" s="316"/>
      <c r="K195" s="316"/>
      <c r="L195" s="77"/>
      <c r="M195" s="25"/>
      <c r="N195" s="25"/>
      <c r="O195" s="162"/>
      <c r="Q195"/>
    </row>
    <row r="196" spans="1:17" ht="15" customHeight="1">
      <c r="A196" s="22"/>
      <c r="B196" s="65"/>
      <c r="C196" s="23"/>
      <c r="D196" s="82"/>
      <c r="E196" s="82"/>
      <c r="F196" s="82"/>
      <c r="G196" s="82"/>
      <c r="H196" s="82"/>
      <c r="I196" s="82"/>
      <c r="J196" s="82"/>
      <c r="K196" s="82" t="s">
        <v>97</v>
      </c>
      <c r="L196" s="77">
        <v>0</v>
      </c>
      <c r="M196" s="83"/>
      <c r="N196" s="83"/>
      <c r="O196" s="154"/>
      <c r="Q196"/>
    </row>
    <row r="197" spans="1:17" ht="15" customHeight="1">
      <c r="A197" s="22"/>
      <c r="B197" s="65"/>
      <c r="C197" s="23"/>
      <c r="K197" s="72" t="s">
        <v>77</v>
      </c>
      <c r="L197" s="28">
        <v>52.5</v>
      </c>
      <c r="Q197"/>
    </row>
    <row r="198" spans="1:17" ht="15" customHeight="1">
      <c r="A198" s="22"/>
      <c r="B198" s="65"/>
      <c r="C198" s="23"/>
      <c r="D198" s="74"/>
      <c r="E198" s="74"/>
      <c r="F198" s="74"/>
      <c r="G198" s="74"/>
      <c r="H198" s="74"/>
      <c r="I198" s="74"/>
      <c r="J198" s="74"/>
      <c r="K198" s="74" t="s">
        <v>78</v>
      </c>
      <c r="L198" s="24">
        <v>27.4</v>
      </c>
      <c r="M198" s="25"/>
      <c r="N198" s="25"/>
      <c r="O198" s="162"/>
      <c r="Q198"/>
    </row>
    <row r="199" spans="1:17" ht="14.6">
      <c r="A199" s="22"/>
      <c r="B199" s="65"/>
      <c r="C199" s="23"/>
      <c r="D199" s="72"/>
      <c r="E199" s="72"/>
      <c r="F199" s="72"/>
      <c r="G199" s="72"/>
      <c r="H199" s="72"/>
      <c r="I199" s="72"/>
      <c r="J199" s="72"/>
      <c r="K199" s="72"/>
      <c r="L199" s="46">
        <f>SUM(L196:L198)</f>
        <v>79.900000000000006</v>
      </c>
      <c r="M199" s="78"/>
      <c r="N199" s="78"/>
      <c r="O199" s="184"/>
      <c r="Q199"/>
    </row>
    <row r="200" spans="1:17" ht="14.6">
      <c r="A200" s="22"/>
      <c r="B200" s="65"/>
      <c r="C200" s="23"/>
      <c r="D200" s="72"/>
      <c r="E200" s="72"/>
      <c r="F200" s="72"/>
      <c r="G200" s="72"/>
      <c r="H200" s="72"/>
      <c r="I200" s="72"/>
      <c r="J200" s="72"/>
      <c r="K200" s="72"/>
      <c r="L200" s="46"/>
      <c r="M200" s="25"/>
      <c r="N200" s="25"/>
      <c r="O200" s="162"/>
      <c r="Q200"/>
    </row>
    <row r="201" spans="1:17" ht="12.75" customHeight="1">
      <c r="A201" s="22"/>
      <c r="B201" s="65"/>
      <c r="C201" s="23"/>
      <c r="D201" s="72"/>
      <c r="E201" s="72"/>
      <c r="F201" s="72"/>
      <c r="G201" s="72"/>
      <c r="H201" s="72"/>
      <c r="I201" s="72"/>
      <c r="J201" s="72"/>
      <c r="K201" s="72"/>
      <c r="L201" s="46"/>
      <c r="M201" s="25"/>
      <c r="N201" s="25"/>
      <c r="O201" s="162"/>
      <c r="Q201"/>
    </row>
    <row r="202" spans="1:17" ht="28.5" customHeight="1">
      <c r="A202" s="22" t="s">
        <v>69</v>
      </c>
      <c r="B202" s="65"/>
      <c r="C202" s="23" t="s">
        <v>41</v>
      </c>
      <c r="D202" s="317" t="s">
        <v>340</v>
      </c>
      <c r="E202" s="317"/>
      <c r="F202" s="317"/>
      <c r="G202" s="317"/>
      <c r="H202" s="317"/>
      <c r="I202" s="317"/>
      <c r="J202" s="317"/>
      <c r="K202" s="317"/>
      <c r="L202" s="77"/>
      <c r="M202" s="25"/>
      <c r="N202" s="25"/>
      <c r="O202" s="162"/>
      <c r="Q202"/>
    </row>
    <row r="203" spans="1:17" ht="12.75" customHeight="1">
      <c r="A203" s="22"/>
      <c r="B203" s="65"/>
      <c r="C203" s="23"/>
      <c r="D203" s="82"/>
      <c r="E203" s="82"/>
      <c r="F203" s="82"/>
      <c r="G203" s="82"/>
      <c r="H203" s="82"/>
      <c r="I203" s="82"/>
      <c r="J203" s="82"/>
      <c r="K203" s="82" t="s">
        <v>97</v>
      </c>
      <c r="L203" s="77">
        <v>0</v>
      </c>
      <c r="M203" s="83"/>
      <c r="N203" s="83"/>
      <c r="O203" s="154"/>
      <c r="Q203"/>
    </row>
    <row r="204" spans="1:17" ht="12.75" customHeight="1">
      <c r="A204" s="22"/>
      <c r="B204" s="65"/>
      <c r="C204" s="23"/>
      <c r="K204" s="72" t="s">
        <v>77</v>
      </c>
      <c r="L204" s="28">
        <v>2.11</v>
      </c>
      <c r="Q204"/>
    </row>
    <row r="205" spans="1:17" ht="12.75" customHeight="1">
      <c r="A205" s="22"/>
      <c r="B205" s="65"/>
      <c r="C205" s="23"/>
      <c r="D205" s="74"/>
      <c r="E205" s="74"/>
      <c r="F205" s="74"/>
      <c r="G205" s="74"/>
      <c r="H205" s="74"/>
      <c r="I205" s="74"/>
      <c r="J205" s="74"/>
      <c r="K205" s="74" t="s">
        <v>78</v>
      </c>
      <c r="L205" s="24">
        <v>1.99</v>
      </c>
      <c r="M205" s="25"/>
      <c r="N205" s="25"/>
      <c r="O205" s="162"/>
      <c r="Q205"/>
    </row>
    <row r="206" spans="1:17" ht="14.6">
      <c r="A206" s="22"/>
      <c r="B206" s="65"/>
      <c r="C206" s="23"/>
      <c r="D206" s="72"/>
      <c r="E206" s="72"/>
      <c r="F206" s="72"/>
      <c r="G206" s="72"/>
      <c r="H206" s="72"/>
      <c r="I206" s="72"/>
      <c r="J206" s="72"/>
      <c r="K206" s="72"/>
      <c r="L206" s="46">
        <f>SUM(L203:L205)</f>
        <v>4.0999999999999996</v>
      </c>
      <c r="M206" s="78"/>
      <c r="N206" s="78"/>
      <c r="O206" s="184"/>
      <c r="Q206"/>
    </row>
    <row r="207" spans="1:17" ht="14.6">
      <c r="A207" s="35"/>
      <c r="B207" s="76"/>
      <c r="C207" s="3"/>
      <c r="D207" s="72"/>
      <c r="E207" s="72"/>
      <c r="F207" s="72"/>
      <c r="G207" s="72"/>
      <c r="H207" s="72"/>
      <c r="I207" s="72"/>
      <c r="J207" s="72"/>
      <c r="K207" s="72"/>
      <c r="Q207"/>
    </row>
    <row r="208" spans="1:17" ht="14.6">
      <c r="A208" s="37">
        <v>4</v>
      </c>
      <c r="B208" s="63"/>
      <c r="C208" s="38"/>
      <c r="D208" s="309" t="s">
        <v>107</v>
      </c>
      <c r="E208" s="309"/>
      <c r="F208" s="309"/>
      <c r="G208" s="309"/>
      <c r="H208" s="309"/>
      <c r="I208" s="309"/>
      <c r="J208" s="309"/>
      <c r="K208" s="309"/>
      <c r="L208" s="39"/>
      <c r="M208" s="38"/>
      <c r="N208" s="38"/>
      <c r="O208" s="161"/>
      <c r="Q208"/>
    </row>
    <row r="209" spans="1:17" ht="14.6">
      <c r="A209" s="35"/>
      <c r="B209" s="76"/>
      <c r="C209" s="3"/>
      <c r="D209" s="72"/>
      <c r="E209" s="72"/>
      <c r="F209" s="72"/>
      <c r="G209" s="72"/>
      <c r="H209" s="72"/>
      <c r="I209" s="72"/>
      <c r="J209" s="72"/>
      <c r="K209" s="72"/>
      <c r="Q209"/>
    </row>
    <row r="210" spans="1:17" ht="73.099999999999994" customHeight="1">
      <c r="A210" s="22" t="s">
        <v>19</v>
      </c>
      <c r="B210" s="65"/>
      <c r="C210" s="23" t="s">
        <v>41</v>
      </c>
      <c r="D210" s="310" t="s">
        <v>341</v>
      </c>
      <c r="E210" s="310"/>
      <c r="F210" s="310"/>
      <c r="G210" s="310"/>
      <c r="H210" s="310"/>
      <c r="I210" s="310"/>
      <c r="J210" s="310"/>
      <c r="K210" s="310"/>
      <c r="L210" s="28"/>
      <c r="M210" s="25"/>
      <c r="N210" s="25"/>
      <c r="O210" s="162"/>
      <c r="Q210"/>
    </row>
    <row r="211" spans="1:17" ht="15" customHeight="1">
      <c r="A211" s="22"/>
      <c r="B211" s="65"/>
      <c r="C211" s="23"/>
      <c r="D211" s="72"/>
      <c r="E211" s="72"/>
      <c r="F211" s="72"/>
      <c r="G211" s="72"/>
      <c r="H211" s="72"/>
      <c r="I211" s="72"/>
      <c r="J211" s="72"/>
      <c r="K211" s="72" t="s">
        <v>97</v>
      </c>
      <c r="L211" s="28">
        <v>0</v>
      </c>
      <c r="Q211"/>
    </row>
    <row r="212" spans="1:17" ht="15" customHeight="1">
      <c r="A212" s="22"/>
      <c r="B212" s="65"/>
      <c r="C212" s="23"/>
      <c r="K212" s="72" t="s">
        <v>77</v>
      </c>
      <c r="L212" s="28">
        <v>96.9</v>
      </c>
      <c r="Q212"/>
    </row>
    <row r="213" spans="1:17" ht="15" customHeight="1">
      <c r="A213" s="22"/>
      <c r="B213" s="65"/>
      <c r="C213" s="23"/>
      <c r="D213" s="74"/>
      <c r="E213" s="74"/>
      <c r="F213" s="74"/>
      <c r="G213" s="74"/>
      <c r="H213" s="74"/>
      <c r="I213" s="74"/>
      <c r="J213" s="74"/>
      <c r="K213" s="74" t="s">
        <v>78</v>
      </c>
      <c r="L213" s="24">
        <v>0</v>
      </c>
      <c r="M213" s="25"/>
      <c r="N213" s="84"/>
      <c r="O213" s="162"/>
      <c r="Q213"/>
    </row>
    <row r="214" spans="1:17" ht="15" customHeight="1">
      <c r="A214" s="22"/>
      <c r="B214" s="65"/>
      <c r="C214" s="23"/>
      <c r="D214" s="72"/>
      <c r="E214" s="72"/>
      <c r="F214" s="72"/>
      <c r="G214" s="72"/>
      <c r="H214" s="72"/>
      <c r="I214" s="72"/>
      <c r="J214" s="72"/>
      <c r="K214" s="72"/>
      <c r="L214" s="46">
        <f>SUM(L211:L213)</f>
        <v>96.9</v>
      </c>
      <c r="M214" s="78"/>
      <c r="N214" s="78"/>
      <c r="O214" s="184"/>
      <c r="Q214"/>
    </row>
    <row r="215" spans="1:17" ht="14.6">
      <c r="A215" s="22"/>
      <c r="B215" s="65"/>
      <c r="C215" s="23"/>
      <c r="D215" s="72"/>
      <c r="E215" s="72"/>
      <c r="F215" s="72"/>
      <c r="G215" s="72"/>
      <c r="H215" s="72"/>
      <c r="I215" s="72"/>
      <c r="J215" s="72"/>
      <c r="K215" s="72"/>
      <c r="L215" s="28"/>
      <c r="M215" s="25"/>
      <c r="N215" s="25"/>
      <c r="O215" s="162"/>
      <c r="Q215"/>
    </row>
    <row r="216" spans="1:17" ht="29.25" customHeight="1">
      <c r="A216" s="22" t="s">
        <v>62</v>
      </c>
      <c r="B216" s="65"/>
      <c r="C216" s="23" t="s">
        <v>41</v>
      </c>
      <c r="D216" s="314" t="s">
        <v>342</v>
      </c>
      <c r="E216" s="314"/>
      <c r="F216" s="314"/>
      <c r="G216" s="314"/>
      <c r="H216" s="314"/>
      <c r="I216" s="314"/>
      <c r="J216" s="314"/>
      <c r="K216" s="314"/>
      <c r="L216" s="28"/>
      <c r="M216" s="25"/>
      <c r="N216" s="25"/>
      <c r="O216" s="162"/>
      <c r="Q216"/>
    </row>
    <row r="217" spans="1:17" ht="15.75" customHeight="1">
      <c r="A217" s="22"/>
      <c r="B217" s="65"/>
      <c r="C217" s="23"/>
      <c r="D217" s="72"/>
      <c r="E217" s="72"/>
      <c r="F217" s="72"/>
      <c r="G217" s="72"/>
      <c r="H217" s="72"/>
      <c r="I217" s="72"/>
      <c r="J217" s="72"/>
      <c r="K217" s="72" t="s">
        <v>97</v>
      </c>
      <c r="L217" s="28">
        <v>0</v>
      </c>
      <c r="Q217"/>
    </row>
    <row r="218" spans="1:17" ht="15" customHeight="1">
      <c r="A218" s="22"/>
      <c r="B218" s="65"/>
      <c r="C218" s="23"/>
      <c r="K218" s="72" t="s">
        <v>77</v>
      </c>
      <c r="L218" s="28">
        <v>0</v>
      </c>
      <c r="Q218"/>
    </row>
    <row r="219" spans="1:17" ht="15" customHeight="1">
      <c r="A219" s="22"/>
      <c r="B219" s="65"/>
      <c r="C219" s="23"/>
      <c r="D219" s="74"/>
      <c r="E219" s="74"/>
      <c r="F219" s="74"/>
      <c r="G219" s="74"/>
      <c r="H219" s="74"/>
      <c r="I219" s="74"/>
      <c r="J219" s="74"/>
      <c r="K219" s="74" t="s">
        <v>78</v>
      </c>
      <c r="L219" s="24">
        <v>8.56</v>
      </c>
      <c r="M219" s="25"/>
      <c r="N219" s="25"/>
      <c r="O219" s="162"/>
      <c r="Q219"/>
    </row>
    <row r="220" spans="1:17" ht="15" customHeight="1">
      <c r="A220" s="22"/>
      <c r="B220" s="65"/>
      <c r="C220" s="23"/>
      <c r="D220" s="72"/>
      <c r="E220" s="72"/>
      <c r="F220" s="72"/>
      <c r="G220" s="72"/>
      <c r="H220" s="72"/>
      <c r="I220" s="72"/>
      <c r="J220" s="72"/>
      <c r="K220" s="72"/>
      <c r="L220" s="46">
        <f>SUM(L217:L219)</f>
        <v>8.56</v>
      </c>
      <c r="M220" s="78"/>
      <c r="N220" s="78"/>
      <c r="O220" s="184"/>
      <c r="Q220"/>
    </row>
    <row r="221" spans="1:17" ht="14.6">
      <c r="A221" s="22"/>
      <c r="B221" s="65"/>
      <c r="C221" s="23"/>
      <c r="D221" s="72"/>
      <c r="E221" s="72"/>
      <c r="F221" s="72"/>
      <c r="G221" s="72"/>
      <c r="H221" s="72"/>
      <c r="I221" s="72"/>
      <c r="J221" s="72"/>
      <c r="K221" s="72"/>
      <c r="L221" s="28"/>
      <c r="M221" s="25"/>
      <c r="N221" s="25"/>
      <c r="O221" s="162"/>
      <c r="Q221"/>
    </row>
    <row r="222" spans="1:17" ht="55.2" customHeight="1">
      <c r="A222" s="22" t="s">
        <v>63</v>
      </c>
      <c r="B222" s="65"/>
      <c r="C222" s="23" t="s">
        <v>41</v>
      </c>
      <c r="D222" s="314" t="s">
        <v>472</v>
      </c>
      <c r="E222" s="314"/>
      <c r="F222" s="314"/>
      <c r="G222" s="314"/>
      <c r="H222" s="314"/>
      <c r="I222" s="314"/>
      <c r="J222" s="314"/>
      <c r="K222" s="314"/>
      <c r="L222" s="28"/>
      <c r="M222" s="25"/>
      <c r="N222" s="25"/>
      <c r="O222" s="162"/>
      <c r="Q222"/>
    </row>
    <row r="223" spans="1:17" ht="15" customHeight="1">
      <c r="A223" s="22"/>
      <c r="B223" s="65"/>
      <c r="C223" s="23"/>
      <c r="D223" s="72"/>
      <c r="E223" s="72"/>
      <c r="F223" s="72"/>
      <c r="G223" s="72"/>
      <c r="H223" s="72"/>
      <c r="I223" s="72"/>
      <c r="J223" s="72"/>
      <c r="K223" s="72" t="s">
        <v>97</v>
      </c>
      <c r="L223" s="28">
        <v>0</v>
      </c>
      <c r="Q223"/>
    </row>
    <row r="224" spans="1:17" ht="15" customHeight="1">
      <c r="A224" s="22"/>
      <c r="B224" s="65"/>
      <c r="C224" s="23"/>
      <c r="K224" s="72" t="s">
        <v>77</v>
      </c>
      <c r="L224" s="28">
        <v>0</v>
      </c>
      <c r="Q224"/>
    </row>
    <row r="225" spans="1:17" ht="15" customHeight="1">
      <c r="A225" s="22"/>
      <c r="B225" s="65"/>
      <c r="C225" s="23"/>
      <c r="D225" s="74"/>
      <c r="E225" s="74"/>
      <c r="F225" s="74"/>
      <c r="G225" s="74"/>
      <c r="H225" s="74"/>
      <c r="I225" s="74"/>
      <c r="J225" s="74"/>
      <c r="K225" s="74" t="s">
        <v>78</v>
      </c>
      <c r="L225" s="24">
        <v>90.07</v>
      </c>
      <c r="M225" s="25"/>
      <c r="N225" s="25"/>
      <c r="O225" s="162"/>
      <c r="Q225"/>
    </row>
    <row r="226" spans="1:17" ht="15" customHeight="1">
      <c r="A226" s="22"/>
      <c r="B226" s="65"/>
      <c r="C226" s="23"/>
      <c r="D226" s="72"/>
      <c r="E226" s="72"/>
      <c r="F226" s="72"/>
      <c r="G226" s="72"/>
      <c r="H226" s="72"/>
      <c r="I226" s="72"/>
      <c r="J226" s="72"/>
      <c r="K226" s="72"/>
      <c r="L226" s="46">
        <f>SUM(L223:L225)</f>
        <v>90.07</v>
      </c>
      <c r="M226" s="78"/>
      <c r="N226" s="78"/>
      <c r="O226" s="184"/>
      <c r="Q226"/>
    </row>
    <row r="227" spans="1:17" ht="14.6">
      <c r="A227" s="22"/>
      <c r="B227" s="65"/>
      <c r="C227" s="23"/>
      <c r="D227" s="72"/>
      <c r="E227" s="72"/>
      <c r="F227" s="72"/>
      <c r="G227" s="72"/>
      <c r="H227" s="72"/>
      <c r="I227" s="72"/>
      <c r="J227" s="72"/>
      <c r="K227" s="72"/>
      <c r="L227" s="28"/>
      <c r="M227" s="25"/>
      <c r="N227" s="25"/>
      <c r="O227" s="162"/>
      <c r="Q227"/>
    </row>
    <row r="228" spans="1:17" ht="63.75" customHeight="1">
      <c r="A228" s="22" t="s">
        <v>64</v>
      </c>
      <c r="B228" s="65"/>
      <c r="C228" s="23" t="s">
        <v>41</v>
      </c>
      <c r="D228" s="310" t="s">
        <v>343</v>
      </c>
      <c r="E228" s="310"/>
      <c r="F228" s="310"/>
      <c r="G228" s="310"/>
      <c r="H228" s="310"/>
      <c r="I228" s="310"/>
      <c r="J228" s="310"/>
      <c r="K228" s="310"/>
      <c r="L228" s="28"/>
      <c r="M228" s="25"/>
      <c r="N228" s="25"/>
      <c r="O228" s="162"/>
      <c r="Q228"/>
    </row>
    <row r="229" spans="1:17" ht="15" customHeight="1">
      <c r="A229" s="22"/>
      <c r="B229" s="65"/>
      <c r="C229" s="23"/>
      <c r="D229" s="72"/>
      <c r="E229" s="72"/>
      <c r="F229" s="72"/>
      <c r="G229" s="72"/>
      <c r="H229" s="72"/>
      <c r="I229" s="72"/>
      <c r="J229" s="72"/>
      <c r="K229" s="72" t="s">
        <v>97</v>
      </c>
      <c r="L229" s="28">
        <v>0</v>
      </c>
      <c r="Q229"/>
    </row>
    <row r="230" spans="1:17" ht="15" customHeight="1">
      <c r="A230" s="22"/>
      <c r="B230" s="65"/>
      <c r="C230" s="23"/>
      <c r="K230" s="72" t="s">
        <v>77</v>
      </c>
      <c r="L230" s="28">
        <v>0</v>
      </c>
      <c r="Q230"/>
    </row>
    <row r="231" spans="1:17" ht="15" customHeight="1">
      <c r="A231" s="22"/>
      <c r="B231" s="65"/>
      <c r="C231" s="23"/>
      <c r="D231" s="74"/>
      <c r="E231" s="74"/>
      <c r="F231" s="74"/>
      <c r="G231" s="74"/>
      <c r="H231" s="74"/>
      <c r="I231" s="74"/>
      <c r="J231" s="74"/>
      <c r="K231" s="74" t="s">
        <v>78</v>
      </c>
      <c r="L231" s="24">
        <v>6.6</v>
      </c>
      <c r="M231" s="25"/>
      <c r="N231" s="25"/>
      <c r="O231" s="162"/>
      <c r="Q231"/>
    </row>
    <row r="232" spans="1:17" ht="15" customHeight="1">
      <c r="A232" s="22"/>
      <c r="B232" s="65"/>
      <c r="C232" s="23"/>
      <c r="D232" s="72"/>
      <c r="E232" s="72"/>
      <c r="F232" s="72"/>
      <c r="G232" s="72"/>
      <c r="H232" s="72"/>
      <c r="I232" s="72"/>
      <c r="J232" s="72"/>
      <c r="K232" s="72"/>
      <c r="L232" s="46">
        <f>SUM(L229:L231)</f>
        <v>6.6</v>
      </c>
      <c r="M232" s="78"/>
      <c r="N232" s="78"/>
      <c r="O232" s="184"/>
      <c r="Q232"/>
    </row>
    <row r="233" spans="1:17" ht="14.6">
      <c r="A233" s="22"/>
      <c r="B233" s="65"/>
      <c r="C233" s="23"/>
      <c r="D233" s="72"/>
      <c r="E233" s="72"/>
      <c r="F233" s="72"/>
      <c r="G233" s="72"/>
      <c r="H233" s="72"/>
      <c r="I233" s="72"/>
      <c r="J233" s="72"/>
      <c r="K233" s="72"/>
      <c r="L233" s="28"/>
      <c r="M233" s="25"/>
      <c r="N233" s="25"/>
      <c r="O233" s="162"/>
      <c r="Q233"/>
    </row>
    <row r="234" spans="1:17" ht="33" customHeight="1">
      <c r="A234" s="22" t="s">
        <v>127</v>
      </c>
      <c r="B234" s="65"/>
      <c r="C234" s="23" t="s">
        <v>41</v>
      </c>
      <c r="D234" s="310" t="s">
        <v>473</v>
      </c>
      <c r="E234" s="310"/>
      <c r="F234" s="310"/>
      <c r="G234" s="310"/>
      <c r="H234" s="310"/>
      <c r="I234" s="310"/>
      <c r="J234" s="310"/>
      <c r="K234" s="310"/>
      <c r="L234" s="28"/>
      <c r="M234" s="25"/>
      <c r="N234" s="25"/>
      <c r="O234" s="162"/>
      <c r="Q234"/>
    </row>
    <row r="235" spans="1:17" ht="15" customHeight="1">
      <c r="A235" s="22"/>
      <c r="B235" s="65"/>
      <c r="C235" s="23"/>
      <c r="D235" s="72"/>
      <c r="E235" s="72"/>
      <c r="F235" s="72"/>
      <c r="G235" s="72"/>
      <c r="H235" s="72"/>
      <c r="I235" s="72"/>
      <c r="J235" s="72"/>
      <c r="K235" s="72" t="s">
        <v>97</v>
      </c>
      <c r="L235" s="28">
        <v>0</v>
      </c>
      <c r="Q235"/>
    </row>
    <row r="236" spans="1:17" ht="15" customHeight="1">
      <c r="A236" s="22"/>
      <c r="B236" s="65"/>
      <c r="C236" s="23"/>
      <c r="K236" s="72" t="s">
        <v>77</v>
      </c>
      <c r="L236" s="28">
        <v>0</v>
      </c>
      <c r="Q236"/>
    </row>
    <row r="237" spans="1:17" ht="15" customHeight="1">
      <c r="A237" s="22"/>
      <c r="B237" s="65"/>
      <c r="C237" s="23"/>
      <c r="D237" s="74"/>
      <c r="E237" s="74"/>
      <c r="F237" s="74"/>
      <c r="G237" s="74"/>
      <c r="H237" s="74"/>
      <c r="I237" s="74"/>
      <c r="J237" s="74"/>
      <c r="K237" s="74" t="s">
        <v>78</v>
      </c>
      <c r="L237" s="24">
        <v>27.1</v>
      </c>
      <c r="M237" s="25"/>
      <c r="N237" s="25"/>
      <c r="O237" s="162"/>
      <c r="Q237"/>
    </row>
    <row r="238" spans="1:17" ht="14.6">
      <c r="A238" s="22"/>
      <c r="B238" s="65"/>
      <c r="C238" s="23"/>
      <c r="D238" s="72"/>
      <c r="E238" s="72"/>
      <c r="F238" s="72"/>
      <c r="G238" s="72"/>
      <c r="H238" s="72"/>
      <c r="I238" s="72"/>
      <c r="J238" s="72"/>
      <c r="K238" s="72"/>
      <c r="L238" s="46">
        <v>27.1</v>
      </c>
      <c r="M238" s="78"/>
      <c r="N238" s="78"/>
      <c r="O238" s="184"/>
      <c r="Q238"/>
    </row>
    <row r="239" spans="1:17" ht="14.6">
      <c r="A239" s="22"/>
      <c r="B239" s="65"/>
      <c r="C239" s="23"/>
      <c r="D239" s="72"/>
      <c r="E239" s="72"/>
      <c r="F239" s="72"/>
      <c r="G239" s="72"/>
      <c r="H239" s="72"/>
      <c r="I239" s="72"/>
      <c r="J239" s="72"/>
      <c r="K239" s="72"/>
      <c r="L239" s="28"/>
      <c r="M239" s="25"/>
      <c r="N239" s="25"/>
      <c r="O239" s="162"/>
      <c r="Q239"/>
    </row>
    <row r="240" spans="1:17" ht="31.5" customHeight="1">
      <c r="A240" s="22" t="s">
        <v>128</v>
      </c>
      <c r="B240" s="65"/>
      <c r="C240" s="23" t="s">
        <v>131</v>
      </c>
      <c r="D240" s="310" t="s">
        <v>344</v>
      </c>
      <c r="E240" s="310"/>
      <c r="F240" s="310"/>
      <c r="G240" s="310"/>
      <c r="H240" s="310"/>
      <c r="I240" s="310"/>
      <c r="J240" s="310"/>
      <c r="K240" s="310"/>
      <c r="L240" s="28"/>
      <c r="M240" s="25"/>
      <c r="N240" s="25"/>
      <c r="O240" s="162"/>
      <c r="Q240"/>
    </row>
    <row r="241" spans="1:31" ht="14.6">
      <c r="A241" s="22"/>
      <c r="B241" s="65"/>
      <c r="C241" s="23"/>
      <c r="D241" s="74"/>
      <c r="E241" s="74"/>
      <c r="F241" s="74"/>
      <c r="G241" s="74"/>
      <c r="H241" s="74"/>
      <c r="I241" s="74"/>
      <c r="J241" s="74"/>
      <c r="K241" s="74" t="s">
        <v>132</v>
      </c>
      <c r="L241" s="24">
        <v>22.92</v>
      </c>
      <c r="M241" s="25"/>
      <c r="N241" s="25"/>
      <c r="O241" s="162"/>
      <c r="Q241"/>
    </row>
    <row r="242" spans="1:31" ht="14.6">
      <c r="A242" s="22"/>
      <c r="B242" s="65"/>
      <c r="C242" s="23"/>
      <c r="D242" s="72"/>
      <c r="E242" s="72"/>
      <c r="F242" s="72"/>
      <c r="G242" s="72"/>
      <c r="H242" s="72"/>
      <c r="I242" s="72"/>
      <c r="J242" s="72"/>
      <c r="K242" s="72"/>
      <c r="L242" s="46">
        <f>SUM(L241:L241)</f>
        <v>22.92</v>
      </c>
      <c r="M242" s="78"/>
      <c r="N242" s="78"/>
      <c r="O242" s="184"/>
      <c r="Q242"/>
    </row>
    <row r="243" spans="1:31" ht="14.6">
      <c r="A243" s="22"/>
      <c r="B243" s="65"/>
      <c r="C243" s="23"/>
      <c r="D243" s="72"/>
      <c r="E243" s="72"/>
      <c r="F243" s="72"/>
      <c r="G243" s="72"/>
      <c r="H243" s="72"/>
      <c r="I243" s="72"/>
      <c r="J243" s="72"/>
      <c r="K243" s="72"/>
      <c r="L243" s="46"/>
      <c r="M243" s="25"/>
      <c r="N243" s="25"/>
      <c r="O243" s="162"/>
      <c r="Q243"/>
    </row>
    <row r="244" spans="1:31" ht="42" customHeight="1">
      <c r="A244" s="22" t="s">
        <v>129</v>
      </c>
      <c r="B244" s="65"/>
      <c r="C244" s="23" t="s">
        <v>131</v>
      </c>
      <c r="D244" s="310" t="s">
        <v>345</v>
      </c>
      <c r="E244" s="310"/>
      <c r="F244" s="310"/>
      <c r="G244" s="310"/>
      <c r="H244" s="310"/>
      <c r="I244" s="310"/>
      <c r="J244" s="310"/>
      <c r="K244" s="310"/>
      <c r="L244" s="28"/>
      <c r="M244" s="25"/>
      <c r="N244" s="25"/>
      <c r="O244" s="162"/>
      <c r="Q244"/>
    </row>
    <row r="245" spans="1:31" ht="14.6">
      <c r="A245" s="22"/>
      <c r="B245" s="65"/>
      <c r="C245" s="23"/>
      <c r="D245" s="74"/>
      <c r="E245" s="74"/>
      <c r="F245" s="74"/>
      <c r="G245" s="74"/>
      <c r="H245" s="74"/>
      <c r="I245" s="74"/>
      <c r="J245" s="74"/>
      <c r="K245" s="74" t="s">
        <v>133</v>
      </c>
      <c r="L245" s="24">
        <v>34.1</v>
      </c>
      <c r="M245" s="25"/>
      <c r="N245" s="25"/>
      <c r="O245" s="162"/>
      <c r="Q245"/>
    </row>
    <row r="246" spans="1:31" ht="14.6">
      <c r="A246" s="22"/>
      <c r="B246" s="65"/>
      <c r="C246" s="23"/>
      <c r="D246" s="72"/>
      <c r="E246" s="72"/>
      <c r="F246" s="72"/>
      <c r="G246" s="72"/>
      <c r="H246" s="72"/>
      <c r="I246" s="72"/>
      <c r="J246" s="72"/>
      <c r="K246" s="72"/>
      <c r="L246" s="46">
        <f>SUM(L245:L245)</f>
        <v>34.1</v>
      </c>
      <c r="M246" s="78"/>
      <c r="N246" s="78"/>
      <c r="O246" s="184"/>
      <c r="Q246"/>
    </row>
    <row r="247" spans="1:31" ht="14.6">
      <c r="A247" s="22"/>
      <c r="B247" s="65"/>
      <c r="C247" s="23"/>
      <c r="D247" s="72"/>
      <c r="E247" s="72"/>
      <c r="F247" s="72"/>
      <c r="G247" s="72"/>
      <c r="H247" s="72"/>
      <c r="I247" s="72"/>
      <c r="J247" s="72"/>
      <c r="K247" s="72"/>
      <c r="L247" s="46"/>
      <c r="M247" s="25"/>
      <c r="N247" s="25"/>
      <c r="O247" s="162"/>
      <c r="Q247"/>
    </row>
    <row r="248" spans="1:31" ht="66.45" customHeight="1">
      <c r="A248" s="22" t="s">
        <v>130</v>
      </c>
      <c r="B248" s="65"/>
      <c r="C248" s="23" t="s">
        <v>131</v>
      </c>
      <c r="D248" s="310" t="s">
        <v>346</v>
      </c>
      <c r="E248" s="310"/>
      <c r="F248" s="310"/>
      <c r="G248" s="310"/>
      <c r="H248" s="310"/>
      <c r="I248" s="310"/>
      <c r="J248" s="310"/>
      <c r="K248" s="310"/>
      <c r="L248" s="28"/>
      <c r="M248" s="25"/>
      <c r="N248" s="25"/>
      <c r="O248" s="162"/>
      <c r="Q248"/>
    </row>
    <row r="249" spans="1:31" ht="14.6">
      <c r="A249" s="22"/>
      <c r="B249" s="65"/>
      <c r="C249" s="23"/>
      <c r="D249" s="74"/>
      <c r="E249" s="74"/>
      <c r="F249" s="74"/>
      <c r="G249" s="74"/>
      <c r="H249" s="74"/>
      <c r="I249" s="74"/>
      <c r="J249" s="74"/>
      <c r="K249" s="74" t="s">
        <v>133</v>
      </c>
      <c r="L249" s="24">
        <v>22.92</v>
      </c>
      <c r="M249" s="25"/>
      <c r="N249" s="25"/>
      <c r="O249" s="162"/>
      <c r="Q249"/>
    </row>
    <row r="250" spans="1:31" ht="14.6">
      <c r="A250" s="22"/>
      <c r="B250" s="65"/>
      <c r="C250" s="23"/>
      <c r="D250" s="72"/>
      <c r="E250" s="72"/>
      <c r="F250" s="72"/>
      <c r="G250" s="72"/>
      <c r="H250" s="72"/>
      <c r="I250" s="72"/>
      <c r="J250" s="72"/>
      <c r="K250" s="72"/>
      <c r="L250" s="46">
        <f>SUM(L249:L249)</f>
        <v>22.92</v>
      </c>
      <c r="M250" s="78"/>
      <c r="N250" s="78"/>
      <c r="O250" s="184"/>
      <c r="Q250"/>
    </row>
    <row r="251" spans="1:31" ht="14.6">
      <c r="A251" s="35"/>
      <c r="B251" s="76"/>
      <c r="C251" s="3"/>
      <c r="D251" s="33"/>
      <c r="E251" s="33"/>
      <c r="F251" s="33"/>
      <c r="G251" s="33"/>
      <c r="H251" s="33"/>
      <c r="I251" s="33"/>
      <c r="J251" s="33"/>
      <c r="K251" s="33"/>
      <c r="L251" s="34"/>
      <c r="Q251"/>
    </row>
    <row r="252" spans="1:31" ht="14.6">
      <c r="A252" s="37">
        <v>5</v>
      </c>
      <c r="B252" s="63"/>
      <c r="C252" s="38"/>
      <c r="D252" s="309" t="s">
        <v>108</v>
      </c>
      <c r="E252" s="309"/>
      <c r="F252" s="309"/>
      <c r="G252" s="309"/>
      <c r="H252" s="309"/>
      <c r="I252" s="309"/>
      <c r="J252" s="309"/>
      <c r="K252" s="309"/>
      <c r="L252" s="39"/>
      <c r="M252" s="38"/>
      <c r="N252" s="38"/>
      <c r="O252" s="161"/>
      <c r="Q252"/>
      <c r="S252"/>
      <c r="T252"/>
      <c r="U252"/>
      <c r="V252"/>
      <c r="W252"/>
      <c r="X252"/>
      <c r="Y252"/>
      <c r="Z252"/>
      <c r="AA252"/>
      <c r="AB252"/>
      <c r="AC252"/>
      <c r="AD252"/>
      <c r="AE252"/>
    </row>
    <row r="253" spans="1:31" ht="14.6">
      <c r="A253" s="22"/>
      <c r="B253" s="65"/>
      <c r="C253" s="23"/>
      <c r="D253" s="72"/>
      <c r="E253" s="72"/>
      <c r="F253" s="72"/>
      <c r="G253" s="72"/>
      <c r="H253" s="72"/>
      <c r="I253" s="72"/>
      <c r="J253" s="72"/>
      <c r="K253" s="72"/>
      <c r="L253" s="28"/>
      <c r="M253" s="25"/>
      <c r="N253" s="25"/>
      <c r="O253" s="162"/>
      <c r="Q253"/>
      <c r="S253"/>
      <c r="T253"/>
      <c r="U253"/>
      <c r="V253"/>
      <c r="W253"/>
      <c r="X253"/>
      <c r="Y253"/>
      <c r="Z253"/>
      <c r="AA253"/>
      <c r="AB253"/>
      <c r="AC253"/>
      <c r="AD253"/>
      <c r="AE253"/>
    </row>
    <row r="254" spans="1:31" ht="180.75" customHeight="1">
      <c r="A254" s="22" t="s">
        <v>70</v>
      </c>
      <c r="B254" s="65"/>
      <c r="C254" s="23" t="s">
        <v>22</v>
      </c>
      <c r="D254" s="318" t="s">
        <v>348</v>
      </c>
      <c r="E254" s="318"/>
      <c r="F254" s="318"/>
      <c r="G254" s="318"/>
      <c r="H254" s="318"/>
      <c r="I254" s="318"/>
      <c r="J254" s="318"/>
      <c r="K254" s="318"/>
      <c r="L254" s="24"/>
      <c r="M254" s="25"/>
      <c r="N254" s="25"/>
      <c r="O254" s="162"/>
      <c r="Q254"/>
      <c r="S254"/>
      <c r="T254"/>
      <c r="U254"/>
      <c r="V254"/>
      <c r="W254"/>
      <c r="X254"/>
      <c r="Y254"/>
      <c r="Z254"/>
      <c r="AA254"/>
      <c r="AB254"/>
      <c r="AC254"/>
      <c r="AD254"/>
      <c r="AE254"/>
    </row>
    <row r="255" spans="1:31" ht="14.6">
      <c r="A255" s="22"/>
      <c r="B255" s="65"/>
      <c r="C255" s="23"/>
      <c r="D255" s="72"/>
      <c r="E255" s="72"/>
      <c r="F255" s="72"/>
      <c r="G255" s="72"/>
      <c r="H255" s="72"/>
      <c r="I255" s="72"/>
      <c r="J255" s="72"/>
      <c r="K255" s="72"/>
      <c r="L255" s="28">
        <v>3</v>
      </c>
      <c r="M255" s="78"/>
      <c r="N255" s="78"/>
      <c r="O255" s="184"/>
      <c r="Q255"/>
      <c r="S255"/>
      <c r="T255"/>
      <c r="U255"/>
      <c r="V255"/>
      <c r="W255"/>
      <c r="X255"/>
      <c r="Y255"/>
      <c r="Z255"/>
      <c r="AA255"/>
      <c r="AB255"/>
      <c r="AC255"/>
      <c r="AD255"/>
      <c r="AE255"/>
    </row>
    <row r="256" spans="1:31" ht="12.75" customHeight="1">
      <c r="A256" s="22"/>
      <c r="B256" s="65"/>
      <c r="C256" s="23"/>
      <c r="D256" s="72"/>
      <c r="E256" s="72"/>
      <c r="F256" s="72"/>
      <c r="G256" s="72"/>
      <c r="H256" s="72"/>
      <c r="I256" s="72"/>
      <c r="J256" s="72"/>
      <c r="K256" s="72"/>
      <c r="L256" s="28"/>
      <c r="M256" s="25"/>
      <c r="N256" s="25"/>
      <c r="O256" s="162"/>
      <c r="Q256"/>
      <c r="S256"/>
      <c r="T256"/>
      <c r="U256"/>
      <c r="V256"/>
      <c r="W256"/>
      <c r="X256"/>
      <c r="Y256"/>
      <c r="Z256"/>
      <c r="AA256"/>
      <c r="AB256"/>
      <c r="AC256"/>
      <c r="AD256"/>
      <c r="AE256"/>
    </row>
    <row r="257" spans="1:31" ht="189.75" customHeight="1">
      <c r="A257" s="22" t="s">
        <v>109</v>
      </c>
      <c r="B257" s="65"/>
      <c r="C257" s="23" t="s">
        <v>22</v>
      </c>
      <c r="D257" s="318" t="s">
        <v>349</v>
      </c>
      <c r="E257" s="318"/>
      <c r="F257" s="318"/>
      <c r="G257" s="318"/>
      <c r="H257" s="318"/>
      <c r="I257" s="318"/>
      <c r="J257" s="318"/>
      <c r="K257" s="318"/>
      <c r="L257" s="24"/>
      <c r="M257" s="25"/>
      <c r="N257" s="25"/>
      <c r="O257" s="162"/>
      <c r="Q257"/>
      <c r="S257"/>
      <c r="T257"/>
      <c r="U257"/>
      <c r="V257"/>
      <c r="W257"/>
      <c r="X257"/>
      <c r="Y257"/>
      <c r="Z257"/>
      <c r="AA257"/>
      <c r="AB257"/>
      <c r="AC257"/>
      <c r="AD257"/>
      <c r="AE257"/>
    </row>
    <row r="258" spans="1:31" ht="14.6">
      <c r="A258" s="22"/>
      <c r="B258" s="65"/>
      <c r="C258" s="23"/>
      <c r="D258" s="72"/>
      <c r="E258" s="72"/>
      <c r="F258" s="72"/>
      <c r="G258" s="72"/>
      <c r="H258" s="72"/>
      <c r="I258" s="72"/>
      <c r="J258" s="72"/>
      <c r="K258" s="72"/>
      <c r="L258" s="28">
        <v>2</v>
      </c>
      <c r="M258" s="78"/>
      <c r="N258" s="78"/>
      <c r="O258" s="184"/>
      <c r="Q258"/>
      <c r="S258"/>
      <c r="T258"/>
      <c r="U258"/>
      <c r="V258"/>
      <c r="W258"/>
      <c r="X258"/>
      <c r="Y258"/>
      <c r="Z258"/>
      <c r="AA258"/>
      <c r="AB258"/>
      <c r="AC258"/>
      <c r="AD258"/>
      <c r="AE258"/>
    </row>
    <row r="259" spans="1:31" ht="14.6">
      <c r="A259" s="22"/>
      <c r="B259" s="65"/>
      <c r="C259" s="23"/>
      <c r="D259" s="72"/>
      <c r="E259" s="72"/>
      <c r="F259" s="72"/>
      <c r="G259" s="72"/>
      <c r="H259" s="72"/>
      <c r="I259" s="72"/>
      <c r="J259" s="72"/>
      <c r="K259" s="72"/>
      <c r="L259" s="28"/>
      <c r="M259" s="25"/>
      <c r="N259" s="25"/>
      <c r="O259" s="162"/>
      <c r="Q259"/>
      <c r="S259"/>
      <c r="T259"/>
      <c r="U259"/>
      <c r="V259"/>
      <c r="W259"/>
      <c r="X259"/>
      <c r="Y259"/>
      <c r="Z259"/>
      <c r="AA259"/>
      <c r="AB259"/>
      <c r="AC259"/>
      <c r="AD259"/>
      <c r="AE259"/>
    </row>
    <row r="260" spans="1:31" ht="193.2" customHeight="1">
      <c r="A260" s="22" t="s">
        <v>110</v>
      </c>
      <c r="B260" s="65"/>
      <c r="C260" s="23" t="s">
        <v>22</v>
      </c>
      <c r="D260" s="318" t="s">
        <v>350</v>
      </c>
      <c r="E260" s="318"/>
      <c r="F260" s="318"/>
      <c r="G260" s="318"/>
      <c r="H260" s="318"/>
      <c r="I260" s="318"/>
      <c r="J260" s="318"/>
      <c r="K260" s="318"/>
      <c r="L260" s="24"/>
      <c r="M260" s="25"/>
      <c r="N260" s="25"/>
      <c r="O260" s="162"/>
      <c r="Q260"/>
      <c r="S260"/>
      <c r="T260"/>
      <c r="U260"/>
      <c r="V260"/>
      <c r="W260"/>
      <c r="X260"/>
      <c r="Y260"/>
      <c r="Z260"/>
      <c r="AA260"/>
      <c r="AB260"/>
      <c r="AC260"/>
      <c r="AD260"/>
      <c r="AE260"/>
    </row>
    <row r="261" spans="1:31" ht="14.6">
      <c r="A261" s="22"/>
      <c r="B261" s="65"/>
      <c r="C261" s="23"/>
      <c r="D261" s="72"/>
      <c r="E261" s="72"/>
      <c r="F261" s="72"/>
      <c r="G261" s="72"/>
      <c r="H261" s="72"/>
      <c r="I261" s="72"/>
      <c r="J261" s="72"/>
      <c r="K261" s="72"/>
      <c r="L261" s="28">
        <v>1</v>
      </c>
      <c r="M261" s="78"/>
      <c r="N261" s="78"/>
      <c r="O261" s="184"/>
      <c r="Q261"/>
      <c r="S261"/>
      <c r="T261"/>
      <c r="U261"/>
      <c r="V261"/>
      <c r="W261"/>
      <c r="X261"/>
      <c r="Y261"/>
      <c r="Z261"/>
      <c r="AA261"/>
      <c r="AB261"/>
      <c r="AC261"/>
      <c r="AD261"/>
      <c r="AE261"/>
    </row>
    <row r="262" spans="1:31" ht="14.6">
      <c r="A262" s="22"/>
      <c r="B262" s="65"/>
      <c r="C262" s="23"/>
      <c r="D262" s="72"/>
      <c r="E262" s="72"/>
      <c r="F262" s="72"/>
      <c r="G262" s="72"/>
      <c r="H262" s="72"/>
      <c r="I262" s="72"/>
      <c r="J262" s="72"/>
      <c r="K262" s="72"/>
      <c r="L262" s="28"/>
      <c r="M262" s="25"/>
      <c r="N262" s="25"/>
      <c r="O262" s="162"/>
      <c r="Q262"/>
      <c r="S262"/>
      <c r="T262"/>
      <c r="U262"/>
      <c r="V262"/>
      <c r="W262"/>
      <c r="X262"/>
      <c r="Y262"/>
      <c r="Z262"/>
      <c r="AA262"/>
      <c r="AB262"/>
      <c r="AC262"/>
      <c r="AD262"/>
      <c r="AE262"/>
    </row>
    <row r="263" spans="1:31" ht="149.6" customHeight="1">
      <c r="A263" s="22" t="s">
        <v>111</v>
      </c>
      <c r="B263" s="65"/>
      <c r="C263" s="23" t="s">
        <v>22</v>
      </c>
      <c r="D263" s="318" t="s">
        <v>351</v>
      </c>
      <c r="E263" s="318"/>
      <c r="F263" s="318"/>
      <c r="G263" s="318"/>
      <c r="H263" s="318"/>
      <c r="I263" s="318"/>
      <c r="J263" s="318"/>
      <c r="K263" s="318"/>
      <c r="L263" s="24"/>
      <c r="M263" s="25"/>
      <c r="N263" s="25"/>
      <c r="O263" s="162"/>
      <c r="Q263"/>
      <c r="S263"/>
      <c r="T263"/>
      <c r="U263"/>
      <c r="V263"/>
      <c r="W263"/>
      <c r="X263"/>
      <c r="Y263"/>
      <c r="Z263"/>
      <c r="AA263"/>
      <c r="AB263"/>
      <c r="AC263"/>
      <c r="AD263"/>
      <c r="AE263"/>
    </row>
    <row r="264" spans="1:31" ht="14.6">
      <c r="A264" s="22"/>
      <c r="B264" s="65"/>
      <c r="C264" s="23"/>
      <c r="D264" s="72"/>
      <c r="E264" s="72"/>
      <c r="F264" s="72"/>
      <c r="G264" s="72"/>
      <c r="H264" s="72"/>
      <c r="I264" s="72"/>
      <c r="J264" s="72"/>
      <c r="K264" s="72"/>
      <c r="L264" s="28">
        <v>1</v>
      </c>
      <c r="M264" s="78"/>
      <c r="N264" s="78"/>
      <c r="O264" s="184"/>
      <c r="Q264"/>
      <c r="S264"/>
      <c r="T264"/>
      <c r="U264"/>
      <c r="V264"/>
      <c r="W264"/>
      <c r="X264"/>
      <c r="Y264"/>
      <c r="Z264"/>
      <c r="AA264"/>
      <c r="AB264"/>
      <c r="AC264"/>
      <c r="AD264"/>
      <c r="AE264"/>
    </row>
    <row r="265" spans="1:31" ht="14.6">
      <c r="A265" s="22"/>
      <c r="B265" s="65"/>
      <c r="C265" s="23"/>
      <c r="D265" s="72"/>
      <c r="E265" s="72"/>
      <c r="F265" s="72"/>
      <c r="G265" s="72"/>
      <c r="H265" s="72"/>
      <c r="I265" s="72"/>
      <c r="J265" s="72"/>
      <c r="K265" s="72"/>
      <c r="L265" s="28"/>
      <c r="M265" s="25"/>
      <c r="N265" s="25"/>
      <c r="O265" s="162"/>
      <c r="Q265"/>
      <c r="S265"/>
      <c r="T265"/>
      <c r="U265"/>
      <c r="V265"/>
      <c r="W265"/>
      <c r="X265"/>
      <c r="Y265"/>
      <c r="Z265"/>
      <c r="AA265"/>
      <c r="AB265"/>
      <c r="AC265"/>
      <c r="AD265"/>
      <c r="AE265"/>
    </row>
    <row r="266" spans="1:31" ht="151.19999999999999" customHeight="1">
      <c r="A266" s="22" t="s">
        <v>112</v>
      </c>
      <c r="B266" s="65"/>
      <c r="C266" s="23" t="s">
        <v>22</v>
      </c>
      <c r="D266" s="318" t="s">
        <v>352</v>
      </c>
      <c r="E266" s="318"/>
      <c r="F266" s="318"/>
      <c r="G266" s="318"/>
      <c r="H266" s="318"/>
      <c r="I266" s="318"/>
      <c r="J266" s="318"/>
      <c r="K266" s="318"/>
      <c r="L266" s="24"/>
      <c r="M266" s="25"/>
      <c r="N266" s="25"/>
      <c r="O266" s="162"/>
      <c r="Q266"/>
      <c r="S266"/>
      <c r="T266"/>
      <c r="U266"/>
      <c r="V266"/>
      <c r="W266"/>
      <c r="X266"/>
      <c r="Y266"/>
      <c r="Z266"/>
      <c r="AA266"/>
      <c r="AB266"/>
      <c r="AC266"/>
      <c r="AD266"/>
      <c r="AE266"/>
    </row>
    <row r="267" spans="1:31" ht="14.6">
      <c r="A267" s="22"/>
      <c r="B267" s="65"/>
      <c r="C267" s="23"/>
      <c r="D267" s="72"/>
      <c r="E267" s="72"/>
      <c r="F267" s="72"/>
      <c r="G267" s="72"/>
      <c r="H267" s="72"/>
      <c r="I267" s="72"/>
      <c r="J267" s="72"/>
      <c r="K267" s="72"/>
      <c r="L267" s="28">
        <v>3</v>
      </c>
      <c r="M267" s="78"/>
      <c r="N267" s="78"/>
      <c r="O267" s="184"/>
      <c r="Q267"/>
      <c r="S267"/>
      <c r="T267"/>
      <c r="U267"/>
      <c r="V267"/>
      <c r="W267"/>
      <c r="X267"/>
      <c r="Y267"/>
      <c r="Z267"/>
      <c r="AA267"/>
      <c r="AB267"/>
      <c r="AC267"/>
      <c r="AD267"/>
      <c r="AE267"/>
    </row>
    <row r="268" spans="1:31" ht="14.6">
      <c r="A268" s="22"/>
      <c r="B268" s="65"/>
      <c r="C268" s="23"/>
      <c r="D268" s="72"/>
      <c r="E268" s="72"/>
      <c r="F268" s="72"/>
      <c r="G268" s="72"/>
      <c r="H268" s="72"/>
      <c r="I268" s="72"/>
      <c r="J268" s="72"/>
      <c r="K268" s="72"/>
      <c r="L268" s="28"/>
      <c r="M268" s="25"/>
      <c r="N268" s="25"/>
      <c r="O268" s="162"/>
      <c r="Q268"/>
      <c r="S268"/>
      <c r="T268"/>
      <c r="U268"/>
      <c r="V268"/>
      <c r="W268"/>
      <c r="X268"/>
      <c r="Y268"/>
      <c r="Z268"/>
      <c r="AA268"/>
      <c r="AB268"/>
      <c r="AC268"/>
      <c r="AD268"/>
      <c r="AE268"/>
    </row>
    <row r="269" spans="1:31" ht="120" customHeight="1">
      <c r="A269" s="22" t="s">
        <v>113</v>
      </c>
      <c r="B269" s="65"/>
      <c r="C269" s="23" t="s">
        <v>41</v>
      </c>
      <c r="D269" s="318" t="s">
        <v>469</v>
      </c>
      <c r="E269" s="318"/>
      <c r="F269" s="318"/>
      <c r="G269" s="318"/>
      <c r="H269" s="318"/>
      <c r="I269" s="318"/>
      <c r="J269" s="318"/>
      <c r="K269" s="318"/>
      <c r="L269" s="24"/>
      <c r="M269" s="25"/>
      <c r="N269" s="25"/>
      <c r="O269" s="162"/>
      <c r="Q269"/>
      <c r="S269"/>
      <c r="T269"/>
      <c r="U269"/>
      <c r="V269"/>
      <c r="W269"/>
      <c r="X269"/>
      <c r="Y269"/>
      <c r="Z269"/>
      <c r="AA269"/>
      <c r="AB269"/>
      <c r="AC269"/>
      <c r="AD269"/>
      <c r="AE269"/>
    </row>
    <row r="270" spans="1:31" ht="14.6">
      <c r="A270" s="22"/>
      <c r="B270" s="65"/>
      <c r="C270" s="23"/>
      <c r="D270" s="72"/>
      <c r="E270" s="72"/>
      <c r="F270" s="72"/>
      <c r="G270" s="72"/>
      <c r="H270" s="72"/>
      <c r="I270" s="72"/>
      <c r="J270" s="72"/>
      <c r="K270" s="72"/>
      <c r="L270" s="28">
        <v>11.5</v>
      </c>
      <c r="M270" s="78"/>
      <c r="N270" s="78"/>
      <c r="O270" s="184"/>
      <c r="Q270"/>
      <c r="S270"/>
      <c r="T270"/>
      <c r="U270"/>
      <c r="V270"/>
      <c r="W270"/>
      <c r="X270"/>
      <c r="Y270"/>
      <c r="Z270"/>
      <c r="AA270"/>
      <c r="AB270"/>
      <c r="AC270"/>
      <c r="AD270"/>
      <c r="AE270"/>
    </row>
    <row r="271" spans="1:31" ht="14.6">
      <c r="A271" s="22"/>
      <c r="B271" s="65"/>
      <c r="C271" s="23"/>
      <c r="D271" s="72"/>
      <c r="E271" s="72"/>
      <c r="F271" s="72"/>
      <c r="G271" s="72"/>
      <c r="H271" s="72"/>
      <c r="I271" s="72"/>
      <c r="J271" s="72"/>
      <c r="K271" s="72"/>
      <c r="L271" s="28"/>
      <c r="M271" s="25"/>
      <c r="N271" s="25"/>
      <c r="O271" s="162"/>
      <c r="Q271"/>
      <c r="S271"/>
      <c r="T271"/>
      <c r="U271"/>
      <c r="V271"/>
      <c r="W271"/>
      <c r="X271"/>
      <c r="Y271"/>
      <c r="Z271"/>
      <c r="AA271"/>
      <c r="AB271"/>
      <c r="AC271"/>
      <c r="AD271"/>
      <c r="AE271"/>
    </row>
    <row r="272" spans="1:31" ht="119.25" customHeight="1">
      <c r="A272" s="22" t="s">
        <v>114</v>
      </c>
      <c r="B272" s="65"/>
      <c r="C272" s="23" t="s">
        <v>41</v>
      </c>
      <c r="D272" s="318" t="s">
        <v>353</v>
      </c>
      <c r="E272" s="318"/>
      <c r="F272" s="318"/>
      <c r="G272" s="318"/>
      <c r="H272" s="318"/>
      <c r="I272" s="318"/>
      <c r="J272" s="318"/>
      <c r="K272" s="318"/>
      <c r="L272" s="24"/>
      <c r="M272" s="25"/>
      <c r="N272" s="25"/>
      <c r="O272" s="162"/>
      <c r="Q272"/>
      <c r="S272"/>
      <c r="T272"/>
      <c r="U272"/>
      <c r="V272"/>
      <c r="W272"/>
      <c r="X272"/>
      <c r="Y272"/>
      <c r="Z272"/>
      <c r="AA272"/>
      <c r="AB272"/>
      <c r="AC272"/>
      <c r="AD272"/>
      <c r="AE272"/>
    </row>
    <row r="273" spans="1:31" ht="14.6">
      <c r="A273" s="22"/>
      <c r="B273" s="65"/>
      <c r="C273" s="23"/>
      <c r="D273" s="72"/>
      <c r="E273" s="72"/>
      <c r="F273" s="72"/>
      <c r="G273" s="72"/>
      <c r="H273" s="72"/>
      <c r="I273" s="72"/>
      <c r="J273" s="72"/>
      <c r="K273" s="72"/>
      <c r="L273" s="28">
        <v>10.23</v>
      </c>
      <c r="M273" s="78"/>
      <c r="N273" s="78"/>
      <c r="O273" s="184"/>
      <c r="Q273"/>
      <c r="S273"/>
      <c r="T273"/>
      <c r="U273"/>
      <c r="V273"/>
      <c r="W273"/>
      <c r="X273"/>
      <c r="Y273"/>
      <c r="Z273"/>
      <c r="AA273"/>
      <c r="AB273"/>
      <c r="AC273"/>
      <c r="AD273"/>
      <c r="AE273"/>
    </row>
    <row r="274" spans="1:31" ht="14.6">
      <c r="A274" s="22"/>
      <c r="B274" s="65"/>
      <c r="C274" s="23"/>
      <c r="D274" s="72"/>
      <c r="E274" s="72"/>
      <c r="F274" s="72"/>
      <c r="G274" s="72"/>
      <c r="H274" s="72"/>
      <c r="I274" s="72"/>
      <c r="J274" s="72"/>
      <c r="K274" s="72"/>
      <c r="L274" s="28"/>
      <c r="M274" s="25"/>
      <c r="N274" s="25"/>
      <c r="O274" s="162"/>
      <c r="Q274"/>
      <c r="S274"/>
      <c r="T274"/>
      <c r="U274"/>
      <c r="V274"/>
      <c r="W274"/>
      <c r="X274"/>
      <c r="Y274"/>
      <c r="Z274"/>
      <c r="AA274"/>
      <c r="AB274"/>
      <c r="AC274"/>
      <c r="AD274"/>
      <c r="AE274"/>
    </row>
    <row r="275" spans="1:31" ht="125.25" customHeight="1">
      <c r="A275" s="22" t="s">
        <v>115</v>
      </c>
      <c r="B275" s="65"/>
      <c r="C275" s="23" t="s">
        <v>41</v>
      </c>
      <c r="D275" s="318" t="s">
        <v>354</v>
      </c>
      <c r="E275" s="318"/>
      <c r="F275" s="318"/>
      <c r="G275" s="318"/>
      <c r="H275" s="318"/>
      <c r="I275" s="318"/>
      <c r="J275" s="318"/>
      <c r="K275" s="318"/>
      <c r="L275" s="24"/>
      <c r="M275" s="25"/>
      <c r="N275" s="25"/>
      <c r="O275" s="162"/>
      <c r="Q275"/>
      <c r="S275"/>
      <c r="T275"/>
      <c r="U275"/>
      <c r="V275"/>
      <c r="W275"/>
      <c r="X275"/>
      <c r="Y275"/>
      <c r="Z275"/>
      <c r="AA275"/>
      <c r="AB275"/>
      <c r="AC275"/>
      <c r="AD275"/>
      <c r="AE275"/>
    </row>
    <row r="276" spans="1:31" ht="14.6">
      <c r="A276" s="22"/>
      <c r="B276" s="65"/>
      <c r="C276" s="23"/>
      <c r="D276" s="72"/>
      <c r="E276" s="72"/>
      <c r="F276" s="72"/>
      <c r="G276" s="72"/>
      <c r="H276" s="72"/>
      <c r="I276" s="72"/>
      <c r="J276" s="72"/>
      <c r="K276" s="72"/>
      <c r="L276" s="28">
        <v>14.2</v>
      </c>
      <c r="M276" s="78"/>
      <c r="N276" s="78"/>
      <c r="O276" s="184"/>
      <c r="Q276"/>
      <c r="S276"/>
      <c r="T276"/>
      <c r="U276"/>
      <c r="V276"/>
      <c r="W276"/>
      <c r="X276"/>
      <c r="Y276"/>
      <c r="Z276"/>
      <c r="AA276"/>
      <c r="AB276"/>
      <c r="AC276"/>
      <c r="AD276"/>
      <c r="AE276"/>
    </row>
    <row r="277" spans="1:31" ht="14.6">
      <c r="A277" s="22"/>
      <c r="B277" s="65"/>
      <c r="C277" s="23"/>
      <c r="D277" s="72"/>
      <c r="E277" s="72"/>
      <c r="F277" s="72"/>
      <c r="G277" s="72"/>
      <c r="H277" s="72"/>
      <c r="I277" s="72"/>
      <c r="J277" s="72"/>
      <c r="K277" s="72"/>
      <c r="L277" s="28"/>
      <c r="M277" s="25"/>
      <c r="N277" s="25"/>
      <c r="O277" s="162"/>
      <c r="Q277"/>
      <c r="S277"/>
      <c r="T277"/>
      <c r="U277"/>
      <c r="V277"/>
      <c r="W277"/>
      <c r="X277"/>
      <c r="Y277"/>
      <c r="Z277"/>
      <c r="AA277"/>
      <c r="AB277"/>
      <c r="AC277"/>
      <c r="AD277"/>
      <c r="AE277"/>
    </row>
    <row r="278" spans="1:31" ht="157.5" customHeight="1">
      <c r="A278" s="22" t="s">
        <v>116</v>
      </c>
      <c r="B278" s="65"/>
      <c r="C278" s="23" t="s">
        <v>22</v>
      </c>
      <c r="D278" s="318" t="s">
        <v>355</v>
      </c>
      <c r="E278" s="318"/>
      <c r="F278" s="318"/>
      <c r="G278" s="318"/>
      <c r="H278" s="318"/>
      <c r="I278" s="318"/>
      <c r="J278" s="318"/>
      <c r="K278" s="318"/>
      <c r="L278" s="24"/>
      <c r="M278" s="25"/>
      <c r="N278" s="25"/>
      <c r="O278" s="162"/>
      <c r="Q278"/>
      <c r="S278"/>
      <c r="T278"/>
      <c r="U278"/>
      <c r="V278"/>
      <c r="W278"/>
      <c r="X278"/>
      <c r="Y278"/>
      <c r="Z278"/>
      <c r="AA278"/>
      <c r="AB278"/>
      <c r="AC278"/>
      <c r="AD278"/>
      <c r="AE278"/>
    </row>
    <row r="279" spans="1:31" ht="14.6">
      <c r="A279" s="22"/>
      <c r="B279" s="65"/>
      <c r="C279" s="23"/>
      <c r="D279" s="72"/>
      <c r="E279" s="72"/>
      <c r="F279" s="72"/>
      <c r="G279" s="72"/>
      <c r="H279" s="72"/>
      <c r="I279" s="72"/>
      <c r="J279" s="72"/>
      <c r="K279" s="72"/>
      <c r="L279" s="28">
        <v>2</v>
      </c>
      <c r="M279" s="78"/>
      <c r="N279" s="78"/>
      <c r="O279" s="184"/>
      <c r="Q279"/>
      <c r="S279"/>
      <c r="T279"/>
      <c r="U279"/>
      <c r="V279"/>
      <c r="W279"/>
      <c r="X279"/>
      <c r="Y279"/>
      <c r="Z279"/>
      <c r="AA279"/>
      <c r="AB279"/>
      <c r="AC279"/>
      <c r="AD279"/>
      <c r="AE279"/>
    </row>
    <row r="280" spans="1:31" ht="14.6">
      <c r="A280" s="22"/>
      <c r="B280" s="65"/>
      <c r="C280" s="23"/>
      <c r="D280" s="72"/>
      <c r="E280" s="72"/>
      <c r="F280" s="72"/>
      <c r="G280" s="72"/>
      <c r="H280" s="72"/>
      <c r="I280" s="72"/>
      <c r="J280" s="72"/>
      <c r="K280" s="72"/>
      <c r="L280" s="28"/>
      <c r="M280" s="25"/>
      <c r="N280" s="25"/>
      <c r="O280" s="162"/>
      <c r="Q280"/>
      <c r="S280"/>
      <c r="T280"/>
      <c r="U280"/>
      <c r="V280"/>
      <c r="W280"/>
      <c r="X280"/>
      <c r="Y280"/>
      <c r="Z280"/>
      <c r="AA280"/>
      <c r="AB280"/>
      <c r="AC280"/>
      <c r="AD280"/>
      <c r="AE280"/>
    </row>
    <row r="281" spans="1:31" ht="125.6" customHeight="1">
      <c r="A281" s="22" t="s">
        <v>117</v>
      </c>
      <c r="B281" s="65"/>
      <c r="C281" s="23" t="s">
        <v>22</v>
      </c>
      <c r="D281" s="318" t="s">
        <v>356</v>
      </c>
      <c r="E281" s="318"/>
      <c r="F281" s="318"/>
      <c r="G281" s="318"/>
      <c r="H281" s="318"/>
      <c r="I281" s="318"/>
      <c r="J281" s="318"/>
      <c r="K281" s="318"/>
      <c r="L281" s="24"/>
      <c r="M281" s="25"/>
      <c r="N281" s="25"/>
      <c r="O281" s="162"/>
      <c r="Q281"/>
      <c r="S281"/>
      <c r="T281"/>
      <c r="U281"/>
      <c r="V281"/>
      <c r="W281"/>
      <c r="X281"/>
      <c r="Y281"/>
      <c r="Z281"/>
      <c r="AA281"/>
      <c r="AB281"/>
      <c r="AC281"/>
      <c r="AD281"/>
      <c r="AE281"/>
    </row>
    <row r="282" spans="1:31" ht="14.6">
      <c r="A282" s="22"/>
      <c r="B282" s="65"/>
      <c r="C282" s="23"/>
      <c r="D282" s="72"/>
      <c r="E282" s="72"/>
      <c r="F282" s="72"/>
      <c r="G282" s="72"/>
      <c r="H282" s="72"/>
      <c r="I282" s="72"/>
      <c r="J282" s="72"/>
      <c r="K282" s="72"/>
      <c r="L282" s="28">
        <v>1</v>
      </c>
      <c r="M282" s="78"/>
      <c r="N282" s="78"/>
      <c r="O282" s="184"/>
      <c r="Q282"/>
      <c r="S282"/>
      <c r="T282"/>
      <c r="U282"/>
      <c r="V282"/>
      <c r="W282"/>
      <c r="X282"/>
      <c r="Y282"/>
      <c r="Z282"/>
      <c r="AA282"/>
      <c r="AB282"/>
      <c r="AC282"/>
      <c r="AD282"/>
      <c r="AE282"/>
    </row>
    <row r="283" spans="1:31" ht="14.6">
      <c r="A283" s="22"/>
      <c r="B283" s="65"/>
      <c r="C283" s="23"/>
      <c r="D283" s="72"/>
      <c r="E283" s="72"/>
      <c r="F283" s="72"/>
      <c r="G283" s="72"/>
      <c r="H283" s="72"/>
      <c r="I283" s="72"/>
      <c r="J283" s="72"/>
      <c r="K283" s="72"/>
      <c r="L283" s="28"/>
      <c r="M283" s="25"/>
      <c r="N283" s="25"/>
      <c r="O283" s="162"/>
      <c r="Q283"/>
      <c r="S283"/>
      <c r="T283"/>
      <c r="U283"/>
      <c r="V283"/>
      <c r="W283"/>
      <c r="X283"/>
      <c r="Y283"/>
      <c r="Z283"/>
      <c r="AA283"/>
      <c r="AB283"/>
      <c r="AC283"/>
      <c r="AD283"/>
      <c r="AE283"/>
    </row>
    <row r="284" spans="1:31" ht="89.6" customHeight="1">
      <c r="A284" s="22" t="s">
        <v>118</v>
      </c>
      <c r="B284" s="65"/>
      <c r="C284" s="23" t="s">
        <v>22</v>
      </c>
      <c r="D284" s="318" t="s">
        <v>357</v>
      </c>
      <c r="E284" s="318"/>
      <c r="F284" s="318"/>
      <c r="G284" s="318"/>
      <c r="H284" s="318"/>
      <c r="I284" s="318"/>
      <c r="J284" s="318"/>
      <c r="K284" s="318"/>
      <c r="L284" s="24"/>
      <c r="M284" s="25"/>
      <c r="N284" s="25"/>
      <c r="O284" s="162"/>
      <c r="Q284"/>
      <c r="S284"/>
      <c r="T284"/>
      <c r="U284"/>
      <c r="V284"/>
      <c r="W284"/>
      <c r="X284"/>
      <c r="Y284"/>
      <c r="Z284"/>
      <c r="AA284"/>
      <c r="AB284"/>
      <c r="AC284"/>
      <c r="AD284"/>
      <c r="AE284"/>
    </row>
    <row r="285" spans="1:31" ht="14.6">
      <c r="A285" s="22"/>
      <c r="B285" s="65"/>
      <c r="C285" s="23"/>
      <c r="D285" s="72"/>
      <c r="E285" s="72"/>
      <c r="F285" s="72"/>
      <c r="G285" s="72"/>
      <c r="H285" s="72"/>
      <c r="I285" s="72"/>
      <c r="J285" s="72"/>
      <c r="K285" s="72"/>
      <c r="L285" s="28">
        <v>1</v>
      </c>
      <c r="M285" s="78"/>
      <c r="N285" s="78"/>
      <c r="O285" s="184"/>
      <c r="Q285"/>
      <c r="S285"/>
      <c r="T285"/>
      <c r="U285"/>
      <c r="V285"/>
      <c r="W285"/>
      <c r="X285"/>
      <c r="Y285"/>
      <c r="Z285"/>
      <c r="AA285"/>
      <c r="AB285"/>
      <c r="AC285"/>
      <c r="AD285"/>
      <c r="AE285"/>
    </row>
    <row r="286" spans="1:31" ht="14.6">
      <c r="A286" s="22"/>
      <c r="B286" s="65"/>
      <c r="C286" s="23"/>
      <c r="D286" s="72"/>
      <c r="E286" s="72"/>
      <c r="F286" s="72"/>
      <c r="G286" s="72"/>
      <c r="H286" s="72"/>
      <c r="I286" s="72"/>
      <c r="J286" s="72"/>
      <c r="K286" s="72"/>
      <c r="L286" s="28"/>
      <c r="M286" s="25"/>
      <c r="N286" s="25"/>
      <c r="O286" s="162"/>
      <c r="Q286"/>
      <c r="S286"/>
      <c r="T286"/>
      <c r="U286"/>
      <c r="V286"/>
      <c r="W286"/>
      <c r="X286"/>
      <c r="Y286"/>
      <c r="Z286"/>
      <c r="AA286"/>
      <c r="AB286"/>
      <c r="AC286"/>
      <c r="AD286"/>
      <c r="AE286"/>
    </row>
    <row r="287" spans="1:31" ht="92.4" customHeight="1">
      <c r="A287" s="22" t="s">
        <v>119</v>
      </c>
      <c r="B287" s="65"/>
      <c r="C287" s="23" t="s">
        <v>22</v>
      </c>
      <c r="D287" s="318" t="s">
        <v>358</v>
      </c>
      <c r="E287" s="318"/>
      <c r="F287" s="318"/>
      <c r="G287" s="318"/>
      <c r="H287" s="318"/>
      <c r="I287" s="318"/>
      <c r="J287" s="318"/>
      <c r="K287" s="318"/>
      <c r="L287" s="24"/>
      <c r="M287" s="25"/>
      <c r="N287" s="25"/>
      <c r="O287" s="162"/>
      <c r="Q287"/>
      <c r="S287"/>
      <c r="T287"/>
      <c r="U287"/>
      <c r="V287"/>
      <c r="W287"/>
      <c r="X287"/>
      <c r="Y287"/>
      <c r="Z287"/>
      <c r="AA287"/>
      <c r="AB287"/>
      <c r="AC287"/>
      <c r="AD287"/>
      <c r="AE287"/>
    </row>
    <row r="288" spans="1:31" ht="14.6">
      <c r="A288" s="22"/>
      <c r="B288" s="65"/>
      <c r="C288" s="23"/>
      <c r="D288" s="72"/>
      <c r="E288" s="72"/>
      <c r="F288" s="72"/>
      <c r="G288" s="72"/>
      <c r="H288" s="72"/>
      <c r="I288" s="72"/>
      <c r="J288" s="72"/>
      <c r="K288" s="72"/>
      <c r="L288" s="28">
        <v>1</v>
      </c>
      <c r="M288" s="78"/>
      <c r="N288" s="78"/>
      <c r="O288" s="184"/>
      <c r="Q288"/>
      <c r="S288"/>
      <c r="T288"/>
      <c r="U288"/>
      <c r="V288"/>
      <c r="W288"/>
      <c r="X288"/>
      <c r="Y288"/>
      <c r="Z288"/>
      <c r="AA288"/>
      <c r="AB288"/>
      <c r="AC288"/>
      <c r="AD288"/>
      <c r="AE288"/>
    </row>
    <row r="289" spans="1:31" ht="14.6">
      <c r="A289" s="22"/>
      <c r="B289" s="65"/>
      <c r="C289" s="23"/>
      <c r="D289" s="72"/>
      <c r="E289" s="72"/>
      <c r="F289" s="72"/>
      <c r="G289" s="72"/>
      <c r="H289" s="72"/>
      <c r="I289" s="72"/>
      <c r="J289" s="72"/>
      <c r="K289" s="72"/>
      <c r="L289" s="28"/>
      <c r="M289" s="25"/>
      <c r="N289" s="25"/>
      <c r="O289" s="162"/>
      <c r="Q289"/>
      <c r="S289"/>
      <c r="T289"/>
      <c r="U289"/>
      <c r="V289"/>
      <c r="W289"/>
      <c r="X289"/>
      <c r="Y289"/>
      <c r="Z289"/>
      <c r="AA289"/>
      <c r="AB289"/>
      <c r="AC289"/>
      <c r="AD289"/>
      <c r="AE289"/>
    </row>
    <row r="290" spans="1:31" ht="96.75" customHeight="1">
      <c r="A290" s="22" t="s">
        <v>120</v>
      </c>
      <c r="B290" s="65"/>
      <c r="C290" s="23" t="s">
        <v>22</v>
      </c>
      <c r="D290" s="318" t="s">
        <v>359</v>
      </c>
      <c r="E290" s="318"/>
      <c r="F290" s="318"/>
      <c r="G290" s="318"/>
      <c r="H290" s="318"/>
      <c r="I290" s="318"/>
      <c r="J290" s="318"/>
      <c r="K290" s="318"/>
      <c r="L290" s="24"/>
      <c r="M290" s="25"/>
      <c r="N290" s="25"/>
      <c r="O290" s="162"/>
      <c r="Q290"/>
      <c r="S290"/>
      <c r="T290"/>
      <c r="U290"/>
      <c r="V290"/>
      <c r="W290"/>
      <c r="X290"/>
      <c r="Y290"/>
      <c r="Z290"/>
      <c r="AA290"/>
      <c r="AB290"/>
      <c r="AC290"/>
      <c r="AD290"/>
      <c r="AE290"/>
    </row>
    <row r="291" spans="1:31" ht="14.6">
      <c r="A291" s="22"/>
      <c r="B291" s="65"/>
      <c r="C291" s="23"/>
      <c r="D291" s="72"/>
      <c r="E291" s="72"/>
      <c r="F291" s="72"/>
      <c r="G291" s="72"/>
      <c r="H291" s="72"/>
      <c r="I291" s="72"/>
      <c r="J291" s="72"/>
      <c r="K291" s="72"/>
      <c r="L291" s="28">
        <v>1</v>
      </c>
      <c r="M291" s="78"/>
      <c r="N291" s="78"/>
      <c r="O291" s="184"/>
      <c r="Q291"/>
      <c r="S291"/>
      <c r="T291"/>
      <c r="U291"/>
      <c r="V291"/>
      <c r="W291"/>
      <c r="X291"/>
      <c r="Y291"/>
      <c r="Z291"/>
      <c r="AA291"/>
      <c r="AB291"/>
      <c r="AC291"/>
      <c r="AD291"/>
      <c r="AE291"/>
    </row>
    <row r="292" spans="1:31" ht="14.6">
      <c r="A292" s="22"/>
      <c r="B292" s="65"/>
      <c r="C292" s="23"/>
      <c r="D292" s="72"/>
      <c r="E292" s="72"/>
      <c r="F292" s="72"/>
      <c r="G292" s="72"/>
      <c r="H292" s="72"/>
      <c r="I292" s="72"/>
      <c r="J292" s="72"/>
      <c r="K292" s="72"/>
      <c r="L292" s="28"/>
      <c r="M292" s="25"/>
      <c r="N292" s="25"/>
      <c r="O292" s="162"/>
      <c r="Q292"/>
      <c r="S292"/>
      <c r="T292"/>
      <c r="U292"/>
      <c r="V292"/>
      <c r="W292"/>
      <c r="X292"/>
      <c r="Y292"/>
      <c r="Z292"/>
      <c r="AA292"/>
      <c r="AB292"/>
      <c r="AC292"/>
      <c r="AD292"/>
      <c r="AE292"/>
    </row>
    <row r="293" spans="1:31" ht="109.95" customHeight="1">
      <c r="A293" s="22" t="s">
        <v>361</v>
      </c>
      <c r="B293" s="65"/>
      <c r="C293" s="23" t="s">
        <v>22</v>
      </c>
      <c r="D293" s="318" t="s">
        <v>360</v>
      </c>
      <c r="E293" s="318"/>
      <c r="F293" s="318"/>
      <c r="G293" s="318"/>
      <c r="H293" s="318"/>
      <c r="I293" s="318"/>
      <c r="J293" s="318"/>
      <c r="K293" s="318"/>
      <c r="L293" s="24"/>
      <c r="M293" s="25"/>
      <c r="N293" s="25"/>
      <c r="O293" s="162"/>
      <c r="Q293"/>
      <c r="S293"/>
      <c r="T293"/>
      <c r="U293"/>
      <c r="V293"/>
      <c r="W293"/>
      <c r="X293"/>
      <c r="Y293"/>
      <c r="Z293"/>
      <c r="AA293"/>
      <c r="AB293"/>
      <c r="AC293"/>
      <c r="AD293"/>
      <c r="AE293"/>
    </row>
    <row r="294" spans="1:31" ht="14.6">
      <c r="A294" s="22"/>
      <c r="B294" s="65"/>
      <c r="C294" s="23"/>
      <c r="D294" s="72"/>
      <c r="E294" s="72"/>
      <c r="F294" s="72"/>
      <c r="G294" s="72"/>
      <c r="H294" s="72"/>
      <c r="I294" s="72"/>
      <c r="J294" s="72"/>
      <c r="K294" s="72"/>
      <c r="L294" s="28">
        <v>1</v>
      </c>
      <c r="M294" s="78"/>
      <c r="N294" s="78"/>
      <c r="O294" s="184"/>
      <c r="Q294"/>
      <c r="S294"/>
      <c r="T294"/>
      <c r="U294"/>
      <c r="V294"/>
      <c r="W294"/>
      <c r="X294"/>
      <c r="Y294"/>
      <c r="Z294"/>
      <c r="AA294"/>
      <c r="AB294"/>
      <c r="AC294"/>
      <c r="AD294"/>
      <c r="AE294"/>
    </row>
    <row r="295" spans="1:31" ht="14.6">
      <c r="A295" s="35"/>
      <c r="B295" s="76"/>
      <c r="C295" s="3"/>
      <c r="D295" s="33"/>
      <c r="E295" s="33"/>
      <c r="F295" s="33"/>
      <c r="G295" s="33"/>
      <c r="H295" s="33"/>
      <c r="I295" s="33"/>
      <c r="J295" s="33"/>
      <c r="K295" s="33"/>
      <c r="L295" s="34"/>
      <c r="Q295"/>
    </row>
    <row r="296" spans="1:31" ht="14.6">
      <c r="A296" s="37">
        <v>6</v>
      </c>
      <c r="B296" s="63"/>
      <c r="C296" s="38"/>
      <c r="D296" s="309" t="s">
        <v>134</v>
      </c>
      <c r="E296" s="309"/>
      <c r="F296" s="309"/>
      <c r="G296" s="309"/>
      <c r="H296" s="309"/>
      <c r="I296" s="309"/>
      <c r="J296" s="309"/>
      <c r="K296" s="309"/>
      <c r="L296" s="39"/>
      <c r="M296" s="38"/>
      <c r="N296" s="38"/>
      <c r="O296" s="161"/>
      <c r="Q296"/>
    </row>
    <row r="297" spans="1:31" ht="14.6">
      <c r="A297" s="35"/>
      <c r="B297" s="76"/>
      <c r="C297" s="3"/>
      <c r="D297" s="72"/>
      <c r="E297" s="72"/>
      <c r="F297" s="72"/>
      <c r="G297" s="72"/>
      <c r="H297" s="72"/>
      <c r="I297" s="72"/>
      <c r="J297" s="72"/>
      <c r="K297" s="72"/>
      <c r="Q297"/>
    </row>
    <row r="298" spans="1:31" ht="14.6">
      <c r="A298" s="22"/>
      <c r="B298" s="65"/>
      <c r="C298" s="23"/>
      <c r="D298" s="72"/>
      <c r="E298" s="72"/>
      <c r="F298" s="72"/>
      <c r="G298" s="72"/>
      <c r="H298" s="72"/>
      <c r="I298" s="72"/>
      <c r="J298" s="72"/>
      <c r="K298" s="72"/>
      <c r="L298" s="46"/>
      <c r="M298" s="25"/>
      <c r="N298" s="25"/>
      <c r="O298" s="162"/>
      <c r="Q298"/>
    </row>
    <row r="299" spans="1:31" ht="64.95" customHeight="1">
      <c r="A299" s="22" t="s">
        <v>146</v>
      </c>
      <c r="B299" s="65"/>
      <c r="C299" s="23" t="s">
        <v>22</v>
      </c>
      <c r="D299" s="322" t="s">
        <v>362</v>
      </c>
      <c r="E299" s="322"/>
      <c r="F299" s="322"/>
      <c r="G299" s="322"/>
      <c r="H299" s="322"/>
      <c r="I299" s="322"/>
      <c r="J299" s="322"/>
      <c r="K299" s="322"/>
      <c r="L299" s="28"/>
      <c r="M299" s="25"/>
      <c r="N299" s="25"/>
      <c r="O299" s="162"/>
      <c r="Q299"/>
    </row>
    <row r="300" spans="1:31" ht="15" customHeight="1">
      <c r="A300" s="22"/>
      <c r="B300" s="65"/>
      <c r="C300" s="23"/>
      <c r="D300" s="74"/>
      <c r="E300" s="74"/>
      <c r="F300" s="74"/>
      <c r="G300" s="74"/>
      <c r="H300" s="74"/>
      <c r="I300" s="74"/>
      <c r="J300" s="74"/>
      <c r="K300" s="74" t="s">
        <v>133</v>
      </c>
      <c r="L300" s="24">
        <v>9.5</v>
      </c>
      <c r="M300" s="25"/>
      <c r="N300" s="25"/>
      <c r="O300" s="162"/>
    </row>
    <row r="301" spans="1:31" ht="15" customHeight="1">
      <c r="A301" s="22"/>
      <c r="B301" s="65"/>
      <c r="C301" s="23"/>
      <c r="D301" s="72"/>
      <c r="E301" s="72"/>
      <c r="F301" s="72"/>
      <c r="G301" s="72"/>
      <c r="H301" s="72"/>
      <c r="I301" s="72"/>
      <c r="J301" s="72"/>
      <c r="K301" s="72"/>
      <c r="L301" s="46">
        <f>SUM(L300:L300)</f>
        <v>9.5</v>
      </c>
      <c r="M301" s="78"/>
      <c r="N301" s="78"/>
      <c r="O301" s="184"/>
    </row>
    <row r="302" spans="1:31" ht="15" customHeight="1">
      <c r="A302" s="22"/>
      <c r="B302" s="65"/>
      <c r="C302" s="23"/>
      <c r="D302" s="72"/>
      <c r="E302" s="72"/>
      <c r="F302" s="72"/>
      <c r="G302" s="72"/>
      <c r="H302" s="72"/>
      <c r="I302" s="72"/>
      <c r="J302" s="72"/>
      <c r="K302" s="72"/>
      <c r="L302" s="46"/>
      <c r="M302" s="25"/>
      <c r="N302" s="25"/>
      <c r="O302" s="162"/>
    </row>
    <row r="303" spans="1:31" ht="62.25" customHeight="1">
      <c r="A303" s="22" t="s">
        <v>147</v>
      </c>
      <c r="B303" s="65"/>
      <c r="C303" s="23" t="s">
        <v>22</v>
      </c>
      <c r="D303" s="319" t="s">
        <v>363</v>
      </c>
      <c r="E303" s="319"/>
      <c r="F303" s="319"/>
      <c r="G303" s="319"/>
      <c r="H303" s="319"/>
      <c r="I303" s="319"/>
      <c r="J303" s="319"/>
      <c r="K303" s="319"/>
      <c r="L303" s="28"/>
      <c r="M303" s="25"/>
      <c r="N303" s="25"/>
      <c r="O303" s="162"/>
    </row>
    <row r="304" spans="1:31" ht="15" customHeight="1">
      <c r="A304" s="22"/>
      <c r="B304" s="65"/>
      <c r="C304" s="23"/>
      <c r="D304" s="72"/>
      <c r="E304" s="72"/>
      <c r="F304" s="72"/>
      <c r="G304" s="72"/>
      <c r="H304" s="72"/>
      <c r="I304" s="72"/>
      <c r="J304" s="72"/>
      <c r="K304" s="72" t="s">
        <v>97</v>
      </c>
      <c r="L304" s="28">
        <v>0</v>
      </c>
    </row>
    <row r="305" spans="1:15" ht="15" customHeight="1">
      <c r="A305" s="22"/>
      <c r="B305" s="65"/>
      <c r="C305" s="23"/>
      <c r="K305" s="72" t="s">
        <v>77</v>
      </c>
      <c r="L305" s="28">
        <v>3</v>
      </c>
    </row>
    <row r="306" spans="1:15" ht="15" customHeight="1">
      <c r="A306" s="22"/>
      <c r="B306" s="65"/>
      <c r="C306" s="23"/>
      <c r="D306" s="74"/>
      <c r="E306" s="74"/>
      <c r="F306" s="74"/>
      <c r="G306" s="74"/>
      <c r="H306" s="74"/>
      <c r="I306" s="74"/>
      <c r="J306" s="74"/>
      <c r="K306" s="74" t="s">
        <v>78</v>
      </c>
      <c r="L306" s="77">
        <v>0</v>
      </c>
      <c r="M306" s="25"/>
      <c r="N306" s="25"/>
      <c r="O306" s="162"/>
    </row>
    <row r="307" spans="1:15" ht="15" customHeight="1">
      <c r="A307" s="22"/>
      <c r="B307" s="65"/>
      <c r="C307" s="23"/>
      <c r="D307" s="72"/>
      <c r="E307" s="72"/>
      <c r="F307" s="72"/>
      <c r="G307" s="72"/>
      <c r="H307" s="72"/>
      <c r="I307" s="72"/>
      <c r="J307" s="72"/>
      <c r="K307" s="72"/>
      <c r="L307" s="85">
        <f>SUM(L304:L306)</f>
        <v>3</v>
      </c>
      <c r="M307" s="78"/>
      <c r="N307" s="78"/>
      <c r="O307" s="184"/>
    </row>
    <row r="308" spans="1:15" ht="15" customHeight="1">
      <c r="A308" s="22"/>
      <c r="B308" s="65"/>
      <c r="C308" s="23"/>
      <c r="D308" s="72"/>
      <c r="E308" s="72"/>
      <c r="F308" s="72"/>
      <c r="G308" s="72"/>
      <c r="H308" s="72"/>
      <c r="I308" s="72"/>
      <c r="J308" s="72"/>
      <c r="K308" s="72"/>
      <c r="L308" s="46"/>
      <c r="M308" s="25"/>
      <c r="N308" s="25"/>
      <c r="O308" s="162"/>
    </row>
    <row r="309" spans="1:15" ht="45.75" customHeight="1">
      <c r="A309" s="22" t="s">
        <v>148</v>
      </c>
      <c r="B309" s="65"/>
      <c r="C309" s="23" t="s">
        <v>22</v>
      </c>
      <c r="D309" s="319" t="s">
        <v>369</v>
      </c>
      <c r="E309" s="319"/>
      <c r="F309" s="319"/>
      <c r="G309" s="319"/>
      <c r="H309" s="319"/>
      <c r="I309" s="319"/>
      <c r="J309" s="319"/>
      <c r="K309" s="319"/>
      <c r="L309" s="28"/>
      <c r="M309" s="25"/>
      <c r="N309" s="25"/>
      <c r="O309" s="162"/>
    </row>
    <row r="310" spans="1:15" ht="15" customHeight="1">
      <c r="A310" s="22"/>
      <c r="B310" s="65"/>
      <c r="C310" s="23"/>
      <c r="D310" s="72"/>
      <c r="E310" s="72"/>
      <c r="F310" s="72"/>
      <c r="G310" s="72"/>
      <c r="H310" s="72"/>
      <c r="I310" s="72"/>
      <c r="J310" s="72"/>
      <c r="K310" s="72" t="s">
        <v>97</v>
      </c>
      <c r="L310" s="28">
        <v>2</v>
      </c>
    </row>
    <row r="311" spans="1:15" ht="15" customHeight="1">
      <c r="A311" s="22"/>
      <c r="B311" s="65"/>
      <c r="C311" s="23"/>
      <c r="K311" s="72" t="s">
        <v>77</v>
      </c>
      <c r="L311" s="28">
        <v>0</v>
      </c>
    </row>
    <row r="312" spans="1:15" ht="15" customHeight="1">
      <c r="A312" s="22"/>
      <c r="B312" s="65"/>
      <c r="C312" s="23"/>
      <c r="D312" s="74"/>
      <c r="E312" s="74"/>
      <c r="F312" s="74"/>
      <c r="G312" s="74"/>
      <c r="H312" s="74"/>
      <c r="I312" s="74"/>
      <c r="J312" s="74"/>
      <c r="K312" s="74" t="s">
        <v>78</v>
      </c>
      <c r="L312" s="24">
        <v>0</v>
      </c>
      <c r="M312" s="25"/>
      <c r="N312" s="25"/>
      <c r="O312" s="162"/>
    </row>
    <row r="313" spans="1:15" ht="15" customHeight="1">
      <c r="A313" s="22"/>
      <c r="B313" s="65"/>
      <c r="C313" s="23"/>
      <c r="D313" s="72"/>
      <c r="E313" s="72"/>
      <c r="F313" s="72"/>
      <c r="G313" s="72"/>
      <c r="H313" s="72"/>
      <c r="I313" s="72"/>
      <c r="J313" s="72"/>
      <c r="K313" s="72"/>
      <c r="L313" s="46">
        <f>SUM(L310:L312)</f>
        <v>2</v>
      </c>
      <c r="M313" s="78"/>
      <c r="N313" s="78"/>
      <c r="O313" s="184"/>
    </row>
    <row r="314" spans="1:15" ht="15" customHeight="1">
      <c r="A314" s="22"/>
      <c r="B314" s="65"/>
      <c r="C314" s="23"/>
      <c r="D314" s="72"/>
      <c r="E314" s="72"/>
      <c r="F314" s="72"/>
      <c r="G314" s="72"/>
      <c r="H314" s="72"/>
      <c r="I314" s="72"/>
      <c r="J314" s="72"/>
      <c r="K314" s="72"/>
      <c r="L314" s="46"/>
      <c r="M314" s="25"/>
      <c r="N314" s="25"/>
      <c r="O314" s="162"/>
    </row>
    <row r="315" spans="1:15" ht="44.25" customHeight="1">
      <c r="A315" s="22" t="s">
        <v>150</v>
      </c>
      <c r="B315" s="65"/>
      <c r="C315" s="23" t="s">
        <v>22</v>
      </c>
      <c r="D315" s="319" t="s">
        <v>364</v>
      </c>
      <c r="E315" s="319"/>
      <c r="F315" s="319"/>
      <c r="G315" s="319"/>
      <c r="H315" s="319"/>
      <c r="I315" s="319"/>
      <c r="J315" s="319"/>
      <c r="K315" s="319"/>
      <c r="L315" s="28"/>
      <c r="M315" s="25"/>
      <c r="N315" s="25"/>
      <c r="O315" s="162"/>
    </row>
    <row r="316" spans="1:15" ht="15" customHeight="1">
      <c r="A316" s="22"/>
      <c r="B316" s="65"/>
      <c r="C316" s="23"/>
      <c r="D316" s="72"/>
      <c r="E316" s="72"/>
      <c r="F316" s="72"/>
      <c r="G316" s="72"/>
      <c r="H316" s="72"/>
      <c r="I316" s="72"/>
      <c r="J316" s="72"/>
      <c r="K316" s="72" t="s">
        <v>97</v>
      </c>
      <c r="L316" s="28">
        <v>0</v>
      </c>
    </row>
    <row r="317" spans="1:15" ht="15" customHeight="1">
      <c r="A317" s="22"/>
      <c r="B317" s="65"/>
      <c r="C317" s="23"/>
      <c r="K317" s="72" t="s">
        <v>77</v>
      </c>
      <c r="L317" s="28">
        <v>3</v>
      </c>
    </row>
    <row r="318" spans="1:15" ht="15" customHeight="1">
      <c r="A318" s="22"/>
      <c r="B318" s="65"/>
      <c r="C318" s="23"/>
      <c r="D318" s="74"/>
      <c r="E318" s="74"/>
      <c r="F318" s="74"/>
      <c r="G318" s="74"/>
      <c r="H318" s="74"/>
      <c r="I318" s="74"/>
      <c r="J318" s="74"/>
      <c r="K318" s="74" t="s">
        <v>78</v>
      </c>
      <c r="L318" s="77">
        <v>0</v>
      </c>
      <c r="M318" s="25"/>
      <c r="N318" s="25"/>
      <c r="O318" s="162"/>
    </row>
    <row r="319" spans="1:15" ht="15" customHeight="1">
      <c r="A319" s="22"/>
      <c r="B319" s="65"/>
      <c r="C319" s="23"/>
      <c r="D319" s="72"/>
      <c r="E319" s="72"/>
      <c r="F319" s="72"/>
      <c r="G319" s="72"/>
      <c r="H319" s="72"/>
      <c r="I319" s="72"/>
      <c r="J319" s="72"/>
      <c r="K319" s="72"/>
      <c r="L319" s="85">
        <f>SUM(L316:L318)</f>
        <v>3</v>
      </c>
      <c r="M319" s="78"/>
      <c r="N319" s="78"/>
      <c r="O319" s="184"/>
    </row>
    <row r="320" spans="1:15" ht="15" customHeight="1">
      <c r="A320" s="22"/>
      <c r="B320" s="65"/>
      <c r="C320" s="23"/>
      <c r="D320" s="72"/>
      <c r="E320" s="72"/>
      <c r="F320" s="72"/>
      <c r="G320" s="72"/>
      <c r="H320" s="72"/>
      <c r="I320" s="72"/>
      <c r="J320" s="72"/>
      <c r="K320" s="72"/>
      <c r="L320" s="46"/>
      <c r="M320" s="25"/>
      <c r="N320" s="25"/>
      <c r="O320" s="162"/>
    </row>
    <row r="321" spans="1:15" ht="44.25" customHeight="1">
      <c r="A321" s="22" t="s">
        <v>151</v>
      </c>
      <c r="B321" s="67" t="s">
        <v>149</v>
      </c>
      <c r="C321" s="23" t="s">
        <v>22</v>
      </c>
      <c r="D321" s="319" t="s">
        <v>365</v>
      </c>
      <c r="E321" s="319"/>
      <c r="F321" s="319"/>
      <c r="G321" s="319"/>
      <c r="H321" s="319"/>
      <c r="I321" s="319"/>
      <c r="J321" s="319"/>
      <c r="K321" s="319"/>
      <c r="L321" s="28"/>
      <c r="M321" s="25"/>
      <c r="N321" s="25"/>
      <c r="O321" s="162"/>
    </row>
    <row r="322" spans="1:15" ht="15" customHeight="1">
      <c r="A322" s="22"/>
      <c r="B322" s="68"/>
      <c r="C322" s="23"/>
      <c r="D322" s="72"/>
      <c r="E322" s="72"/>
      <c r="F322" s="72"/>
      <c r="G322" s="72"/>
      <c r="H322" s="72"/>
      <c r="I322" s="72"/>
      <c r="J322" s="72"/>
      <c r="K322" s="72" t="s">
        <v>97</v>
      </c>
      <c r="L322" s="28">
        <v>0</v>
      </c>
    </row>
    <row r="323" spans="1:15" ht="15" customHeight="1">
      <c r="A323" s="22"/>
      <c r="B323" s="65"/>
      <c r="C323" s="23"/>
      <c r="K323" s="72" t="s">
        <v>77</v>
      </c>
      <c r="L323" s="28">
        <v>1</v>
      </c>
    </row>
    <row r="324" spans="1:15" ht="15" customHeight="1">
      <c r="A324" s="22"/>
      <c r="B324" s="65"/>
      <c r="C324" s="23"/>
      <c r="D324" s="74"/>
      <c r="E324" s="74"/>
      <c r="F324" s="74"/>
      <c r="G324" s="74"/>
      <c r="H324" s="74"/>
      <c r="I324" s="74"/>
      <c r="J324" s="74"/>
      <c r="K324" s="74" t="s">
        <v>78</v>
      </c>
      <c r="L324" s="77">
        <v>1</v>
      </c>
      <c r="M324" s="25"/>
      <c r="N324" s="25"/>
      <c r="O324" s="162"/>
    </row>
    <row r="325" spans="1:15" ht="15" customHeight="1">
      <c r="A325" s="22"/>
      <c r="B325" s="65"/>
      <c r="C325" s="23"/>
      <c r="D325" s="72"/>
      <c r="E325" s="72"/>
      <c r="F325" s="72"/>
      <c r="G325" s="72"/>
      <c r="H325" s="72"/>
      <c r="I325" s="72"/>
      <c r="J325" s="72"/>
      <c r="K325" s="72"/>
      <c r="L325" s="85">
        <f>SUM(L322:L324)</f>
        <v>2</v>
      </c>
      <c r="M325" s="78"/>
      <c r="N325" s="78"/>
      <c r="O325" s="184"/>
    </row>
    <row r="326" spans="1:15" ht="15" customHeight="1">
      <c r="A326" s="22"/>
      <c r="B326" s="65"/>
      <c r="C326" s="23"/>
      <c r="D326" s="72"/>
      <c r="E326" s="72"/>
      <c r="F326" s="72"/>
      <c r="G326" s="72"/>
      <c r="H326" s="72"/>
      <c r="I326" s="72"/>
      <c r="J326" s="72"/>
      <c r="K326" s="72"/>
      <c r="L326" s="46"/>
      <c r="M326" s="25"/>
      <c r="N326" s="25"/>
      <c r="O326" s="162"/>
    </row>
    <row r="327" spans="1:15" ht="42.75" customHeight="1">
      <c r="A327" s="22" t="s">
        <v>152</v>
      </c>
      <c r="B327" s="67"/>
      <c r="C327" s="23" t="s">
        <v>22</v>
      </c>
      <c r="D327" s="319" t="s">
        <v>366</v>
      </c>
      <c r="E327" s="319"/>
      <c r="F327" s="319"/>
      <c r="G327" s="319"/>
      <c r="H327" s="319"/>
      <c r="I327" s="319"/>
      <c r="J327" s="319"/>
      <c r="K327" s="319"/>
      <c r="L327" s="28"/>
      <c r="M327" s="25"/>
      <c r="N327" s="25"/>
      <c r="O327" s="162"/>
    </row>
    <row r="328" spans="1:15" ht="15" customHeight="1">
      <c r="A328" s="22"/>
      <c r="B328" s="68"/>
      <c r="C328" s="23"/>
      <c r="D328" s="72"/>
      <c r="E328" s="72"/>
      <c r="F328" s="72"/>
      <c r="G328" s="72"/>
      <c r="H328" s="72"/>
      <c r="I328" s="72"/>
      <c r="J328" s="72"/>
      <c r="K328" s="72" t="s">
        <v>97</v>
      </c>
      <c r="L328" s="28">
        <v>0</v>
      </c>
    </row>
    <row r="329" spans="1:15" ht="15" customHeight="1">
      <c r="A329" s="22"/>
      <c r="B329" s="65"/>
      <c r="C329" s="23"/>
      <c r="K329" s="72" t="s">
        <v>77</v>
      </c>
      <c r="L329" s="28">
        <v>1</v>
      </c>
    </row>
    <row r="330" spans="1:15" ht="15" customHeight="1">
      <c r="A330" s="22"/>
      <c r="B330" s="65"/>
      <c r="C330" s="23"/>
      <c r="D330" s="74"/>
      <c r="E330" s="74"/>
      <c r="F330" s="74"/>
      <c r="G330" s="74"/>
      <c r="H330" s="74"/>
      <c r="I330" s="74"/>
      <c r="J330" s="74"/>
      <c r="K330" s="74" t="s">
        <v>78</v>
      </c>
      <c r="L330" s="77">
        <v>0</v>
      </c>
      <c r="M330" s="25"/>
      <c r="N330" s="25"/>
      <c r="O330" s="162"/>
    </row>
    <row r="331" spans="1:15" ht="15" customHeight="1">
      <c r="A331" s="22"/>
      <c r="B331" s="65"/>
      <c r="C331" s="23"/>
      <c r="D331" s="72"/>
      <c r="E331" s="72"/>
      <c r="F331" s="72"/>
      <c r="G331" s="72"/>
      <c r="H331" s="72"/>
      <c r="I331" s="72"/>
      <c r="J331" s="72"/>
      <c r="K331" s="72"/>
      <c r="L331" s="85">
        <f>SUM(L328:L330)</f>
        <v>1</v>
      </c>
      <c r="M331" s="78"/>
      <c r="N331" s="78"/>
      <c r="O331" s="184"/>
    </row>
    <row r="332" spans="1:15" ht="15" customHeight="1">
      <c r="A332" s="22"/>
      <c r="B332" s="65"/>
      <c r="C332" s="23"/>
      <c r="D332" s="72"/>
      <c r="E332" s="72"/>
      <c r="F332" s="72"/>
      <c r="G332" s="72"/>
      <c r="H332" s="72"/>
      <c r="I332" s="72"/>
      <c r="J332" s="72"/>
      <c r="K332" s="72"/>
      <c r="L332" s="46"/>
      <c r="M332" s="25"/>
      <c r="N332" s="25"/>
      <c r="O332" s="162"/>
    </row>
    <row r="333" spans="1:15" ht="54.75" customHeight="1">
      <c r="A333" s="22" t="s">
        <v>153</v>
      </c>
      <c r="B333" s="67"/>
      <c r="C333" s="23" t="s">
        <v>22</v>
      </c>
      <c r="D333" s="319" t="s">
        <v>367</v>
      </c>
      <c r="E333" s="319"/>
      <c r="F333" s="319"/>
      <c r="G333" s="319"/>
      <c r="H333" s="319"/>
      <c r="I333" s="319"/>
      <c r="J333" s="319"/>
      <c r="K333" s="319"/>
      <c r="L333" s="28"/>
      <c r="M333" s="25"/>
      <c r="N333" s="25"/>
      <c r="O333" s="162"/>
    </row>
    <row r="334" spans="1:15" ht="15" customHeight="1">
      <c r="A334" s="22"/>
      <c r="B334" s="68"/>
      <c r="C334" s="23"/>
      <c r="D334" s="72"/>
      <c r="E334" s="72"/>
      <c r="F334" s="72"/>
      <c r="G334" s="72"/>
      <c r="H334" s="72"/>
      <c r="I334" s="72"/>
      <c r="J334" s="72"/>
      <c r="K334" s="72" t="s">
        <v>97</v>
      </c>
      <c r="L334" s="28">
        <v>0</v>
      </c>
    </row>
    <row r="335" spans="1:15" ht="15" customHeight="1">
      <c r="A335" s="22"/>
      <c r="B335" s="65"/>
      <c r="C335" s="23"/>
      <c r="K335" s="72" t="s">
        <v>77</v>
      </c>
      <c r="L335" s="28">
        <v>1</v>
      </c>
    </row>
    <row r="336" spans="1:15" ht="15" customHeight="1">
      <c r="A336" s="22"/>
      <c r="B336" s="65"/>
      <c r="C336" s="23"/>
      <c r="D336" s="74"/>
      <c r="E336" s="74"/>
      <c r="F336" s="74"/>
      <c r="G336" s="74"/>
      <c r="H336" s="74"/>
      <c r="I336" s="74"/>
      <c r="J336" s="74"/>
      <c r="K336" s="74" t="s">
        <v>78</v>
      </c>
      <c r="L336" s="77">
        <v>1</v>
      </c>
      <c r="M336" s="25"/>
      <c r="N336" s="25"/>
      <c r="O336" s="162"/>
    </row>
    <row r="337" spans="1:17" ht="15" customHeight="1">
      <c r="A337" s="22"/>
      <c r="B337" s="65"/>
      <c r="C337" s="23"/>
      <c r="D337" s="72"/>
      <c r="E337" s="72"/>
      <c r="F337" s="72"/>
      <c r="G337" s="72"/>
      <c r="H337" s="72"/>
      <c r="I337" s="72"/>
      <c r="J337" s="72"/>
      <c r="K337" s="72"/>
      <c r="L337" s="85">
        <f>SUM(L334:L336)</f>
        <v>2</v>
      </c>
      <c r="M337" s="78"/>
      <c r="N337" s="78"/>
      <c r="O337" s="184"/>
    </row>
    <row r="338" spans="1:17" ht="15" customHeight="1">
      <c r="A338" s="22"/>
      <c r="B338" s="65"/>
      <c r="C338" s="23"/>
      <c r="D338" s="72"/>
      <c r="E338" s="72"/>
      <c r="F338" s="72"/>
      <c r="G338" s="72"/>
      <c r="H338" s="72"/>
      <c r="I338" s="72"/>
      <c r="J338" s="72"/>
      <c r="K338" s="72"/>
      <c r="L338" s="46"/>
      <c r="M338" s="25"/>
      <c r="N338" s="25"/>
      <c r="O338" s="162"/>
    </row>
    <row r="339" spans="1:17" ht="45" customHeight="1">
      <c r="A339" s="22" t="s">
        <v>161</v>
      </c>
      <c r="B339" s="67"/>
      <c r="C339" s="23" t="s">
        <v>22</v>
      </c>
      <c r="D339" s="319" t="s">
        <v>368</v>
      </c>
      <c r="E339" s="319"/>
      <c r="F339" s="319"/>
      <c r="G339" s="319"/>
      <c r="H339" s="319"/>
      <c r="I339" s="319"/>
      <c r="J339" s="319"/>
      <c r="K339" s="319"/>
      <c r="L339" s="28"/>
      <c r="M339" s="25"/>
      <c r="N339" s="25"/>
      <c r="O339" s="162"/>
    </row>
    <row r="340" spans="1:17" ht="15" customHeight="1">
      <c r="A340" s="22"/>
      <c r="B340" s="68"/>
      <c r="C340" s="23"/>
      <c r="D340" s="72"/>
      <c r="E340" s="72"/>
      <c r="F340" s="72"/>
      <c r="G340" s="72"/>
      <c r="H340" s="72"/>
      <c r="I340" s="72"/>
      <c r="J340" s="72"/>
      <c r="K340" s="72" t="s">
        <v>97</v>
      </c>
      <c r="L340" s="28">
        <v>0</v>
      </c>
    </row>
    <row r="341" spans="1:17" ht="15" customHeight="1">
      <c r="A341" s="22"/>
      <c r="B341" s="65"/>
      <c r="C341" s="23"/>
      <c r="K341" s="72" t="s">
        <v>77</v>
      </c>
      <c r="L341" s="28">
        <v>1</v>
      </c>
    </row>
    <row r="342" spans="1:17" ht="15" customHeight="1">
      <c r="A342" s="22"/>
      <c r="B342" s="65"/>
      <c r="C342" s="23"/>
      <c r="D342" s="74"/>
      <c r="E342" s="74"/>
      <c r="F342" s="74"/>
      <c r="G342" s="74"/>
      <c r="H342" s="74"/>
      <c r="I342" s="74"/>
      <c r="J342" s="74"/>
      <c r="K342" s="74" t="s">
        <v>78</v>
      </c>
      <c r="L342" s="77">
        <v>1</v>
      </c>
      <c r="M342" s="25"/>
      <c r="N342" s="25"/>
      <c r="O342" s="162"/>
    </row>
    <row r="343" spans="1:17" ht="15" customHeight="1">
      <c r="A343" s="22"/>
      <c r="B343" s="65"/>
      <c r="C343" s="23"/>
      <c r="D343" s="72"/>
      <c r="E343" s="72"/>
      <c r="F343" s="72"/>
      <c r="G343" s="72"/>
      <c r="H343" s="72"/>
      <c r="I343" s="72"/>
      <c r="J343" s="72"/>
      <c r="K343" s="72"/>
      <c r="L343" s="85">
        <f>SUM(L340:L342)</f>
        <v>2</v>
      </c>
      <c r="M343" s="78"/>
      <c r="N343" s="78"/>
      <c r="O343" s="184"/>
    </row>
    <row r="344" spans="1:17">
      <c r="A344" s="35"/>
      <c r="B344" s="76"/>
      <c r="C344" s="3"/>
      <c r="D344" s="33"/>
      <c r="E344" s="33"/>
      <c r="F344" s="33"/>
      <c r="G344" s="33"/>
      <c r="H344" s="33"/>
      <c r="I344" s="33"/>
      <c r="J344" s="33"/>
      <c r="K344" s="33"/>
      <c r="L344" s="34"/>
    </row>
    <row r="345" spans="1:17" ht="14.6">
      <c r="A345" s="37">
        <v>7</v>
      </c>
      <c r="B345" s="63"/>
      <c r="C345" s="38"/>
      <c r="D345" s="309" t="s">
        <v>124</v>
      </c>
      <c r="E345" s="309"/>
      <c r="F345" s="309"/>
      <c r="G345" s="309"/>
      <c r="H345" s="309"/>
      <c r="I345" s="309"/>
      <c r="J345" s="309"/>
      <c r="K345" s="309"/>
      <c r="L345" s="39"/>
      <c r="M345" s="38"/>
      <c r="N345" s="38"/>
      <c r="O345" s="161"/>
      <c r="Q345"/>
    </row>
    <row r="346" spans="1:17">
      <c r="A346" s="35"/>
      <c r="B346" s="76"/>
      <c r="C346" s="3"/>
      <c r="D346" s="72"/>
      <c r="E346" s="72"/>
      <c r="F346" s="72"/>
      <c r="G346" s="72"/>
      <c r="H346" s="72"/>
      <c r="I346" s="72"/>
      <c r="J346" s="72"/>
      <c r="K346" s="72"/>
    </row>
    <row r="347" spans="1:17" ht="43.5" customHeight="1">
      <c r="A347" s="22" t="s">
        <v>55</v>
      </c>
      <c r="B347" s="65"/>
      <c r="C347" s="23" t="s">
        <v>22</v>
      </c>
      <c r="D347" s="310" t="s">
        <v>370</v>
      </c>
      <c r="E347" s="310"/>
      <c r="F347" s="310"/>
      <c r="G347" s="310"/>
      <c r="H347" s="310"/>
      <c r="I347" s="310"/>
      <c r="J347" s="310"/>
      <c r="K347" s="310"/>
      <c r="L347" s="28"/>
      <c r="M347" s="25"/>
      <c r="N347" s="25"/>
      <c r="O347" s="162"/>
    </row>
    <row r="348" spans="1:17" ht="15" customHeight="1">
      <c r="A348" s="22"/>
      <c r="B348" s="65"/>
      <c r="C348" s="23"/>
      <c r="D348" s="72"/>
      <c r="E348" s="72"/>
      <c r="F348" s="72"/>
      <c r="G348" s="72"/>
      <c r="H348" s="72"/>
      <c r="I348" s="72"/>
      <c r="J348" s="72"/>
      <c r="K348" s="72" t="s">
        <v>97</v>
      </c>
      <c r="L348" s="28">
        <v>0</v>
      </c>
    </row>
    <row r="349" spans="1:17" ht="15" customHeight="1">
      <c r="A349" s="22"/>
      <c r="B349" s="65"/>
      <c r="C349" s="23"/>
      <c r="K349" s="72" t="s">
        <v>77</v>
      </c>
      <c r="L349" s="28">
        <v>2</v>
      </c>
    </row>
    <row r="350" spans="1:17" ht="15" customHeight="1">
      <c r="A350" s="22"/>
      <c r="B350" s="65"/>
      <c r="C350" s="23"/>
      <c r="D350" s="74"/>
      <c r="E350" s="74"/>
      <c r="F350" s="74"/>
      <c r="G350" s="74"/>
      <c r="H350" s="74"/>
      <c r="I350" s="74"/>
      <c r="J350" s="74"/>
      <c r="K350" s="74" t="s">
        <v>78</v>
      </c>
      <c r="L350" s="24">
        <v>1</v>
      </c>
      <c r="M350" s="25"/>
      <c r="N350" s="25"/>
      <c r="O350" s="162"/>
    </row>
    <row r="351" spans="1:17">
      <c r="A351" s="22"/>
      <c r="B351" s="65"/>
      <c r="C351" s="23"/>
      <c r="D351" s="72"/>
      <c r="E351" s="72"/>
      <c r="F351" s="72"/>
      <c r="G351" s="72"/>
      <c r="H351" s="72"/>
      <c r="I351" s="72"/>
      <c r="J351" s="72"/>
      <c r="K351" s="72"/>
      <c r="L351" s="46">
        <f>SUM(L348:L350)</f>
        <v>3</v>
      </c>
      <c r="M351" s="78"/>
      <c r="N351" s="78"/>
      <c r="O351" s="184"/>
    </row>
    <row r="352" spans="1:17">
      <c r="A352" s="22"/>
      <c r="B352" s="65"/>
      <c r="C352" s="23"/>
      <c r="D352" s="72"/>
      <c r="E352" s="72"/>
      <c r="F352" s="72"/>
      <c r="G352" s="72"/>
      <c r="H352" s="72"/>
      <c r="I352" s="72"/>
      <c r="J352" s="72"/>
      <c r="K352" s="72"/>
      <c r="L352" s="28"/>
      <c r="M352" s="25"/>
      <c r="N352" s="25"/>
      <c r="O352" s="162"/>
    </row>
    <row r="353" spans="1:15" ht="75" customHeight="1">
      <c r="A353" s="22" t="s">
        <v>56</v>
      </c>
      <c r="B353" s="65"/>
      <c r="C353" s="23" t="s">
        <v>22</v>
      </c>
      <c r="D353" s="310" t="s">
        <v>371</v>
      </c>
      <c r="E353" s="310"/>
      <c r="F353" s="310"/>
      <c r="G353" s="310"/>
      <c r="H353" s="310"/>
      <c r="I353" s="310"/>
      <c r="J353" s="310"/>
      <c r="K353" s="310"/>
      <c r="L353" s="28"/>
      <c r="M353" s="25"/>
      <c r="N353" s="25"/>
      <c r="O353" s="162"/>
    </row>
    <row r="354" spans="1:15" ht="15" customHeight="1">
      <c r="A354" s="22"/>
      <c r="B354" s="65"/>
      <c r="C354" s="23"/>
      <c r="D354" s="72"/>
      <c r="E354" s="72"/>
      <c r="F354" s="72"/>
      <c r="G354" s="72"/>
      <c r="H354" s="72"/>
      <c r="I354" s="72"/>
      <c r="J354" s="72"/>
      <c r="K354" s="72" t="s">
        <v>97</v>
      </c>
      <c r="L354" s="28">
        <v>0</v>
      </c>
    </row>
    <row r="355" spans="1:15" ht="15" customHeight="1">
      <c r="A355" s="22"/>
      <c r="B355" s="65"/>
      <c r="C355" s="23"/>
      <c r="K355" s="72" t="s">
        <v>77</v>
      </c>
      <c r="L355" s="28">
        <v>3</v>
      </c>
    </row>
    <row r="356" spans="1:15" ht="15" customHeight="1">
      <c r="A356" s="22"/>
      <c r="B356" s="65"/>
      <c r="C356" s="23"/>
      <c r="D356" s="74"/>
      <c r="E356" s="74"/>
      <c r="F356" s="74"/>
      <c r="G356" s="74"/>
      <c r="H356" s="74"/>
      <c r="I356" s="74"/>
      <c r="J356" s="74"/>
      <c r="K356" s="74" t="s">
        <v>78</v>
      </c>
      <c r="L356" s="24">
        <v>3</v>
      </c>
      <c r="M356" s="25"/>
      <c r="N356" s="25"/>
      <c r="O356" s="162"/>
    </row>
    <row r="357" spans="1:15">
      <c r="A357" s="22"/>
      <c r="B357" s="65"/>
      <c r="C357" s="23"/>
      <c r="D357" s="72"/>
      <c r="E357" s="72"/>
      <c r="F357" s="72"/>
      <c r="G357" s="72"/>
      <c r="H357" s="72"/>
      <c r="I357" s="72"/>
      <c r="J357" s="72"/>
      <c r="K357" s="72"/>
      <c r="L357" s="46">
        <f>SUM(L354:L356)</f>
        <v>6</v>
      </c>
      <c r="M357" s="78"/>
      <c r="N357" s="78"/>
      <c r="O357" s="184"/>
    </row>
    <row r="358" spans="1:15">
      <c r="A358" s="22"/>
      <c r="B358" s="65"/>
      <c r="C358" s="23"/>
      <c r="D358" s="72"/>
      <c r="E358" s="72"/>
      <c r="F358" s="72"/>
      <c r="G358" s="72"/>
      <c r="H358" s="72"/>
      <c r="I358" s="72"/>
      <c r="J358" s="72"/>
      <c r="K358" s="72"/>
      <c r="L358" s="46"/>
      <c r="M358" s="25"/>
      <c r="N358" s="25"/>
      <c r="O358" s="162"/>
    </row>
    <row r="359" spans="1:15" ht="43.1" customHeight="1">
      <c r="A359" s="22" t="s">
        <v>57</v>
      </c>
      <c r="B359" s="65"/>
      <c r="C359" s="23" t="s">
        <v>22</v>
      </c>
      <c r="D359" s="310" t="s">
        <v>372</v>
      </c>
      <c r="E359" s="310"/>
      <c r="F359" s="310"/>
      <c r="G359" s="310"/>
      <c r="H359" s="310"/>
      <c r="I359" s="310"/>
      <c r="J359" s="310"/>
      <c r="K359" s="310"/>
      <c r="L359" s="28"/>
      <c r="M359" s="25"/>
      <c r="N359" s="25"/>
      <c r="O359" s="162"/>
    </row>
    <row r="360" spans="1:15" ht="15.75" customHeight="1">
      <c r="A360" s="71"/>
      <c r="B360" s="65"/>
      <c r="C360" s="23"/>
      <c r="D360" s="72"/>
      <c r="E360" s="72"/>
      <c r="F360" s="72"/>
      <c r="G360" s="72"/>
      <c r="H360" s="72"/>
      <c r="I360" s="72"/>
      <c r="J360" s="72"/>
      <c r="K360" s="72" t="s">
        <v>97</v>
      </c>
      <c r="L360" s="28">
        <v>0</v>
      </c>
    </row>
    <row r="361" spans="1:15" ht="15.75" customHeight="1">
      <c r="A361" s="22"/>
      <c r="B361" s="65"/>
      <c r="C361" s="23"/>
      <c r="K361" s="72" t="s">
        <v>77</v>
      </c>
      <c r="L361" s="28">
        <v>3</v>
      </c>
    </row>
    <row r="362" spans="1:15" ht="15.75" customHeight="1">
      <c r="A362" s="22"/>
      <c r="B362" s="65"/>
      <c r="C362" s="23"/>
      <c r="D362" s="74"/>
      <c r="E362" s="74"/>
      <c r="F362" s="74"/>
      <c r="G362" s="74"/>
      <c r="H362" s="74"/>
      <c r="I362" s="74"/>
      <c r="J362" s="74"/>
      <c r="K362" s="74" t="s">
        <v>78</v>
      </c>
      <c r="L362" s="24">
        <v>3</v>
      </c>
      <c r="M362" s="25"/>
      <c r="N362" s="25"/>
      <c r="O362" s="162"/>
    </row>
    <row r="363" spans="1:15" ht="15.75" customHeight="1">
      <c r="A363" s="22"/>
      <c r="B363" s="65"/>
      <c r="C363" s="23"/>
      <c r="D363" s="72"/>
      <c r="E363" s="72"/>
      <c r="F363" s="72"/>
      <c r="G363" s="72"/>
      <c r="H363" s="72"/>
      <c r="I363" s="72"/>
      <c r="J363" s="72"/>
      <c r="K363" s="72"/>
      <c r="L363" s="46">
        <f>SUM(L360:L362)</f>
        <v>6</v>
      </c>
      <c r="M363" s="78"/>
      <c r="N363" s="78"/>
      <c r="O363" s="184"/>
    </row>
    <row r="364" spans="1:15" ht="15.75" customHeight="1">
      <c r="A364" s="22"/>
      <c r="B364" s="65"/>
      <c r="C364" s="23"/>
      <c r="D364" s="72"/>
      <c r="E364" s="72"/>
      <c r="F364" s="72"/>
      <c r="G364" s="72"/>
      <c r="H364" s="72"/>
      <c r="I364" s="72"/>
      <c r="J364" s="72"/>
      <c r="K364" s="72"/>
      <c r="L364" s="46"/>
      <c r="M364" s="25"/>
      <c r="N364" s="25"/>
      <c r="O364" s="162"/>
    </row>
    <row r="365" spans="1:15" ht="42.75" customHeight="1">
      <c r="A365" s="22" t="s">
        <v>58</v>
      </c>
      <c r="B365" s="65"/>
      <c r="C365" s="23" t="s">
        <v>22</v>
      </c>
      <c r="D365" s="310" t="s">
        <v>373</v>
      </c>
      <c r="E365" s="310"/>
      <c r="F365" s="310"/>
      <c r="G365" s="310"/>
      <c r="H365" s="310"/>
      <c r="I365" s="310"/>
      <c r="J365" s="310"/>
      <c r="K365" s="310"/>
      <c r="L365" s="28"/>
      <c r="M365" s="25"/>
      <c r="N365" s="25"/>
      <c r="O365" s="162"/>
    </row>
    <row r="366" spans="1:15" ht="15.75" customHeight="1">
      <c r="A366" s="22"/>
      <c r="B366" s="65"/>
      <c r="C366" s="23"/>
      <c r="D366" s="72"/>
      <c r="E366" s="72"/>
      <c r="F366" s="72"/>
      <c r="G366" s="72"/>
      <c r="H366" s="72"/>
      <c r="I366" s="72"/>
      <c r="J366" s="72"/>
      <c r="K366" s="72" t="s">
        <v>97</v>
      </c>
      <c r="L366" s="28">
        <v>1</v>
      </c>
    </row>
    <row r="367" spans="1:15" ht="15.75" customHeight="1">
      <c r="A367" s="22"/>
      <c r="B367" s="65"/>
      <c r="C367" s="23"/>
      <c r="K367" s="72" t="s">
        <v>77</v>
      </c>
      <c r="L367" s="28">
        <v>2</v>
      </c>
    </row>
    <row r="368" spans="1:15" ht="15.75" customHeight="1">
      <c r="A368" s="22"/>
      <c r="B368" s="65"/>
      <c r="C368" s="23"/>
      <c r="D368" s="74"/>
      <c r="E368" s="74"/>
      <c r="F368" s="74"/>
      <c r="G368" s="74"/>
      <c r="H368" s="74"/>
      <c r="I368" s="74"/>
      <c r="J368" s="74"/>
      <c r="K368" s="74" t="s">
        <v>78</v>
      </c>
      <c r="L368" s="24">
        <v>0</v>
      </c>
      <c r="M368" s="25"/>
      <c r="N368" s="25"/>
      <c r="O368" s="162"/>
    </row>
    <row r="369" spans="1:17" ht="15.75" customHeight="1">
      <c r="A369" s="22"/>
      <c r="B369" s="65"/>
      <c r="C369" s="23"/>
      <c r="D369" s="72"/>
      <c r="E369" s="72"/>
      <c r="F369" s="72"/>
      <c r="G369" s="72"/>
      <c r="H369" s="72"/>
      <c r="I369" s="72"/>
      <c r="J369" s="72"/>
      <c r="K369" s="72"/>
      <c r="L369" s="46">
        <f>SUM(L366:L368)</f>
        <v>3</v>
      </c>
      <c r="M369" s="78"/>
      <c r="N369" s="78"/>
      <c r="O369" s="184"/>
    </row>
    <row r="370" spans="1:17" ht="15.75" customHeight="1">
      <c r="A370" s="22"/>
      <c r="B370" s="65"/>
      <c r="C370" s="23"/>
      <c r="D370" s="72"/>
      <c r="E370" s="72"/>
      <c r="F370" s="72"/>
      <c r="G370" s="72"/>
      <c r="H370" s="72"/>
      <c r="I370" s="72"/>
      <c r="J370" s="72"/>
      <c r="K370" s="72"/>
      <c r="L370" s="46"/>
      <c r="M370" s="25"/>
      <c r="N370" s="25"/>
      <c r="O370" s="162"/>
    </row>
    <row r="371" spans="1:17" ht="42.45" customHeight="1">
      <c r="A371" s="22" t="s">
        <v>125</v>
      </c>
      <c r="B371" s="65"/>
      <c r="C371" s="23" t="s">
        <v>22</v>
      </c>
      <c r="D371" s="310" t="s">
        <v>374</v>
      </c>
      <c r="E371" s="310"/>
      <c r="F371" s="310"/>
      <c r="G371" s="310"/>
      <c r="H371" s="310"/>
      <c r="I371" s="310"/>
      <c r="J371" s="310"/>
      <c r="K371" s="310"/>
      <c r="L371" s="28"/>
      <c r="M371" s="25"/>
      <c r="N371" s="25"/>
      <c r="O371" s="162"/>
    </row>
    <row r="372" spans="1:17" ht="15.75" customHeight="1">
      <c r="A372" s="22"/>
      <c r="B372" s="65"/>
      <c r="C372" s="23"/>
      <c r="D372" s="72"/>
      <c r="E372" s="72"/>
      <c r="F372" s="72"/>
      <c r="G372" s="72"/>
      <c r="H372" s="72"/>
      <c r="I372" s="72"/>
      <c r="J372" s="72"/>
      <c r="K372" s="72" t="s">
        <v>97</v>
      </c>
      <c r="L372" s="28">
        <v>0</v>
      </c>
    </row>
    <row r="373" spans="1:17" ht="15.75" customHeight="1">
      <c r="A373" s="22"/>
      <c r="B373" s="65"/>
      <c r="C373" s="23"/>
      <c r="K373" s="72" t="s">
        <v>77</v>
      </c>
      <c r="L373" s="28">
        <v>1</v>
      </c>
    </row>
    <row r="374" spans="1:17" ht="15.75" customHeight="1">
      <c r="A374" s="22"/>
      <c r="B374" s="65"/>
      <c r="C374" s="23"/>
      <c r="D374" s="74"/>
      <c r="E374" s="74"/>
      <c r="F374" s="74"/>
      <c r="G374" s="74"/>
      <c r="H374" s="74"/>
      <c r="I374" s="74"/>
      <c r="J374" s="74"/>
      <c r="K374" s="74" t="s">
        <v>78</v>
      </c>
      <c r="L374" s="24">
        <v>1</v>
      </c>
      <c r="M374" s="25"/>
      <c r="N374" s="25"/>
      <c r="O374" s="162"/>
    </row>
    <row r="375" spans="1:17" ht="15.75" customHeight="1">
      <c r="A375" s="22"/>
      <c r="B375" s="65"/>
      <c r="C375" s="23"/>
      <c r="D375" s="72"/>
      <c r="E375" s="72"/>
      <c r="F375" s="72"/>
      <c r="G375" s="72"/>
      <c r="H375" s="72"/>
      <c r="I375" s="72"/>
      <c r="J375" s="72"/>
      <c r="K375" s="72"/>
      <c r="L375" s="46">
        <f>SUM(L372:L374)</f>
        <v>2</v>
      </c>
      <c r="M375" s="86"/>
      <c r="N375" s="86"/>
      <c r="O375" s="184"/>
    </row>
    <row r="376" spans="1:17" ht="15.75" customHeight="1">
      <c r="A376" s="22"/>
      <c r="B376" s="65"/>
      <c r="C376" s="23"/>
      <c r="D376" s="72"/>
      <c r="E376" s="72"/>
      <c r="F376" s="72"/>
      <c r="G376" s="72"/>
      <c r="H376" s="72"/>
      <c r="I376" s="72"/>
      <c r="J376" s="72"/>
      <c r="K376" s="72"/>
      <c r="L376" s="46"/>
      <c r="M376" s="25"/>
      <c r="N376" s="25"/>
      <c r="O376" s="162"/>
    </row>
    <row r="377" spans="1:17" ht="40.950000000000003" customHeight="1">
      <c r="A377" s="22" t="s">
        <v>126</v>
      </c>
      <c r="B377" s="65"/>
      <c r="C377" s="23" t="s">
        <v>22</v>
      </c>
      <c r="D377" s="310" t="s">
        <v>375</v>
      </c>
      <c r="E377" s="310"/>
      <c r="F377" s="310"/>
      <c r="G377" s="310"/>
      <c r="H377" s="310"/>
      <c r="I377" s="310"/>
      <c r="J377" s="310"/>
      <c r="K377" s="310"/>
      <c r="L377" s="28"/>
      <c r="M377" s="25"/>
      <c r="N377" s="25"/>
      <c r="O377" s="162"/>
    </row>
    <row r="378" spans="1:17" ht="15.75" customHeight="1">
      <c r="A378" s="22"/>
      <c r="B378" s="65"/>
      <c r="C378" s="23"/>
      <c r="D378" s="72"/>
      <c r="E378" s="72"/>
      <c r="F378" s="72"/>
      <c r="G378" s="72"/>
      <c r="H378" s="72"/>
      <c r="I378" s="72"/>
      <c r="J378" s="72"/>
      <c r="K378" s="72" t="s">
        <v>97</v>
      </c>
      <c r="L378" s="28">
        <v>0</v>
      </c>
    </row>
    <row r="379" spans="1:17" ht="15.75" customHeight="1">
      <c r="A379" s="22"/>
      <c r="B379" s="65"/>
      <c r="C379" s="23"/>
      <c r="K379" s="72" t="s">
        <v>77</v>
      </c>
      <c r="L379" s="28">
        <v>1</v>
      </c>
    </row>
    <row r="380" spans="1:17" ht="15.75" customHeight="1">
      <c r="A380" s="22"/>
      <c r="B380" s="65"/>
      <c r="C380" s="23"/>
      <c r="D380" s="74"/>
      <c r="E380" s="74"/>
      <c r="F380" s="74"/>
      <c r="G380" s="74"/>
      <c r="H380" s="74"/>
      <c r="I380" s="74"/>
      <c r="J380" s="74"/>
      <c r="K380" s="74" t="s">
        <v>78</v>
      </c>
      <c r="L380" s="24">
        <v>1</v>
      </c>
      <c r="M380" s="25"/>
      <c r="N380" s="25"/>
      <c r="O380" s="162"/>
    </row>
    <row r="381" spans="1:17" ht="15.75" customHeight="1">
      <c r="A381" s="22"/>
      <c r="B381" s="65"/>
      <c r="C381" s="23"/>
      <c r="D381" s="72"/>
      <c r="E381" s="72"/>
      <c r="F381" s="72"/>
      <c r="G381" s="72"/>
      <c r="H381" s="72"/>
      <c r="I381" s="72"/>
      <c r="J381" s="72"/>
      <c r="K381" s="72"/>
      <c r="L381" s="46">
        <f>SUM(L378:L380)</f>
        <v>2</v>
      </c>
      <c r="M381" s="78"/>
      <c r="N381" s="78"/>
      <c r="O381" s="184"/>
    </row>
    <row r="382" spans="1:17">
      <c r="A382" s="22"/>
      <c r="B382" s="65"/>
      <c r="C382" s="23"/>
      <c r="D382" s="33"/>
      <c r="E382" s="33"/>
      <c r="F382" s="33"/>
      <c r="G382" s="33"/>
      <c r="H382" s="33"/>
      <c r="I382" s="33"/>
      <c r="J382" s="33"/>
      <c r="K382" s="33"/>
      <c r="L382" s="34"/>
    </row>
    <row r="383" spans="1:17" ht="14.6">
      <c r="A383" s="37">
        <v>8</v>
      </c>
      <c r="B383" s="63"/>
      <c r="C383" s="38"/>
      <c r="D383" s="309" t="s">
        <v>141</v>
      </c>
      <c r="E383" s="309"/>
      <c r="F383" s="309"/>
      <c r="G383" s="309"/>
      <c r="H383" s="309"/>
      <c r="I383" s="309"/>
      <c r="J383" s="309"/>
      <c r="K383" s="309"/>
      <c r="L383" s="39"/>
      <c r="M383" s="38"/>
      <c r="N383" s="38"/>
      <c r="O383" s="161"/>
      <c r="Q383"/>
    </row>
    <row r="384" spans="1:17">
      <c r="A384" s="35"/>
      <c r="B384" s="76"/>
      <c r="C384" s="3"/>
      <c r="D384" s="72"/>
      <c r="E384" s="72"/>
      <c r="F384" s="72"/>
      <c r="G384" s="72"/>
      <c r="H384" s="72"/>
      <c r="I384" s="72"/>
      <c r="J384" s="72"/>
      <c r="K384" s="72"/>
    </row>
    <row r="385" spans="1:15" ht="54.75" customHeight="1">
      <c r="A385" s="22" t="s">
        <v>61</v>
      </c>
      <c r="B385" s="65"/>
      <c r="C385" s="23" t="s">
        <v>22</v>
      </c>
      <c r="D385" s="310" t="s">
        <v>376</v>
      </c>
      <c r="E385" s="310"/>
      <c r="F385" s="310"/>
      <c r="G385" s="310"/>
      <c r="H385" s="310"/>
      <c r="I385" s="310"/>
      <c r="J385" s="310"/>
      <c r="K385" s="310"/>
      <c r="L385" s="28"/>
      <c r="M385" s="25"/>
      <c r="N385" s="25"/>
      <c r="O385" s="162"/>
    </row>
    <row r="386" spans="1:15" ht="15" customHeight="1">
      <c r="A386" s="22"/>
      <c r="B386" s="65"/>
      <c r="C386" s="23"/>
      <c r="D386" s="72"/>
      <c r="E386" s="72"/>
      <c r="F386" s="72"/>
      <c r="G386" s="72"/>
      <c r="H386" s="72"/>
      <c r="I386" s="72"/>
      <c r="J386" s="72"/>
      <c r="K386" s="72" t="s">
        <v>97</v>
      </c>
      <c r="L386" s="28">
        <v>0</v>
      </c>
    </row>
    <row r="387" spans="1:15" ht="15" customHeight="1">
      <c r="A387" s="22"/>
      <c r="B387" s="65"/>
      <c r="C387" s="23"/>
      <c r="K387" s="72" t="s">
        <v>77</v>
      </c>
      <c r="L387" s="28">
        <v>2</v>
      </c>
    </row>
    <row r="388" spans="1:15" ht="15" customHeight="1">
      <c r="A388" s="22"/>
      <c r="B388" s="65"/>
      <c r="C388" s="23"/>
      <c r="D388" s="74"/>
      <c r="E388" s="74"/>
      <c r="F388" s="74"/>
      <c r="G388" s="74"/>
      <c r="H388" s="74"/>
      <c r="I388" s="74"/>
      <c r="J388" s="74"/>
      <c r="K388" s="74" t="s">
        <v>78</v>
      </c>
      <c r="L388" s="24">
        <v>1</v>
      </c>
      <c r="M388" s="25"/>
      <c r="N388" s="25"/>
      <c r="O388" s="162"/>
    </row>
    <row r="389" spans="1:15">
      <c r="A389" s="22"/>
      <c r="B389" s="65"/>
      <c r="C389" s="23"/>
      <c r="D389" s="72"/>
      <c r="E389" s="72"/>
      <c r="F389" s="72"/>
      <c r="G389" s="72"/>
      <c r="H389" s="72"/>
      <c r="I389" s="72"/>
      <c r="J389" s="72"/>
      <c r="K389" s="72"/>
      <c r="L389" s="46">
        <f>SUM(L386:L388)</f>
        <v>3</v>
      </c>
      <c r="M389" s="78"/>
      <c r="N389" s="78"/>
      <c r="O389" s="184"/>
    </row>
    <row r="390" spans="1:15">
      <c r="A390" s="22"/>
      <c r="B390" s="65"/>
      <c r="C390" s="23"/>
      <c r="D390" s="33"/>
      <c r="E390" s="33"/>
      <c r="F390" s="33"/>
      <c r="G390" s="33"/>
      <c r="H390" s="33"/>
      <c r="I390" s="33"/>
      <c r="J390" s="33"/>
      <c r="K390" s="33"/>
      <c r="L390" s="34"/>
    </row>
    <row r="391" spans="1:15" ht="57.75" customHeight="1">
      <c r="A391" s="22" t="s">
        <v>60</v>
      </c>
      <c r="B391" s="65"/>
      <c r="C391" s="23" t="s">
        <v>22</v>
      </c>
      <c r="D391" s="310" t="s">
        <v>377</v>
      </c>
      <c r="E391" s="310"/>
      <c r="F391" s="310"/>
      <c r="G391" s="310"/>
      <c r="H391" s="310"/>
      <c r="I391" s="310"/>
      <c r="J391" s="310"/>
      <c r="K391" s="310"/>
      <c r="L391" s="28"/>
      <c r="M391" s="25"/>
      <c r="N391" s="25"/>
      <c r="O391" s="162"/>
    </row>
    <row r="392" spans="1:15" ht="15" customHeight="1">
      <c r="A392" s="22"/>
      <c r="B392" s="65"/>
      <c r="C392" s="23"/>
      <c r="D392" s="72"/>
      <c r="E392" s="72"/>
      <c r="F392" s="72"/>
      <c r="G392" s="72"/>
      <c r="H392" s="72"/>
      <c r="I392" s="72"/>
      <c r="J392" s="72"/>
      <c r="K392" s="72" t="s">
        <v>97</v>
      </c>
      <c r="L392" s="28">
        <v>1</v>
      </c>
    </row>
    <row r="393" spans="1:15" ht="15" customHeight="1">
      <c r="A393" s="22"/>
      <c r="B393" s="65"/>
      <c r="C393" s="23"/>
      <c r="K393" s="72" t="s">
        <v>77</v>
      </c>
      <c r="L393" s="28">
        <v>5</v>
      </c>
    </row>
    <row r="394" spans="1:15" ht="15" customHeight="1">
      <c r="A394" s="22"/>
      <c r="B394" s="65"/>
      <c r="C394" s="23"/>
      <c r="D394" s="74"/>
      <c r="E394" s="74"/>
      <c r="F394" s="74"/>
      <c r="G394" s="74"/>
      <c r="H394" s="74"/>
      <c r="I394" s="74"/>
      <c r="J394" s="74"/>
      <c r="K394" s="74" t="s">
        <v>78</v>
      </c>
      <c r="L394" s="24">
        <v>3</v>
      </c>
      <c r="M394" s="25"/>
      <c r="N394" s="25"/>
      <c r="O394" s="162"/>
    </row>
    <row r="395" spans="1:15">
      <c r="A395" s="22"/>
      <c r="B395" s="65"/>
      <c r="C395" s="23"/>
      <c r="D395" s="72"/>
      <c r="E395" s="72"/>
      <c r="F395" s="72"/>
      <c r="G395" s="72"/>
      <c r="H395" s="72"/>
      <c r="I395" s="72"/>
      <c r="J395" s="72"/>
      <c r="K395" s="72"/>
      <c r="L395" s="46">
        <f>SUM(L392:L394)</f>
        <v>9</v>
      </c>
      <c r="M395" s="78"/>
      <c r="N395" s="78"/>
      <c r="O395" s="184"/>
    </row>
    <row r="396" spans="1:15">
      <c r="A396" s="22"/>
      <c r="B396" s="65"/>
      <c r="C396" s="23"/>
      <c r="D396" s="33"/>
      <c r="E396" s="33"/>
      <c r="F396" s="33"/>
      <c r="G396" s="33"/>
      <c r="H396" s="33"/>
      <c r="I396" s="33"/>
      <c r="J396" s="33"/>
      <c r="K396" s="33"/>
      <c r="L396" s="34"/>
    </row>
    <row r="397" spans="1:15" ht="57.75" customHeight="1">
      <c r="A397" s="22" t="s">
        <v>74</v>
      </c>
      <c r="B397" s="65"/>
      <c r="C397" s="23" t="s">
        <v>22</v>
      </c>
      <c r="D397" s="310" t="s">
        <v>378</v>
      </c>
      <c r="E397" s="310"/>
      <c r="F397" s="310"/>
      <c r="G397" s="310"/>
      <c r="H397" s="310"/>
      <c r="I397" s="310"/>
      <c r="J397" s="310"/>
      <c r="K397" s="310"/>
      <c r="L397" s="28"/>
      <c r="M397" s="25"/>
      <c r="N397" s="25"/>
      <c r="O397" s="162"/>
    </row>
    <row r="398" spans="1:15" ht="15" customHeight="1">
      <c r="A398" s="22"/>
      <c r="B398" s="65"/>
      <c r="C398" s="23"/>
      <c r="D398" s="72"/>
      <c r="E398" s="72"/>
      <c r="F398" s="72"/>
      <c r="G398" s="72"/>
      <c r="H398" s="72"/>
      <c r="I398" s="72"/>
      <c r="J398" s="72"/>
      <c r="K398" s="72" t="s">
        <v>97</v>
      </c>
      <c r="L398" s="28">
        <v>0</v>
      </c>
    </row>
    <row r="399" spans="1:15" ht="15" customHeight="1">
      <c r="A399" s="22"/>
      <c r="B399" s="65"/>
      <c r="C399" s="23"/>
      <c r="K399" s="72" t="s">
        <v>77</v>
      </c>
      <c r="L399" s="28">
        <v>4.68</v>
      </c>
    </row>
    <row r="400" spans="1:15" ht="15" customHeight="1">
      <c r="A400" s="22"/>
      <c r="B400" s="65"/>
      <c r="C400" s="23"/>
      <c r="D400" s="74"/>
      <c r="E400" s="74"/>
      <c r="F400" s="74"/>
      <c r="G400" s="74"/>
      <c r="H400" s="74"/>
      <c r="I400" s="74"/>
      <c r="J400" s="74"/>
      <c r="K400" s="74" t="s">
        <v>78</v>
      </c>
      <c r="L400" s="24">
        <v>6.84</v>
      </c>
      <c r="M400" s="25"/>
      <c r="N400" s="25"/>
      <c r="O400" s="162"/>
    </row>
    <row r="401" spans="1:22">
      <c r="A401" s="22"/>
      <c r="B401" s="65"/>
      <c r="C401" s="23"/>
      <c r="D401" s="72"/>
      <c r="E401" s="72"/>
      <c r="F401" s="72"/>
      <c r="G401" s="72"/>
      <c r="H401" s="72"/>
      <c r="I401" s="72"/>
      <c r="J401" s="72"/>
      <c r="K401" s="72"/>
      <c r="L401" s="46">
        <f>SUM(L398:L400)</f>
        <v>11.52</v>
      </c>
      <c r="M401" s="78"/>
      <c r="N401" s="78"/>
      <c r="O401" s="184"/>
    </row>
    <row r="402" spans="1:22">
      <c r="A402" s="22"/>
      <c r="B402" s="65"/>
      <c r="C402" s="23"/>
      <c r="D402" s="96"/>
      <c r="E402" s="96"/>
      <c r="F402" s="96"/>
      <c r="G402" s="96"/>
      <c r="H402" s="96"/>
      <c r="I402" s="96"/>
      <c r="J402" s="96"/>
      <c r="K402" s="96"/>
      <c r="L402" s="46"/>
      <c r="M402" s="84"/>
      <c r="N402" s="84"/>
      <c r="O402" s="157"/>
    </row>
    <row r="403" spans="1:22" ht="14.6">
      <c r="A403" s="37">
        <v>9</v>
      </c>
      <c r="B403" s="63"/>
      <c r="C403" s="38"/>
      <c r="D403" s="309" t="s">
        <v>156</v>
      </c>
      <c r="E403" s="309"/>
      <c r="F403" s="309"/>
      <c r="G403" s="309"/>
      <c r="H403" s="309"/>
      <c r="I403" s="309"/>
      <c r="J403" s="309"/>
      <c r="K403" s="309"/>
      <c r="L403" s="39"/>
      <c r="M403" s="38"/>
      <c r="N403" s="40"/>
      <c r="O403" s="150"/>
      <c r="P403"/>
      <c r="Q403"/>
      <c r="R403"/>
      <c r="S403"/>
      <c r="T403"/>
      <c r="U403"/>
      <c r="V403"/>
    </row>
    <row r="404" spans="1:22" ht="14.6">
      <c r="A404" s="35"/>
      <c r="B404" s="98"/>
      <c r="C404" s="3"/>
      <c r="D404" s="96"/>
      <c r="E404" s="96"/>
      <c r="F404" s="96"/>
      <c r="G404" s="96"/>
      <c r="H404" s="96"/>
      <c r="I404" s="96"/>
      <c r="J404" s="96"/>
      <c r="K404" s="96"/>
      <c r="N404" s="34"/>
      <c r="O404" s="165"/>
      <c r="P404"/>
      <c r="Q404"/>
      <c r="R404"/>
      <c r="S404"/>
      <c r="T404"/>
      <c r="U404"/>
      <c r="V404"/>
    </row>
    <row r="405" spans="1:22" ht="14.6">
      <c r="A405" s="22"/>
      <c r="B405" s="65"/>
      <c r="C405" s="23"/>
      <c r="D405" s="33"/>
      <c r="E405" s="33"/>
      <c r="F405" s="33"/>
      <c r="G405" s="33"/>
      <c r="H405" s="33"/>
      <c r="I405" s="33"/>
      <c r="J405" s="33"/>
      <c r="K405" s="33"/>
      <c r="L405" s="34"/>
      <c r="O405" s="166"/>
      <c r="P405"/>
      <c r="Q405"/>
      <c r="R405"/>
      <c r="S405"/>
      <c r="T405"/>
      <c r="U405"/>
      <c r="V405"/>
    </row>
    <row r="406" spans="1:22" ht="85.5" customHeight="1">
      <c r="A406" s="22" t="s">
        <v>75</v>
      </c>
      <c r="B406" s="65"/>
      <c r="C406" s="23" t="s">
        <v>22</v>
      </c>
      <c r="D406" s="310" t="s">
        <v>379</v>
      </c>
      <c r="E406" s="310"/>
      <c r="F406" s="310"/>
      <c r="G406" s="310"/>
      <c r="H406" s="310"/>
      <c r="I406" s="310"/>
      <c r="J406" s="310"/>
      <c r="K406" s="310"/>
      <c r="L406" s="28"/>
      <c r="M406" s="25"/>
      <c r="N406" s="29"/>
      <c r="O406" s="153"/>
      <c r="P406"/>
      <c r="Q406"/>
      <c r="R406"/>
      <c r="S406"/>
      <c r="T406"/>
      <c r="U406"/>
      <c r="V406"/>
    </row>
    <row r="407" spans="1:22" ht="15" customHeight="1">
      <c r="A407" s="22"/>
      <c r="B407" s="65"/>
      <c r="C407" s="23"/>
      <c r="D407" s="96"/>
      <c r="E407" s="96"/>
      <c r="F407" s="96"/>
      <c r="G407" s="96"/>
      <c r="H407" s="96"/>
      <c r="I407" s="96"/>
      <c r="J407" s="96"/>
      <c r="K407" s="96" t="s">
        <v>97</v>
      </c>
      <c r="L407" s="28">
        <v>2</v>
      </c>
      <c r="N407" s="32"/>
      <c r="O407" s="160"/>
      <c r="P407"/>
      <c r="Q407"/>
      <c r="R407"/>
      <c r="S407"/>
      <c r="T407"/>
      <c r="U407"/>
      <c r="V407"/>
    </row>
    <row r="408" spans="1:22" ht="15" customHeight="1">
      <c r="A408" s="22"/>
      <c r="B408" s="65"/>
      <c r="C408" s="23"/>
      <c r="K408" s="96" t="s">
        <v>77</v>
      </c>
      <c r="L408" s="28">
        <v>3</v>
      </c>
      <c r="P408"/>
      <c r="Q408"/>
      <c r="R408"/>
      <c r="S408"/>
      <c r="T408"/>
      <c r="U408"/>
      <c r="V408"/>
    </row>
    <row r="409" spans="1:22" ht="15" customHeight="1">
      <c r="A409" s="22"/>
      <c r="B409" s="65"/>
      <c r="C409" s="23"/>
      <c r="D409" s="97"/>
      <c r="E409" s="97"/>
      <c r="F409" s="97"/>
      <c r="G409" s="97"/>
      <c r="H409" s="97"/>
      <c r="I409" s="97"/>
      <c r="J409" s="97"/>
      <c r="K409" s="97" t="s">
        <v>78</v>
      </c>
      <c r="L409" s="24">
        <v>3</v>
      </c>
      <c r="M409" s="25"/>
      <c r="N409" s="26"/>
      <c r="O409" s="152"/>
      <c r="P409"/>
      <c r="Q409"/>
      <c r="R409"/>
      <c r="S409"/>
      <c r="T409"/>
      <c r="U409"/>
      <c r="V409"/>
    </row>
    <row r="410" spans="1:22" ht="14.6">
      <c r="A410" s="22"/>
      <c r="B410" s="65"/>
      <c r="C410" s="23"/>
      <c r="D410" s="96"/>
      <c r="E410" s="96"/>
      <c r="F410" s="96"/>
      <c r="G410" s="96"/>
      <c r="H410" s="96"/>
      <c r="I410" s="96"/>
      <c r="J410" s="96"/>
      <c r="K410" s="96"/>
      <c r="L410" s="46">
        <f>SUM(L407:L409)</f>
        <v>8</v>
      </c>
      <c r="M410" s="25"/>
      <c r="N410" s="29"/>
      <c r="O410" s="171"/>
      <c r="P410"/>
      <c r="Q410"/>
      <c r="R410"/>
      <c r="S410"/>
      <c r="T410"/>
      <c r="U410"/>
      <c r="V410"/>
    </row>
    <row r="411" spans="1:22">
      <c r="A411" s="22"/>
      <c r="B411" s="65"/>
      <c r="C411" s="23"/>
      <c r="D411" s="134"/>
      <c r="E411" s="134"/>
      <c r="F411" s="134"/>
      <c r="G411" s="134"/>
      <c r="H411" s="134"/>
      <c r="I411" s="134"/>
      <c r="J411" s="134"/>
      <c r="K411" s="134"/>
      <c r="L411" s="46"/>
      <c r="M411" s="84"/>
      <c r="N411" s="84"/>
      <c r="O411" s="157"/>
    </row>
    <row r="412" spans="1:22" ht="14.6">
      <c r="A412" s="37">
        <v>10</v>
      </c>
      <c r="B412" s="63"/>
      <c r="C412" s="38"/>
      <c r="D412" s="309" t="s">
        <v>492</v>
      </c>
      <c r="E412" s="309"/>
      <c r="F412" s="309"/>
      <c r="G412" s="309"/>
      <c r="H412" s="309"/>
      <c r="I412" s="309"/>
      <c r="J412" s="309"/>
      <c r="K412" s="309"/>
      <c r="L412" s="39"/>
      <c r="M412" s="38"/>
      <c r="N412" s="40"/>
      <c r="O412" s="150"/>
      <c r="P412"/>
      <c r="Q412"/>
      <c r="R412"/>
      <c r="S412"/>
      <c r="T412"/>
      <c r="U412"/>
      <c r="V412"/>
    </row>
    <row r="413" spans="1:22" ht="14.6">
      <c r="A413" s="35"/>
      <c r="B413" s="136"/>
      <c r="C413" s="3"/>
      <c r="D413" s="134"/>
      <c r="E413" s="134"/>
      <c r="F413" s="134"/>
      <c r="G413" s="134"/>
      <c r="H413" s="134"/>
      <c r="I413" s="134"/>
      <c r="J413" s="134"/>
      <c r="K413" s="134"/>
      <c r="N413" s="34"/>
      <c r="O413" s="165"/>
      <c r="P413"/>
      <c r="Q413"/>
      <c r="R413"/>
      <c r="S413"/>
      <c r="T413"/>
      <c r="U413"/>
      <c r="V413"/>
    </row>
    <row r="414" spans="1:22" ht="14.6">
      <c r="A414" s="22"/>
      <c r="B414" s="65"/>
      <c r="C414" s="23"/>
      <c r="D414" s="33"/>
      <c r="E414" s="33"/>
      <c r="F414" s="33"/>
      <c r="G414" s="33"/>
      <c r="H414" s="33"/>
      <c r="I414" s="33"/>
      <c r="J414" s="33"/>
      <c r="K414" s="33"/>
      <c r="L414" s="34"/>
      <c r="O414" s="166"/>
      <c r="P414"/>
      <c r="Q414"/>
      <c r="R414"/>
      <c r="S414"/>
      <c r="T414"/>
      <c r="U414"/>
      <c r="V414"/>
    </row>
    <row r="415" spans="1:22" ht="34.85" customHeight="1">
      <c r="A415" s="22" t="s">
        <v>76</v>
      </c>
      <c r="B415" s="65"/>
      <c r="C415" s="23" t="s">
        <v>8</v>
      </c>
      <c r="D415" s="315" t="s">
        <v>493</v>
      </c>
      <c r="E415" s="315"/>
      <c r="F415" s="315"/>
      <c r="G415" s="315"/>
      <c r="H415" s="315"/>
      <c r="I415" s="315"/>
      <c r="J415" s="315"/>
      <c r="K415" s="315"/>
      <c r="L415" s="24"/>
      <c r="M415" s="25"/>
      <c r="N415" s="26"/>
      <c r="O415" s="152"/>
      <c r="P415"/>
      <c r="Q415"/>
      <c r="R415"/>
      <c r="S415"/>
      <c r="T415"/>
      <c r="U415"/>
      <c r="V415"/>
    </row>
    <row r="416" spans="1:22" ht="14.4" customHeight="1">
      <c r="A416" s="22"/>
      <c r="B416" s="65"/>
      <c r="C416" s="23"/>
      <c r="D416" s="332" t="s">
        <v>478</v>
      </c>
      <c r="E416" s="332"/>
      <c r="F416" s="332"/>
      <c r="G416" s="332"/>
      <c r="H416" s="332"/>
      <c r="I416" s="332"/>
      <c r="J416" s="332"/>
      <c r="K416" s="332"/>
      <c r="L416" s="46">
        <v>1</v>
      </c>
      <c r="M416" s="25"/>
      <c r="N416" s="29"/>
      <c r="O416" s="186">
        <v>5000</v>
      </c>
      <c r="P416"/>
      <c r="Q416"/>
      <c r="R416"/>
      <c r="S416"/>
      <c r="T416"/>
      <c r="U416"/>
      <c r="V416"/>
    </row>
    <row r="417" spans="1:19" ht="14.6">
      <c r="A417" s="22"/>
      <c r="B417" s="65"/>
      <c r="C417" s="23"/>
      <c r="D417" s="102"/>
      <c r="E417" s="102"/>
      <c r="F417" s="102"/>
      <c r="G417" s="102"/>
      <c r="H417" s="102"/>
      <c r="I417" s="102"/>
      <c r="J417" s="102"/>
      <c r="K417" s="102"/>
      <c r="L417" s="41"/>
      <c r="M417" s="25"/>
      <c r="N417" s="29"/>
      <c r="O417" s="153"/>
      <c r="P417" s="94"/>
      <c r="Q417"/>
      <c r="R417" s="93"/>
    </row>
    <row r="418" spans="1:19" s="83" customFormat="1" ht="14.6">
      <c r="A418" s="123"/>
      <c r="B418" s="124"/>
      <c r="C418" s="125"/>
      <c r="D418" s="321" t="s">
        <v>168</v>
      </c>
      <c r="E418" s="321"/>
      <c r="F418" s="321"/>
      <c r="G418" s="321"/>
      <c r="H418" s="321"/>
      <c r="I418" s="321"/>
      <c r="J418" s="321"/>
      <c r="K418" s="321"/>
      <c r="L418" s="126"/>
      <c r="M418" s="125"/>
      <c r="N418" s="125"/>
      <c r="O418" s="155">
        <f>SUM(O15:O417)</f>
        <v>5000</v>
      </c>
      <c r="Q418"/>
    </row>
    <row r="419" spans="1:19" ht="14.6">
      <c r="A419" s="22"/>
      <c r="B419" s="65"/>
      <c r="C419" s="23"/>
      <c r="D419" s="102"/>
      <c r="E419" s="102"/>
      <c r="F419" s="102"/>
      <c r="G419" s="102"/>
      <c r="H419" s="102"/>
      <c r="I419" s="102"/>
      <c r="J419" s="102"/>
      <c r="K419" s="102"/>
      <c r="L419" s="41"/>
      <c r="M419" s="25"/>
      <c r="N419" s="29"/>
      <c r="O419" s="153"/>
      <c r="P419" s="94"/>
      <c r="Q419"/>
      <c r="R419" s="93"/>
    </row>
    <row r="420" spans="1:19" ht="14.6">
      <c r="A420" s="22"/>
      <c r="B420" s="65"/>
      <c r="C420" s="23"/>
      <c r="D420" s="95"/>
      <c r="E420" s="95"/>
      <c r="F420" s="95"/>
      <c r="G420" s="95"/>
      <c r="H420" s="95"/>
      <c r="I420" s="95"/>
      <c r="J420" s="95"/>
      <c r="K420" s="95"/>
      <c r="L420" s="46"/>
      <c r="M420" s="84"/>
      <c r="N420" s="84"/>
      <c r="O420" s="157"/>
      <c r="P420" s="70"/>
      <c r="Q420"/>
      <c r="R420" s="70"/>
    </row>
    <row r="421" spans="1:19" ht="14.6">
      <c r="A421" s="37">
        <v>11</v>
      </c>
      <c r="B421" s="63"/>
      <c r="C421" s="38"/>
      <c r="D421" s="309" t="s">
        <v>167</v>
      </c>
      <c r="E421" s="309"/>
      <c r="F421" s="309"/>
      <c r="G421" s="309"/>
      <c r="H421" s="309"/>
      <c r="I421" s="309"/>
      <c r="J421" s="309"/>
      <c r="K421" s="309"/>
      <c r="L421" s="39"/>
      <c r="M421" s="38"/>
      <c r="N421" s="40"/>
      <c r="O421" s="150"/>
      <c r="P421" s="94"/>
      <c r="Q421"/>
      <c r="R421" s="93"/>
    </row>
    <row r="422" spans="1:19" s="70" customFormat="1">
      <c r="A422" s="87"/>
      <c r="B422" s="88"/>
      <c r="C422" s="89"/>
      <c r="D422" s="90"/>
      <c r="E422" s="90"/>
      <c r="F422" s="90"/>
      <c r="G422" s="90"/>
      <c r="H422" s="90"/>
      <c r="I422" s="90"/>
      <c r="J422" s="90"/>
      <c r="K422" s="90"/>
      <c r="L422" s="91"/>
      <c r="M422" s="89"/>
      <c r="N422" s="92"/>
      <c r="O422" s="167"/>
    </row>
    <row r="423" spans="1:19" s="70" customFormat="1" ht="36" customHeight="1">
      <c r="A423" s="87"/>
      <c r="B423" s="88"/>
      <c r="C423" s="89"/>
      <c r="D423" s="331" t="s">
        <v>481</v>
      </c>
      <c r="E423" s="331"/>
      <c r="F423" s="331"/>
      <c r="G423" s="331"/>
      <c r="H423" s="331"/>
      <c r="I423" s="331"/>
      <c r="J423" s="331"/>
      <c r="K423" s="331"/>
      <c r="L423" s="113"/>
      <c r="M423" s="112"/>
      <c r="N423" s="112"/>
      <c r="O423" s="151"/>
    </row>
    <row r="424" spans="1:19" s="70" customFormat="1" ht="14.6">
      <c r="A424" s="87"/>
      <c r="B424" s="88"/>
      <c r="C424" s="89"/>
      <c r="D424" s="90"/>
      <c r="E424" s="90"/>
      <c r="F424" s="90"/>
      <c r="G424" s="90"/>
      <c r="H424" s="90"/>
      <c r="I424" s="90"/>
      <c r="J424" s="90"/>
      <c r="K424" s="90"/>
      <c r="L424" s="91"/>
      <c r="M424" s="89"/>
      <c r="N424" s="92"/>
      <c r="O424" s="167"/>
      <c r="P424"/>
      <c r="Q424"/>
      <c r="R424"/>
      <c r="S424"/>
    </row>
    <row r="425" spans="1:19" customFormat="1" ht="82.95" customHeight="1">
      <c r="A425" s="55" t="s">
        <v>158</v>
      </c>
      <c r="B425" s="23"/>
      <c r="C425" s="54" t="s">
        <v>131</v>
      </c>
      <c r="D425" s="314" t="s">
        <v>380</v>
      </c>
      <c r="E425" s="314"/>
      <c r="F425" s="314"/>
      <c r="G425" s="314"/>
      <c r="H425" s="314"/>
      <c r="I425" s="314"/>
      <c r="J425" s="314"/>
      <c r="K425" s="314"/>
      <c r="L425" s="28"/>
      <c r="M425" s="25"/>
      <c r="N425" s="29"/>
      <c r="O425" s="153"/>
    </row>
    <row r="426" spans="1:19" customFormat="1" ht="14.6">
      <c r="A426" s="55"/>
      <c r="B426" s="23"/>
      <c r="C426" s="54"/>
      <c r="D426" s="102"/>
      <c r="E426" s="102"/>
      <c r="F426" s="102"/>
      <c r="G426" s="102"/>
      <c r="H426" s="102"/>
      <c r="I426" s="102"/>
      <c r="J426" s="102"/>
      <c r="K426" s="102" t="s">
        <v>142</v>
      </c>
      <c r="L426" s="28">
        <v>5</v>
      </c>
      <c r="M426" s="25"/>
      <c r="N426" s="29"/>
      <c r="O426" s="153"/>
    </row>
    <row r="427" spans="1:19" customFormat="1" ht="14.6">
      <c r="A427" s="55"/>
      <c r="B427" s="23"/>
      <c r="C427" s="54"/>
      <c r="D427" s="102"/>
      <c r="E427" s="102"/>
      <c r="F427" s="102"/>
      <c r="G427" s="102"/>
      <c r="H427" s="102"/>
      <c r="I427" s="102"/>
      <c r="J427" s="102"/>
      <c r="K427" s="102" t="s">
        <v>77</v>
      </c>
      <c r="L427" s="28">
        <v>6</v>
      </c>
      <c r="M427" s="25"/>
      <c r="N427" s="29"/>
      <c r="O427" s="153"/>
    </row>
    <row r="428" spans="1:19" customFormat="1" ht="14.6">
      <c r="A428" s="55"/>
      <c r="B428" s="23"/>
      <c r="C428" s="53"/>
      <c r="D428" s="102"/>
      <c r="E428" s="102"/>
      <c r="F428" s="102"/>
      <c r="G428" s="102"/>
      <c r="H428" s="102"/>
      <c r="I428" s="102"/>
      <c r="J428" s="102"/>
      <c r="K428" s="102" t="s">
        <v>78</v>
      </c>
      <c r="L428" s="28">
        <v>6</v>
      </c>
      <c r="M428" s="25"/>
      <c r="N428" s="29"/>
      <c r="O428" s="153"/>
    </row>
    <row r="429" spans="1:19" customFormat="1" ht="14.6">
      <c r="A429" s="55"/>
      <c r="B429" s="23"/>
      <c r="C429" s="23"/>
      <c r="D429" s="102"/>
      <c r="E429" s="102"/>
      <c r="F429" s="102"/>
      <c r="G429" s="102"/>
      <c r="H429" s="102"/>
      <c r="I429" s="102"/>
      <c r="J429" s="102"/>
      <c r="K429" s="102" t="s">
        <v>143</v>
      </c>
      <c r="L429" s="28">
        <v>0</v>
      </c>
      <c r="M429" s="25"/>
      <c r="N429" s="29"/>
      <c r="O429" s="153"/>
    </row>
    <row r="430" spans="1:19" customFormat="1" ht="14.6">
      <c r="A430" s="55"/>
      <c r="B430" s="23"/>
      <c r="C430" s="23"/>
      <c r="D430" s="103"/>
      <c r="E430" s="103"/>
      <c r="F430" s="103"/>
      <c r="G430" s="103"/>
      <c r="H430" s="103"/>
      <c r="I430" s="103"/>
      <c r="J430" s="103"/>
      <c r="K430" s="103" t="s">
        <v>144</v>
      </c>
      <c r="L430" s="24">
        <v>0</v>
      </c>
      <c r="M430" s="25"/>
      <c r="N430" s="26"/>
      <c r="O430" s="152"/>
    </row>
    <row r="431" spans="1:19" customFormat="1" ht="14.6">
      <c r="A431" s="55"/>
      <c r="B431" s="23"/>
      <c r="C431" s="23"/>
      <c r="D431" s="102"/>
      <c r="E431" s="102"/>
      <c r="F431" s="102"/>
      <c r="G431" s="102"/>
      <c r="H431" s="102"/>
      <c r="I431" s="102"/>
      <c r="J431" s="102"/>
      <c r="K431" s="102"/>
      <c r="L431" s="46">
        <f>SUM(L426:L430)</f>
        <v>17</v>
      </c>
      <c r="M431" s="25"/>
      <c r="N431" s="109"/>
      <c r="O431" s="171"/>
    </row>
    <row r="432" spans="1:19" customFormat="1" ht="14.6">
      <c r="A432" s="55"/>
      <c r="B432" s="23"/>
      <c r="C432" s="23"/>
      <c r="D432" s="102"/>
      <c r="E432" s="102"/>
      <c r="F432" s="102"/>
      <c r="G432" s="102"/>
      <c r="H432" s="102"/>
      <c r="I432" s="102"/>
      <c r="J432" s="102"/>
      <c r="K432" s="102"/>
      <c r="L432" s="46"/>
      <c r="M432" s="25"/>
      <c r="N432" s="109"/>
      <c r="O432" s="153"/>
    </row>
    <row r="433" spans="1:25" customFormat="1" ht="31.5" customHeight="1">
      <c r="A433" s="55" t="s">
        <v>230</v>
      </c>
      <c r="B433" s="23"/>
      <c r="C433" s="54" t="s">
        <v>22</v>
      </c>
      <c r="D433" s="310" t="s">
        <v>381</v>
      </c>
      <c r="E433" s="310"/>
      <c r="F433" s="310"/>
      <c r="G433" s="310"/>
      <c r="H433" s="310"/>
      <c r="I433" s="310"/>
      <c r="J433" s="310"/>
      <c r="K433" s="310"/>
      <c r="L433" s="28"/>
      <c r="M433" s="25"/>
      <c r="N433" s="29"/>
      <c r="O433" s="153"/>
    </row>
    <row r="434" spans="1:25" customFormat="1" ht="14.6">
      <c r="A434" s="55"/>
      <c r="B434" s="23"/>
      <c r="C434" s="54"/>
      <c r="D434" s="102"/>
      <c r="E434" s="102"/>
      <c r="F434" s="102"/>
      <c r="G434" s="102"/>
      <c r="H434" s="102"/>
      <c r="I434" s="102"/>
      <c r="J434" s="102"/>
      <c r="K434" s="102" t="s">
        <v>142</v>
      </c>
      <c r="L434" s="28">
        <v>1</v>
      </c>
      <c r="M434" s="25"/>
      <c r="N434" s="29"/>
      <c r="O434" s="153"/>
    </row>
    <row r="435" spans="1:25" customFormat="1" ht="14.6">
      <c r="A435" s="55"/>
      <c r="B435" s="23"/>
      <c r="C435" s="54"/>
      <c r="D435" s="102"/>
      <c r="E435" s="102"/>
      <c r="F435" s="102"/>
      <c r="G435" s="102"/>
      <c r="H435" s="102"/>
      <c r="I435" s="102"/>
      <c r="J435" s="102"/>
      <c r="K435" s="102" t="s">
        <v>77</v>
      </c>
      <c r="L435" s="28">
        <v>1</v>
      </c>
      <c r="M435" s="25"/>
      <c r="N435" s="29"/>
      <c r="O435" s="153"/>
    </row>
    <row r="436" spans="1:25" customFormat="1" ht="14.6">
      <c r="A436" s="55"/>
      <c r="B436" s="23"/>
      <c r="C436" s="53"/>
      <c r="D436" s="102"/>
      <c r="E436" s="102"/>
      <c r="F436" s="102"/>
      <c r="G436" s="102"/>
      <c r="H436" s="102"/>
      <c r="I436" s="102"/>
      <c r="J436" s="102"/>
      <c r="K436" s="102" t="s">
        <v>78</v>
      </c>
      <c r="L436" s="28">
        <v>3</v>
      </c>
      <c r="M436" s="25"/>
      <c r="N436" s="29"/>
      <c r="O436" s="153"/>
    </row>
    <row r="437" spans="1:25" customFormat="1" ht="14.6">
      <c r="A437" s="55"/>
      <c r="B437" s="23"/>
      <c r="C437" s="23"/>
      <c r="D437" s="102"/>
      <c r="E437" s="102"/>
      <c r="F437" s="102"/>
      <c r="G437" s="102"/>
      <c r="H437" s="102"/>
      <c r="I437" s="102"/>
      <c r="J437" s="102"/>
      <c r="K437" s="102" t="s">
        <v>143</v>
      </c>
      <c r="L437" s="28">
        <v>2</v>
      </c>
      <c r="M437" s="25"/>
      <c r="N437" s="29"/>
      <c r="O437" s="153"/>
    </row>
    <row r="438" spans="1:25" customFormat="1" ht="14.6">
      <c r="A438" s="55"/>
      <c r="B438" s="23"/>
      <c r="C438" s="23"/>
      <c r="D438" s="103"/>
      <c r="E438" s="103"/>
      <c r="F438" s="103"/>
      <c r="G438" s="103"/>
      <c r="H438" s="103"/>
      <c r="I438" s="103"/>
      <c r="J438" s="103"/>
      <c r="K438" s="103" t="s">
        <v>144</v>
      </c>
      <c r="L438" s="24">
        <v>2</v>
      </c>
      <c r="M438" s="25"/>
      <c r="N438" s="26"/>
      <c r="O438" s="152"/>
    </row>
    <row r="439" spans="1:25" customFormat="1" ht="14.6">
      <c r="A439" s="55"/>
      <c r="B439" s="23"/>
      <c r="C439" s="23"/>
      <c r="D439" s="102"/>
      <c r="E439" s="102"/>
      <c r="F439" s="102"/>
      <c r="G439" s="102"/>
      <c r="H439" s="102"/>
      <c r="I439" s="102"/>
      <c r="J439" s="102"/>
      <c r="K439" s="102"/>
      <c r="L439" s="46">
        <f>SUM(L434:L438)</f>
        <v>9</v>
      </c>
      <c r="M439" s="25"/>
      <c r="N439" s="29"/>
      <c r="O439" s="171"/>
    </row>
    <row r="440" spans="1:25" ht="15" customHeight="1">
      <c r="A440" s="22"/>
      <c r="B440" s="65"/>
      <c r="C440" s="23"/>
      <c r="D440" s="102"/>
      <c r="E440" s="102"/>
      <c r="F440" s="102"/>
      <c r="G440" s="102"/>
      <c r="H440" s="102"/>
      <c r="I440" s="102"/>
      <c r="J440" s="102"/>
      <c r="K440" s="102"/>
      <c r="L440" s="46"/>
      <c r="M440" s="84"/>
      <c r="N440" s="84"/>
      <c r="O440" s="157"/>
      <c r="Q440"/>
    </row>
    <row r="441" spans="1:25" customFormat="1" ht="82.5" customHeight="1">
      <c r="A441" s="55" t="s">
        <v>231</v>
      </c>
      <c r="B441" s="23"/>
      <c r="C441" s="23" t="s">
        <v>41</v>
      </c>
      <c r="D441" s="310" t="s">
        <v>382</v>
      </c>
      <c r="E441" s="310"/>
      <c r="F441" s="310"/>
      <c r="G441" s="310"/>
      <c r="H441" s="310"/>
      <c r="I441" s="310"/>
      <c r="J441" s="310"/>
      <c r="K441" s="310"/>
      <c r="L441" s="28"/>
      <c r="M441" s="25"/>
      <c r="N441" s="29"/>
      <c r="O441" s="153"/>
      <c r="S441" s="310"/>
      <c r="T441" s="310"/>
      <c r="U441" s="310"/>
      <c r="V441" s="310"/>
      <c r="W441" s="310"/>
      <c r="X441" s="310"/>
      <c r="Y441" s="310"/>
    </row>
    <row r="442" spans="1:25" customFormat="1" ht="14.6">
      <c r="A442" s="55"/>
      <c r="B442" s="23"/>
      <c r="C442" s="54"/>
      <c r="D442" s="102"/>
      <c r="E442" s="102"/>
      <c r="F442" s="102"/>
      <c r="G442" s="102"/>
      <c r="H442" s="102"/>
      <c r="I442" s="102"/>
      <c r="J442" s="102"/>
      <c r="K442" s="102" t="s">
        <v>142</v>
      </c>
      <c r="L442" s="28">
        <v>0</v>
      </c>
      <c r="M442" s="25"/>
      <c r="N442" s="29"/>
      <c r="O442" s="153"/>
    </row>
    <row r="443" spans="1:25" customFormat="1" ht="14.6">
      <c r="A443" s="55"/>
      <c r="B443" s="23"/>
      <c r="C443" s="54"/>
      <c r="D443" s="102"/>
      <c r="E443" s="102"/>
      <c r="F443" s="102"/>
      <c r="G443" s="102"/>
      <c r="H443" s="102"/>
      <c r="I443" s="102"/>
      <c r="J443" s="102"/>
      <c r="K443" s="102" t="s">
        <v>77</v>
      </c>
      <c r="L443" s="28">
        <v>18.5</v>
      </c>
      <c r="M443" s="25"/>
      <c r="N443" s="29"/>
      <c r="O443" s="153"/>
    </row>
    <row r="444" spans="1:25" customFormat="1" ht="14.6">
      <c r="A444" s="55"/>
      <c r="B444" s="23"/>
      <c r="C444" s="53"/>
      <c r="D444" s="102"/>
      <c r="E444" s="102"/>
      <c r="F444" s="102"/>
      <c r="G444" s="102"/>
      <c r="H444" s="102"/>
      <c r="I444" s="102"/>
      <c r="J444" s="102"/>
      <c r="K444" s="102" t="s">
        <v>78</v>
      </c>
      <c r="L444" s="28">
        <v>6</v>
      </c>
      <c r="M444" s="25"/>
      <c r="N444" s="29"/>
      <c r="O444" s="153"/>
    </row>
    <row r="445" spans="1:25" customFormat="1" ht="14.6">
      <c r="A445" s="55"/>
      <c r="B445" s="23"/>
      <c r="C445" s="23"/>
      <c r="D445" s="102"/>
      <c r="E445" s="102"/>
      <c r="F445" s="102"/>
      <c r="G445" s="102"/>
      <c r="H445" s="102"/>
      <c r="I445" s="102"/>
      <c r="J445" s="102"/>
      <c r="K445" s="102" t="s">
        <v>143</v>
      </c>
      <c r="L445" s="28">
        <v>8</v>
      </c>
      <c r="M445" s="25"/>
      <c r="N445" s="29"/>
      <c r="O445" s="153"/>
    </row>
    <row r="446" spans="1:25" customFormat="1" ht="14.6">
      <c r="A446" s="55"/>
      <c r="B446" s="23"/>
      <c r="C446" s="23"/>
      <c r="D446" s="103"/>
      <c r="E446" s="103"/>
      <c r="F446" s="103"/>
      <c r="G446" s="103"/>
      <c r="H446" s="103"/>
      <c r="I446" s="103"/>
      <c r="J446" s="103"/>
      <c r="K446" s="103" t="s">
        <v>144</v>
      </c>
      <c r="L446" s="24">
        <v>4</v>
      </c>
      <c r="M446" s="25"/>
      <c r="N446" s="26"/>
      <c r="O446" s="152"/>
    </row>
    <row r="447" spans="1:25" customFormat="1" ht="14.6">
      <c r="A447" s="55"/>
      <c r="B447" s="23"/>
      <c r="C447" s="23"/>
      <c r="D447" s="102"/>
      <c r="E447" s="102"/>
      <c r="F447" s="102"/>
      <c r="G447" s="102"/>
      <c r="H447" s="102"/>
      <c r="I447" s="102"/>
      <c r="J447" s="102"/>
      <c r="K447" s="102"/>
      <c r="L447" s="46">
        <f>SUM(L442:L446)</f>
        <v>36.5</v>
      </c>
      <c r="M447" s="25"/>
      <c r="N447" s="29"/>
      <c r="O447" s="171"/>
    </row>
    <row r="448" spans="1:25" customFormat="1" ht="14.6">
      <c r="A448" s="55"/>
      <c r="B448" s="23"/>
      <c r="C448" s="23"/>
      <c r="D448" s="102"/>
      <c r="E448" s="102"/>
      <c r="F448" s="102"/>
      <c r="G448" s="102"/>
      <c r="H448" s="102"/>
      <c r="I448" s="102"/>
      <c r="J448" s="102"/>
      <c r="K448" s="102"/>
      <c r="L448" s="46"/>
      <c r="M448" s="25"/>
      <c r="N448" s="29"/>
      <c r="O448" s="153"/>
    </row>
    <row r="449" spans="1:15" customFormat="1" ht="47.4" customHeight="1">
      <c r="A449" s="55" t="s">
        <v>232</v>
      </c>
      <c r="B449" s="23"/>
      <c r="C449" s="23" t="s">
        <v>41</v>
      </c>
      <c r="D449" s="314" t="s">
        <v>383</v>
      </c>
      <c r="E449" s="314"/>
      <c r="F449" s="314"/>
      <c r="G449" s="314"/>
      <c r="H449" s="314"/>
      <c r="I449" s="314"/>
      <c r="J449" s="314"/>
      <c r="K449" s="314"/>
      <c r="L449" s="28"/>
      <c r="M449" s="25"/>
      <c r="N449" s="29"/>
      <c r="O449" s="153"/>
    </row>
    <row r="450" spans="1:15" customFormat="1" ht="14.6">
      <c r="A450" s="55"/>
      <c r="B450" s="23"/>
      <c r="C450" s="54"/>
      <c r="D450" s="102"/>
      <c r="E450" s="102"/>
      <c r="F450" s="102"/>
      <c r="G450" s="102"/>
      <c r="H450" s="102"/>
      <c r="I450" s="102"/>
      <c r="J450" s="102"/>
      <c r="K450" s="102" t="s">
        <v>142</v>
      </c>
      <c r="L450" s="28">
        <v>0</v>
      </c>
      <c r="M450" s="25"/>
      <c r="N450" s="29"/>
      <c r="O450" s="153"/>
    </row>
    <row r="451" spans="1:15" customFormat="1" ht="14.6">
      <c r="A451" s="55"/>
      <c r="B451" s="23"/>
      <c r="C451" s="54"/>
      <c r="D451" s="102"/>
      <c r="E451" s="102"/>
      <c r="F451" s="102"/>
      <c r="G451" s="102"/>
      <c r="H451" s="102"/>
      <c r="I451" s="102"/>
      <c r="J451" s="102"/>
      <c r="K451" s="102" t="s">
        <v>77</v>
      </c>
      <c r="L451" s="28">
        <v>1</v>
      </c>
      <c r="M451" s="25"/>
      <c r="N451" s="29"/>
      <c r="O451" s="153"/>
    </row>
    <row r="452" spans="1:15" customFormat="1" ht="14.6">
      <c r="A452" s="55"/>
      <c r="B452" s="23"/>
      <c r="C452" s="53"/>
      <c r="D452" s="102"/>
      <c r="E452" s="102"/>
      <c r="F452" s="102"/>
      <c r="G452" s="102"/>
      <c r="H452" s="102"/>
      <c r="I452" s="102"/>
      <c r="J452" s="102"/>
      <c r="K452" s="102" t="s">
        <v>78</v>
      </c>
      <c r="L452" s="28">
        <v>0</v>
      </c>
      <c r="M452" s="25"/>
      <c r="N452" s="29"/>
      <c r="O452" s="153"/>
    </row>
    <row r="453" spans="1:15" customFormat="1" ht="14.6">
      <c r="A453" s="55"/>
      <c r="B453" s="23"/>
      <c r="C453" s="23"/>
      <c r="D453" s="102"/>
      <c r="E453" s="102"/>
      <c r="F453" s="102"/>
      <c r="G453" s="102"/>
      <c r="H453" s="102"/>
      <c r="I453" s="102"/>
      <c r="J453" s="102"/>
      <c r="K453" s="102" t="s">
        <v>143</v>
      </c>
      <c r="L453" s="28">
        <v>1</v>
      </c>
      <c r="M453" s="25"/>
      <c r="N453" s="29"/>
      <c r="O453" s="153"/>
    </row>
    <row r="454" spans="1:15" customFormat="1" ht="14.6">
      <c r="A454" s="55"/>
      <c r="B454" s="23"/>
      <c r="C454" s="23"/>
      <c r="D454" s="103"/>
      <c r="E454" s="103"/>
      <c r="F454" s="103"/>
      <c r="G454" s="103"/>
      <c r="H454" s="103"/>
      <c r="I454" s="103"/>
      <c r="J454" s="103"/>
      <c r="K454" s="103" t="s">
        <v>144</v>
      </c>
      <c r="L454" s="24">
        <v>0</v>
      </c>
      <c r="M454" s="25"/>
      <c r="N454" s="26"/>
      <c r="O454" s="152"/>
    </row>
    <row r="455" spans="1:15" customFormat="1" ht="14.6">
      <c r="A455" s="55"/>
      <c r="B455" s="23"/>
      <c r="C455" s="23"/>
      <c r="D455" s="102"/>
      <c r="E455" s="102"/>
      <c r="F455" s="102"/>
      <c r="G455" s="102"/>
      <c r="H455" s="102"/>
      <c r="I455" s="102"/>
      <c r="J455" s="102"/>
      <c r="K455" s="102"/>
      <c r="L455" s="46">
        <f>SUM(L450:L454)</f>
        <v>2</v>
      </c>
      <c r="M455" s="25"/>
      <c r="N455" s="29"/>
      <c r="O455" s="171"/>
    </row>
    <row r="456" spans="1:15" customFormat="1" ht="14.6">
      <c r="A456" s="55"/>
      <c r="B456" s="23"/>
      <c r="C456" s="23"/>
      <c r="D456" s="102"/>
      <c r="E456" s="102"/>
      <c r="F456" s="102"/>
      <c r="G456" s="102"/>
      <c r="H456" s="102"/>
      <c r="I456" s="102"/>
      <c r="J456" s="102"/>
      <c r="K456" s="102"/>
      <c r="L456" s="46"/>
      <c r="M456" s="25"/>
      <c r="N456" s="29"/>
      <c r="O456" s="153"/>
    </row>
    <row r="457" spans="1:15" customFormat="1" ht="80.599999999999994" customHeight="1">
      <c r="A457" s="55" t="s">
        <v>233</v>
      </c>
      <c r="B457" s="23"/>
      <c r="C457" s="54" t="s">
        <v>22</v>
      </c>
      <c r="D457" s="310" t="s">
        <v>474</v>
      </c>
      <c r="E457" s="310"/>
      <c r="F457" s="310"/>
      <c r="G457" s="310"/>
      <c r="H457" s="310"/>
      <c r="I457" s="310"/>
      <c r="J457" s="310"/>
      <c r="K457" s="310"/>
      <c r="L457" s="28"/>
      <c r="M457" s="25"/>
      <c r="N457" s="29"/>
      <c r="O457" s="153"/>
    </row>
    <row r="458" spans="1:15" customFormat="1" ht="14.6">
      <c r="A458" s="55"/>
      <c r="B458" s="23"/>
      <c r="C458" s="54"/>
      <c r="D458" s="102"/>
      <c r="E458" s="102"/>
      <c r="F458" s="102"/>
      <c r="G458" s="102"/>
      <c r="H458" s="102"/>
      <c r="I458" s="102"/>
      <c r="J458" s="102"/>
      <c r="K458" s="102" t="s">
        <v>142</v>
      </c>
      <c r="L458" s="28">
        <v>0</v>
      </c>
      <c r="M458" s="25"/>
      <c r="N458" s="29"/>
      <c r="O458" s="153"/>
    </row>
    <row r="459" spans="1:15" customFormat="1" ht="14.6">
      <c r="A459" s="55"/>
      <c r="B459" s="23"/>
      <c r="C459" s="54"/>
      <c r="D459" s="102"/>
      <c r="E459" s="102"/>
      <c r="F459" s="102"/>
      <c r="G459" s="102"/>
      <c r="H459" s="102"/>
      <c r="I459" s="102"/>
      <c r="J459" s="102"/>
      <c r="K459" s="102" t="s">
        <v>77</v>
      </c>
      <c r="L459" s="28">
        <v>0</v>
      </c>
      <c r="M459" s="25"/>
      <c r="N459" s="29"/>
      <c r="O459" s="153"/>
    </row>
    <row r="460" spans="1:15" customFormat="1" ht="14.6">
      <c r="A460" s="55"/>
      <c r="B460" s="23"/>
      <c r="C460" s="53"/>
      <c r="D460" s="102"/>
      <c r="E460" s="102"/>
      <c r="F460" s="102"/>
      <c r="G460" s="102"/>
      <c r="H460" s="102"/>
      <c r="I460" s="102"/>
      <c r="J460" s="102"/>
      <c r="K460" s="102" t="s">
        <v>78</v>
      </c>
      <c r="L460" s="28">
        <v>2</v>
      </c>
      <c r="M460" s="25"/>
      <c r="N460" s="29"/>
      <c r="O460" s="153"/>
    </row>
    <row r="461" spans="1:15" customFormat="1" ht="14.6">
      <c r="A461" s="55"/>
      <c r="B461" s="23"/>
      <c r="C461" s="23"/>
      <c r="D461" s="102"/>
      <c r="E461" s="102"/>
      <c r="F461" s="102"/>
      <c r="G461" s="102"/>
      <c r="H461" s="102"/>
      <c r="I461" s="102"/>
      <c r="J461" s="102"/>
      <c r="K461" s="102" t="s">
        <v>143</v>
      </c>
      <c r="L461" s="28">
        <v>0</v>
      </c>
      <c r="M461" s="25"/>
      <c r="N461" s="29"/>
      <c r="O461" s="153"/>
    </row>
    <row r="462" spans="1:15" customFormat="1" ht="14.6">
      <c r="A462" s="55"/>
      <c r="B462" s="23"/>
      <c r="C462" s="23"/>
      <c r="D462" s="103"/>
      <c r="E462" s="103"/>
      <c r="F462" s="103"/>
      <c r="G462" s="103"/>
      <c r="H462" s="103"/>
      <c r="I462" s="103"/>
      <c r="J462" s="103"/>
      <c r="K462" s="103" t="s">
        <v>144</v>
      </c>
      <c r="L462" s="24">
        <v>0</v>
      </c>
      <c r="M462" s="25"/>
      <c r="N462" s="26"/>
      <c r="O462" s="152"/>
    </row>
    <row r="463" spans="1:15" customFormat="1" ht="14.6">
      <c r="A463" s="55"/>
      <c r="B463" s="23"/>
      <c r="C463" s="23"/>
      <c r="D463" s="102"/>
      <c r="E463" s="102"/>
      <c r="F463" s="102"/>
      <c r="G463" s="102"/>
      <c r="H463" s="102"/>
      <c r="I463" s="102"/>
      <c r="J463" s="102"/>
      <c r="K463" s="102"/>
      <c r="L463" s="46">
        <f>SUM(L458:L462)</f>
        <v>2</v>
      </c>
      <c r="M463" s="25"/>
      <c r="N463" s="29"/>
      <c r="O463" s="171"/>
    </row>
    <row r="464" spans="1:15" customFormat="1" ht="14.6">
      <c r="A464" s="56"/>
      <c r="N464" s="52"/>
      <c r="O464" s="168"/>
    </row>
    <row r="465" spans="1:15" customFormat="1" ht="82.1" customHeight="1">
      <c r="A465" s="55" t="s">
        <v>234</v>
      </c>
      <c r="B465" s="23"/>
      <c r="C465" s="54" t="s">
        <v>22</v>
      </c>
      <c r="D465" s="310" t="s">
        <v>475</v>
      </c>
      <c r="E465" s="310"/>
      <c r="F465" s="310"/>
      <c r="G465" s="310"/>
      <c r="H465" s="310"/>
      <c r="I465" s="310"/>
      <c r="J465" s="310"/>
      <c r="K465" s="310"/>
      <c r="L465" s="28"/>
      <c r="M465" s="25"/>
      <c r="N465" s="29"/>
      <c r="O465" s="153"/>
    </row>
    <row r="466" spans="1:15" customFormat="1" ht="14.6">
      <c r="A466" s="55"/>
      <c r="B466" s="23"/>
      <c r="C466" s="54"/>
      <c r="D466" s="102"/>
      <c r="E466" s="102"/>
      <c r="F466" s="102"/>
      <c r="G466" s="102"/>
      <c r="H466" s="102"/>
      <c r="I466" s="102"/>
      <c r="J466" s="102"/>
      <c r="K466" s="102" t="s">
        <v>142</v>
      </c>
      <c r="L466" s="28">
        <v>0</v>
      </c>
      <c r="M466" s="25"/>
      <c r="N466" s="29"/>
      <c r="O466" s="153"/>
    </row>
    <row r="467" spans="1:15" customFormat="1" ht="14.6">
      <c r="A467" s="55"/>
      <c r="B467" s="23"/>
      <c r="C467" s="54"/>
      <c r="D467" s="102"/>
      <c r="E467" s="102"/>
      <c r="F467" s="102"/>
      <c r="G467" s="102"/>
      <c r="H467" s="102"/>
      <c r="I467" s="102"/>
      <c r="J467" s="102"/>
      <c r="K467" s="102" t="s">
        <v>77</v>
      </c>
      <c r="L467" s="28">
        <v>0</v>
      </c>
      <c r="M467" s="25"/>
      <c r="N467" s="29"/>
      <c r="O467" s="153"/>
    </row>
    <row r="468" spans="1:15" customFormat="1" ht="14.6">
      <c r="A468" s="55"/>
      <c r="B468" s="23"/>
      <c r="C468" s="53"/>
      <c r="D468" s="102"/>
      <c r="E468" s="102"/>
      <c r="F468" s="102"/>
      <c r="G468" s="102"/>
      <c r="H468" s="102"/>
      <c r="I468" s="102"/>
      <c r="J468" s="102"/>
      <c r="K468" s="102" t="s">
        <v>78</v>
      </c>
      <c r="L468" s="28">
        <v>1</v>
      </c>
      <c r="M468" s="25"/>
      <c r="N468" s="29"/>
      <c r="O468" s="153"/>
    </row>
    <row r="469" spans="1:15" customFormat="1" ht="14.6">
      <c r="A469" s="55"/>
      <c r="B469" s="23"/>
      <c r="C469" s="23"/>
      <c r="D469" s="102"/>
      <c r="E469" s="102"/>
      <c r="F469" s="102"/>
      <c r="G469" s="102"/>
      <c r="H469" s="102"/>
      <c r="I469" s="102"/>
      <c r="J469" s="102"/>
      <c r="K469" s="102" t="s">
        <v>143</v>
      </c>
      <c r="L469" s="28">
        <v>1</v>
      </c>
      <c r="M469" s="25"/>
      <c r="N469" s="29"/>
      <c r="O469" s="153"/>
    </row>
    <row r="470" spans="1:15" customFormat="1" ht="14.6">
      <c r="A470" s="55"/>
      <c r="B470" s="23"/>
      <c r="C470" s="23"/>
      <c r="D470" s="103"/>
      <c r="E470" s="103"/>
      <c r="F470" s="103"/>
      <c r="G470" s="103"/>
      <c r="H470" s="103"/>
      <c r="I470" s="103"/>
      <c r="J470" s="103"/>
      <c r="K470" s="103" t="s">
        <v>144</v>
      </c>
      <c r="L470" s="24">
        <v>1</v>
      </c>
      <c r="M470" s="25"/>
      <c r="N470" s="26"/>
      <c r="O470" s="152"/>
    </row>
    <row r="471" spans="1:15" customFormat="1" ht="14.6">
      <c r="A471" s="55"/>
      <c r="B471" s="23"/>
      <c r="C471" s="23"/>
      <c r="D471" s="102"/>
      <c r="E471" s="102"/>
      <c r="F471" s="102"/>
      <c r="G471" s="102"/>
      <c r="H471" s="102"/>
      <c r="I471" s="102"/>
      <c r="J471" s="102"/>
      <c r="K471" s="102"/>
      <c r="L471" s="46">
        <f>SUM(L466:L470)</f>
        <v>3</v>
      </c>
      <c r="M471" s="25"/>
      <c r="N471" s="29"/>
      <c r="O471" s="171"/>
    </row>
    <row r="472" spans="1:15" customFormat="1" ht="14.6">
      <c r="A472" s="56"/>
      <c r="N472" s="52"/>
      <c r="O472" s="168"/>
    </row>
    <row r="473" spans="1:15" customFormat="1" ht="45" customHeight="1">
      <c r="A473" s="55" t="s">
        <v>242</v>
      </c>
      <c r="B473" s="23"/>
      <c r="C473" s="54" t="s">
        <v>22</v>
      </c>
      <c r="D473" s="310" t="s">
        <v>392</v>
      </c>
      <c r="E473" s="310"/>
      <c r="F473" s="310"/>
      <c r="G473" s="310"/>
      <c r="H473" s="310"/>
      <c r="I473" s="310"/>
      <c r="J473" s="310"/>
      <c r="K473" s="310"/>
      <c r="L473" s="28"/>
      <c r="M473" s="25"/>
      <c r="N473" s="29"/>
      <c r="O473" s="153"/>
    </row>
    <row r="474" spans="1:15" customFormat="1" ht="14.6">
      <c r="A474" s="55"/>
      <c r="B474" s="23"/>
      <c r="C474" s="54"/>
      <c r="D474" s="102"/>
      <c r="E474" s="102"/>
      <c r="F474" s="102"/>
      <c r="G474" s="102"/>
      <c r="H474" s="102"/>
      <c r="I474" s="102"/>
      <c r="J474" s="102"/>
      <c r="K474" s="102" t="s">
        <v>142</v>
      </c>
      <c r="L474" s="28">
        <v>0</v>
      </c>
      <c r="M474" s="25"/>
      <c r="N474" s="29"/>
      <c r="O474" s="153"/>
    </row>
    <row r="475" spans="1:15" customFormat="1" ht="14.6">
      <c r="A475" s="55"/>
      <c r="B475" s="23"/>
      <c r="C475" s="54"/>
      <c r="D475" s="102"/>
      <c r="E475" s="102"/>
      <c r="F475" s="102"/>
      <c r="G475" s="102"/>
      <c r="H475" s="102"/>
      <c r="I475" s="102"/>
      <c r="J475" s="102"/>
      <c r="K475" s="102" t="s">
        <v>77</v>
      </c>
      <c r="L475" s="28">
        <v>0</v>
      </c>
      <c r="M475" s="25"/>
      <c r="N475" s="29"/>
      <c r="O475" s="153"/>
    </row>
    <row r="476" spans="1:15" customFormat="1" ht="14.6">
      <c r="A476" s="55"/>
      <c r="B476" s="23"/>
      <c r="C476" s="53"/>
      <c r="D476" s="102"/>
      <c r="E476" s="102"/>
      <c r="F476" s="102"/>
      <c r="G476" s="102"/>
      <c r="H476" s="102"/>
      <c r="I476" s="102"/>
      <c r="J476" s="102"/>
      <c r="K476" s="102" t="s">
        <v>78</v>
      </c>
      <c r="L476" s="28">
        <v>1</v>
      </c>
      <c r="M476" s="25"/>
      <c r="N476" s="29"/>
      <c r="O476" s="153"/>
    </row>
    <row r="477" spans="1:15" customFormat="1" ht="14.6">
      <c r="A477" s="55"/>
      <c r="B477" s="23"/>
      <c r="C477" s="23"/>
      <c r="D477" s="102"/>
      <c r="E477" s="102"/>
      <c r="F477" s="102"/>
      <c r="G477" s="102"/>
      <c r="H477" s="102"/>
      <c r="I477" s="102"/>
      <c r="J477" s="102"/>
      <c r="K477" s="102" t="s">
        <v>143</v>
      </c>
      <c r="L477" s="28">
        <v>0</v>
      </c>
      <c r="M477" s="25"/>
      <c r="N477" s="29"/>
      <c r="O477" s="153"/>
    </row>
    <row r="478" spans="1:15" customFormat="1" ht="14.6">
      <c r="A478" s="55"/>
      <c r="B478" s="23"/>
      <c r="C478" s="23"/>
      <c r="D478" s="103"/>
      <c r="E478" s="103"/>
      <c r="F478" s="103"/>
      <c r="G478" s="103"/>
      <c r="H478" s="103"/>
      <c r="I478" s="103"/>
      <c r="J478" s="103"/>
      <c r="K478" s="103" t="s">
        <v>144</v>
      </c>
      <c r="L478" s="24">
        <v>0</v>
      </c>
      <c r="M478" s="25"/>
      <c r="N478" s="26"/>
      <c r="O478" s="152"/>
    </row>
    <row r="479" spans="1:15" customFormat="1" ht="14.6">
      <c r="A479" s="55"/>
      <c r="B479" s="23"/>
      <c r="C479" s="23"/>
      <c r="D479" s="102"/>
      <c r="E479" s="102"/>
      <c r="F479" s="102"/>
      <c r="G479" s="102"/>
      <c r="H479" s="102"/>
      <c r="I479" s="102"/>
      <c r="J479" s="102"/>
      <c r="K479" s="102"/>
      <c r="L479" s="46">
        <f>SUM(L474:L478)</f>
        <v>1</v>
      </c>
      <c r="M479" s="25"/>
      <c r="N479" s="29"/>
      <c r="O479" s="171"/>
    </row>
    <row r="480" spans="1:15" customFormat="1" ht="14.6">
      <c r="A480" s="56"/>
      <c r="N480" s="52"/>
      <c r="O480" s="168"/>
    </row>
    <row r="481" spans="1:15" customFormat="1" ht="45" customHeight="1">
      <c r="A481" s="55" t="s">
        <v>241</v>
      </c>
      <c r="B481" s="23"/>
      <c r="C481" s="54" t="s">
        <v>22</v>
      </c>
      <c r="D481" s="310" t="s">
        <v>393</v>
      </c>
      <c r="E481" s="310"/>
      <c r="F481" s="310"/>
      <c r="G481" s="310"/>
      <c r="H481" s="310"/>
      <c r="I481" s="310"/>
      <c r="J481" s="310"/>
      <c r="K481" s="310"/>
      <c r="L481" s="28"/>
      <c r="M481" s="25"/>
      <c r="N481" s="29"/>
      <c r="O481" s="153"/>
    </row>
    <row r="482" spans="1:15" customFormat="1" ht="14.6">
      <c r="A482" s="55"/>
      <c r="B482" s="23"/>
      <c r="C482" s="54"/>
      <c r="D482" s="102"/>
      <c r="E482" s="102"/>
      <c r="F482" s="102"/>
      <c r="G482" s="102"/>
      <c r="H482" s="102"/>
      <c r="I482" s="102"/>
      <c r="J482" s="102"/>
      <c r="K482" s="102" t="s">
        <v>142</v>
      </c>
      <c r="L482" s="28">
        <v>0</v>
      </c>
      <c r="M482" s="25"/>
      <c r="N482" s="29"/>
      <c r="O482" s="153"/>
    </row>
    <row r="483" spans="1:15" customFormat="1" ht="14.6">
      <c r="A483" s="55"/>
      <c r="B483" s="23"/>
      <c r="C483" s="54"/>
      <c r="D483" s="102"/>
      <c r="E483" s="102"/>
      <c r="F483" s="102"/>
      <c r="G483" s="102"/>
      <c r="H483" s="102"/>
      <c r="I483" s="102"/>
      <c r="J483" s="102"/>
      <c r="K483" s="102" t="s">
        <v>77</v>
      </c>
      <c r="L483" s="28">
        <v>0</v>
      </c>
      <c r="M483" s="25"/>
      <c r="N483" s="29"/>
      <c r="O483" s="153"/>
    </row>
    <row r="484" spans="1:15" customFormat="1" ht="14.6">
      <c r="A484" s="55"/>
      <c r="B484" s="23"/>
      <c r="C484" s="53"/>
      <c r="D484" s="102"/>
      <c r="E484" s="102"/>
      <c r="F484" s="102"/>
      <c r="G484" s="102"/>
      <c r="H484" s="102"/>
      <c r="I484" s="102"/>
      <c r="J484" s="102"/>
      <c r="K484" s="102" t="s">
        <v>78</v>
      </c>
      <c r="L484" s="28">
        <v>1</v>
      </c>
      <c r="M484" s="25"/>
      <c r="N484" s="29"/>
      <c r="O484" s="153"/>
    </row>
    <row r="485" spans="1:15" customFormat="1" ht="14.6">
      <c r="A485" s="55"/>
      <c r="B485" s="23"/>
      <c r="C485" s="23"/>
      <c r="D485" s="102"/>
      <c r="E485" s="102"/>
      <c r="F485" s="102"/>
      <c r="G485" s="102"/>
      <c r="H485" s="102"/>
      <c r="I485" s="102"/>
      <c r="J485" s="102"/>
      <c r="K485" s="102" t="s">
        <v>143</v>
      </c>
      <c r="L485" s="28">
        <v>1</v>
      </c>
      <c r="M485" s="25"/>
      <c r="N485" s="29"/>
      <c r="O485" s="153"/>
    </row>
    <row r="486" spans="1:15" customFormat="1" ht="14.6">
      <c r="A486" s="55"/>
      <c r="B486" s="23"/>
      <c r="C486" s="23"/>
      <c r="D486" s="103"/>
      <c r="E486" s="103"/>
      <c r="F486" s="103"/>
      <c r="G486" s="103"/>
      <c r="H486" s="103"/>
      <c r="I486" s="103"/>
      <c r="J486" s="103"/>
      <c r="K486" s="103" t="s">
        <v>144</v>
      </c>
      <c r="L486" s="24">
        <v>1</v>
      </c>
      <c r="M486" s="25"/>
      <c r="N486" s="26"/>
      <c r="O486" s="152"/>
    </row>
    <row r="487" spans="1:15" customFormat="1" ht="14.6">
      <c r="A487" s="55"/>
      <c r="B487" s="23"/>
      <c r="C487" s="23"/>
      <c r="D487" s="102"/>
      <c r="E487" s="102"/>
      <c r="F487" s="102"/>
      <c r="G487" s="102"/>
      <c r="H487" s="102"/>
      <c r="I487" s="102"/>
      <c r="J487" s="102"/>
      <c r="K487" s="102"/>
      <c r="L487" s="46">
        <f>SUM(L482:L486)</f>
        <v>3</v>
      </c>
      <c r="M487" s="25"/>
      <c r="N487" s="29"/>
      <c r="O487" s="171"/>
    </row>
    <row r="488" spans="1:15" customFormat="1" ht="14.6">
      <c r="A488" s="55"/>
      <c r="B488" s="23"/>
      <c r="C488" s="23"/>
      <c r="D488" s="102"/>
      <c r="E488" s="102"/>
      <c r="F488" s="102"/>
      <c r="G488" s="102"/>
      <c r="H488" s="102"/>
      <c r="I488" s="102"/>
      <c r="J488" s="102"/>
      <c r="K488" s="102"/>
      <c r="L488" s="46"/>
      <c r="M488" s="25"/>
      <c r="N488" s="29"/>
      <c r="O488" s="153"/>
    </row>
    <row r="489" spans="1:15" customFormat="1" ht="94.1" customHeight="1">
      <c r="A489" s="55" t="s">
        <v>235</v>
      </c>
      <c r="B489" s="23"/>
      <c r="C489" s="54" t="s">
        <v>41</v>
      </c>
      <c r="D489" s="310" t="s">
        <v>384</v>
      </c>
      <c r="E489" s="310"/>
      <c r="F489" s="310"/>
      <c r="G489" s="310"/>
      <c r="H489" s="310"/>
      <c r="I489" s="310"/>
      <c r="J489" s="310"/>
      <c r="K489" s="310"/>
      <c r="L489" s="28"/>
      <c r="M489" s="25"/>
      <c r="N489" s="29"/>
      <c r="O489" s="153"/>
    </row>
    <row r="490" spans="1:15" customFormat="1" ht="14.6">
      <c r="A490" s="55"/>
      <c r="B490" s="23"/>
      <c r="C490" s="54"/>
      <c r="D490" s="102"/>
      <c r="E490" s="102"/>
      <c r="F490" s="102"/>
      <c r="G490" s="102"/>
      <c r="H490" s="102"/>
      <c r="I490" s="102"/>
      <c r="J490" s="102"/>
      <c r="K490" s="102" t="s">
        <v>142</v>
      </c>
      <c r="L490" s="28">
        <v>0</v>
      </c>
      <c r="M490" s="25"/>
      <c r="N490" s="29"/>
      <c r="O490" s="153"/>
    </row>
    <row r="491" spans="1:15" customFormat="1" ht="14.6">
      <c r="A491" s="55"/>
      <c r="B491" s="23"/>
      <c r="C491" s="54"/>
      <c r="D491" s="102"/>
      <c r="E491" s="102"/>
      <c r="F491" s="102"/>
      <c r="G491" s="102"/>
      <c r="H491" s="102"/>
      <c r="I491" s="102"/>
      <c r="J491" s="102"/>
      <c r="K491" s="102" t="s">
        <v>77</v>
      </c>
      <c r="L491" s="28">
        <v>6</v>
      </c>
      <c r="M491" s="25"/>
      <c r="N491" s="29"/>
      <c r="O491" s="153"/>
    </row>
    <row r="492" spans="1:15" customFormat="1" ht="14.6">
      <c r="A492" s="55"/>
      <c r="B492" s="23"/>
      <c r="C492" s="53"/>
      <c r="D492" s="102"/>
      <c r="E492" s="102"/>
      <c r="F492" s="102"/>
      <c r="G492" s="102"/>
      <c r="H492" s="102"/>
      <c r="I492" s="102"/>
      <c r="J492" s="102"/>
      <c r="K492" s="102" t="s">
        <v>78</v>
      </c>
      <c r="L492" s="28">
        <v>6</v>
      </c>
      <c r="M492" s="25"/>
      <c r="N492" s="29"/>
      <c r="O492" s="153"/>
    </row>
    <row r="493" spans="1:15" customFormat="1" ht="14.6">
      <c r="A493" s="55"/>
      <c r="B493" s="23"/>
      <c r="C493" s="23"/>
      <c r="D493" s="102"/>
      <c r="E493" s="102"/>
      <c r="F493" s="102"/>
      <c r="G493" s="102"/>
      <c r="H493" s="102"/>
      <c r="I493" s="102"/>
      <c r="J493" s="102"/>
      <c r="K493" s="102" t="s">
        <v>143</v>
      </c>
      <c r="L493" s="28">
        <v>11.76</v>
      </c>
      <c r="M493" s="25"/>
      <c r="N493" s="29"/>
      <c r="O493" s="153"/>
    </row>
    <row r="494" spans="1:15" customFormat="1" ht="14.6">
      <c r="A494" s="55"/>
      <c r="B494" s="23"/>
      <c r="C494" s="23"/>
      <c r="D494" s="103"/>
      <c r="E494" s="103"/>
      <c r="F494" s="103"/>
      <c r="G494" s="103"/>
      <c r="H494" s="103"/>
      <c r="I494" s="103"/>
      <c r="J494" s="103"/>
      <c r="K494" s="103" t="s">
        <v>144</v>
      </c>
      <c r="L494" s="24">
        <v>0</v>
      </c>
      <c r="M494" s="25"/>
      <c r="N494" s="26"/>
      <c r="O494" s="152"/>
    </row>
    <row r="495" spans="1:15" customFormat="1" ht="14.6">
      <c r="A495" s="55"/>
      <c r="B495" s="23"/>
      <c r="C495" s="23"/>
      <c r="D495" s="102"/>
      <c r="E495" s="102"/>
      <c r="F495" s="102"/>
      <c r="G495" s="102"/>
      <c r="H495" s="102"/>
      <c r="I495" s="102"/>
      <c r="J495" s="102"/>
      <c r="K495" s="102"/>
      <c r="L495" s="46">
        <f>SUM(L490:L494)</f>
        <v>23.759999999999998</v>
      </c>
      <c r="M495" s="25"/>
      <c r="N495" s="29"/>
      <c r="O495" s="171"/>
    </row>
    <row r="496" spans="1:15" customFormat="1" ht="14.6">
      <c r="A496" s="55"/>
      <c r="B496" s="23"/>
      <c r="C496" s="23"/>
      <c r="D496" s="102"/>
      <c r="E496" s="102"/>
      <c r="F496" s="102"/>
      <c r="G496" s="102"/>
      <c r="H496" s="102"/>
      <c r="I496" s="102"/>
      <c r="J496" s="102"/>
      <c r="K496" s="102"/>
      <c r="L496" s="46"/>
      <c r="M496" s="25"/>
      <c r="N496" s="29"/>
      <c r="O496" s="153"/>
    </row>
    <row r="497" spans="1:19" customFormat="1" ht="72" customHeight="1">
      <c r="A497" s="55" t="s">
        <v>236</v>
      </c>
      <c r="B497" s="23"/>
      <c r="C497" s="54" t="s">
        <v>41</v>
      </c>
      <c r="D497" s="310" t="s">
        <v>385</v>
      </c>
      <c r="E497" s="310"/>
      <c r="F497" s="310"/>
      <c r="G497" s="310"/>
      <c r="H497" s="310"/>
      <c r="I497" s="310"/>
      <c r="J497" s="310"/>
      <c r="K497" s="310"/>
      <c r="L497" s="28"/>
      <c r="M497" s="25"/>
      <c r="N497" s="29"/>
      <c r="O497" s="153"/>
    </row>
    <row r="498" spans="1:19" customFormat="1" ht="14.6">
      <c r="A498" s="55"/>
      <c r="B498" s="23"/>
      <c r="C498" s="54"/>
      <c r="D498" s="102"/>
      <c r="E498" s="102"/>
      <c r="F498" s="102"/>
      <c r="G498" s="102"/>
      <c r="H498" s="102"/>
      <c r="I498" s="102"/>
      <c r="J498" s="102"/>
      <c r="K498" s="102" t="s">
        <v>142</v>
      </c>
      <c r="L498" s="28">
        <v>0</v>
      </c>
      <c r="M498" s="25"/>
      <c r="N498" s="29"/>
      <c r="O498" s="153"/>
    </row>
    <row r="499" spans="1:19" customFormat="1" ht="14.6">
      <c r="A499" s="55"/>
      <c r="B499" s="23"/>
      <c r="C499" s="54"/>
      <c r="D499" s="102"/>
      <c r="E499" s="102"/>
      <c r="F499" s="102"/>
      <c r="G499" s="102"/>
      <c r="H499" s="102"/>
      <c r="I499" s="102"/>
      <c r="J499" s="102"/>
      <c r="K499" s="102" t="s">
        <v>77</v>
      </c>
      <c r="L499" s="28">
        <v>0</v>
      </c>
      <c r="M499" s="25"/>
      <c r="N499" s="29"/>
      <c r="O499" s="153"/>
    </row>
    <row r="500" spans="1:19" customFormat="1" ht="14.6">
      <c r="A500" s="55"/>
      <c r="B500" s="23"/>
      <c r="C500" s="53"/>
      <c r="D500" s="102"/>
      <c r="E500" s="102"/>
      <c r="F500" s="102"/>
      <c r="G500" s="102"/>
      <c r="H500" s="102"/>
      <c r="I500" s="102"/>
      <c r="J500" s="102"/>
      <c r="K500" s="102" t="s">
        <v>78</v>
      </c>
      <c r="L500" s="28">
        <v>6.67</v>
      </c>
      <c r="M500" s="25"/>
      <c r="N500" s="29"/>
      <c r="O500" s="153"/>
    </row>
    <row r="501" spans="1:19" customFormat="1" ht="14.6">
      <c r="A501" s="55"/>
      <c r="B501" s="23"/>
      <c r="C501" s="23"/>
      <c r="D501" s="102"/>
      <c r="E501" s="102"/>
      <c r="F501" s="102"/>
      <c r="G501" s="102"/>
      <c r="H501" s="102"/>
      <c r="I501" s="102"/>
      <c r="J501" s="102"/>
      <c r="K501" s="102" t="s">
        <v>143</v>
      </c>
      <c r="L501" s="28">
        <v>0</v>
      </c>
      <c r="M501" s="25"/>
      <c r="N501" s="29"/>
      <c r="O501" s="153"/>
    </row>
    <row r="502" spans="1:19" customFormat="1" ht="14.6">
      <c r="A502" s="55"/>
      <c r="B502" s="23"/>
      <c r="C502" s="23"/>
      <c r="D502" s="103"/>
      <c r="E502" s="103"/>
      <c r="F502" s="103"/>
      <c r="G502" s="103"/>
      <c r="H502" s="103"/>
      <c r="I502" s="103"/>
      <c r="J502" s="103"/>
      <c r="K502" s="103" t="s">
        <v>144</v>
      </c>
      <c r="L502" s="24">
        <v>0</v>
      </c>
      <c r="M502" s="25"/>
      <c r="N502" s="26"/>
      <c r="O502" s="152"/>
    </row>
    <row r="503" spans="1:19" customFormat="1" ht="14.6">
      <c r="A503" s="55"/>
      <c r="B503" s="23"/>
      <c r="C503" s="23"/>
      <c r="D503" s="102"/>
      <c r="E503" s="102"/>
      <c r="F503" s="102"/>
      <c r="G503" s="102"/>
      <c r="H503" s="102"/>
      <c r="I503" s="102"/>
      <c r="J503" s="102"/>
      <c r="K503" s="102"/>
      <c r="L503" s="46">
        <f>SUM(L498:L502)</f>
        <v>6.67</v>
      </c>
      <c r="M503" s="25"/>
      <c r="N503" s="29"/>
      <c r="O503" s="171"/>
    </row>
    <row r="504" spans="1:19" customFormat="1" ht="14.6">
      <c r="A504" s="56"/>
      <c r="N504" s="52"/>
      <c r="O504" s="168"/>
    </row>
    <row r="505" spans="1:19" customFormat="1" ht="33" customHeight="1">
      <c r="A505" s="55" t="s">
        <v>237</v>
      </c>
      <c r="B505" s="23"/>
      <c r="C505" s="54" t="s">
        <v>22</v>
      </c>
      <c r="D505" s="314" t="s">
        <v>386</v>
      </c>
      <c r="E505" s="314"/>
      <c r="F505" s="314"/>
      <c r="G505" s="314"/>
      <c r="H505" s="314"/>
      <c r="I505" s="314"/>
      <c r="J505" s="314"/>
      <c r="K505" s="314"/>
      <c r="L505" s="28"/>
      <c r="M505" s="25"/>
      <c r="N505" s="29"/>
      <c r="O505" s="153"/>
    </row>
    <row r="506" spans="1:19" customFormat="1" ht="14.6">
      <c r="A506" s="55"/>
      <c r="B506" s="23"/>
      <c r="C506" s="54"/>
      <c r="D506" s="102"/>
      <c r="E506" s="102"/>
      <c r="F506" s="102"/>
      <c r="G506" s="102"/>
      <c r="H506" s="102"/>
      <c r="I506" s="102"/>
      <c r="J506" s="102"/>
      <c r="K506" s="102" t="s">
        <v>142</v>
      </c>
      <c r="L506" s="28">
        <v>0</v>
      </c>
      <c r="M506" s="25"/>
      <c r="N506" s="29"/>
      <c r="O506" s="153"/>
    </row>
    <row r="507" spans="1:19" customFormat="1" ht="14.6">
      <c r="A507" s="55"/>
      <c r="B507" s="23"/>
      <c r="C507" s="54"/>
      <c r="D507" s="102"/>
      <c r="E507" s="102"/>
      <c r="F507" s="102"/>
      <c r="G507" s="102"/>
      <c r="H507" s="102"/>
      <c r="I507" s="102"/>
      <c r="J507" s="102"/>
      <c r="K507" s="102" t="s">
        <v>77</v>
      </c>
      <c r="L507" s="28">
        <v>0</v>
      </c>
      <c r="M507" s="25"/>
      <c r="N507" s="29"/>
      <c r="O507" s="153"/>
    </row>
    <row r="508" spans="1:19" customFormat="1" ht="14.6">
      <c r="A508" s="55"/>
      <c r="B508" s="23"/>
      <c r="C508" s="53"/>
      <c r="D508" s="102"/>
      <c r="E508" s="102"/>
      <c r="F508" s="102"/>
      <c r="G508" s="102"/>
      <c r="H508" s="102"/>
      <c r="I508" s="102"/>
      <c r="J508" s="102"/>
      <c r="K508" s="102" t="s">
        <v>78</v>
      </c>
      <c r="L508" s="28">
        <v>8</v>
      </c>
      <c r="M508" s="25"/>
      <c r="N508" s="29"/>
      <c r="O508" s="153"/>
    </row>
    <row r="509" spans="1:19" customFormat="1" ht="14.6">
      <c r="A509" s="55"/>
      <c r="B509" s="23"/>
      <c r="C509" s="23"/>
      <c r="D509" s="102"/>
      <c r="E509" s="102"/>
      <c r="F509" s="102"/>
      <c r="G509" s="102"/>
      <c r="H509" s="102"/>
      <c r="I509" s="102"/>
      <c r="J509" s="102"/>
      <c r="K509" s="102" t="s">
        <v>143</v>
      </c>
      <c r="L509" s="28">
        <v>0</v>
      </c>
      <c r="M509" s="25"/>
      <c r="N509" s="29"/>
      <c r="O509" s="153"/>
    </row>
    <row r="510" spans="1:19" customFormat="1" ht="14.6">
      <c r="A510" s="55"/>
      <c r="B510" s="23"/>
      <c r="C510" s="23"/>
      <c r="D510" s="103"/>
      <c r="E510" s="103"/>
      <c r="F510" s="103"/>
      <c r="G510" s="103"/>
      <c r="H510" s="103"/>
      <c r="I510" s="103"/>
      <c r="J510" s="103"/>
      <c r="K510" s="103" t="s">
        <v>144</v>
      </c>
      <c r="L510" s="24">
        <v>0</v>
      </c>
      <c r="M510" s="25"/>
      <c r="N510" s="26"/>
      <c r="O510" s="152"/>
    </row>
    <row r="511" spans="1:19" customFormat="1" ht="14.6">
      <c r="A511" s="55"/>
      <c r="B511" s="23"/>
      <c r="C511" s="23"/>
      <c r="D511" s="102"/>
      <c r="E511" s="102"/>
      <c r="F511" s="102"/>
      <c r="G511" s="102"/>
      <c r="H511" s="102"/>
      <c r="I511" s="102"/>
      <c r="J511" s="102"/>
      <c r="K511" s="102"/>
      <c r="L511" s="46">
        <f>SUM(L506:L510)</f>
        <v>8</v>
      </c>
      <c r="M511" s="25"/>
      <c r="N511" s="109"/>
      <c r="O511" s="171"/>
    </row>
    <row r="512" spans="1:19" customFormat="1" ht="14.6">
      <c r="A512" s="55"/>
      <c r="B512" s="23"/>
      <c r="C512" s="23"/>
      <c r="D512" s="102"/>
      <c r="E512" s="102"/>
      <c r="F512" s="102"/>
      <c r="G512" s="102"/>
      <c r="H512" s="102"/>
      <c r="I512" s="102"/>
      <c r="J512" s="102"/>
      <c r="K512" s="102"/>
      <c r="L512" s="46"/>
      <c r="M512" s="25"/>
      <c r="N512" s="29"/>
      <c r="O512" s="153"/>
      <c r="S512" s="52"/>
    </row>
    <row r="513" spans="1:19" customFormat="1" ht="45.65" customHeight="1">
      <c r="A513" s="55" t="s">
        <v>239</v>
      </c>
      <c r="B513" s="23"/>
      <c r="C513" s="54" t="s">
        <v>41</v>
      </c>
      <c r="D513" s="314" t="s">
        <v>394</v>
      </c>
      <c r="E513" s="314"/>
      <c r="F513" s="314"/>
      <c r="G513" s="314"/>
      <c r="H513" s="314"/>
      <c r="I513" s="314"/>
      <c r="J513" s="314"/>
      <c r="K513" s="314"/>
      <c r="L513" s="28"/>
      <c r="M513" s="25"/>
      <c r="N513" s="29"/>
      <c r="O513" s="153"/>
    </row>
    <row r="514" spans="1:19" customFormat="1" ht="14.6">
      <c r="A514" s="55"/>
      <c r="B514" s="23"/>
      <c r="C514" s="54"/>
      <c r="D514" s="102"/>
      <c r="E514" s="102"/>
      <c r="F514" s="102"/>
      <c r="G514" s="102"/>
      <c r="H514" s="102"/>
      <c r="I514" s="102"/>
      <c r="J514" s="102"/>
      <c r="K514" s="102" t="s">
        <v>142</v>
      </c>
      <c r="L514" s="28">
        <v>0</v>
      </c>
      <c r="M514" s="25"/>
      <c r="N514" s="29"/>
      <c r="O514" s="153"/>
    </row>
    <row r="515" spans="1:19" customFormat="1" ht="14.6">
      <c r="A515" s="55"/>
      <c r="B515" s="23"/>
      <c r="C515" s="54"/>
      <c r="D515" s="102"/>
      <c r="E515" s="102"/>
      <c r="F515" s="102"/>
      <c r="G515" s="102"/>
      <c r="H515" s="102"/>
      <c r="I515" s="102"/>
      <c r="J515" s="102"/>
      <c r="K515" s="102" t="s">
        <v>77</v>
      </c>
      <c r="L515" s="28">
        <v>0</v>
      </c>
      <c r="M515" s="25"/>
      <c r="N515" s="29"/>
      <c r="O515" s="153"/>
    </row>
    <row r="516" spans="1:19" customFormat="1" ht="14.6">
      <c r="A516" s="55"/>
      <c r="B516" s="23"/>
      <c r="C516" s="53"/>
      <c r="D516" s="102"/>
      <c r="E516" s="102"/>
      <c r="F516" s="102"/>
      <c r="G516" s="102"/>
      <c r="H516" s="102"/>
      <c r="I516" s="102"/>
      <c r="J516" s="102"/>
      <c r="K516" s="102" t="s">
        <v>78</v>
      </c>
      <c r="L516" s="28">
        <v>15.75</v>
      </c>
      <c r="M516" s="25"/>
      <c r="N516" s="29"/>
      <c r="O516" s="153"/>
    </row>
    <row r="517" spans="1:19" customFormat="1" ht="14.6">
      <c r="A517" s="55"/>
      <c r="B517" s="23"/>
      <c r="C517" s="23"/>
      <c r="D517" s="102"/>
      <c r="E517" s="102"/>
      <c r="F517" s="102"/>
      <c r="G517" s="102"/>
      <c r="H517" s="102"/>
      <c r="I517" s="102"/>
      <c r="J517" s="102"/>
      <c r="K517" s="102" t="s">
        <v>143</v>
      </c>
      <c r="L517" s="28">
        <v>7.6</v>
      </c>
      <c r="M517" s="25"/>
      <c r="N517" s="29"/>
      <c r="O517" s="153"/>
    </row>
    <row r="518" spans="1:19" customFormat="1" ht="14.6">
      <c r="A518" s="55"/>
      <c r="B518" s="23"/>
      <c r="C518" s="23"/>
      <c r="D518" s="103"/>
      <c r="E518" s="103"/>
      <c r="F518" s="103"/>
      <c r="G518" s="103"/>
      <c r="H518" s="103"/>
      <c r="I518" s="103"/>
      <c r="J518" s="103"/>
      <c r="K518" s="103" t="s">
        <v>144</v>
      </c>
      <c r="L518" s="24">
        <v>5</v>
      </c>
      <c r="M518" s="25"/>
      <c r="N518" s="26"/>
      <c r="O518" s="152"/>
    </row>
    <row r="519" spans="1:19" customFormat="1" ht="14.6">
      <c r="A519" s="55"/>
      <c r="B519" s="23"/>
      <c r="C519" s="23"/>
      <c r="D519" s="102"/>
      <c r="E519" s="102"/>
      <c r="F519" s="102"/>
      <c r="G519" s="102"/>
      <c r="H519" s="102"/>
      <c r="I519" s="102"/>
      <c r="J519" s="102"/>
      <c r="K519" s="102"/>
      <c r="L519" s="46">
        <f>SUM(L514:L518)</f>
        <v>28.35</v>
      </c>
      <c r="M519" s="25"/>
      <c r="N519" s="29"/>
      <c r="O519" s="171"/>
      <c r="S519" s="52"/>
    </row>
    <row r="520" spans="1:19" customFormat="1" ht="14.6">
      <c r="A520" s="55"/>
      <c r="B520" s="23"/>
      <c r="C520" s="23"/>
      <c r="D520" s="102"/>
      <c r="E520" s="102"/>
      <c r="F520" s="102"/>
      <c r="G520" s="102"/>
      <c r="H520" s="102"/>
      <c r="I520" s="102"/>
      <c r="J520" s="102"/>
      <c r="K520" s="102"/>
      <c r="L520" s="46"/>
      <c r="M520" s="25"/>
      <c r="N520" s="29"/>
      <c r="O520" s="153"/>
    </row>
    <row r="521" spans="1:19" customFormat="1" ht="81.45" customHeight="1">
      <c r="A521" s="55" t="s">
        <v>240</v>
      </c>
      <c r="B521" s="23"/>
      <c r="C521" s="54" t="s">
        <v>41</v>
      </c>
      <c r="D521" s="314" t="s">
        <v>464</v>
      </c>
      <c r="E521" s="314"/>
      <c r="F521" s="314"/>
      <c r="G521" s="314"/>
      <c r="H521" s="314"/>
      <c r="I521" s="314"/>
      <c r="J521" s="314"/>
      <c r="K521" s="314"/>
      <c r="L521" s="28"/>
      <c r="M521" s="25"/>
      <c r="N521" s="29"/>
      <c r="O521" s="153"/>
    </row>
    <row r="522" spans="1:19" customFormat="1" ht="14.6">
      <c r="A522" s="55"/>
      <c r="B522" s="23"/>
      <c r="C522" s="54"/>
      <c r="D522" s="102"/>
      <c r="E522" s="102"/>
      <c r="F522" s="102"/>
      <c r="G522" s="102"/>
      <c r="H522" s="102"/>
      <c r="I522" s="102"/>
      <c r="J522" s="102"/>
      <c r="K522" s="102" t="s">
        <v>142</v>
      </c>
      <c r="L522" s="28">
        <v>0</v>
      </c>
      <c r="M522" s="25"/>
      <c r="N522" s="29"/>
      <c r="O522" s="153"/>
    </row>
    <row r="523" spans="1:19" customFormat="1" ht="14.6">
      <c r="A523" s="55"/>
      <c r="B523" s="23"/>
      <c r="C523" s="54"/>
      <c r="D523" s="102"/>
      <c r="E523" s="102"/>
      <c r="F523" s="102"/>
      <c r="G523" s="102"/>
      <c r="H523" s="102"/>
      <c r="I523" s="102"/>
      <c r="J523" s="102"/>
      <c r="K523" s="102" t="s">
        <v>77</v>
      </c>
      <c r="L523" s="28">
        <v>0</v>
      </c>
      <c r="M523" s="25"/>
      <c r="N523" s="29"/>
      <c r="O523" s="153"/>
    </row>
    <row r="524" spans="1:19" customFormat="1" ht="14.6">
      <c r="A524" s="55"/>
      <c r="B524" s="23"/>
      <c r="C524" s="53"/>
      <c r="D524" s="102"/>
      <c r="E524" s="102"/>
      <c r="F524" s="102"/>
      <c r="G524" s="102"/>
      <c r="H524" s="102"/>
      <c r="I524" s="102"/>
      <c r="J524" s="102"/>
      <c r="K524" s="102" t="s">
        <v>78</v>
      </c>
      <c r="L524" s="28">
        <v>0</v>
      </c>
      <c r="M524" s="25"/>
      <c r="N524" s="29"/>
      <c r="O524" s="153"/>
    </row>
    <row r="525" spans="1:19" customFormat="1" ht="14.6">
      <c r="A525" s="55"/>
      <c r="B525" s="23"/>
      <c r="C525" s="23"/>
      <c r="D525" s="102"/>
      <c r="E525" s="102"/>
      <c r="F525" s="102"/>
      <c r="G525" s="102"/>
      <c r="H525" s="102"/>
      <c r="I525" s="102"/>
      <c r="J525" s="102"/>
      <c r="K525" s="102" t="s">
        <v>143</v>
      </c>
      <c r="L525" s="28">
        <v>4</v>
      </c>
      <c r="M525" s="25"/>
      <c r="N525" s="29"/>
      <c r="O525" s="153"/>
    </row>
    <row r="526" spans="1:19" customFormat="1" ht="14.6">
      <c r="A526" s="55"/>
      <c r="B526" s="23"/>
      <c r="C526" s="23"/>
      <c r="D526" s="103"/>
      <c r="E526" s="103"/>
      <c r="F526" s="103"/>
      <c r="G526" s="103"/>
      <c r="H526" s="103"/>
      <c r="I526" s="103"/>
      <c r="J526" s="103"/>
      <c r="K526" s="103" t="s">
        <v>144</v>
      </c>
      <c r="L526" s="24">
        <v>0</v>
      </c>
      <c r="M526" s="25"/>
      <c r="N526" s="26"/>
      <c r="O526" s="152"/>
    </row>
    <row r="527" spans="1:19" customFormat="1" ht="14.6">
      <c r="A527" s="55"/>
      <c r="B527" s="23"/>
      <c r="C527" s="23"/>
      <c r="D527" s="102"/>
      <c r="E527" s="102"/>
      <c r="F527" s="102"/>
      <c r="G527" s="102"/>
      <c r="H527" s="102"/>
      <c r="I527" s="102"/>
      <c r="J527" s="102"/>
      <c r="K527" s="102"/>
      <c r="L527" s="46">
        <f>SUM(L522:L526)</f>
        <v>4</v>
      </c>
      <c r="M527" s="25"/>
      <c r="N527" s="29"/>
      <c r="O527" s="171"/>
    </row>
    <row r="528" spans="1:19" customFormat="1" ht="14.6">
      <c r="A528" s="55"/>
      <c r="B528" s="23"/>
      <c r="C528" s="23"/>
      <c r="D528" s="131"/>
      <c r="E528" s="131"/>
      <c r="F528" s="131"/>
      <c r="G528" s="131"/>
      <c r="H528" s="131"/>
      <c r="I528" s="131"/>
      <c r="J528" s="131"/>
      <c r="K528" s="131"/>
      <c r="L528" s="46"/>
      <c r="M528" s="25"/>
      <c r="N528" s="29"/>
      <c r="O528" s="153"/>
    </row>
    <row r="529" spans="1:20" customFormat="1" ht="121.1" customHeight="1">
      <c r="A529" s="55" t="s">
        <v>329</v>
      </c>
      <c r="B529" s="23"/>
      <c r="C529" s="54" t="s">
        <v>41</v>
      </c>
      <c r="D529" s="314" t="s">
        <v>465</v>
      </c>
      <c r="E529" s="314"/>
      <c r="F529" s="314"/>
      <c r="G529" s="314"/>
      <c r="H529" s="314"/>
      <c r="I529" s="314"/>
      <c r="J529" s="314"/>
      <c r="K529" s="314"/>
      <c r="L529" s="28"/>
      <c r="M529" s="25"/>
      <c r="N529" s="29"/>
      <c r="O529" s="153"/>
    </row>
    <row r="530" spans="1:20" customFormat="1" ht="15" customHeight="1">
      <c r="A530" s="55"/>
      <c r="B530" s="23"/>
      <c r="C530" s="54"/>
      <c r="D530" s="131"/>
      <c r="E530" s="131"/>
      <c r="F530" s="131"/>
      <c r="G530" s="131"/>
      <c r="H530" s="131"/>
      <c r="I530" s="131"/>
      <c r="J530" s="131"/>
      <c r="K530" s="131" t="s">
        <v>142</v>
      </c>
      <c r="L530" s="28">
        <v>0</v>
      </c>
      <c r="M530" s="25"/>
      <c r="N530" s="29"/>
      <c r="O530" s="153"/>
    </row>
    <row r="531" spans="1:20" customFormat="1" ht="15" customHeight="1">
      <c r="A531" s="55"/>
      <c r="B531" s="23"/>
      <c r="C531" s="54"/>
      <c r="D531" s="131"/>
      <c r="E531" s="131"/>
      <c r="F531" s="131"/>
      <c r="G531" s="131"/>
      <c r="H531" s="131"/>
      <c r="I531" s="131"/>
      <c r="J531" s="131"/>
      <c r="K531" s="131" t="s">
        <v>77</v>
      </c>
      <c r="L531" s="28">
        <v>0</v>
      </c>
      <c r="M531" s="25"/>
      <c r="N531" s="29"/>
      <c r="O531" s="153"/>
    </row>
    <row r="532" spans="1:20" customFormat="1" ht="15" customHeight="1">
      <c r="A532" s="55"/>
      <c r="B532" s="23"/>
      <c r="C532" s="53"/>
      <c r="D532" s="131"/>
      <c r="E532" s="131"/>
      <c r="F532" s="131"/>
      <c r="G532" s="131"/>
      <c r="H532" s="131"/>
      <c r="I532" s="131"/>
      <c r="J532" s="131"/>
      <c r="K532" s="131" t="s">
        <v>78</v>
      </c>
      <c r="L532" s="28">
        <v>0</v>
      </c>
      <c r="M532" s="25"/>
      <c r="N532" s="29"/>
      <c r="O532" s="153"/>
    </row>
    <row r="533" spans="1:20" customFormat="1" ht="15" customHeight="1">
      <c r="A533" s="55"/>
      <c r="B533" s="23"/>
      <c r="C533" s="23"/>
      <c r="D533" s="131"/>
      <c r="E533" s="131"/>
      <c r="F533" s="131"/>
      <c r="G533" s="131"/>
      <c r="H533" s="131"/>
      <c r="I533" s="131"/>
      <c r="J533" s="131"/>
      <c r="K533" s="131" t="s">
        <v>143</v>
      </c>
      <c r="L533" s="28">
        <v>40.75</v>
      </c>
      <c r="M533" s="25"/>
      <c r="N533" s="29"/>
      <c r="O533" s="153"/>
    </row>
    <row r="534" spans="1:20" customFormat="1" ht="15" customHeight="1">
      <c r="A534" s="55"/>
      <c r="B534" s="23"/>
      <c r="C534" s="23"/>
      <c r="D534" s="132"/>
      <c r="E534" s="132"/>
      <c r="F534" s="132"/>
      <c r="G534" s="132"/>
      <c r="H534" s="132"/>
      <c r="I534" s="132"/>
      <c r="J534" s="132"/>
      <c r="K534" s="132" t="s">
        <v>144</v>
      </c>
      <c r="L534" s="24">
        <v>40.75</v>
      </c>
      <c r="M534" s="25"/>
      <c r="N534" s="26"/>
      <c r="O534" s="152"/>
    </row>
    <row r="535" spans="1:20" customFormat="1" ht="14.6">
      <c r="A535" s="55"/>
      <c r="B535" s="23"/>
      <c r="C535" s="23"/>
      <c r="D535" s="131"/>
      <c r="E535" s="131"/>
      <c r="F535" s="131"/>
      <c r="G535" s="131"/>
      <c r="H535" s="131"/>
      <c r="I535" s="131"/>
      <c r="J535" s="131"/>
      <c r="K535" s="131"/>
      <c r="L535" s="46">
        <f>SUM(L530:L534)</f>
        <v>81.5</v>
      </c>
      <c r="M535" s="25"/>
      <c r="N535" s="29"/>
      <c r="O535" s="171"/>
    </row>
    <row r="536" spans="1:20" s="110" customFormat="1" ht="14.6">
      <c r="A536" s="87"/>
      <c r="B536" s="88"/>
      <c r="C536" s="89"/>
      <c r="D536" s="90"/>
      <c r="E536" s="90"/>
      <c r="F536" s="90"/>
      <c r="G536" s="90"/>
      <c r="H536" s="90"/>
      <c r="I536" s="90"/>
      <c r="J536" s="90"/>
      <c r="K536" s="90"/>
      <c r="L536" s="91"/>
      <c r="M536" s="89"/>
      <c r="N536" s="89"/>
      <c r="O536" s="156"/>
      <c r="Q536"/>
      <c r="R536"/>
    </row>
    <row r="537" spans="1:20" s="83" customFormat="1" ht="14.6">
      <c r="A537" s="123"/>
      <c r="B537" s="124"/>
      <c r="C537" s="125"/>
      <c r="D537" s="321" t="s">
        <v>166</v>
      </c>
      <c r="E537" s="321"/>
      <c r="F537" s="321"/>
      <c r="G537" s="321"/>
      <c r="H537" s="321"/>
      <c r="I537" s="321"/>
      <c r="J537" s="321"/>
      <c r="K537" s="321"/>
      <c r="L537" s="126"/>
      <c r="M537" s="125"/>
      <c r="N537" s="125"/>
      <c r="O537" s="155">
        <f>SUM(O425:O535)</f>
        <v>0</v>
      </c>
      <c r="Q537"/>
      <c r="R537"/>
    </row>
    <row r="538" spans="1:20" s="83" customFormat="1" ht="14.6">
      <c r="A538" s="87"/>
      <c r="B538" s="88"/>
      <c r="C538" s="89"/>
      <c r="D538" s="90"/>
      <c r="E538" s="90"/>
      <c r="F538" s="90"/>
      <c r="G538" s="90"/>
      <c r="H538" s="90"/>
      <c r="I538" s="90"/>
      <c r="J538" s="90"/>
      <c r="K538" s="90"/>
      <c r="L538" s="91"/>
      <c r="M538" s="89"/>
      <c r="N538" s="89"/>
      <c r="O538" s="156"/>
      <c r="Q538"/>
      <c r="R538"/>
    </row>
    <row r="539" spans="1:20" s="110" customFormat="1" ht="14.6">
      <c r="A539" s="87"/>
      <c r="B539" s="88"/>
      <c r="C539" s="89"/>
      <c r="D539" s="90"/>
      <c r="E539" s="90"/>
      <c r="F539" s="90"/>
      <c r="G539" s="90"/>
      <c r="H539" s="90"/>
      <c r="I539" s="90"/>
      <c r="J539" s="90"/>
      <c r="K539" s="90"/>
      <c r="L539" s="91"/>
      <c r="M539" s="89"/>
      <c r="N539" s="89"/>
      <c r="O539" s="156"/>
      <c r="Q539"/>
      <c r="R539"/>
    </row>
    <row r="540" spans="1:20" ht="14.6">
      <c r="A540" s="37">
        <v>12</v>
      </c>
      <c r="B540" s="63"/>
      <c r="C540" s="38"/>
      <c r="D540" s="309" t="s">
        <v>59</v>
      </c>
      <c r="E540" s="309"/>
      <c r="F540" s="309"/>
      <c r="G540" s="309"/>
      <c r="H540" s="309"/>
      <c r="I540" s="309"/>
      <c r="J540" s="309"/>
      <c r="K540" s="309"/>
      <c r="L540" s="39"/>
      <c r="M540" s="38"/>
      <c r="N540" s="40"/>
      <c r="O540" s="150"/>
      <c r="P540" s="94"/>
      <c r="Q540"/>
      <c r="R540"/>
    </row>
    <row r="541" spans="1:20" ht="14.6">
      <c r="A541" s="22"/>
      <c r="B541" s="65"/>
      <c r="C541" s="23"/>
      <c r="D541" s="107"/>
      <c r="E541" s="107"/>
      <c r="F541" s="107"/>
      <c r="G541" s="107"/>
      <c r="H541" s="107"/>
      <c r="I541" s="107"/>
      <c r="J541" s="107"/>
      <c r="K541" s="107"/>
      <c r="L541" s="28"/>
      <c r="M541" s="25"/>
      <c r="N541" s="29"/>
      <c r="O541" s="153"/>
      <c r="P541" s="94"/>
      <c r="Q541"/>
      <c r="R541"/>
      <c r="S541"/>
      <c r="T541"/>
    </row>
    <row r="542" spans="1:20" ht="46.5" customHeight="1">
      <c r="A542" s="22" t="s">
        <v>164</v>
      </c>
      <c r="B542" s="65"/>
      <c r="C542" s="23" t="s">
        <v>20</v>
      </c>
      <c r="D542" s="315" t="s">
        <v>482</v>
      </c>
      <c r="E542" s="315"/>
      <c r="F542" s="315"/>
      <c r="G542" s="315"/>
      <c r="H542" s="315"/>
      <c r="I542" s="315"/>
      <c r="J542" s="315"/>
      <c r="K542" s="315"/>
      <c r="L542" s="24"/>
      <c r="M542" s="25"/>
      <c r="N542" s="26"/>
      <c r="O542" s="152"/>
      <c r="P542" s="94"/>
      <c r="Q542"/>
      <c r="R542"/>
      <c r="S542"/>
      <c r="T542"/>
    </row>
    <row r="543" spans="1:20" ht="14.6">
      <c r="A543" s="22"/>
      <c r="B543" s="65"/>
      <c r="C543" s="23"/>
      <c r="D543" s="107"/>
      <c r="E543" s="107"/>
      <c r="F543" s="107"/>
      <c r="G543" s="107"/>
      <c r="H543" s="107"/>
      <c r="I543" s="107"/>
      <c r="J543" s="107"/>
      <c r="K543" s="107"/>
      <c r="L543" s="41">
        <v>3.5000000000000003E-2</v>
      </c>
      <c r="M543" s="25"/>
      <c r="N543" s="29">
        <f>O537+O418</f>
        <v>5000</v>
      </c>
      <c r="O543" s="153">
        <f>L543*N543</f>
        <v>175.00000000000003</v>
      </c>
      <c r="P543" s="94"/>
      <c r="Q543"/>
      <c r="R543"/>
      <c r="S543"/>
      <c r="T543"/>
    </row>
    <row r="544" spans="1:20" s="70" customFormat="1" ht="3" customHeight="1">
      <c r="A544" s="87"/>
      <c r="B544" s="88"/>
      <c r="C544" s="89"/>
      <c r="D544" s="90"/>
      <c r="E544" s="90"/>
      <c r="F544" s="90"/>
      <c r="G544" s="90"/>
      <c r="H544" s="90"/>
      <c r="I544" s="90"/>
      <c r="J544" s="90"/>
      <c r="K544" s="90"/>
      <c r="L544" s="91"/>
      <c r="M544" s="89"/>
      <c r="N544" s="89"/>
      <c r="O544" s="156"/>
      <c r="Q544"/>
    </row>
    <row r="545" spans="1:78" ht="14.6" customHeight="1">
      <c r="A545"/>
      <c r="B545"/>
      <c r="C545"/>
      <c r="D545" s="320" t="s">
        <v>498</v>
      </c>
      <c r="E545" s="320"/>
      <c r="F545" s="320"/>
      <c r="G545" s="320"/>
      <c r="H545" s="320"/>
      <c r="I545" s="320"/>
      <c r="J545" s="320"/>
      <c r="K545" s="320"/>
      <c r="L545" s="126"/>
      <c r="M545" s="125"/>
      <c r="N545" s="125"/>
      <c r="O545" s="169">
        <f>O543+O537+O418</f>
        <v>5175</v>
      </c>
      <c r="Q545"/>
    </row>
    <row r="546" spans="1:78" s="70" customFormat="1" ht="7.3" customHeight="1">
      <c r="A546"/>
      <c r="B546"/>
      <c r="C546"/>
      <c r="D546" s="90"/>
      <c r="E546" s="90"/>
      <c r="F546" s="90"/>
      <c r="G546" s="90"/>
      <c r="H546" s="90"/>
      <c r="I546" s="90"/>
      <c r="J546" s="90"/>
      <c r="K546" s="90"/>
      <c r="L546" s="91"/>
      <c r="M546" s="89"/>
      <c r="N546" s="89"/>
      <c r="O546" s="156"/>
    </row>
    <row r="547" spans="1:78" ht="18.899999999999999" customHeight="1">
      <c r="A547"/>
      <c r="B547"/>
      <c r="C547"/>
      <c r="D547" s="146" t="s">
        <v>557</v>
      </c>
      <c r="E547" s="129"/>
      <c r="F547" s="129"/>
      <c r="G547" s="129"/>
      <c r="H547" s="129"/>
      <c r="I547" s="129"/>
      <c r="J547" s="129"/>
      <c r="K547" s="129"/>
      <c r="L547" s="130"/>
      <c r="M547" s="129"/>
      <c r="N547" s="129"/>
      <c r="O547" s="170">
        <v>83552.28</v>
      </c>
    </row>
    <row r="550" spans="1:78" s="69" customFormat="1" ht="15" customHeight="1">
      <c r="A550"/>
      <c r="B550" s="199" t="s">
        <v>558</v>
      </c>
      <c r="C550" s="200"/>
      <c r="D550" s="201"/>
      <c r="E550" s="199"/>
      <c r="F550" s="202"/>
      <c r="G550" s="202"/>
      <c r="H550" s="202"/>
      <c r="I550" s="202"/>
      <c r="J550" s="202"/>
      <c r="K550" s="202"/>
      <c r="L550" s="202"/>
      <c r="M550" s="203"/>
      <c r="N550" s="201"/>
      <c r="O550" s="204"/>
      <c r="P550"/>
      <c r="Q550" s="1"/>
      <c r="R550"/>
      <c r="S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c r="BF550"/>
      <c r="BG550"/>
      <c r="BH550"/>
      <c r="BI550"/>
      <c r="BJ550"/>
      <c r="BK550"/>
      <c r="BL550"/>
      <c r="BM550"/>
      <c r="BN550"/>
      <c r="BO550"/>
      <c r="BP550"/>
      <c r="BQ550"/>
      <c r="BR550"/>
      <c r="BS550"/>
      <c r="BT550"/>
      <c r="BU550"/>
      <c r="BV550"/>
      <c r="BW550"/>
      <c r="BX550"/>
      <c r="BY550"/>
      <c r="BZ550"/>
    </row>
    <row r="551" spans="1:78" s="69" customFormat="1" ht="4.75" customHeight="1">
      <c r="A551"/>
      <c r="B551" s="183"/>
      <c r="C551" s="57"/>
      <c r="D551" s="3"/>
      <c r="E551" s="4"/>
      <c r="F551" s="1"/>
      <c r="G551" s="1"/>
      <c r="H551" s="1"/>
      <c r="I551" s="1"/>
      <c r="J551" s="1"/>
      <c r="K551" s="1"/>
      <c r="L551" s="1"/>
      <c r="M551" s="205"/>
      <c r="N551" s="206"/>
      <c r="O551" s="207"/>
      <c r="P551"/>
      <c r="Q551" s="1"/>
      <c r="R551"/>
      <c r="S551"/>
      <c r="T551"/>
      <c r="U551"/>
      <c r="V551"/>
      <c r="W551"/>
      <c r="X551"/>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c r="BE551"/>
      <c r="BF551"/>
      <c r="BG551"/>
      <c r="BH551"/>
      <c r="BI551"/>
      <c r="BJ551"/>
      <c r="BK551"/>
      <c r="BL551"/>
      <c r="BM551"/>
      <c r="BN551"/>
      <c r="BO551"/>
      <c r="BP551"/>
      <c r="BQ551"/>
      <c r="BR551"/>
      <c r="BS551"/>
      <c r="BT551"/>
      <c r="BU551"/>
      <c r="BV551"/>
      <c r="BW551"/>
      <c r="BX551"/>
      <c r="BY551"/>
      <c r="BZ551"/>
    </row>
    <row r="552" spans="1:78" s="69" customFormat="1" ht="14.6">
      <c r="A552"/>
      <c r="B552" s="6" t="s">
        <v>503</v>
      </c>
      <c r="C552" s="58"/>
      <c r="D552" s="7"/>
      <c r="E552" s="7"/>
      <c r="F552" s="7"/>
      <c r="G552" s="7"/>
      <c r="H552" s="7"/>
      <c r="I552" s="7"/>
      <c r="J552" s="7"/>
      <c r="K552" s="7"/>
      <c r="L552" s="7"/>
      <c r="M552" s="8"/>
      <c r="N552" s="7"/>
      <c r="O552" s="147"/>
      <c r="P552"/>
      <c r="Q552" s="1"/>
      <c r="R552"/>
      <c r="S552"/>
      <c r="T552"/>
      <c r="U552"/>
      <c r="V552"/>
      <c r="W552"/>
      <c r="X552"/>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c r="BE552"/>
      <c r="BF552"/>
      <c r="BG552"/>
      <c r="BH552"/>
      <c r="BI552"/>
      <c r="BJ552"/>
      <c r="BK552"/>
      <c r="BL552"/>
      <c r="BM552"/>
      <c r="BN552"/>
      <c r="BO552"/>
      <c r="BP552"/>
      <c r="BQ552"/>
      <c r="BR552"/>
      <c r="BS552"/>
      <c r="BT552"/>
      <c r="BU552"/>
      <c r="BV552"/>
      <c r="BW552"/>
      <c r="BX552"/>
      <c r="BY552"/>
      <c r="BZ552"/>
    </row>
    <row r="553" spans="1:78" s="69" customFormat="1" ht="14.6">
      <c r="A553"/>
      <c r="B553" s="9" t="s">
        <v>103</v>
      </c>
      <c r="C553" s="59"/>
      <c r="D553" s="10"/>
      <c r="E553" s="10"/>
      <c r="F553" s="10"/>
      <c r="G553" s="10"/>
      <c r="H553" s="10"/>
      <c r="I553" s="10"/>
      <c r="J553" s="10"/>
      <c r="K553" s="10"/>
      <c r="L553" s="10"/>
      <c r="M553" s="11"/>
      <c r="N553" s="10"/>
      <c r="O553" s="148"/>
      <c r="P553"/>
      <c r="Q553" s="1"/>
      <c r="R553"/>
      <c r="S553"/>
      <c r="T553"/>
      <c r="U553"/>
      <c r="V553"/>
      <c r="W553"/>
      <c r="X553"/>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c r="BE553"/>
      <c r="BF553"/>
      <c r="BG553"/>
      <c r="BH553"/>
      <c r="BI553"/>
      <c r="BJ553"/>
      <c r="BK553"/>
      <c r="BL553"/>
      <c r="BM553"/>
      <c r="BN553"/>
      <c r="BO553"/>
      <c r="BP553"/>
      <c r="BQ553"/>
      <c r="BR553"/>
      <c r="BS553"/>
      <c r="BT553"/>
      <c r="BU553"/>
      <c r="BV553"/>
      <c r="BW553"/>
      <c r="BX553"/>
      <c r="BY553"/>
      <c r="BZ553"/>
    </row>
    <row r="554" spans="1:78" s="69" customFormat="1" ht="14.6">
      <c r="A554"/>
      <c r="B554" s="12" t="s">
        <v>0</v>
      </c>
      <c r="C554" s="60"/>
      <c r="D554" s="13"/>
      <c r="E554" s="13"/>
      <c r="F554" s="13"/>
      <c r="G554" s="13"/>
      <c r="H554" s="13"/>
      <c r="I554" s="13"/>
      <c r="J554" s="13"/>
      <c r="K554" s="13"/>
      <c r="L554" s="13"/>
      <c r="M554" s="14"/>
      <c r="N554" s="13"/>
      <c r="O554" s="149"/>
      <c r="P554"/>
      <c r="Q554" s="1"/>
      <c r="R554"/>
      <c r="S554"/>
      <c r="T554"/>
      <c r="U554"/>
      <c r="V554"/>
      <c r="W554"/>
      <c r="X554"/>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c r="BE554"/>
      <c r="BF554"/>
      <c r="BG554"/>
      <c r="BH554"/>
      <c r="BI554"/>
      <c r="BJ554"/>
      <c r="BK554"/>
      <c r="BL554"/>
      <c r="BM554"/>
      <c r="BN554"/>
      <c r="BO554"/>
      <c r="BP554"/>
      <c r="BQ554"/>
      <c r="BR554"/>
      <c r="BS554"/>
      <c r="BT554"/>
      <c r="BU554"/>
      <c r="BV554"/>
      <c r="BW554"/>
      <c r="BX554"/>
      <c r="BY554"/>
      <c r="BZ554"/>
    </row>
    <row r="555" spans="1:78" s="69" customFormat="1" ht="8.6" customHeight="1">
      <c r="A555"/>
      <c r="B555" s="137"/>
      <c r="C555" s="138"/>
      <c r="D555" s="110"/>
      <c r="E555" s="110"/>
      <c r="F555" s="110"/>
      <c r="G555" s="110"/>
      <c r="H555" s="110"/>
      <c r="I555" s="110"/>
      <c r="J555" s="110"/>
      <c r="K555" s="110"/>
      <c r="L555" s="110"/>
      <c r="M555" s="139"/>
      <c r="N555" s="110"/>
      <c r="O555" s="140"/>
      <c r="P555"/>
      <c r="Q555" s="1"/>
      <c r="R555"/>
      <c r="S555"/>
      <c r="T555"/>
      <c r="U555"/>
      <c r="V555"/>
      <c r="W555"/>
      <c r="X555"/>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c r="BE555"/>
      <c r="BF555"/>
      <c r="BG555"/>
      <c r="BH555"/>
      <c r="BI555"/>
      <c r="BJ555"/>
      <c r="BK555"/>
      <c r="BL555"/>
      <c r="BM555"/>
      <c r="BN555"/>
      <c r="BO555"/>
      <c r="BP555"/>
      <c r="BQ555"/>
    </row>
    <row r="556" spans="1:78" s="145" customFormat="1" ht="17.149999999999999">
      <c r="A556"/>
      <c r="B556" s="208" t="s">
        <v>470</v>
      </c>
      <c r="C556" s="208"/>
      <c r="D556" s="208"/>
      <c r="E556" s="208"/>
      <c r="F556" s="208"/>
      <c r="G556" s="208"/>
      <c r="H556" s="208"/>
      <c r="I556" s="208"/>
      <c r="J556" s="208"/>
      <c r="K556" s="208"/>
      <c r="L556" s="208"/>
      <c r="M556" s="141"/>
      <c r="N556" s="142"/>
      <c r="O556" s="176"/>
      <c r="P556"/>
    </row>
    <row r="557" spans="1:78" s="145" customFormat="1" ht="17.600000000000001" thickBot="1">
      <c r="A557"/>
      <c r="B557" s="307" t="s">
        <v>471</v>
      </c>
      <c r="C557" s="307"/>
      <c r="D557" s="307"/>
      <c r="E557" s="307"/>
      <c r="F557" s="307"/>
      <c r="G557" s="307"/>
      <c r="H557" s="307"/>
      <c r="I557" s="307"/>
      <c r="J557" s="307"/>
      <c r="K557" s="307"/>
      <c r="L557" s="307"/>
      <c r="M557" s="209"/>
      <c r="N557" s="277" t="s">
        <v>501</v>
      </c>
      <c r="O557" s="210" t="s">
        <v>502</v>
      </c>
      <c r="P557"/>
    </row>
    <row r="558" spans="1:78" s="212" customFormat="1" ht="14.05" customHeight="1">
      <c r="A558"/>
      <c r="B558" s="211"/>
      <c r="D558" s="213"/>
      <c r="E558" s="214"/>
      <c r="F558" s="214"/>
      <c r="G558" s="214"/>
      <c r="H558" s="214"/>
      <c r="I558" s="214"/>
      <c r="J558" s="214"/>
      <c r="K558" s="214"/>
      <c r="L558" s="215"/>
      <c r="M558" s="216"/>
      <c r="N558" s="336" t="s">
        <v>605</v>
      </c>
      <c r="O558" s="218"/>
    </row>
    <row r="559" spans="1:78" s="225" customFormat="1" ht="14.05" customHeight="1" thickBot="1">
      <c r="A559"/>
      <c r="B559" s="219" t="s">
        <v>7</v>
      </c>
      <c r="C559" s="220"/>
      <c r="D559" s="295" t="s">
        <v>504</v>
      </c>
      <c r="E559" s="296"/>
      <c r="F559" s="296"/>
      <c r="G559" s="296"/>
      <c r="H559" s="296"/>
      <c r="I559" s="296"/>
      <c r="J559" s="296"/>
      <c r="K559" s="296"/>
      <c r="L559" s="221"/>
      <c r="M559" s="222"/>
      <c r="N559" s="337"/>
      <c r="O559" s="224">
        <f>SUM(O562:O581)</f>
        <v>0</v>
      </c>
      <c r="P559" s="212"/>
    </row>
    <row r="560" spans="1:78" s="225" customFormat="1" ht="14.05" customHeight="1">
      <c r="A560"/>
      <c r="B560" s="211"/>
      <c r="C560" s="212"/>
      <c r="D560" s="308"/>
      <c r="E560" s="308"/>
      <c r="F560" s="214"/>
      <c r="G560" s="214"/>
      <c r="H560" s="214"/>
      <c r="I560" s="214"/>
      <c r="J560" s="214"/>
      <c r="K560" s="214"/>
      <c r="L560" s="226"/>
      <c r="M560" s="216"/>
      <c r="N560" s="217"/>
      <c r="O560" s="218"/>
      <c r="P560" s="212"/>
    </row>
    <row r="561" spans="1:16" s="225" customFormat="1" ht="14.05" customHeight="1">
      <c r="A561"/>
      <c r="B561" s="227"/>
      <c r="C561" s="228"/>
      <c r="D561" s="229"/>
      <c r="E561" s="229"/>
      <c r="F561" s="230"/>
      <c r="G561" s="230"/>
      <c r="H561" s="230"/>
      <c r="I561" s="230"/>
      <c r="J561" s="230"/>
      <c r="K561" s="230"/>
      <c r="L561" s="231"/>
      <c r="M561" s="228"/>
      <c r="N561" s="232"/>
      <c r="O561" s="233"/>
      <c r="P561" s="212"/>
    </row>
    <row r="562" spans="1:16" s="237" customFormat="1" ht="36" customHeight="1">
      <c r="A562"/>
      <c r="B562" s="234" t="s">
        <v>505</v>
      </c>
      <c r="C562" s="235" t="s">
        <v>41</v>
      </c>
      <c r="D562" s="305" t="s">
        <v>506</v>
      </c>
      <c r="E562" s="305"/>
      <c r="F562" s="305"/>
      <c r="G562" s="305"/>
      <c r="H562" s="305"/>
      <c r="I562" s="305"/>
      <c r="J562" s="305"/>
      <c r="K562" s="305"/>
      <c r="L562" s="236"/>
      <c r="N562" s="238"/>
      <c r="O562" s="239"/>
      <c r="P562" s="240"/>
    </row>
    <row r="563" spans="1:16" s="237" customFormat="1" ht="25" customHeight="1">
      <c r="A563"/>
      <c r="B563" s="234"/>
      <c r="C563" s="235"/>
      <c r="D563" s="294" t="s">
        <v>507</v>
      </c>
      <c r="E563" s="294"/>
      <c r="F563" s="294"/>
      <c r="G563" s="294"/>
      <c r="H563" s="294"/>
      <c r="I563" s="294"/>
      <c r="J563" s="294"/>
      <c r="K563" s="294"/>
      <c r="L563" s="236">
        <v>5.7</v>
      </c>
      <c r="N563" s="238"/>
      <c r="O563" s="239"/>
      <c r="P563" s="240"/>
    </row>
    <row r="564" spans="1:16" s="237" customFormat="1" ht="25" customHeight="1">
      <c r="A564"/>
      <c r="B564" s="234"/>
      <c r="C564" s="235"/>
      <c r="D564" s="294" t="s">
        <v>508</v>
      </c>
      <c r="E564" s="294"/>
      <c r="F564" s="294"/>
      <c r="G564" s="294"/>
      <c r="H564" s="294"/>
      <c r="I564" s="294"/>
      <c r="J564" s="294"/>
      <c r="K564" s="294"/>
      <c r="L564" s="236">
        <v>25</v>
      </c>
      <c r="N564" s="238"/>
      <c r="O564" s="239"/>
      <c r="P564" s="240"/>
    </row>
    <row r="565" spans="1:16" s="237" customFormat="1" ht="25" customHeight="1">
      <c r="A565"/>
      <c r="B565" s="234"/>
      <c r="C565" s="235"/>
      <c r="D565" s="294"/>
      <c r="E565" s="294"/>
      <c r="F565" s="294"/>
      <c r="G565" s="294"/>
      <c r="H565" s="294"/>
      <c r="I565" s="294"/>
      <c r="J565" s="294"/>
      <c r="K565" s="294"/>
      <c r="L565" s="236">
        <f>L563+L564</f>
        <v>30.7</v>
      </c>
      <c r="N565" s="238"/>
      <c r="O565" s="239">
        <f>L565*N565</f>
        <v>0</v>
      </c>
      <c r="P565" s="240"/>
    </row>
    <row r="566" spans="1:16" s="225" customFormat="1" ht="14.05" customHeight="1">
      <c r="A566"/>
      <c r="B566" s="227"/>
      <c r="C566" s="228"/>
      <c r="D566" s="229"/>
      <c r="E566" s="229"/>
      <c r="F566" s="230"/>
      <c r="G566" s="230"/>
      <c r="H566" s="230"/>
      <c r="I566" s="230"/>
      <c r="J566" s="230"/>
      <c r="K566" s="230"/>
      <c r="L566" s="241"/>
      <c r="M566" s="228"/>
      <c r="N566" s="232"/>
      <c r="O566" s="233"/>
      <c r="P566" s="212"/>
    </row>
    <row r="567" spans="1:16" s="237" customFormat="1" ht="37" customHeight="1">
      <c r="A567"/>
      <c r="B567" s="234" t="s">
        <v>509</v>
      </c>
      <c r="C567" s="235" t="s">
        <v>41</v>
      </c>
      <c r="D567" s="305" t="s">
        <v>510</v>
      </c>
      <c r="E567" s="305"/>
      <c r="F567" s="305"/>
      <c r="G567" s="305"/>
      <c r="H567" s="305"/>
      <c r="I567" s="305"/>
      <c r="J567" s="305"/>
      <c r="K567" s="305"/>
      <c r="L567" s="236"/>
      <c r="N567" s="238"/>
      <c r="O567" s="239"/>
      <c r="P567" s="240"/>
    </row>
    <row r="568" spans="1:16" s="237" customFormat="1" ht="25" customHeight="1">
      <c r="A568"/>
      <c r="B568" s="234"/>
      <c r="C568" s="235"/>
      <c r="D568" s="294" t="s">
        <v>507</v>
      </c>
      <c r="E568" s="294"/>
      <c r="F568" s="294"/>
      <c r="G568" s="294"/>
      <c r="H568" s="294"/>
      <c r="I568" s="294"/>
      <c r="J568" s="294"/>
      <c r="K568" s="294"/>
      <c r="L568" s="236">
        <v>5.7</v>
      </c>
      <c r="N568" s="238"/>
      <c r="O568" s="239"/>
      <c r="P568" s="240"/>
    </row>
    <row r="569" spans="1:16" s="237" customFormat="1" ht="25" customHeight="1">
      <c r="A569"/>
      <c r="B569" s="234"/>
      <c r="C569" s="235"/>
      <c r="D569" s="294" t="s">
        <v>508</v>
      </c>
      <c r="E569" s="294"/>
      <c r="F569" s="294"/>
      <c r="G569" s="294"/>
      <c r="H569" s="294"/>
      <c r="I569" s="294"/>
      <c r="J569" s="294"/>
      <c r="K569" s="294"/>
      <c r="L569" s="236">
        <v>5</v>
      </c>
      <c r="N569" s="238"/>
      <c r="O569" s="239"/>
      <c r="P569" s="240"/>
    </row>
    <row r="570" spans="1:16" s="237" customFormat="1" ht="25" customHeight="1">
      <c r="A570"/>
      <c r="B570" s="234"/>
      <c r="C570" s="235"/>
      <c r="D570" s="294"/>
      <c r="E570" s="294"/>
      <c r="F570" s="294"/>
      <c r="G570" s="294"/>
      <c r="H570" s="294"/>
      <c r="I570" s="294"/>
      <c r="J570" s="294"/>
      <c r="K570" s="294"/>
      <c r="L570" s="236">
        <f>L568+L569</f>
        <v>10.7</v>
      </c>
      <c r="N570" s="238"/>
      <c r="O570" s="239">
        <f>L570*N570</f>
        <v>0</v>
      </c>
      <c r="P570" s="240"/>
    </row>
    <row r="571" spans="1:16" s="225" customFormat="1" ht="14.05" customHeight="1">
      <c r="A571"/>
      <c r="B571" s="227"/>
      <c r="C571" s="228"/>
      <c r="D571" s="229"/>
      <c r="E571" s="229"/>
      <c r="F571" s="230"/>
      <c r="G571" s="230"/>
      <c r="H571" s="230"/>
      <c r="I571" s="230"/>
      <c r="J571" s="230"/>
      <c r="K571" s="230"/>
      <c r="L571" s="231"/>
      <c r="M571" s="228"/>
      <c r="N571" s="232"/>
      <c r="O571" s="233"/>
      <c r="P571" s="212"/>
    </row>
    <row r="572" spans="1:16" s="237" customFormat="1" ht="64" customHeight="1">
      <c r="A572"/>
      <c r="B572" s="234" t="s">
        <v>511</v>
      </c>
      <c r="C572" s="235" t="s">
        <v>8</v>
      </c>
      <c r="D572" s="305" t="s">
        <v>512</v>
      </c>
      <c r="E572" s="305"/>
      <c r="F572" s="305"/>
      <c r="G572" s="305"/>
      <c r="H572" s="305"/>
      <c r="I572" s="305"/>
      <c r="J572" s="305"/>
      <c r="K572" s="305"/>
      <c r="L572" s="236"/>
      <c r="N572" s="238"/>
      <c r="O572" s="239"/>
      <c r="P572" s="240"/>
    </row>
    <row r="573" spans="1:16" s="237" customFormat="1" ht="25" customHeight="1">
      <c r="A573"/>
      <c r="B573" s="234"/>
      <c r="C573" s="235"/>
      <c r="D573" s="294" t="s">
        <v>507</v>
      </c>
      <c r="E573" s="294"/>
      <c r="F573" s="294"/>
      <c r="G573" s="294"/>
      <c r="H573" s="294"/>
      <c r="I573" s="294"/>
      <c r="J573" s="294"/>
      <c r="K573" s="294"/>
      <c r="L573" s="236">
        <v>0.5</v>
      </c>
      <c r="N573" s="238"/>
      <c r="O573" s="239"/>
      <c r="P573" s="240"/>
    </row>
    <row r="574" spans="1:16" s="237" customFormat="1" ht="25" customHeight="1">
      <c r="A574"/>
      <c r="B574" s="234"/>
      <c r="C574" s="235"/>
      <c r="D574" s="294" t="s">
        <v>508</v>
      </c>
      <c r="E574" s="294"/>
      <c r="F574" s="294"/>
      <c r="G574" s="294"/>
      <c r="H574" s="294"/>
      <c r="I574" s="294"/>
      <c r="J574" s="294"/>
      <c r="K574" s="294"/>
      <c r="L574" s="236">
        <v>0.5</v>
      </c>
      <c r="N574" s="238"/>
      <c r="O574" s="239"/>
      <c r="P574" s="240"/>
    </row>
    <row r="575" spans="1:16" s="237" customFormat="1" ht="25" customHeight="1">
      <c r="A575"/>
      <c r="B575" s="234"/>
      <c r="C575" s="235"/>
      <c r="D575" s="294"/>
      <c r="E575" s="294"/>
      <c r="F575" s="294"/>
      <c r="G575" s="294"/>
      <c r="H575" s="294"/>
      <c r="I575" s="294"/>
      <c r="J575" s="294"/>
      <c r="K575" s="294"/>
      <c r="L575" s="236">
        <f>L573+L574</f>
        <v>1</v>
      </c>
      <c r="N575" s="238"/>
      <c r="O575" s="239">
        <f>L575*N575</f>
        <v>0</v>
      </c>
      <c r="P575" s="240"/>
    </row>
    <row r="576" spans="1:16" s="225" customFormat="1" ht="14.05" customHeight="1">
      <c r="A576"/>
      <c r="B576" s="227"/>
      <c r="C576" s="228"/>
      <c r="D576" s="229"/>
      <c r="E576" s="229"/>
      <c r="F576" s="230"/>
      <c r="G576" s="230"/>
      <c r="H576" s="230"/>
      <c r="I576" s="230"/>
      <c r="J576" s="230"/>
      <c r="K576" s="230"/>
      <c r="L576" s="231"/>
      <c r="M576" s="228"/>
      <c r="N576" s="232"/>
      <c r="O576" s="233"/>
      <c r="P576" s="212"/>
    </row>
    <row r="577" spans="1:17" s="237" customFormat="1" ht="34" customHeight="1">
      <c r="A577"/>
      <c r="B577" s="234" t="s">
        <v>513</v>
      </c>
      <c r="C577" s="235" t="s">
        <v>131</v>
      </c>
      <c r="D577" s="305" t="s">
        <v>514</v>
      </c>
      <c r="E577" s="305"/>
      <c r="F577" s="305"/>
      <c r="G577" s="305"/>
      <c r="H577" s="305"/>
      <c r="I577" s="305"/>
      <c r="J577" s="305"/>
      <c r="K577" s="305"/>
      <c r="L577" s="236"/>
      <c r="N577" s="238"/>
      <c r="O577" s="239"/>
      <c r="P577" s="240"/>
    </row>
    <row r="578" spans="1:17" s="237" customFormat="1" ht="25" customHeight="1">
      <c r="A578"/>
      <c r="B578" s="234"/>
      <c r="C578" s="235"/>
      <c r="D578" s="294" t="s">
        <v>507</v>
      </c>
      <c r="E578" s="294"/>
      <c r="F578" s="294"/>
      <c r="G578" s="294"/>
      <c r="H578" s="294"/>
      <c r="I578" s="294"/>
      <c r="J578" s="294"/>
      <c r="K578" s="294"/>
      <c r="L578" s="236">
        <v>0</v>
      </c>
      <c r="N578" s="238"/>
      <c r="O578" s="239"/>
      <c r="P578" s="240"/>
    </row>
    <row r="579" spans="1:17" s="237" customFormat="1" ht="25" customHeight="1">
      <c r="A579"/>
      <c r="B579" s="234"/>
      <c r="C579" s="235"/>
      <c r="D579" s="294" t="s">
        <v>508</v>
      </c>
      <c r="E579" s="294"/>
      <c r="F579" s="294"/>
      <c r="G579" s="294"/>
      <c r="H579" s="294"/>
      <c r="I579" s="294"/>
      <c r="J579" s="294"/>
      <c r="K579" s="294"/>
      <c r="L579" s="236">
        <v>5</v>
      </c>
      <c r="N579" s="238"/>
      <c r="O579" s="239"/>
      <c r="P579" s="240"/>
    </row>
    <row r="580" spans="1:17" s="237" customFormat="1" ht="25" customHeight="1">
      <c r="A580"/>
      <c r="B580" s="234"/>
      <c r="C580" s="235"/>
      <c r="D580" s="294"/>
      <c r="E580" s="294"/>
      <c r="F580" s="294"/>
      <c r="G580" s="294"/>
      <c r="H580" s="294"/>
      <c r="I580" s="294"/>
      <c r="J580" s="294"/>
      <c r="K580" s="294"/>
      <c r="L580" s="236">
        <f>L578+L579</f>
        <v>5</v>
      </c>
      <c r="N580" s="238"/>
      <c r="O580" s="239">
        <f>L580*N580</f>
        <v>0</v>
      </c>
      <c r="P580" s="240"/>
    </row>
    <row r="581" spans="1:17" s="225" customFormat="1" ht="14.05" customHeight="1">
      <c r="A581"/>
      <c r="B581" s="227"/>
      <c r="C581" s="228"/>
      <c r="D581" s="229"/>
      <c r="E581" s="229"/>
      <c r="F581" s="230"/>
      <c r="G581" s="230"/>
      <c r="H581" s="230"/>
      <c r="I581" s="230"/>
      <c r="J581" s="230"/>
      <c r="K581" s="230"/>
      <c r="L581" s="231"/>
      <c r="M581" s="228"/>
      <c r="N581" s="232"/>
      <c r="O581" s="233"/>
      <c r="P581" s="212"/>
    </row>
    <row r="582" spans="1:17" s="245" customFormat="1" ht="14.05" customHeight="1">
      <c r="A582"/>
      <c r="B582" s="242"/>
      <c r="C582" s="216"/>
      <c r="D582" s="243"/>
      <c r="E582" s="243"/>
      <c r="F582" s="244"/>
      <c r="G582" s="244"/>
      <c r="H582" s="244"/>
      <c r="I582" s="244"/>
      <c r="J582" s="244"/>
      <c r="K582" s="244"/>
      <c r="L582" s="226"/>
      <c r="M582" s="216"/>
      <c r="N582" s="217"/>
      <c r="O582" s="218"/>
      <c r="P582" s="216"/>
    </row>
    <row r="583" spans="1:17" s="225" customFormat="1" ht="14.05" customHeight="1">
      <c r="A583"/>
      <c r="B583" s="219" t="s">
        <v>23</v>
      </c>
      <c r="C583" s="220"/>
      <c r="D583" s="295" t="s">
        <v>515</v>
      </c>
      <c r="E583" s="296"/>
      <c r="F583" s="296"/>
      <c r="G583" s="296"/>
      <c r="H583" s="296"/>
      <c r="I583" s="296"/>
      <c r="J583" s="296"/>
      <c r="K583" s="296"/>
      <c r="L583" s="221"/>
      <c r="M583" s="222"/>
      <c r="N583" s="223"/>
      <c r="O583" s="224">
        <f>SUM(O586:O595)</f>
        <v>0</v>
      </c>
      <c r="P583" s="212"/>
    </row>
    <row r="584" spans="1:17" s="225" customFormat="1" ht="14.05" customHeight="1">
      <c r="A584"/>
      <c r="B584" s="211"/>
      <c r="C584" s="212"/>
      <c r="D584" s="213"/>
      <c r="E584" s="214"/>
      <c r="F584" s="214"/>
      <c r="G584" s="214"/>
      <c r="H584" s="214"/>
      <c r="I584" s="214"/>
      <c r="J584" s="214"/>
      <c r="K584" s="214"/>
      <c r="L584" s="215"/>
      <c r="M584" s="216"/>
      <c r="N584" s="217"/>
      <c r="O584" s="218"/>
      <c r="P584" s="212"/>
    </row>
    <row r="585" spans="1:17" s="237" customFormat="1" ht="62.05" customHeight="1">
      <c r="A585"/>
      <c r="B585" s="234" t="s">
        <v>516</v>
      </c>
      <c r="C585" s="235" t="s">
        <v>8</v>
      </c>
      <c r="D585" s="305" t="s">
        <v>517</v>
      </c>
      <c r="E585" s="306"/>
      <c r="F585" s="306"/>
      <c r="G585" s="306"/>
      <c r="H585" s="306"/>
      <c r="I585" s="306"/>
      <c r="J585" s="306"/>
      <c r="K585" s="306"/>
      <c r="L585" s="236"/>
      <c r="N585" s="238"/>
      <c r="O585" s="239"/>
      <c r="P585" s="240"/>
    </row>
    <row r="586" spans="1:17" s="237" customFormat="1" ht="25" customHeight="1">
      <c r="A586"/>
      <c r="B586" s="234"/>
      <c r="C586" s="235"/>
      <c r="D586" s="294"/>
      <c r="E586" s="294"/>
      <c r="F586" s="294"/>
      <c r="G586" s="294"/>
      <c r="H586" s="294"/>
      <c r="I586" s="294"/>
      <c r="J586" s="294"/>
      <c r="K586" s="294"/>
      <c r="L586" s="236">
        <v>1</v>
      </c>
      <c r="N586" s="238"/>
      <c r="O586" s="239">
        <f>L586*N586</f>
        <v>0</v>
      </c>
      <c r="P586" s="240"/>
    </row>
    <row r="587" spans="1:17" s="225" customFormat="1" ht="14.05" customHeight="1">
      <c r="A587"/>
      <c r="B587" s="227"/>
      <c r="C587" s="228"/>
      <c r="D587" s="229"/>
      <c r="E587" s="229"/>
      <c r="F587" s="230"/>
      <c r="G587" s="230"/>
      <c r="H587" s="230"/>
      <c r="I587" s="230"/>
      <c r="J587" s="230"/>
      <c r="K587" s="230"/>
      <c r="L587" s="231"/>
      <c r="M587" s="228"/>
      <c r="N587" s="232"/>
      <c r="O587" s="233"/>
      <c r="P587" s="212"/>
    </row>
    <row r="588" spans="1:17" s="237" customFormat="1" ht="46.5" customHeight="1">
      <c r="A588"/>
      <c r="B588" s="234" t="s">
        <v>518</v>
      </c>
      <c r="C588" s="235" t="s">
        <v>8</v>
      </c>
      <c r="D588" s="305" t="s">
        <v>519</v>
      </c>
      <c r="E588" s="306"/>
      <c r="F588" s="306"/>
      <c r="G588" s="306"/>
      <c r="H588" s="306"/>
      <c r="I588" s="306"/>
      <c r="J588" s="306"/>
      <c r="K588" s="306"/>
      <c r="L588" s="236"/>
      <c r="N588" s="238"/>
      <c r="O588" s="239"/>
      <c r="P588" s="240"/>
    </row>
    <row r="589" spans="1:17" s="237" customFormat="1" ht="25" customHeight="1">
      <c r="A589"/>
      <c r="B589" s="234"/>
      <c r="C589" s="235"/>
      <c r="D589" s="294"/>
      <c r="E589" s="294"/>
      <c r="F589" s="294"/>
      <c r="G589" s="294"/>
      <c r="H589" s="294"/>
      <c r="I589" s="294"/>
      <c r="J589" s="294"/>
      <c r="K589" s="294"/>
      <c r="L589" s="236">
        <v>1</v>
      </c>
      <c r="N589" s="238"/>
      <c r="O589" s="239">
        <f>L589*N589</f>
        <v>0</v>
      </c>
      <c r="P589" s="240"/>
    </row>
    <row r="590" spans="1:17" s="225" customFormat="1" ht="14.05" customHeight="1">
      <c r="A590"/>
      <c r="B590" s="227"/>
      <c r="C590" s="228"/>
      <c r="D590" s="229"/>
      <c r="E590" s="229"/>
      <c r="F590" s="230"/>
      <c r="G590" s="230"/>
      <c r="H590" s="230"/>
      <c r="I590" s="230"/>
      <c r="J590" s="230"/>
      <c r="K590" s="230"/>
      <c r="L590" s="231"/>
      <c r="M590" s="228"/>
      <c r="N590" s="232"/>
      <c r="O590" s="233"/>
      <c r="P590" s="212"/>
    </row>
    <row r="591" spans="1:17" s="237" customFormat="1" ht="25" customHeight="1">
      <c r="A591"/>
      <c r="B591" s="234" t="s">
        <v>520</v>
      </c>
      <c r="C591" s="235" t="s">
        <v>8</v>
      </c>
      <c r="D591" s="305" t="s">
        <v>521</v>
      </c>
      <c r="E591" s="306"/>
      <c r="F591" s="306"/>
      <c r="G591" s="306"/>
      <c r="H591" s="306"/>
      <c r="I591" s="306"/>
      <c r="J591" s="306"/>
      <c r="K591" s="306"/>
      <c r="L591" s="236"/>
      <c r="N591" s="238"/>
      <c r="O591" s="239"/>
      <c r="P591" s="240"/>
    </row>
    <row r="592" spans="1:17" s="237" customFormat="1" ht="25" customHeight="1">
      <c r="A592"/>
      <c r="B592" s="234"/>
      <c r="C592" s="235"/>
      <c r="D592" s="294"/>
      <c r="E592" s="294"/>
      <c r="F592" s="294"/>
      <c r="G592" s="294"/>
      <c r="H592" s="294"/>
      <c r="I592" s="294"/>
      <c r="J592" s="294"/>
      <c r="K592" s="294"/>
      <c r="L592" s="236">
        <v>2</v>
      </c>
      <c r="N592" s="238"/>
      <c r="O592" s="239">
        <f>L592*N592</f>
        <v>0</v>
      </c>
      <c r="P592" s="240"/>
      <c r="Q592" s="246"/>
    </row>
    <row r="593" spans="1:17" s="225" customFormat="1" ht="14.05" customHeight="1">
      <c r="A593"/>
      <c r="B593" s="227"/>
      <c r="C593" s="228"/>
      <c r="D593" s="229"/>
      <c r="E593" s="229"/>
      <c r="F593" s="230"/>
      <c r="G593" s="230"/>
      <c r="H593" s="230"/>
      <c r="I593" s="230"/>
      <c r="J593" s="230"/>
      <c r="K593" s="230"/>
      <c r="L593" s="231"/>
      <c r="M593" s="228"/>
      <c r="N593" s="232"/>
      <c r="O593" s="233"/>
      <c r="P593" s="212"/>
    </row>
    <row r="594" spans="1:17" s="237" customFormat="1" ht="25" customHeight="1">
      <c r="A594"/>
      <c r="B594" s="234" t="s">
        <v>522</v>
      </c>
      <c r="C594" s="235" t="s">
        <v>8</v>
      </c>
      <c r="D594" s="305" t="s">
        <v>523</v>
      </c>
      <c r="E594" s="306"/>
      <c r="F594" s="306"/>
      <c r="G594" s="306"/>
      <c r="H594" s="306"/>
      <c r="I594" s="306"/>
      <c r="J594" s="306"/>
      <c r="K594" s="306"/>
      <c r="L594" s="236"/>
      <c r="N594" s="238"/>
      <c r="O594" s="239"/>
      <c r="P594" s="240"/>
    </row>
    <row r="595" spans="1:17" s="237" customFormat="1" ht="37.299999999999997" customHeight="1">
      <c r="A595"/>
      <c r="B595" s="234"/>
      <c r="C595" s="235"/>
      <c r="D595" s="294"/>
      <c r="E595" s="294"/>
      <c r="F595" s="294"/>
      <c r="G595" s="294"/>
      <c r="H595" s="294"/>
      <c r="I595" s="294"/>
      <c r="J595" s="294"/>
      <c r="K595" s="294"/>
      <c r="L595" s="236">
        <v>1</v>
      </c>
      <c r="N595" s="238"/>
      <c r="O595" s="239">
        <f>L595*N595</f>
        <v>0</v>
      </c>
      <c r="P595" s="240"/>
      <c r="Q595" s="246"/>
    </row>
    <row r="596" spans="1:17" s="237" customFormat="1" ht="15">
      <c r="A596"/>
      <c r="B596" s="234"/>
      <c r="C596" s="235"/>
      <c r="D596" s="247"/>
      <c r="E596" s="247"/>
      <c r="F596" s="247"/>
      <c r="G596" s="247"/>
      <c r="H596" s="247"/>
      <c r="I596" s="247"/>
      <c r="J596" s="247"/>
      <c r="K596" s="247"/>
      <c r="L596" s="236"/>
      <c r="N596" s="238"/>
      <c r="O596" s="239"/>
      <c r="P596" s="240"/>
    </row>
    <row r="597" spans="1:17" s="225" customFormat="1" ht="14.05" customHeight="1">
      <c r="A597"/>
      <c r="B597" s="219" t="s">
        <v>25</v>
      </c>
      <c r="C597" s="220"/>
      <c r="D597" s="295" t="s">
        <v>524</v>
      </c>
      <c r="E597" s="296"/>
      <c r="F597" s="296"/>
      <c r="G597" s="296"/>
      <c r="H597" s="296"/>
      <c r="I597" s="296"/>
      <c r="J597" s="296"/>
      <c r="K597" s="296"/>
      <c r="L597" s="221"/>
      <c r="M597" s="222"/>
      <c r="N597" s="223"/>
      <c r="O597" s="224">
        <f>SUM(O600:O653)</f>
        <v>0</v>
      </c>
      <c r="P597" s="212"/>
    </row>
    <row r="598" spans="1:17" s="237" customFormat="1" ht="17.05" customHeight="1">
      <c r="A598"/>
      <c r="B598" s="234"/>
      <c r="C598" s="235"/>
      <c r="D598" s="248"/>
      <c r="E598" s="248"/>
      <c r="F598" s="248"/>
      <c r="G598" s="248"/>
      <c r="H598" s="248"/>
      <c r="I598" s="248"/>
      <c r="J598" s="248"/>
      <c r="K598" s="248"/>
      <c r="L598" s="236"/>
      <c r="N598" s="238"/>
      <c r="O598" s="239"/>
      <c r="P598" s="240"/>
    </row>
    <row r="599" spans="1:17" s="225" customFormat="1" ht="14.05" customHeight="1">
      <c r="A599"/>
      <c r="B599" s="227"/>
      <c r="C599" s="228"/>
      <c r="D599" s="229"/>
      <c r="E599" s="229"/>
      <c r="F599" s="230"/>
      <c r="G599" s="230"/>
      <c r="H599" s="230"/>
      <c r="I599" s="230"/>
      <c r="J599" s="230"/>
      <c r="K599" s="230"/>
      <c r="L599" s="231"/>
      <c r="M599" s="228"/>
      <c r="N599" s="232"/>
      <c r="O599" s="233"/>
      <c r="P599" s="212"/>
    </row>
    <row r="600" spans="1:17" s="237" customFormat="1" ht="80.5" customHeight="1">
      <c r="A600"/>
      <c r="B600" s="234" t="s">
        <v>525</v>
      </c>
      <c r="C600" s="235" t="s">
        <v>131</v>
      </c>
      <c r="D600" s="304" t="s">
        <v>526</v>
      </c>
      <c r="E600" s="304"/>
      <c r="F600" s="304"/>
      <c r="G600" s="304"/>
      <c r="H600" s="304"/>
      <c r="I600" s="304"/>
      <c r="J600" s="304"/>
      <c r="K600" s="304"/>
      <c r="L600" s="236"/>
      <c r="N600" s="238"/>
      <c r="O600" s="239"/>
      <c r="P600" s="249"/>
    </row>
    <row r="601" spans="1:17" s="237" customFormat="1" ht="25" customHeight="1">
      <c r="A601"/>
      <c r="B601" s="234"/>
      <c r="C601" s="235"/>
      <c r="D601" s="294" t="s">
        <v>507</v>
      </c>
      <c r="E601" s="294"/>
      <c r="F601" s="294"/>
      <c r="G601" s="294"/>
      <c r="H601" s="294"/>
      <c r="I601" s="294"/>
      <c r="J601" s="294"/>
      <c r="K601" s="294"/>
      <c r="L601" s="236">
        <v>0</v>
      </c>
      <c r="N601" s="238"/>
      <c r="O601" s="239"/>
      <c r="P601" s="240"/>
    </row>
    <row r="602" spans="1:17" s="237" customFormat="1" ht="25" customHeight="1">
      <c r="A602"/>
      <c r="B602" s="234"/>
      <c r="C602" s="235"/>
      <c r="D602" s="294" t="s">
        <v>508</v>
      </c>
      <c r="E602" s="294"/>
      <c r="F602" s="294"/>
      <c r="G602" s="294"/>
      <c r="H602" s="294"/>
      <c r="I602" s="294"/>
      <c r="J602" s="294"/>
      <c r="K602" s="294"/>
      <c r="L602" s="236">
        <v>10.199999999999999</v>
      </c>
      <c r="N602" s="238"/>
      <c r="O602" s="239"/>
      <c r="P602" s="240"/>
    </row>
    <row r="603" spans="1:17" s="237" customFormat="1" ht="25" customHeight="1">
      <c r="A603"/>
      <c r="B603" s="234"/>
      <c r="C603" s="235"/>
      <c r="D603" s="294"/>
      <c r="E603" s="294"/>
      <c r="F603" s="294"/>
      <c r="G603" s="294"/>
      <c r="H603" s="294"/>
      <c r="I603" s="294"/>
      <c r="J603" s="294"/>
      <c r="K603" s="294"/>
      <c r="L603" s="236">
        <f>L601+L602</f>
        <v>10.199999999999999</v>
      </c>
      <c r="N603" s="238"/>
      <c r="O603" s="239">
        <f>L603*N603</f>
        <v>0</v>
      </c>
      <c r="P603" s="240"/>
    </row>
    <row r="604" spans="1:17" s="225" customFormat="1" ht="14.05" customHeight="1">
      <c r="A604"/>
      <c r="B604" s="227"/>
      <c r="C604" s="228"/>
      <c r="D604" s="229"/>
      <c r="E604" s="229"/>
      <c r="F604" s="230"/>
      <c r="G604" s="230"/>
      <c r="H604" s="230"/>
      <c r="I604" s="230"/>
      <c r="J604" s="230"/>
      <c r="K604" s="230"/>
      <c r="L604" s="231"/>
      <c r="M604" s="228"/>
      <c r="N604" s="232"/>
      <c r="O604" s="233"/>
      <c r="P604" s="212"/>
    </row>
    <row r="605" spans="1:17" s="237" customFormat="1" ht="48" customHeight="1">
      <c r="A605"/>
      <c r="B605" s="234" t="s">
        <v>527</v>
      </c>
      <c r="C605" s="235" t="s">
        <v>131</v>
      </c>
      <c r="D605" s="304" t="s">
        <v>528</v>
      </c>
      <c r="E605" s="304"/>
      <c r="F605" s="304"/>
      <c r="G605" s="304"/>
      <c r="H605" s="304"/>
      <c r="I605" s="304"/>
      <c r="J605" s="304"/>
      <c r="K605" s="304"/>
      <c r="L605" s="236"/>
      <c r="N605" s="238"/>
      <c r="O605" s="239"/>
      <c r="P605" s="240"/>
    </row>
    <row r="606" spans="1:17" s="237" customFormat="1" ht="25" customHeight="1">
      <c r="A606"/>
      <c r="B606" s="234"/>
      <c r="C606" s="235"/>
      <c r="D606" s="294" t="s">
        <v>507</v>
      </c>
      <c r="E606" s="294"/>
      <c r="F606" s="294"/>
      <c r="G606" s="294"/>
      <c r="H606" s="294"/>
      <c r="I606" s="294"/>
      <c r="J606" s="294"/>
      <c r="K606" s="294"/>
      <c r="L606" s="236">
        <v>0</v>
      </c>
      <c r="N606" s="238"/>
      <c r="O606" s="239"/>
      <c r="P606" s="240"/>
    </row>
    <row r="607" spans="1:17" s="237" customFormat="1" ht="25" customHeight="1">
      <c r="A607"/>
      <c r="B607" s="234"/>
      <c r="C607" s="235"/>
      <c r="D607" s="294" t="s">
        <v>508</v>
      </c>
      <c r="E607" s="294"/>
      <c r="F607" s="294"/>
      <c r="G607" s="294"/>
      <c r="H607" s="294"/>
      <c r="I607" s="294"/>
      <c r="J607" s="294"/>
      <c r="K607" s="294"/>
      <c r="L607" s="236">
        <v>5</v>
      </c>
      <c r="N607" s="238"/>
      <c r="O607" s="239"/>
      <c r="P607" s="240"/>
    </row>
    <row r="608" spans="1:17" s="237" customFormat="1" ht="25" customHeight="1">
      <c r="A608"/>
      <c r="B608" s="234"/>
      <c r="C608" s="235"/>
      <c r="D608" s="294"/>
      <c r="E608" s="294"/>
      <c r="F608" s="294"/>
      <c r="G608" s="294"/>
      <c r="H608" s="294"/>
      <c r="I608" s="294"/>
      <c r="J608" s="294"/>
      <c r="K608" s="294"/>
      <c r="L608" s="236">
        <f>L606+L607</f>
        <v>5</v>
      </c>
      <c r="N608" s="238"/>
      <c r="O608" s="239">
        <f>L608*N608</f>
        <v>0</v>
      </c>
      <c r="P608" s="240"/>
    </row>
    <row r="609" spans="1:16" s="225" customFormat="1" ht="14.05" customHeight="1">
      <c r="A609"/>
      <c r="B609" s="227"/>
      <c r="C609" s="228"/>
      <c r="D609" s="229"/>
      <c r="E609" s="229"/>
      <c r="F609" s="230"/>
      <c r="G609" s="230"/>
      <c r="H609" s="230"/>
      <c r="I609" s="230"/>
      <c r="J609" s="230"/>
      <c r="K609" s="230"/>
      <c r="L609" s="231"/>
      <c r="M609" s="228"/>
      <c r="N609" s="232"/>
      <c r="O609" s="233"/>
      <c r="P609" s="212"/>
    </row>
    <row r="610" spans="1:16" s="237" customFormat="1" ht="34" customHeight="1">
      <c r="A610"/>
      <c r="B610" s="234" t="s">
        <v>529</v>
      </c>
      <c r="C610" s="235" t="s">
        <v>8</v>
      </c>
      <c r="D610" s="302" t="s">
        <v>530</v>
      </c>
      <c r="E610" s="303"/>
      <c r="F610" s="303"/>
      <c r="G610" s="303"/>
      <c r="H610" s="303"/>
      <c r="I610" s="303"/>
      <c r="J610" s="303"/>
      <c r="K610" s="303"/>
      <c r="L610" s="236"/>
      <c r="N610" s="238"/>
      <c r="O610" s="239"/>
      <c r="P610" s="240"/>
    </row>
    <row r="611" spans="1:16" s="237" customFormat="1" ht="25" customHeight="1">
      <c r="A611"/>
      <c r="B611" s="234"/>
      <c r="C611" s="235"/>
      <c r="D611" s="294" t="s">
        <v>507</v>
      </c>
      <c r="E611" s="294"/>
      <c r="F611" s="294"/>
      <c r="G611" s="294"/>
      <c r="H611" s="294"/>
      <c r="I611" s="294"/>
      <c r="J611" s="294"/>
      <c r="K611" s="294"/>
      <c r="L611" s="236">
        <v>0</v>
      </c>
      <c r="N611" s="238"/>
      <c r="O611" s="239"/>
      <c r="P611" s="240"/>
    </row>
    <row r="612" spans="1:16" s="237" customFormat="1" ht="25" customHeight="1">
      <c r="A612"/>
      <c r="B612" s="234"/>
      <c r="C612" s="235"/>
      <c r="D612" s="294" t="s">
        <v>508</v>
      </c>
      <c r="E612" s="294"/>
      <c r="F612" s="294"/>
      <c r="G612" s="294"/>
      <c r="H612" s="294"/>
      <c r="I612" s="294"/>
      <c r="J612" s="294"/>
      <c r="K612" s="294"/>
      <c r="L612" s="236">
        <v>1</v>
      </c>
      <c r="N612" s="238"/>
      <c r="O612" s="239"/>
      <c r="P612" s="240"/>
    </row>
    <row r="613" spans="1:16" s="237" customFormat="1" ht="25" customHeight="1">
      <c r="A613"/>
      <c r="B613" s="234"/>
      <c r="C613" s="235"/>
      <c r="D613" s="294"/>
      <c r="E613" s="294"/>
      <c r="F613" s="294"/>
      <c r="G613" s="294"/>
      <c r="H613" s="294"/>
      <c r="I613" s="294"/>
      <c r="J613" s="294"/>
      <c r="K613" s="294"/>
      <c r="L613" s="236">
        <f>L611+L612</f>
        <v>1</v>
      </c>
      <c r="N613" s="238"/>
      <c r="O613" s="239">
        <f>L613*N613</f>
        <v>0</v>
      </c>
      <c r="P613" s="240"/>
    </row>
    <row r="614" spans="1:16" s="225" customFormat="1" ht="14.05" customHeight="1">
      <c r="A614"/>
      <c r="B614" s="227"/>
      <c r="C614" s="228"/>
      <c r="D614" s="229"/>
      <c r="E614" s="229"/>
      <c r="F614" s="230"/>
      <c r="G614" s="230"/>
      <c r="H614" s="230"/>
      <c r="I614" s="230"/>
      <c r="J614" s="230"/>
      <c r="K614" s="230"/>
      <c r="L614" s="231"/>
      <c r="M614" s="228"/>
      <c r="N614" s="232"/>
      <c r="O614" s="233"/>
      <c r="P614" s="212"/>
    </row>
    <row r="615" spans="1:16" s="237" customFormat="1" ht="68.5" customHeight="1">
      <c r="A615"/>
      <c r="B615" s="234" t="s">
        <v>531</v>
      </c>
      <c r="C615" s="235" t="s">
        <v>41</v>
      </c>
      <c r="D615" s="305" t="s">
        <v>532</v>
      </c>
      <c r="E615" s="305"/>
      <c r="F615" s="305"/>
      <c r="G615" s="305"/>
      <c r="H615" s="305"/>
      <c r="I615" s="305"/>
      <c r="J615" s="305"/>
      <c r="K615" s="305"/>
      <c r="L615" s="236"/>
      <c r="N615" s="238"/>
      <c r="O615" s="239"/>
      <c r="P615" s="240"/>
    </row>
    <row r="616" spans="1:16" s="237" customFormat="1" ht="25" customHeight="1">
      <c r="A616"/>
      <c r="B616" s="234"/>
      <c r="C616" s="235"/>
      <c r="D616" s="294" t="s">
        <v>507</v>
      </c>
      <c r="E616" s="294"/>
      <c r="F616" s="294"/>
      <c r="G616" s="294"/>
      <c r="H616" s="294"/>
      <c r="I616" s="294"/>
      <c r="J616" s="294"/>
      <c r="K616" s="294"/>
      <c r="L616" s="236">
        <v>0</v>
      </c>
      <c r="N616" s="238"/>
      <c r="O616" s="239"/>
      <c r="P616" s="240"/>
    </row>
    <row r="617" spans="1:16" s="237" customFormat="1" ht="25" customHeight="1">
      <c r="A617"/>
      <c r="B617" s="234"/>
      <c r="C617" s="235"/>
      <c r="D617" s="294" t="s">
        <v>508</v>
      </c>
      <c r="E617" s="294"/>
      <c r="F617" s="294"/>
      <c r="G617" s="294"/>
      <c r="H617" s="294"/>
      <c r="I617" s="294"/>
      <c r="J617" s="294"/>
      <c r="K617" s="294"/>
      <c r="L617" s="236">
        <v>10.199999999999999</v>
      </c>
      <c r="N617" s="238"/>
      <c r="O617" s="239"/>
      <c r="P617" s="240"/>
    </row>
    <row r="618" spans="1:16" s="237" customFormat="1" ht="25" customHeight="1">
      <c r="A618"/>
      <c r="B618" s="234"/>
      <c r="C618" s="235"/>
      <c r="D618" s="294"/>
      <c r="E618" s="294"/>
      <c r="F618" s="294"/>
      <c r="G618" s="294"/>
      <c r="H618" s="294"/>
      <c r="I618" s="294"/>
      <c r="J618" s="294"/>
      <c r="K618" s="294"/>
      <c r="L618" s="236">
        <f>L616+L617</f>
        <v>10.199999999999999</v>
      </c>
      <c r="N618" s="238"/>
      <c r="O618" s="239">
        <f>L618*N618</f>
        <v>0</v>
      </c>
      <c r="P618" s="240"/>
    </row>
    <row r="619" spans="1:16" s="225" customFormat="1" ht="14.05" customHeight="1">
      <c r="A619"/>
      <c r="B619" s="227"/>
      <c r="C619" s="228"/>
      <c r="D619" s="229"/>
      <c r="E619" s="229"/>
      <c r="F619" s="230"/>
      <c r="G619" s="230"/>
      <c r="H619" s="230"/>
      <c r="I619" s="230"/>
      <c r="J619" s="230"/>
      <c r="K619" s="230"/>
      <c r="L619" s="231"/>
      <c r="M619" s="228"/>
      <c r="N619" s="232"/>
      <c r="O619" s="233"/>
      <c r="P619" s="212"/>
    </row>
    <row r="620" spans="1:16" s="237" customFormat="1" ht="119.05" customHeight="1">
      <c r="A620"/>
      <c r="B620" s="234" t="s">
        <v>533</v>
      </c>
      <c r="C620" s="235" t="s">
        <v>41</v>
      </c>
      <c r="D620" s="303" t="s">
        <v>534</v>
      </c>
      <c r="E620" s="303"/>
      <c r="F620" s="303"/>
      <c r="G620" s="303"/>
      <c r="H620" s="303"/>
      <c r="I620" s="303"/>
      <c r="J620" s="303"/>
      <c r="K620" s="303"/>
      <c r="L620" s="236"/>
      <c r="N620" s="238"/>
      <c r="O620" s="239"/>
      <c r="P620" s="240"/>
    </row>
    <row r="621" spans="1:16" s="237" customFormat="1" ht="25" customHeight="1">
      <c r="A621"/>
      <c r="B621" s="234"/>
      <c r="C621" s="235"/>
      <c r="D621" s="294" t="s">
        <v>507</v>
      </c>
      <c r="E621" s="294"/>
      <c r="F621" s="294"/>
      <c r="G621" s="294"/>
      <c r="H621" s="294"/>
      <c r="I621" s="294"/>
      <c r="J621" s="294"/>
      <c r="K621" s="294"/>
      <c r="L621" s="236">
        <v>0</v>
      </c>
      <c r="N621" s="238"/>
      <c r="O621" s="239"/>
      <c r="P621" s="240"/>
    </row>
    <row r="622" spans="1:16" s="237" customFormat="1" ht="25" customHeight="1">
      <c r="A622"/>
      <c r="B622" s="234"/>
      <c r="C622" s="235"/>
      <c r="D622" s="294" t="s">
        <v>508</v>
      </c>
      <c r="E622" s="294"/>
      <c r="F622" s="294"/>
      <c r="G622" s="294"/>
      <c r="H622" s="294"/>
      <c r="I622" s="294"/>
      <c r="J622" s="294"/>
      <c r="K622" s="294"/>
      <c r="L622" s="236">
        <v>23.46</v>
      </c>
      <c r="N622" s="238"/>
      <c r="O622" s="239"/>
      <c r="P622" s="240"/>
    </row>
    <row r="623" spans="1:16" s="237" customFormat="1" ht="25" customHeight="1">
      <c r="A623"/>
      <c r="B623" s="234"/>
      <c r="C623" s="235"/>
      <c r="D623" s="294"/>
      <c r="E623" s="294"/>
      <c r="F623" s="294"/>
      <c r="G623" s="294"/>
      <c r="H623" s="294"/>
      <c r="I623" s="294"/>
      <c r="J623" s="294"/>
      <c r="K623" s="294"/>
      <c r="L623" s="236">
        <f>L621+L622</f>
        <v>23.46</v>
      </c>
      <c r="N623" s="238"/>
      <c r="O623" s="239">
        <f>L623*N623</f>
        <v>0</v>
      </c>
      <c r="P623" s="240"/>
    </row>
    <row r="624" spans="1:16" s="225" customFormat="1" ht="14.05" customHeight="1">
      <c r="A624"/>
      <c r="B624" s="227"/>
      <c r="C624" s="228"/>
      <c r="D624" s="229"/>
      <c r="E624" s="229"/>
      <c r="F624" s="230"/>
      <c r="G624" s="230"/>
      <c r="H624" s="230"/>
      <c r="I624" s="230"/>
      <c r="J624" s="230"/>
      <c r="K624" s="230"/>
      <c r="L624" s="231"/>
      <c r="M624" s="228"/>
      <c r="N624" s="232"/>
      <c r="O624" s="233"/>
      <c r="P624" s="212"/>
    </row>
    <row r="625" spans="1:16" s="237" customFormat="1" ht="97" customHeight="1">
      <c r="A625"/>
      <c r="B625" s="234" t="s">
        <v>535</v>
      </c>
      <c r="C625" s="235" t="s">
        <v>536</v>
      </c>
      <c r="D625" s="303" t="s">
        <v>537</v>
      </c>
      <c r="E625" s="303"/>
      <c r="F625" s="303"/>
      <c r="G625" s="303"/>
      <c r="H625" s="303"/>
      <c r="I625" s="303"/>
      <c r="J625" s="303"/>
      <c r="K625" s="303"/>
      <c r="L625" s="236"/>
      <c r="N625" s="238"/>
      <c r="O625" s="239"/>
      <c r="P625" s="240"/>
    </row>
    <row r="626" spans="1:16" s="237" customFormat="1" ht="25" customHeight="1">
      <c r="A626"/>
      <c r="B626" s="234"/>
      <c r="C626" s="235"/>
      <c r="D626" s="294" t="s">
        <v>507</v>
      </c>
      <c r="E626" s="294"/>
      <c r="F626" s="294"/>
      <c r="G626" s="294"/>
      <c r="H626" s="294"/>
      <c r="I626" s="294"/>
      <c r="J626" s="294"/>
      <c r="K626" s="294"/>
      <c r="L626" s="236">
        <v>0</v>
      </c>
      <c r="N626" s="238"/>
      <c r="O626" s="239"/>
      <c r="P626" s="240"/>
    </row>
    <row r="627" spans="1:16" s="237" customFormat="1" ht="25" customHeight="1">
      <c r="A627"/>
      <c r="B627" s="234"/>
      <c r="C627" s="235"/>
      <c r="D627" s="294" t="s">
        <v>508</v>
      </c>
      <c r="E627" s="294"/>
      <c r="F627" s="294"/>
      <c r="G627" s="294"/>
      <c r="H627" s="294"/>
      <c r="I627" s="294"/>
      <c r="J627" s="294"/>
      <c r="K627" s="294"/>
      <c r="L627" s="236">
        <v>1</v>
      </c>
      <c r="N627" s="238"/>
      <c r="O627" s="239"/>
      <c r="P627" s="240"/>
    </row>
    <row r="628" spans="1:16" s="237" customFormat="1" ht="25" customHeight="1">
      <c r="A628"/>
      <c r="B628" s="234"/>
      <c r="C628" s="235"/>
      <c r="D628" s="294"/>
      <c r="E628" s="294"/>
      <c r="F628" s="294"/>
      <c r="G628" s="294"/>
      <c r="H628" s="294"/>
      <c r="I628" s="294"/>
      <c r="J628" s="294"/>
      <c r="K628" s="294"/>
      <c r="L628" s="236">
        <f>L626+L627</f>
        <v>1</v>
      </c>
      <c r="N628" s="238"/>
      <c r="O628" s="239">
        <f>L628*N628</f>
        <v>0</v>
      </c>
      <c r="P628" s="240"/>
    </row>
    <row r="629" spans="1:16" s="225" customFormat="1" ht="14.05" customHeight="1">
      <c r="A629"/>
      <c r="B629" s="227"/>
      <c r="C629" s="228"/>
      <c r="D629" s="229"/>
      <c r="E629" s="229"/>
      <c r="F629" s="230"/>
      <c r="G629" s="230"/>
      <c r="H629" s="230"/>
      <c r="I629" s="230"/>
      <c r="J629" s="230"/>
      <c r="K629" s="230"/>
      <c r="L629" s="231"/>
      <c r="M629" s="228"/>
      <c r="N629" s="232"/>
      <c r="O629" s="233"/>
      <c r="P629" s="212"/>
    </row>
    <row r="630" spans="1:16" s="237" customFormat="1" ht="69" customHeight="1">
      <c r="A630"/>
      <c r="B630" s="234" t="s">
        <v>538</v>
      </c>
      <c r="C630" s="235" t="s">
        <v>41</v>
      </c>
      <c r="D630" s="304" t="s">
        <v>539</v>
      </c>
      <c r="E630" s="304"/>
      <c r="F630" s="304"/>
      <c r="G630" s="304"/>
      <c r="H630" s="304"/>
      <c r="I630" s="304"/>
      <c r="J630" s="304"/>
      <c r="K630" s="304"/>
      <c r="L630" s="236"/>
      <c r="N630" s="238"/>
      <c r="O630" s="239"/>
      <c r="P630" s="240"/>
    </row>
    <row r="631" spans="1:16" s="237" customFormat="1" ht="25" customHeight="1">
      <c r="A631"/>
      <c r="B631" s="234"/>
      <c r="C631" s="235"/>
      <c r="D631" s="294" t="s">
        <v>507</v>
      </c>
      <c r="E631" s="294"/>
      <c r="F631" s="294"/>
      <c r="G631" s="294"/>
      <c r="H631" s="294"/>
      <c r="I631" s="294"/>
      <c r="J631" s="294"/>
      <c r="K631" s="294"/>
      <c r="L631" s="236">
        <v>5.7</v>
      </c>
      <c r="N631" s="238"/>
      <c r="O631" s="239"/>
      <c r="P631" s="240"/>
    </row>
    <row r="632" spans="1:16" s="237" customFormat="1" ht="25" customHeight="1">
      <c r="A632"/>
      <c r="B632" s="234"/>
      <c r="C632" s="235"/>
      <c r="D632" s="294" t="s">
        <v>508</v>
      </c>
      <c r="E632" s="294"/>
      <c r="F632" s="294"/>
      <c r="G632" s="294"/>
      <c r="H632" s="294"/>
      <c r="I632" s="294"/>
      <c r="J632" s="294"/>
      <c r="K632" s="294"/>
      <c r="L632" s="236">
        <v>22</v>
      </c>
      <c r="N632" s="238"/>
      <c r="O632" s="239"/>
      <c r="P632" s="240"/>
    </row>
    <row r="633" spans="1:16" s="237" customFormat="1" ht="25" customHeight="1">
      <c r="A633"/>
      <c r="B633" s="234"/>
      <c r="C633" s="235"/>
      <c r="D633" s="294"/>
      <c r="E633" s="294"/>
      <c r="F633" s="294"/>
      <c r="G633" s="294"/>
      <c r="H633" s="294"/>
      <c r="I633" s="294"/>
      <c r="J633" s="294"/>
      <c r="K633" s="294"/>
      <c r="L633" s="236">
        <f>L631+L632</f>
        <v>27.7</v>
      </c>
      <c r="N633" s="238"/>
      <c r="O633" s="239">
        <f>L633*N633</f>
        <v>0</v>
      </c>
      <c r="P633" s="240"/>
    </row>
    <row r="634" spans="1:16" s="225" customFormat="1" ht="14.05" customHeight="1">
      <c r="A634"/>
      <c r="B634" s="227"/>
      <c r="C634" s="228"/>
      <c r="D634" s="229"/>
      <c r="E634" s="229"/>
      <c r="F634" s="230"/>
      <c r="G634" s="230"/>
      <c r="H634" s="230"/>
      <c r="I634" s="230"/>
      <c r="J634" s="230"/>
      <c r="K634" s="230"/>
      <c r="L634" s="231"/>
      <c r="M634" s="228"/>
      <c r="N634" s="232"/>
      <c r="O634" s="233"/>
      <c r="P634" s="212"/>
    </row>
    <row r="635" spans="1:16" s="237" customFormat="1" ht="35.5" customHeight="1">
      <c r="A635"/>
      <c r="B635" s="234" t="s">
        <v>540</v>
      </c>
      <c r="C635" s="235" t="s">
        <v>41</v>
      </c>
      <c r="D635" s="302" t="s">
        <v>541</v>
      </c>
      <c r="E635" s="302"/>
      <c r="F635" s="302"/>
      <c r="G635" s="302"/>
      <c r="H635" s="302"/>
      <c r="I635" s="302"/>
      <c r="J635" s="302"/>
      <c r="K635" s="302"/>
      <c r="L635" s="236"/>
      <c r="N635" s="238"/>
      <c r="O635" s="239"/>
      <c r="P635" s="240"/>
    </row>
    <row r="636" spans="1:16" s="237" customFormat="1" ht="25" customHeight="1">
      <c r="A636"/>
      <c r="B636" s="234"/>
      <c r="C636" s="235"/>
      <c r="D636" s="294" t="s">
        <v>507</v>
      </c>
      <c r="E636" s="294"/>
      <c r="F636" s="294"/>
      <c r="G636" s="294"/>
      <c r="H636" s="294"/>
      <c r="I636" s="294"/>
      <c r="J636" s="294"/>
      <c r="K636" s="294"/>
      <c r="L636" s="236">
        <v>5.7</v>
      </c>
      <c r="N636" s="238"/>
      <c r="O636" s="239"/>
      <c r="P636" s="240"/>
    </row>
    <row r="637" spans="1:16" s="237" customFormat="1" ht="25" customHeight="1">
      <c r="A637"/>
      <c r="B637" s="234"/>
      <c r="C637" s="235"/>
      <c r="D637" s="294" t="s">
        <v>508</v>
      </c>
      <c r="E637" s="294"/>
      <c r="F637" s="294"/>
      <c r="G637" s="294"/>
      <c r="H637" s="294"/>
      <c r="I637" s="294"/>
      <c r="J637" s="294"/>
      <c r="K637" s="294"/>
      <c r="L637" s="236">
        <v>5</v>
      </c>
      <c r="N637" s="238"/>
      <c r="O637" s="239"/>
      <c r="P637" s="240"/>
    </row>
    <row r="638" spans="1:16" s="237" customFormat="1" ht="25" customHeight="1">
      <c r="A638"/>
      <c r="B638" s="234"/>
      <c r="C638" s="235"/>
      <c r="D638" s="294"/>
      <c r="E638" s="294"/>
      <c r="F638" s="294"/>
      <c r="G638" s="294"/>
      <c r="H638" s="294"/>
      <c r="I638" s="294"/>
      <c r="J638" s="294"/>
      <c r="K638" s="294"/>
      <c r="L638" s="236">
        <f>L636+L637</f>
        <v>10.7</v>
      </c>
      <c r="N638" s="238"/>
      <c r="O638" s="239">
        <f>L638*N638</f>
        <v>0</v>
      </c>
      <c r="P638" s="240"/>
    </row>
    <row r="639" spans="1:16" s="225" customFormat="1" ht="14.05" customHeight="1">
      <c r="A639"/>
      <c r="B639" s="227"/>
      <c r="C639" s="228"/>
      <c r="D639" s="229"/>
      <c r="E639" s="229"/>
      <c r="F639" s="230"/>
      <c r="G639" s="230"/>
      <c r="H639" s="230"/>
      <c r="I639" s="230"/>
      <c r="J639" s="230"/>
      <c r="K639" s="230"/>
      <c r="L639" s="231"/>
      <c r="M639" s="228"/>
      <c r="N639" s="232"/>
      <c r="O639" s="233"/>
      <c r="P639" s="212"/>
    </row>
    <row r="640" spans="1:16" s="237" customFormat="1" ht="35.5" customHeight="1">
      <c r="A640"/>
      <c r="B640" s="234" t="s">
        <v>542</v>
      </c>
      <c r="C640" s="235" t="s">
        <v>131</v>
      </c>
      <c r="D640" s="302" t="s">
        <v>543</v>
      </c>
      <c r="E640" s="302"/>
      <c r="F640" s="302"/>
      <c r="G640" s="302"/>
      <c r="H640" s="302"/>
      <c r="I640" s="302"/>
      <c r="J640" s="302"/>
      <c r="K640" s="302"/>
      <c r="L640" s="236"/>
      <c r="N640" s="238"/>
      <c r="O640" s="239"/>
      <c r="P640" s="240"/>
    </row>
    <row r="641" spans="1:16" s="237" customFormat="1" ht="25" customHeight="1">
      <c r="A641"/>
      <c r="B641" s="234"/>
      <c r="C641" s="235"/>
      <c r="D641" s="294" t="s">
        <v>507</v>
      </c>
      <c r="E641" s="294"/>
      <c r="F641" s="294"/>
      <c r="G641" s="294"/>
      <c r="H641" s="294"/>
      <c r="I641" s="294"/>
      <c r="J641" s="294"/>
      <c r="K641" s="294"/>
      <c r="L641" s="236">
        <v>0</v>
      </c>
      <c r="N641" s="238"/>
      <c r="O641" s="239"/>
      <c r="P641" s="240"/>
    </row>
    <row r="642" spans="1:16" s="237" customFormat="1" ht="25" customHeight="1">
      <c r="A642"/>
      <c r="B642" s="234"/>
      <c r="C642" s="235"/>
      <c r="D642" s="294" t="s">
        <v>508</v>
      </c>
      <c r="E642" s="294"/>
      <c r="F642" s="294"/>
      <c r="G642" s="294"/>
      <c r="H642" s="294"/>
      <c r="I642" s="294"/>
      <c r="J642" s="294"/>
      <c r="K642" s="294"/>
      <c r="L642" s="236">
        <v>17</v>
      </c>
      <c r="N642" s="238"/>
      <c r="O642" s="239"/>
      <c r="P642" s="240"/>
    </row>
    <row r="643" spans="1:16" s="237" customFormat="1" ht="25" customHeight="1">
      <c r="A643"/>
      <c r="B643" s="234"/>
      <c r="C643" s="235"/>
      <c r="D643" s="294"/>
      <c r="E643" s="294"/>
      <c r="F643" s="294"/>
      <c r="G643" s="294"/>
      <c r="H643" s="294"/>
      <c r="I643" s="294"/>
      <c r="J643" s="294"/>
      <c r="K643" s="294"/>
      <c r="L643" s="236">
        <f>L641+L642</f>
        <v>17</v>
      </c>
      <c r="N643" s="238"/>
      <c r="O643" s="239">
        <f>L643*N643</f>
        <v>0</v>
      </c>
      <c r="P643" s="240"/>
    </row>
    <row r="644" spans="1:16" s="225" customFormat="1" ht="14.05" customHeight="1">
      <c r="A644"/>
      <c r="B644" s="227"/>
      <c r="C644" s="228"/>
      <c r="D644" s="229"/>
      <c r="E644" s="229"/>
      <c r="F644" s="230"/>
      <c r="G644" s="230"/>
      <c r="H644" s="230"/>
      <c r="I644" s="230"/>
      <c r="J644" s="230"/>
      <c r="K644" s="230"/>
      <c r="L644" s="231"/>
      <c r="M644" s="228"/>
      <c r="N644" s="232"/>
      <c r="O644" s="233"/>
      <c r="P644" s="212"/>
    </row>
    <row r="645" spans="1:16" s="237" customFormat="1" ht="62.6" customHeight="1">
      <c r="A645"/>
      <c r="B645" s="234" t="s">
        <v>544</v>
      </c>
      <c r="C645" s="235" t="s">
        <v>41</v>
      </c>
      <c r="D645" s="298" t="s">
        <v>545</v>
      </c>
      <c r="E645" s="298"/>
      <c r="F645" s="298"/>
      <c r="G645" s="298"/>
      <c r="H645" s="298"/>
      <c r="I645" s="298"/>
      <c r="J645" s="298"/>
      <c r="K645" s="298"/>
      <c r="L645" s="236"/>
      <c r="N645" s="238"/>
      <c r="O645" s="239"/>
      <c r="P645" s="240"/>
    </row>
    <row r="646" spans="1:16" s="237" customFormat="1" ht="25" customHeight="1">
      <c r="A646"/>
      <c r="B646" s="234"/>
      <c r="C646" s="235"/>
      <c r="D646" s="294" t="s">
        <v>507</v>
      </c>
      <c r="E646" s="294"/>
      <c r="F646" s="294"/>
      <c r="G646" s="294"/>
      <c r="H646" s="294"/>
      <c r="I646" s="294"/>
      <c r="J646" s="294"/>
      <c r="K646" s="294"/>
      <c r="L646" s="236">
        <v>0</v>
      </c>
      <c r="N646" s="238"/>
      <c r="O646" s="239"/>
      <c r="P646" s="240"/>
    </row>
    <row r="647" spans="1:16" s="237" customFormat="1" ht="25" customHeight="1">
      <c r="A647"/>
      <c r="B647" s="234"/>
      <c r="C647" s="235"/>
      <c r="D647" s="294" t="s">
        <v>508</v>
      </c>
      <c r="E647" s="294"/>
      <c r="F647" s="294"/>
      <c r="G647" s="294"/>
      <c r="H647" s="294"/>
      <c r="I647" s="294"/>
      <c r="J647" s="294"/>
      <c r="K647" s="294"/>
      <c r="L647" s="236">
        <v>4</v>
      </c>
      <c r="N647" s="238"/>
      <c r="O647" s="239"/>
      <c r="P647" s="240"/>
    </row>
    <row r="648" spans="1:16" s="237" customFormat="1" ht="25" customHeight="1">
      <c r="A648"/>
      <c r="B648" s="234"/>
      <c r="C648" s="235"/>
      <c r="D648" s="294"/>
      <c r="E648" s="294"/>
      <c r="F648" s="294"/>
      <c r="G648" s="294"/>
      <c r="H648" s="294"/>
      <c r="I648" s="294"/>
      <c r="J648" s="294"/>
      <c r="K648" s="294"/>
      <c r="L648" s="236">
        <f>L646+L647</f>
        <v>4</v>
      </c>
      <c r="N648" s="238"/>
      <c r="O648" s="239">
        <f>L648*N648</f>
        <v>0</v>
      </c>
      <c r="P648" s="240"/>
    </row>
    <row r="649" spans="1:16" s="225" customFormat="1" ht="14.05" customHeight="1">
      <c r="A649"/>
      <c r="B649" s="227"/>
      <c r="C649" s="228"/>
      <c r="D649" s="229"/>
      <c r="E649" s="229"/>
      <c r="F649" s="230"/>
      <c r="G649" s="230"/>
      <c r="H649" s="230"/>
      <c r="I649" s="230"/>
      <c r="J649" s="230"/>
      <c r="K649" s="230"/>
      <c r="L649" s="231"/>
      <c r="M649" s="228"/>
      <c r="N649" s="232"/>
      <c r="O649" s="233"/>
      <c r="P649" s="212"/>
    </row>
    <row r="650" spans="1:16" s="237" customFormat="1" ht="63.55" customHeight="1">
      <c r="A650"/>
      <c r="B650" s="234" t="s">
        <v>546</v>
      </c>
      <c r="C650" s="235" t="s">
        <v>41</v>
      </c>
      <c r="D650" s="298" t="s">
        <v>547</v>
      </c>
      <c r="E650" s="298"/>
      <c r="F650" s="298"/>
      <c r="G650" s="298"/>
      <c r="H650" s="298"/>
      <c r="I650" s="298"/>
      <c r="J650" s="298"/>
      <c r="K650" s="298"/>
      <c r="L650" s="236"/>
      <c r="N650" s="238"/>
      <c r="O650" s="239"/>
      <c r="P650" s="240"/>
    </row>
    <row r="651" spans="1:16" s="237" customFormat="1" ht="25" customHeight="1">
      <c r="A651"/>
      <c r="B651" s="234"/>
      <c r="C651" s="235"/>
      <c r="D651" s="294" t="s">
        <v>507</v>
      </c>
      <c r="E651" s="294"/>
      <c r="F651" s="294"/>
      <c r="G651" s="294"/>
      <c r="H651" s="294"/>
      <c r="I651" s="294"/>
      <c r="J651" s="294"/>
      <c r="K651" s="294"/>
      <c r="L651" s="236">
        <v>2</v>
      </c>
      <c r="N651" s="238"/>
      <c r="O651" s="239"/>
      <c r="P651" s="240"/>
    </row>
    <row r="652" spans="1:16" s="237" customFormat="1" ht="25" customHeight="1">
      <c r="A652"/>
      <c r="B652" s="234"/>
      <c r="C652" s="235"/>
      <c r="D652" s="294" t="s">
        <v>508</v>
      </c>
      <c r="E652" s="294"/>
      <c r="F652" s="294"/>
      <c r="G652" s="294"/>
      <c r="H652" s="294"/>
      <c r="I652" s="294"/>
      <c r="J652" s="294"/>
      <c r="K652" s="294"/>
      <c r="L652" s="236">
        <v>10</v>
      </c>
      <c r="N652" s="238"/>
      <c r="O652" s="239"/>
      <c r="P652" s="240"/>
    </row>
    <row r="653" spans="1:16" s="237" customFormat="1" ht="24.65" customHeight="1">
      <c r="A653"/>
      <c r="B653" s="234"/>
      <c r="C653" s="235"/>
      <c r="D653" s="294"/>
      <c r="E653" s="294"/>
      <c r="F653" s="294"/>
      <c r="G653" s="294"/>
      <c r="H653" s="294"/>
      <c r="I653" s="294"/>
      <c r="J653" s="294"/>
      <c r="K653" s="294"/>
      <c r="L653" s="236">
        <f>L651+L652</f>
        <v>12</v>
      </c>
      <c r="N653" s="238"/>
      <c r="O653" s="239">
        <f>L653*N653</f>
        <v>0</v>
      </c>
      <c r="P653" s="240"/>
    </row>
    <row r="654" spans="1:16" s="237" customFormat="1" ht="15">
      <c r="A654"/>
      <c r="B654" s="234"/>
      <c r="C654" s="235"/>
      <c r="D654" s="247"/>
      <c r="E654" s="247"/>
      <c r="F654" s="247"/>
      <c r="G654" s="247"/>
      <c r="H654" s="247"/>
      <c r="I654" s="247"/>
      <c r="J654" s="247"/>
      <c r="K654" s="247"/>
      <c r="L654" s="236"/>
      <c r="N654" s="238"/>
      <c r="O654" s="239"/>
      <c r="P654" s="240"/>
    </row>
    <row r="655" spans="1:16" s="225" customFormat="1" ht="14.05" customHeight="1">
      <c r="A655"/>
      <c r="B655" s="219" t="s">
        <v>27</v>
      </c>
      <c r="C655" s="220"/>
      <c r="D655" s="295" t="s">
        <v>548</v>
      </c>
      <c r="E655" s="296"/>
      <c r="F655" s="296"/>
      <c r="G655" s="296"/>
      <c r="H655" s="296"/>
      <c r="I655" s="296"/>
      <c r="J655" s="296"/>
      <c r="K655" s="296"/>
      <c r="L655" s="221"/>
      <c r="M655" s="222"/>
      <c r="N655" s="223"/>
      <c r="O655" s="224">
        <f>O659</f>
        <v>2000</v>
      </c>
      <c r="P655" s="212"/>
    </row>
    <row r="656" spans="1:16" s="237" customFormat="1" ht="17.05" customHeight="1">
      <c r="A656"/>
      <c r="B656" s="234"/>
      <c r="C656" s="235"/>
      <c r="D656" s="248"/>
      <c r="E656" s="248"/>
      <c r="F656" s="248"/>
      <c r="G656" s="248"/>
      <c r="H656" s="248"/>
      <c r="I656" s="248"/>
      <c r="J656" s="248"/>
      <c r="K656" s="248"/>
      <c r="L656" s="236"/>
      <c r="N656" s="238"/>
      <c r="O656" s="239"/>
      <c r="P656" s="240"/>
    </row>
    <row r="657" spans="1:78" s="225" customFormat="1" ht="14.05" customHeight="1">
      <c r="A657"/>
      <c r="B657" s="227"/>
      <c r="C657" s="228"/>
      <c r="D657" s="229"/>
      <c r="E657" s="229"/>
      <c r="F657" s="230"/>
      <c r="G657" s="230"/>
      <c r="H657" s="230"/>
      <c r="I657" s="230"/>
      <c r="J657" s="230"/>
      <c r="K657" s="230"/>
      <c r="L657" s="231"/>
      <c r="M657" s="228"/>
      <c r="N657" s="232"/>
      <c r="O657" s="233"/>
      <c r="P657" s="212"/>
    </row>
    <row r="658" spans="1:78" s="237" customFormat="1" ht="40.299999999999997" customHeight="1">
      <c r="A658"/>
      <c r="B658" s="234" t="s">
        <v>549</v>
      </c>
      <c r="C658" s="235" t="s">
        <v>8</v>
      </c>
      <c r="D658" s="297" t="s">
        <v>550</v>
      </c>
      <c r="E658" s="298"/>
      <c r="F658" s="298"/>
      <c r="G658" s="298"/>
      <c r="H658" s="298"/>
      <c r="I658" s="298"/>
      <c r="J658" s="298"/>
      <c r="K658" s="298"/>
      <c r="L658" s="236"/>
      <c r="N658" s="238"/>
      <c r="O658" s="239"/>
      <c r="P658" s="240"/>
    </row>
    <row r="659" spans="1:78" s="237" customFormat="1" ht="17.05" customHeight="1">
      <c r="A659"/>
      <c r="B659" s="234"/>
      <c r="C659" s="235"/>
      <c r="D659" s="299" t="s">
        <v>551</v>
      </c>
      <c r="E659" s="299"/>
      <c r="F659" s="299"/>
      <c r="G659" s="299"/>
      <c r="H659" s="299"/>
      <c r="I659" s="299"/>
      <c r="J659" s="299"/>
      <c r="K659" s="299"/>
      <c r="L659" s="236">
        <v>1</v>
      </c>
      <c r="N659" s="238"/>
      <c r="O659" s="250">
        <v>2000</v>
      </c>
      <c r="P659" s="240"/>
    </row>
    <row r="660" spans="1:78" s="237" customFormat="1" ht="15">
      <c r="A660"/>
      <c r="B660" s="234"/>
      <c r="C660" s="235"/>
      <c r="D660" s="247"/>
      <c r="E660" s="247"/>
      <c r="F660" s="247"/>
      <c r="G660" s="247"/>
      <c r="H660" s="247"/>
      <c r="I660" s="247"/>
      <c r="J660" s="247"/>
      <c r="K660" s="247"/>
      <c r="L660" s="236"/>
      <c r="N660" s="238"/>
      <c r="O660" s="239"/>
      <c r="P660" s="240"/>
    </row>
    <row r="661" spans="1:78" s="237" customFormat="1" ht="19.5" customHeight="1">
      <c r="A661"/>
      <c r="B661" s="234"/>
      <c r="C661" s="235"/>
      <c r="D661" s="247"/>
      <c r="E661" s="247"/>
      <c r="F661" s="247"/>
      <c r="G661" s="247"/>
      <c r="H661" s="251"/>
      <c r="I661" s="251"/>
      <c r="J661" s="251"/>
      <c r="K661" s="251"/>
      <c r="L661" s="300" t="s">
        <v>552</v>
      </c>
      <c r="M661" s="300"/>
      <c r="N661" s="300"/>
      <c r="O661" s="224">
        <f>O655+O597+O583+O559</f>
        <v>2000</v>
      </c>
      <c r="P661" s="240"/>
    </row>
    <row r="662" spans="1:78" s="237" customFormat="1" ht="17.5" customHeight="1">
      <c r="A662"/>
      <c r="B662" s="234"/>
      <c r="C662" s="235"/>
      <c r="D662" s="247"/>
      <c r="E662" s="247"/>
      <c r="F662" s="247"/>
      <c r="G662" s="247"/>
      <c r="H662" s="247"/>
      <c r="I662" s="247"/>
      <c r="J662" s="247"/>
      <c r="K662" s="247"/>
      <c r="L662" s="236"/>
      <c r="N662" s="238"/>
      <c r="O662" s="239"/>
      <c r="P662" s="240"/>
    </row>
    <row r="663" spans="1:78" s="225" customFormat="1" ht="14.25" customHeight="1">
      <c r="A663"/>
      <c r="B663" s="219"/>
      <c r="C663" s="220"/>
      <c r="D663" s="295" t="s">
        <v>553</v>
      </c>
      <c r="E663" s="296"/>
      <c r="F663" s="296"/>
      <c r="G663" s="296"/>
      <c r="H663" s="296"/>
      <c r="I663" s="296"/>
      <c r="J663" s="296"/>
      <c r="K663" s="296"/>
      <c r="L663" s="221"/>
      <c r="M663" s="222"/>
      <c r="N663" s="223"/>
      <c r="O663" s="252"/>
      <c r="P663" s="212"/>
    </row>
    <row r="664" spans="1:78" s="225" customFormat="1" ht="14.25" customHeight="1">
      <c r="A664"/>
      <c r="B664" s="253"/>
      <c r="C664" s="254"/>
      <c r="D664" s="255"/>
      <c r="E664" s="255"/>
      <c r="F664" s="255"/>
      <c r="G664" s="255"/>
      <c r="H664" s="255"/>
      <c r="I664" s="255"/>
      <c r="J664" s="255"/>
      <c r="K664" s="255"/>
      <c r="L664" s="256"/>
      <c r="M664" s="257"/>
      <c r="N664" s="258"/>
      <c r="O664" s="257"/>
      <c r="P664" s="259"/>
    </row>
    <row r="665" spans="1:78" s="225" customFormat="1" ht="14.25" customHeight="1">
      <c r="A665"/>
      <c r="B665" s="260"/>
      <c r="C665" s="261" t="s">
        <v>20</v>
      </c>
      <c r="D665" s="301" t="s">
        <v>554</v>
      </c>
      <c r="E665" s="301"/>
      <c r="F665" s="301"/>
      <c r="G665" s="301"/>
      <c r="H665" s="301"/>
      <c r="I665" s="301"/>
      <c r="J665" s="301"/>
      <c r="K665" s="301"/>
      <c r="L665" s="262"/>
      <c r="N665" s="263"/>
      <c r="O665" s="264">
        <f>O661*3.5%</f>
        <v>70</v>
      </c>
      <c r="P665" s="259"/>
    </row>
    <row r="666" spans="1:78" s="225" customFormat="1" ht="14.25" customHeight="1">
      <c r="A666"/>
      <c r="B666" s="265"/>
      <c r="C666" s="266"/>
      <c r="D666" s="254"/>
      <c r="E666" s="254"/>
      <c r="F666" s="254"/>
      <c r="G666" s="254"/>
      <c r="H666" s="254"/>
      <c r="I666" s="254"/>
      <c r="J666" s="254"/>
      <c r="K666" s="254"/>
      <c r="L666" s="267"/>
      <c r="M666" s="268"/>
      <c r="N666" s="269"/>
      <c r="O666" s="270"/>
      <c r="P666" s="212"/>
    </row>
    <row r="667" spans="1:78" s="225" customFormat="1" ht="14.25" customHeight="1">
      <c r="A667"/>
      <c r="B667" s="219"/>
      <c r="C667" s="220"/>
      <c r="D667" s="295" t="s">
        <v>555</v>
      </c>
      <c r="E667" s="296"/>
      <c r="F667" s="296"/>
      <c r="G667" s="296"/>
      <c r="H667" s="296"/>
      <c r="I667" s="296"/>
      <c r="J667" s="296"/>
      <c r="K667" s="296"/>
      <c r="L667" s="221"/>
      <c r="M667" s="222"/>
      <c r="N667" s="223"/>
      <c r="O667" s="252"/>
      <c r="P667" s="212"/>
    </row>
    <row r="668" spans="1:78" s="225" customFormat="1" ht="14.25" customHeight="1">
      <c r="A668"/>
      <c r="B668" s="253"/>
      <c r="C668" s="254"/>
      <c r="D668" s="255"/>
      <c r="E668" s="255"/>
      <c r="F668" s="255"/>
      <c r="G668" s="255"/>
      <c r="H668" s="255"/>
      <c r="I668" s="255"/>
      <c r="J668" s="255"/>
      <c r="K668" s="255"/>
      <c r="L668" s="256"/>
      <c r="M668" s="257"/>
      <c r="N668" s="258"/>
      <c r="O668" s="257"/>
      <c r="P668" s="259"/>
    </row>
    <row r="669" spans="1:78" s="225" customFormat="1" ht="14.25" customHeight="1">
      <c r="A669"/>
      <c r="B669" s="260"/>
      <c r="C669" s="261" t="s">
        <v>20</v>
      </c>
      <c r="D669" s="301" t="s">
        <v>556</v>
      </c>
      <c r="E669" s="301"/>
      <c r="F669" s="301"/>
      <c r="G669" s="301"/>
      <c r="H669" s="301"/>
      <c r="I669" s="301"/>
      <c r="J669" s="301"/>
      <c r="K669" s="301"/>
      <c r="L669" s="262"/>
      <c r="N669" s="263"/>
      <c r="O669" s="264">
        <f>O661*1%</f>
        <v>20</v>
      </c>
      <c r="P669" s="259"/>
    </row>
    <row r="670" spans="1:78" s="225" customFormat="1" ht="8.6" customHeight="1">
      <c r="A670"/>
      <c r="L670" s="271"/>
      <c r="N670" s="272"/>
      <c r="R670"/>
      <c r="S670"/>
    </row>
    <row r="671" spans="1:78" s="69" customFormat="1" ht="20.5" customHeight="1">
      <c r="A671"/>
      <c r="B671" s="273" t="s">
        <v>560</v>
      </c>
      <c r="C671" s="200"/>
      <c r="D671" s="201"/>
      <c r="E671" s="199"/>
      <c r="F671" s="202"/>
      <c r="G671" s="202"/>
      <c r="H671" s="202"/>
      <c r="I671" s="202"/>
      <c r="J671" s="202"/>
      <c r="K671" s="202"/>
      <c r="L671" s="202"/>
      <c r="M671" s="203"/>
      <c r="N671" s="201"/>
      <c r="O671" s="274">
        <f>O669+O665+O661</f>
        <v>2090</v>
      </c>
      <c r="P671"/>
      <c r="Q671" s="1"/>
      <c r="R671"/>
      <c r="S671"/>
      <c r="T671"/>
      <c r="U671"/>
      <c r="V671"/>
      <c r="W671"/>
      <c r="X671"/>
      <c r="Y671"/>
      <c r="Z671"/>
      <c r="AA671"/>
      <c r="AB671"/>
      <c r="AC671"/>
      <c r="AD671"/>
      <c r="AE671"/>
      <c r="AF671"/>
      <c r="AG671"/>
      <c r="AH671"/>
      <c r="AI671"/>
      <c r="AJ671"/>
      <c r="AK671"/>
      <c r="AL671"/>
      <c r="AM671"/>
      <c r="AN671"/>
      <c r="AO671"/>
      <c r="AP671"/>
      <c r="AQ671"/>
      <c r="AR671"/>
      <c r="AS671"/>
      <c r="AT671"/>
      <c r="AU671"/>
      <c r="AV671"/>
      <c r="AW671"/>
      <c r="AX671"/>
      <c r="AY671"/>
      <c r="AZ671"/>
      <c r="BA671"/>
      <c r="BB671"/>
      <c r="BC671"/>
      <c r="BD671"/>
      <c r="BE671"/>
      <c r="BF671"/>
      <c r="BG671"/>
      <c r="BH671"/>
      <c r="BI671"/>
      <c r="BJ671"/>
      <c r="BK671"/>
      <c r="BL671"/>
      <c r="BM671"/>
      <c r="BN671"/>
      <c r="BO671"/>
      <c r="BP671"/>
      <c r="BQ671"/>
      <c r="BR671"/>
      <c r="BS671"/>
      <c r="BT671"/>
      <c r="BU671"/>
      <c r="BV671"/>
      <c r="BW671"/>
      <c r="BX671"/>
      <c r="BY671"/>
      <c r="BZ671"/>
    </row>
    <row r="672" spans="1:78" s="225" customFormat="1" ht="6" customHeight="1">
      <c r="A672"/>
      <c r="L672" s="271"/>
      <c r="N672" s="272"/>
      <c r="R672"/>
      <c r="S672"/>
    </row>
    <row r="673" spans="1:78" s="69" customFormat="1" ht="20.5" customHeight="1">
      <c r="A673"/>
      <c r="B673" s="275" t="s">
        <v>559</v>
      </c>
      <c r="C673" s="200"/>
      <c r="D673" s="201"/>
      <c r="E673" s="199"/>
      <c r="F673" s="202"/>
      <c r="G673" s="202"/>
      <c r="H673" s="202"/>
      <c r="I673" s="202"/>
      <c r="J673" s="202"/>
      <c r="K673" s="202"/>
      <c r="L673" s="202"/>
      <c r="M673" s="203"/>
      <c r="N673" s="201"/>
      <c r="O673" s="276">
        <v>14681.08</v>
      </c>
      <c r="P673"/>
      <c r="Q673" s="1"/>
      <c r="R673"/>
      <c r="S673"/>
      <c r="T673"/>
      <c r="U673"/>
      <c r="V673"/>
      <c r="W673"/>
      <c r="X673"/>
      <c r="Y673"/>
      <c r="Z673"/>
      <c r="AA673"/>
      <c r="AB673"/>
      <c r="AC673"/>
      <c r="AD673"/>
      <c r="AE673"/>
      <c r="AF673"/>
      <c r="AG673"/>
      <c r="AH673"/>
      <c r="AI673"/>
      <c r="AJ673"/>
      <c r="AK673"/>
      <c r="AL673"/>
      <c r="AM673"/>
      <c r="AN673"/>
      <c r="AO673"/>
      <c r="AP673"/>
      <c r="AQ673"/>
      <c r="AR673"/>
      <c r="AS673"/>
      <c r="AT673"/>
      <c r="AU673"/>
      <c r="AV673"/>
      <c r="AW673"/>
      <c r="AX673"/>
      <c r="AY673"/>
      <c r="AZ673"/>
      <c r="BA673"/>
      <c r="BB673"/>
      <c r="BC673"/>
      <c r="BD673"/>
      <c r="BE673"/>
      <c r="BF673"/>
      <c r="BG673"/>
      <c r="BH673"/>
      <c r="BI673"/>
      <c r="BJ673"/>
      <c r="BK673"/>
      <c r="BL673"/>
      <c r="BM673"/>
      <c r="BN673"/>
      <c r="BO673"/>
      <c r="BP673"/>
      <c r="BQ673"/>
      <c r="BR673"/>
      <c r="BS673"/>
      <c r="BT673"/>
      <c r="BU673"/>
      <c r="BV673"/>
      <c r="BW673"/>
      <c r="BX673"/>
      <c r="BY673"/>
      <c r="BZ673"/>
    </row>
    <row r="674" spans="1:78" ht="12.9" thickBot="1"/>
    <row r="675" spans="1:78" ht="12.9" thickBot="1">
      <c r="B675" s="291" t="s">
        <v>603</v>
      </c>
      <c r="C675" s="292"/>
      <c r="D675" s="292"/>
      <c r="E675" s="292"/>
      <c r="F675" s="292"/>
      <c r="G675" s="292"/>
      <c r="H675" s="292"/>
      <c r="I675" s="292"/>
      <c r="J675" s="292"/>
      <c r="K675" s="292"/>
      <c r="L675" s="292"/>
      <c r="M675" s="292"/>
      <c r="N675" s="293"/>
      <c r="O675" s="290">
        <f>+O671+O545</f>
        <v>7265</v>
      </c>
    </row>
    <row r="676" spans="1:78" ht="12.9" thickBot="1">
      <c r="B676" s="291" t="s">
        <v>604</v>
      </c>
      <c r="C676" s="292"/>
      <c r="D676" s="292"/>
      <c r="E676" s="292"/>
      <c r="F676" s="292"/>
      <c r="G676" s="292"/>
      <c r="H676" s="292"/>
      <c r="I676" s="292"/>
      <c r="J676" s="292"/>
      <c r="K676" s="292"/>
      <c r="L676" s="292"/>
      <c r="M676" s="292"/>
      <c r="N676" s="293"/>
      <c r="O676" s="290">
        <f>+O673+O547</f>
        <v>98233.36</v>
      </c>
    </row>
  </sheetData>
  <mergeCells count="203">
    <mergeCell ref="N8:O10"/>
    <mergeCell ref="H3:K3"/>
    <mergeCell ref="L3:O3"/>
    <mergeCell ref="A8:K8"/>
    <mergeCell ref="A9:K9"/>
    <mergeCell ref="D423:K423"/>
    <mergeCell ref="D412:K412"/>
    <mergeCell ref="D415:K415"/>
    <mergeCell ref="D416:K416"/>
    <mergeCell ref="D95:K95"/>
    <mergeCell ref="D100:K100"/>
    <mergeCell ref="D103:K103"/>
    <mergeCell ref="D108:K108"/>
    <mergeCell ref="D11:K11"/>
    <mergeCell ref="D15:K15"/>
    <mergeCell ref="D18:K18"/>
    <mergeCell ref="D24:K24"/>
    <mergeCell ref="D29:K29"/>
    <mergeCell ref="D34:K34"/>
    <mergeCell ref="D39:K39"/>
    <mergeCell ref="D333:K333"/>
    <mergeCell ref="D309:K309"/>
    <mergeCell ref="D315:K315"/>
    <mergeCell ref="D321:K321"/>
    <mergeCell ref="S441:Y441"/>
    <mergeCell ref="D449:K449"/>
    <mergeCell ref="D421:K421"/>
    <mergeCell ref="D425:K425"/>
    <mergeCell ref="D433:K433"/>
    <mergeCell ref="D441:K441"/>
    <mergeCell ref="D299:K299"/>
    <mergeCell ref="D303:K303"/>
    <mergeCell ref="D113:K113"/>
    <mergeCell ref="D116:K116"/>
    <mergeCell ref="D287:K287"/>
    <mergeCell ref="D290:K290"/>
    <mergeCell ref="D293:K293"/>
    <mergeCell ref="D296:K296"/>
    <mergeCell ref="D131:K131"/>
    <mergeCell ref="D137:K137"/>
    <mergeCell ref="D391:K391"/>
    <mergeCell ref="D397:K397"/>
    <mergeCell ref="D353:K353"/>
    <mergeCell ref="D359:K359"/>
    <mergeCell ref="D365:K365"/>
    <mergeCell ref="D371:K371"/>
    <mergeCell ref="D377:K377"/>
    <mergeCell ref="D383:K383"/>
    <mergeCell ref="D545:K545"/>
    <mergeCell ref="D418:K418"/>
    <mergeCell ref="D513:K513"/>
    <mergeCell ref="D521:K521"/>
    <mergeCell ref="D537:K537"/>
    <mergeCell ref="D497:K497"/>
    <mergeCell ref="D505:K505"/>
    <mergeCell ref="D489:K489"/>
    <mergeCell ref="D457:K457"/>
    <mergeCell ref="D465:K465"/>
    <mergeCell ref="D473:K473"/>
    <mergeCell ref="D481:K481"/>
    <mergeCell ref="D540:K540"/>
    <mergeCell ref="D542:K542"/>
    <mergeCell ref="D529:K529"/>
    <mergeCell ref="D327:K327"/>
    <mergeCell ref="D385:K385"/>
    <mergeCell ref="D269:K269"/>
    <mergeCell ref="D339:K339"/>
    <mergeCell ref="D345:K345"/>
    <mergeCell ref="D347:K347"/>
    <mergeCell ref="D234:K234"/>
    <mergeCell ref="D240:K240"/>
    <mergeCell ref="D244:K244"/>
    <mergeCell ref="D248:K248"/>
    <mergeCell ref="D263:K263"/>
    <mergeCell ref="D222:K222"/>
    <mergeCell ref="D252:K252"/>
    <mergeCell ref="D254:K254"/>
    <mergeCell ref="D228:K228"/>
    <mergeCell ref="D272:K272"/>
    <mergeCell ref="D275:K275"/>
    <mergeCell ref="D278:K278"/>
    <mergeCell ref="D281:K281"/>
    <mergeCell ref="D284:K284"/>
    <mergeCell ref="D266:K266"/>
    <mergeCell ref="D257:K257"/>
    <mergeCell ref="D260:K260"/>
    <mergeCell ref="D180:K180"/>
    <mergeCell ref="D186:K186"/>
    <mergeCell ref="D189:K189"/>
    <mergeCell ref="D192:K192"/>
    <mergeCell ref="D195:K195"/>
    <mergeCell ref="D202:K202"/>
    <mergeCell ref="D208:K208"/>
    <mergeCell ref="D210:K210"/>
    <mergeCell ref="D216:K216"/>
    <mergeCell ref="D403:K403"/>
    <mergeCell ref="D406:K406"/>
    <mergeCell ref="D2:K2"/>
    <mergeCell ref="D119:K119"/>
    <mergeCell ref="D44:K44"/>
    <mergeCell ref="D50:K50"/>
    <mergeCell ref="D55:K55"/>
    <mergeCell ref="D60:K60"/>
    <mergeCell ref="D65:K65"/>
    <mergeCell ref="D70:K70"/>
    <mergeCell ref="D75:K75"/>
    <mergeCell ref="D80:K80"/>
    <mergeCell ref="D85:K85"/>
    <mergeCell ref="D90:K90"/>
    <mergeCell ref="D174:K174"/>
    <mergeCell ref="D120:K120"/>
    <mergeCell ref="D148:K148"/>
    <mergeCell ref="D154:K154"/>
    <mergeCell ref="D156:K156"/>
    <mergeCell ref="D162:K162"/>
    <mergeCell ref="D168:K168"/>
    <mergeCell ref="D121:K121"/>
    <mergeCell ref="D126:K126"/>
    <mergeCell ref="D142:K142"/>
    <mergeCell ref="B557:L557"/>
    <mergeCell ref="D559:K559"/>
    <mergeCell ref="D560:E560"/>
    <mergeCell ref="D562:K562"/>
    <mergeCell ref="D563:K563"/>
    <mergeCell ref="D564:K564"/>
    <mergeCell ref="D565:K565"/>
    <mergeCell ref="D567:K567"/>
    <mergeCell ref="D568:K568"/>
    <mergeCell ref="D569:K569"/>
    <mergeCell ref="D570:K570"/>
    <mergeCell ref="D572:K572"/>
    <mergeCell ref="D573:K573"/>
    <mergeCell ref="D574:K574"/>
    <mergeCell ref="D575:K575"/>
    <mergeCell ref="D577:K577"/>
    <mergeCell ref="D578:K578"/>
    <mergeCell ref="D579:K579"/>
    <mergeCell ref="D580:K580"/>
    <mergeCell ref="D583:K583"/>
    <mergeCell ref="D585:K585"/>
    <mergeCell ref="D586:K586"/>
    <mergeCell ref="D588:K588"/>
    <mergeCell ref="D589:K589"/>
    <mergeCell ref="D591:K591"/>
    <mergeCell ref="D592:K592"/>
    <mergeCell ref="D594:K594"/>
    <mergeCell ref="D595:K595"/>
    <mergeCell ref="D597:K597"/>
    <mergeCell ref="D600:K600"/>
    <mergeCell ref="D601:K601"/>
    <mergeCell ref="D602:K602"/>
    <mergeCell ref="D603:K603"/>
    <mergeCell ref="D605:K605"/>
    <mergeCell ref="D606:K606"/>
    <mergeCell ref="D607:K607"/>
    <mergeCell ref="D608:K608"/>
    <mergeCell ref="D610:K610"/>
    <mergeCell ref="D611:K611"/>
    <mergeCell ref="D612:K612"/>
    <mergeCell ref="D613:K613"/>
    <mergeCell ref="D615:K615"/>
    <mergeCell ref="D616:K616"/>
    <mergeCell ref="D617:K617"/>
    <mergeCell ref="D618:K618"/>
    <mergeCell ref="D635:K635"/>
    <mergeCell ref="D636:K636"/>
    <mergeCell ref="D637:K637"/>
    <mergeCell ref="D638:K638"/>
    <mergeCell ref="D640:K640"/>
    <mergeCell ref="D641:K641"/>
    <mergeCell ref="D620:K620"/>
    <mergeCell ref="D621:K621"/>
    <mergeCell ref="D622:K622"/>
    <mergeCell ref="D623:K623"/>
    <mergeCell ref="D625:K625"/>
    <mergeCell ref="D626:K626"/>
    <mergeCell ref="D627:K627"/>
    <mergeCell ref="D628:K628"/>
    <mergeCell ref="D630:K630"/>
    <mergeCell ref="N558:N559"/>
    <mergeCell ref="B675:N675"/>
    <mergeCell ref="B676:N676"/>
    <mergeCell ref="D653:K653"/>
    <mergeCell ref="D655:K655"/>
    <mergeCell ref="D658:K658"/>
    <mergeCell ref="D659:K659"/>
    <mergeCell ref="L661:N661"/>
    <mergeCell ref="D663:K663"/>
    <mergeCell ref="D665:K665"/>
    <mergeCell ref="D667:K667"/>
    <mergeCell ref="D669:K669"/>
    <mergeCell ref="D642:K642"/>
    <mergeCell ref="D643:K643"/>
    <mergeCell ref="D645:K645"/>
    <mergeCell ref="D646:K646"/>
    <mergeCell ref="D647:K647"/>
    <mergeCell ref="D648:K648"/>
    <mergeCell ref="D650:K650"/>
    <mergeCell ref="D651:K651"/>
    <mergeCell ref="D652:K652"/>
    <mergeCell ref="D631:K631"/>
    <mergeCell ref="D632:K632"/>
    <mergeCell ref="D633:K633"/>
  </mergeCells>
  <printOptions horizontalCentered="1"/>
  <pageMargins left="0.78740157480314965" right="0.70866141732283472" top="1.2598425196850394" bottom="0.78740157480314965" header="0.31496062992125984" footer="0.43307086614173229"/>
  <pageSetup paperSize="9" scale="31" fitToHeight="0" orientation="portrait" r:id="rId1"/>
  <headerFooter scaleWithDoc="0">
    <oddHeader>&amp;L&amp;"Arial,Normal"&amp;6&amp;G&amp;R&amp;8Enric Granados, 33
08007 Barcelona
Tel. 935 544 370 / Fax 935 544 372
www.gencat.cat/cire
www.madeincire.cat</oddHeader>
    <oddFooter>&amp;L&amp;G&amp;C&amp;"Helvetica-Light,Negrita"&amp;7N.I.F.:Q-5856204-B&amp;RPàg.&amp;P /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Y334"/>
  <sheetViews>
    <sheetView topLeftCell="A318" zoomScaleNormal="100" zoomScaleSheetLayoutView="100" workbookViewId="0">
      <selection activeCell="F336" sqref="F336"/>
    </sheetView>
  </sheetViews>
  <sheetFormatPr defaultColWidth="12.23046875" defaultRowHeight="12.45"/>
  <cols>
    <col min="1" max="1" width="7.23046875" style="1" customWidth="1"/>
    <col min="2" max="2" width="6.84375" style="61" customWidth="1"/>
    <col min="3" max="3" width="3.765625" style="1" customWidth="1"/>
    <col min="4" max="4" width="8" style="1" bestFit="1" customWidth="1"/>
    <col min="5" max="5" width="4.53515625" style="1" bestFit="1" customWidth="1"/>
    <col min="6" max="6" width="11" style="1" customWidth="1"/>
    <col min="7" max="8" width="8.765625" style="1" customWidth="1"/>
    <col min="9" max="9" width="6.53515625" style="1" customWidth="1"/>
    <col min="10" max="10" width="4.53515625" style="1" customWidth="1"/>
    <col min="11" max="11" width="12.53515625" style="1" customWidth="1"/>
    <col min="12" max="12" width="8.23046875" style="15" bestFit="1" customWidth="1"/>
    <col min="13" max="13" width="1.53515625" style="1" customWidth="1"/>
    <col min="14" max="14" width="13.23046875" style="1" customWidth="1"/>
    <col min="15" max="15" width="13.765625" style="5" customWidth="1"/>
    <col min="16" max="16384" width="12.23046875" style="1"/>
  </cols>
  <sheetData>
    <row r="2" spans="1:77" s="69" customFormat="1" ht="15" customHeight="1" thickBot="1">
      <c r="A2" s="190"/>
      <c r="B2" s="191"/>
      <c r="C2" s="192"/>
      <c r="D2" s="193" t="s">
        <v>486</v>
      </c>
      <c r="E2" s="193"/>
      <c r="F2" s="193"/>
      <c r="G2" s="193"/>
      <c r="H2" s="193"/>
      <c r="I2" s="193"/>
      <c r="J2" s="193"/>
      <c r="K2" s="193"/>
      <c r="L2" s="194"/>
      <c r="M2" s="192"/>
      <c r="N2" s="192"/>
      <c r="O2" s="195"/>
      <c r="P2" s="1"/>
      <c r="Q2" s="1"/>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row>
    <row r="3" spans="1:77" s="69" customFormat="1" ht="14.25" customHeight="1" thickBot="1">
      <c r="A3" s="2"/>
      <c r="B3" s="57"/>
      <c r="C3" s="3"/>
      <c r="D3" s="4"/>
      <c r="E3" s="1"/>
      <c r="F3" s="1"/>
      <c r="G3" s="1"/>
      <c r="H3" s="324" t="s">
        <v>496</v>
      </c>
      <c r="I3" s="325"/>
      <c r="J3" s="325"/>
      <c r="K3" s="326"/>
      <c r="L3" s="327"/>
      <c r="M3" s="328"/>
      <c r="N3" s="328"/>
      <c r="O3" s="329"/>
      <c r="P3" s="1"/>
      <c r="Q3" s="1"/>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row>
    <row r="4" spans="1:77" s="69" customFormat="1" ht="14.6">
      <c r="A4" s="6" t="s">
        <v>104</v>
      </c>
      <c r="B4" s="58"/>
      <c r="C4" s="7"/>
      <c r="D4" s="7"/>
      <c r="E4" s="7"/>
      <c r="F4" s="7"/>
      <c r="G4" s="7"/>
      <c r="H4" s="7"/>
      <c r="I4" s="7"/>
      <c r="J4" s="7"/>
      <c r="K4" s="7"/>
      <c r="L4" s="8"/>
      <c r="M4" s="7"/>
      <c r="N4" s="7"/>
      <c r="O4" s="147"/>
      <c r="P4" s="1"/>
      <c r="Q4" s="1"/>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row>
    <row r="5" spans="1:77" s="69" customFormat="1" ht="14.6">
      <c r="A5" s="9" t="s">
        <v>103</v>
      </c>
      <c r="B5" s="59"/>
      <c r="C5" s="10"/>
      <c r="D5" s="10"/>
      <c r="E5" s="10"/>
      <c r="F5" s="10"/>
      <c r="G5" s="10"/>
      <c r="H5" s="10"/>
      <c r="I5" s="10"/>
      <c r="J5" s="10"/>
      <c r="K5" s="10"/>
      <c r="L5" s="11"/>
      <c r="M5" s="10"/>
      <c r="N5" s="10"/>
      <c r="O5" s="148"/>
      <c r="P5" s="1"/>
      <c r="Q5" s="1"/>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row>
    <row r="6" spans="1:77" s="69" customFormat="1" ht="14.6">
      <c r="A6" s="12" t="s">
        <v>0</v>
      </c>
      <c r="B6" s="60"/>
      <c r="C6" s="13"/>
      <c r="D6" s="13"/>
      <c r="E6" s="13"/>
      <c r="F6" s="13"/>
      <c r="G6" s="13"/>
      <c r="H6" s="13"/>
      <c r="I6" s="13"/>
      <c r="J6" s="13"/>
      <c r="K6" s="13"/>
      <c r="L6" s="14"/>
      <c r="M6" s="13"/>
      <c r="N6" s="13"/>
      <c r="O6" s="149"/>
      <c r="P6" s="1"/>
      <c r="Q6" s="1"/>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row>
    <row r="7" spans="1:77" s="69" customFormat="1" ht="14.6">
      <c r="A7" s="137"/>
      <c r="B7" s="138"/>
      <c r="C7" s="110"/>
      <c r="D7" s="110"/>
      <c r="E7" s="110"/>
      <c r="F7" s="110"/>
      <c r="G7" s="110"/>
      <c r="H7" s="110"/>
      <c r="I7" s="110"/>
      <c r="J7" s="110"/>
      <c r="K7" s="110"/>
      <c r="L7" s="139"/>
      <c r="M7" s="110"/>
      <c r="N7" s="110"/>
      <c r="O7" s="140"/>
      <c r="P7" s="1"/>
      <c r="Q7" s="1"/>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row>
    <row r="8" spans="1:77" s="145" customFormat="1" ht="17.149999999999999">
      <c r="A8" s="330" t="s">
        <v>470</v>
      </c>
      <c r="B8" s="330"/>
      <c r="C8" s="330"/>
      <c r="D8" s="330"/>
      <c r="E8" s="330"/>
      <c r="F8" s="330"/>
      <c r="G8" s="330"/>
      <c r="H8" s="330"/>
      <c r="I8" s="330"/>
      <c r="J8" s="330"/>
      <c r="K8" s="330"/>
      <c r="L8" s="141"/>
      <c r="M8" s="142"/>
      <c r="N8" s="143"/>
      <c r="O8" s="144"/>
    </row>
    <row r="9" spans="1:77" s="145" customFormat="1" ht="17.149999999999999">
      <c r="A9" s="307" t="s">
        <v>471</v>
      </c>
      <c r="B9" s="307"/>
      <c r="C9" s="307"/>
      <c r="D9" s="307"/>
      <c r="E9" s="307"/>
      <c r="F9" s="307"/>
      <c r="G9" s="307"/>
      <c r="H9" s="307"/>
      <c r="I9" s="307"/>
      <c r="J9" s="307"/>
      <c r="K9" s="307"/>
      <c r="L9" s="141"/>
      <c r="M9" s="142"/>
      <c r="N9" s="143"/>
      <c r="O9" s="144"/>
    </row>
    <row r="11" spans="1:77">
      <c r="A11" s="37" t="s">
        <v>195</v>
      </c>
      <c r="B11" s="63"/>
      <c r="C11" s="38"/>
      <c r="D11" s="309" t="s">
        <v>487</v>
      </c>
      <c r="E11" s="309"/>
      <c r="F11" s="309"/>
      <c r="G11" s="309"/>
      <c r="H11" s="309"/>
      <c r="I11" s="309"/>
      <c r="J11" s="309"/>
      <c r="K11" s="309"/>
      <c r="L11" s="39"/>
      <c r="M11" s="38"/>
      <c r="N11" s="40" t="s">
        <v>501</v>
      </c>
      <c r="O11" s="150" t="s">
        <v>502</v>
      </c>
    </row>
    <row r="13" spans="1:77">
      <c r="D13" s="111" t="s">
        <v>171</v>
      </c>
      <c r="E13" s="112"/>
      <c r="F13" s="112"/>
      <c r="G13" s="112"/>
      <c r="H13" s="112"/>
      <c r="I13" s="112"/>
      <c r="J13" s="112"/>
      <c r="K13" s="112"/>
      <c r="L13" s="113"/>
      <c r="M13" s="112"/>
      <c r="N13" s="112"/>
      <c r="O13" s="151"/>
    </row>
    <row r="15" spans="1:77">
      <c r="A15" s="22" t="s">
        <v>196</v>
      </c>
      <c r="C15" s="1" t="s">
        <v>170</v>
      </c>
      <c r="D15" s="334" t="s">
        <v>169</v>
      </c>
      <c r="E15" s="334"/>
      <c r="F15" s="334"/>
      <c r="G15" s="334"/>
      <c r="H15" s="334"/>
      <c r="I15" s="334"/>
      <c r="J15" s="334"/>
      <c r="K15" s="334"/>
    </row>
    <row r="16" spans="1:77" s="36" customFormat="1" ht="68.599999999999994" customHeight="1">
      <c r="A16" s="22"/>
      <c r="B16" s="65"/>
      <c r="C16" s="23"/>
      <c r="D16" s="315" t="s">
        <v>395</v>
      </c>
      <c r="E16" s="315"/>
      <c r="F16" s="315"/>
      <c r="G16" s="315"/>
      <c r="H16" s="315"/>
      <c r="I16" s="315"/>
      <c r="J16" s="315"/>
      <c r="K16" s="315"/>
      <c r="L16" s="24"/>
      <c r="M16" s="25"/>
      <c r="N16" s="26"/>
      <c r="O16" s="152"/>
    </row>
    <row r="17" spans="1:15" s="43" customFormat="1" ht="14.15">
      <c r="A17" s="22"/>
      <c r="B17" s="65"/>
      <c r="C17" s="23"/>
      <c r="D17" s="107"/>
      <c r="E17" s="107"/>
      <c r="F17" s="107"/>
      <c r="G17" s="107"/>
      <c r="H17" s="107"/>
      <c r="I17" s="107"/>
      <c r="J17" s="107"/>
      <c r="K17" s="107"/>
      <c r="L17" s="28">
        <v>100</v>
      </c>
      <c r="M17" s="25"/>
      <c r="N17" s="29"/>
      <c r="O17" s="153">
        <f>L17*N17</f>
        <v>0</v>
      </c>
    </row>
    <row r="18" spans="1:15" s="43" customFormat="1" ht="14.15">
      <c r="A18" s="22"/>
      <c r="B18" s="65"/>
      <c r="C18" s="23"/>
      <c r="D18" s="111" t="s">
        <v>172</v>
      </c>
      <c r="E18" s="112"/>
      <c r="F18" s="112"/>
      <c r="G18" s="112"/>
      <c r="H18" s="112"/>
      <c r="I18" s="112"/>
      <c r="J18" s="112"/>
      <c r="K18" s="112"/>
      <c r="L18" s="113"/>
      <c r="M18" s="112"/>
      <c r="N18" s="112"/>
      <c r="O18" s="151"/>
    </row>
    <row r="20" spans="1:15">
      <c r="A20" s="22" t="s">
        <v>197</v>
      </c>
      <c r="C20" s="1" t="s">
        <v>22</v>
      </c>
      <c r="D20" s="334" t="s">
        <v>173</v>
      </c>
      <c r="E20" s="334"/>
      <c r="F20" s="334"/>
      <c r="G20" s="334"/>
      <c r="H20" s="334"/>
      <c r="I20" s="334"/>
      <c r="J20" s="334"/>
      <c r="K20" s="334"/>
    </row>
    <row r="21" spans="1:15" s="36" customFormat="1" ht="49.5" customHeight="1">
      <c r="A21" s="22"/>
      <c r="B21" s="65"/>
      <c r="C21" s="23"/>
      <c r="D21" s="315" t="s">
        <v>396</v>
      </c>
      <c r="E21" s="315"/>
      <c r="F21" s="315"/>
      <c r="G21" s="315"/>
      <c r="H21" s="315"/>
      <c r="I21" s="315"/>
      <c r="J21" s="315"/>
      <c r="K21" s="315"/>
      <c r="L21" s="24"/>
      <c r="M21" s="25"/>
      <c r="N21" s="26"/>
      <c r="O21" s="152"/>
    </row>
    <row r="22" spans="1:15" s="43" customFormat="1" ht="14.15">
      <c r="A22" s="22"/>
      <c r="B22" s="65"/>
      <c r="C22" s="23"/>
      <c r="D22" s="107"/>
      <c r="E22" s="107"/>
      <c r="F22" s="107"/>
      <c r="G22" s="107"/>
      <c r="H22" s="107"/>
      <c r="I22" s="107"/>
      <c r="J22" s="107"/>
      <c r="K22" s="107"/>
      <c r="L22" s="28">
        <v>28</v>
      </c>
      <c r="M22" s="25"/>
      <c r="N22" s="29"/>
      <c r="O22" s="153">
        <f>L22*N22</f>
        <v>0</v>
      </c>
    </row>
    <row r="23" spans="1:15" s="43" customFormat="1" ht="14.15">
      <c r="A23" s="22"/>
      <c r="B23" s="65"/>
      <c r="C23" s="23"/>
      <c r="D23" s="107"/>
      <c r="E23" s="107"/>
      <c r="F23" s="107"/>
      <c r="G23" s="107"/>
      <c r="H23" s="107"/>
      <c r="I23" s="107"/>
      <c r="J23" s="107"/>
      <c r="K23" s="107"/>
      <c r="L23" s="28"/>
      <c r="M23" s="25"/>
      <c r="N23" s="29"/>
      <c r="O23" s="153"/>
    </row>
    <row r="24" spans="1:15">
      <c r="A24" s="22" t="s">
        <v>198</v>
      </c>
      <c r="C24" s="1" t="s">
        <v>170</v>
      </c>
      <c r="D24" s="334" t="s">
        <v>174</v>
      </c>
      <c r="E24" s="334"/>
      <c r="F24" s="334"/>
      <c r="G24" s="334"/>
      <c r="H24" s="334"/>
      <c r="I24" s="334"/>
      <c r="J24" s="334"/>
      <c r="K24" s="334"/>
    </row>
    <row r="25" spans="1:15" s="36" customFormat="1" ht="69.45" customHeight="1">
      <c r="A25" s="22"/>
      <c r="B25" s="65"/>
      <c r="C25" s="23"/>
      <c r="D25" s="315" t="s">
        <v>397</v>
      </c>
      <c r="E25" s="315"/>
      <c r="F25" s="315"/>
      <c r="G25" s="315"/>
      <c r="H25" s="315"/>
      <c r="I25" s="315"/>
      <c r="J25" s="315"/>
      <c r="K25" s="315"/>
      <c r="L25" s="24"/>
      <c r="M25" s="25"/>
      <c r="N25" s="26"/>
      <c r="O25" s="152"/>
    </row>
    <row r="26" spans="1:15" s="43" customFormat="1" ht="14.15">
      <c r="A26" s="22"/>
      <c r="B26" s="65"/>
      <c r="C26" s="23"/>
      <c r="D26" s="107"/>
      <c r="E26" s="107"/>
      <c r="F26" s="107"/>
      <c r="G26" s="107"/>
      <c r="H26" s="107"/>
      <c r="I26" s="107"/>
      <c r="J26" s="107"/>
      <c r="K26" s="107"/>
      <c r="L26" s="28">
        <v>880</v>
      </c>
      <c r="M26" s="25"/>
      <c r="N26" s="29"/>
      <c r="O26" s="153">
        <f>L26*N26</f>
        <v>0</v>
      </c>
    </row>
    <row r="27" spans="1:15" s="43" customFormat="1" ht="14.15">
      <c r="A27" s="22"/>
      <c r="B27" s="65"/>
      <c r="C27" s="23"/>
      <c r="D27" s="107"/>
      <c r="E27" s="107"/>
      <c r="F27" s="107"/>
      <c r="G27" s="107"/>
      <c r="H27" s="107"/>
      <c r="I27" s="107"/>
      <c r="J27" s="107"/>
      <c r="K27" s="107"/>
      <c r="L27" s="28"/>
      <c r="M27" s="25"/>
      <c r="N27" s="29"/>
      <c r="O27" s="153"/>
    </row>
    <row r="28" spans="1:15">
      <c r="A28" s="22" t="s">
        <v>199</v>
      </c>
      <c r="C28" s="1" t="s">
        <v>170</v>
      </c>
      <c r="D28" s="334" t="s">
        <v>175</v>
      </c>
      <c r="E28" s="334"/>
      <c r="F28" s="334"/>
      <c r="G28" s="334"/>
      <c r="H28" s="334"/>
      <c r="I28" s="334"/>
      <c r="J28" s="334"/>
      <c r="K28" s="334"/>
    </row>
    <row r="29" spans="1:15" s="36" customFormat="1" ht="69.45" customHeight="1">
      <c r="A29" s="22"/>
      <c r="B29" s="65"/>
      <c r="C29" s="23"/>
      <c r="D29" s="315" t="s">
        <v>398</v>
      </c>
      <c r="E29" s="315"/>
      <c r="F29" s="315"/>
      <c r="G29" s="315"/>
      <c r="H29" s="315"/>
      <c r="I29" s="315"/>
      <c r="J29" s="315"/>
      <c r="K29" s="315"/>
      <c r="L29" s="24"/>
      <c r="M29" s="25"/>
      <c r="N29" s="26"/>
      <c r="O29" s="152"/>
    </row>
    <row r="30" spans="1:15" s="43" customFormat="1" ht="14.15">
      <c r="A30" s="22"/>
      <c r="B30" s="65"/>
      <c r="C30" s="23"/>
      <c r="D30" s="107"/>
      <c r="E30" s="107"/>
      <c r="F30" s="107"/>
      <c r="G30" s="107"/>
      <c r="H30" s="107"/>
      <c r="I30" s="107"/>
      <c r="J30" s="107"/>
      <c r="K30" s="107"/>
      <c r="L30" s="28">
        <v>30</v>
      </c>
      <c r="M30" s="25"/>
      <c r="N30" s="29"/>
      <c r="O30" s="153">
        <f>L30*N30</f>
        <v>0</v>
      </c>
    </row>
    <row r="31" spans="1:15" s="43" customFormat="1" ht="14.15">
      <c r="A31" s="22"/>
      <c r="B31" s="65"/>
      <c r="C31" s="23"/>
      <c r="D31" s="107"/>
      <c r="E31" s="107"/>
      <c r="F31" s="107"/>
      <c r="G31" s="107"/>
      <c r="H31" s="107"/>
      <c r="I31" s="107"/>
      <c r="J31" s="107"/>
      <c r="K31" s="107"/>
      <c r="L31" s="28"/>
      <c r="M31" s="25"/>
      <c r="N31" s="29"/>
      <c r="O31" s="153"/>
    </row>
    <row r="32" spans="1:15">
      <c r="A32" s="22" t="s">
        <v>200</v>
      </c>
      <c r="C32" s="1" t="s">
        <v>170</v>
      </c>
      <c r="D32" s="334" t="s">
        <v>176</v>
      </c>
      <c r="E32" s="334"/>
      <c r="F32" s="334"/>
      <c r="G32" s="334"/>
      <c r="H32" s="334"/>
      <c r="I32" s="334"/>
      <c r="J32" s="334"/>
      <c r="K32" s="334"/>
    </row>
    <row r="33" spans="1:15" s="36" customFormat="1" ht="59.6" customHeight="1">
      <c r="A33" s="22"/>
      <c r="B33" s="65"/>
      <c r="C33" s="23"/>
      <c r="D33" s="315" t="s">
        <v>399</v>
      </c>
      <c r="E33" s="315"/>
      <c r="F33" s="315"/>
      <c r="G33" s="315"/>
      <c r="H33" s="315"/>
      <c r="I33" s="315"/>
      <c r="J33" s="315"/>
      <c r="K33" s="315"/>
      <c r="L33" s="24"/>
      <c r="M33" s="25"/>
      <c r="N33" s="26"/>
      <c r="O33" s="152"/>
    </row>
    <row r="34" spans="1:15" s="43" customFormat="1" ht="14.15">
      <c r="A34" s="22"/>
      <c r="B34" s="65"/>
      <c r="C34" s="23"/>
      <c r="D34" s="107"/>
      <c r="E34" s="107"/>
      <c r="F34" s="107"/>
      <c r="G34" s="107"/>
      <c r="H34" s="107"/>
      <c r="I34" s="107"/>
      <c r="J34" s="107"/>
      <c r="K34" s="107"/>
      <c r="L34" s="28">
        <v>340</v>
      </c>
      <c r="M34" s="25"/>
      <c r="N34" s="29"/>
      <c r="O34" s="153">
        <f>L34*N34</f>
        <v>0</v>
      </c>
    </row>
    <row r="35" spans="1:15" s="43" customFormat="1" ht="14.15">
      <c r="A35" s="22"/>
      <c r="B35" s="65"/>
      <c r="C35" s="23"/>
      <c r="D35" s="107"/>
      <c r="E35" s="107"/>
      <c r="F35" s="107"/>
      <c r="G35" s="107"/>
      <c r="H35" s="107"/>
      <c r="I35" s="107"/>
      <c r="J35" s="107"/>
      <c r="K35" s="107"/>
      <c r="L35" s="28"/>
      <c r="M35" s="25"/>
      <c r="N35" s="29"/>
      <c r="O35" s="153"/>
    </row>
    <row r="36" spans="1:15">
      <c r="A36" s="22" t="s">
        <v>201</v>
      </c>
      <c r="C36" s="1" t="s">
        <v>170</v>
      </c>
      <c r="D36" s="334" t="s">
        <v>177</v>
      </c>
      <c r="E36" s="334"/>
      <c r="F36" s="334"/>
      <c r="G36" s="334"/>
      <c r="H36" s="334"/>
      <c r="I36" s="334"/>
      <c r="J36" s="334"/>
      <c r="K36" s="334"/>
    </row>
    <row r="37" spans="1:15" s="36" customFormat="1" ht="59.6" customHeight="1">
      <c r="A37" s="22"/>
      <c r="B37" s="65"/>
      <c r="C37" s="23"/>
      <c r="D37" s="315" t="s">
        <v>400</v>
      </c>
      <c r="E37" s="315"/>
      <c r="F37" s="315"/>
      <c r="G37" s="315"/>
      <c r="H37" s="315"/>
      <c r="I37" s="315"/>
      <c r="J37" s="315"/>
      <c r="K37" s="315"/>
      <c r="L37" s="24"/>
      <c r="M37" s="25"/>
      <c r="N37" s="26"/>
      <c r="O37" s="152"/>
    </row>
    <row r="38" spans="1:15" s="43" customFormat="1" ht="14.15">
      <c r="A38" s="22"/>
      <c r="B38" s="65"/>
      <c r="C38" s="23"/>
      <c r="D38" s="107"/>
      <c r="E38" s="107"/>
      <c r="F38" s="107"/>
      <c r="G38" s="107"/>
      <c r="H38" s="107"/>
      <c r="I38" s="107"/>
      <c r="J38" s="107"/>
      <c r="K38" s="107"/>
      <c r="L38" s="28">
        <v>350</v>
      </c>
      <c r="M38" s="25"/>
      <c r="N38" s="29"/>
      <c r="O38" s="153">
        <f>L38*N38</f>
        <v>0</v>
      </c>
    </row>
    <row r="39" spans="1:15" s="43" customFormat="1" ht="14.15">
      <c r="A39" s="22"/>
      <c r="B39" s="65"/>
      <c r="C39" s="23"/>
      <c r="D39" s="107"/>
      <c r="E39" s="107"/>
      <c r="F39" s="107"/>
      <c r="G39" s="107"/>
      <c r="H39" s="107"/>
      <c r="I39" s="107"/>
      <c r="J39" s="107"/>
      <c r="K39" s="107"/>
      <c r="L39" s="28"/>
      <c r="M39" s="25"/>
      <c r="N39" s="29"/>
      <c r="O39" s="153"/>
    </row>
    <row r="40" spans="1:15">
      <c r="A40" s="22" t="s">
        <v>202</v>
      </c>
      <c r="C40" s="1" t="s">
        <v>170</v>
      </c>
      <c r="D40" s="334" t="s">
        <v>178</v>
      </c>
      <c r="E40" s="334"/>
      <c r="F40" s="334"/>
      <c r="G40" s="334"/>
      <c r="H40" s="334"/>
      <c r="I40" s="334"/>
      <c r="J40" s="334"/>
      <c r="K40" s="334"/>
    </row>
    <row r="41" spans="1:15" s="36" customFormat="1" ht="68.599999999999994" customHeight="1">
      <c r="A41" s="22"/>
      <c r="B41" s="65"/>
      <c r="C41" s="23"/>
      <c r="D41" s="315" t="s">
        <v>476</v>
      </c>
      <c r="E41" s="315"/>
      <c r="F41" s="315"/>
      <c r="G41" s="315"/>
      <c r="H41" s="315"/>
      <c r="I41" s="315"/>
      <c r="J41" s="315"/>
      <c r="K41" s="315"/>
      <c r="L41" s="24"/>
      <c r="M41" s="25"/>
      <c r="N41" s="26"/>
      <c r="O41" s="152"/>
    </row>
    <row r="42" spans="1:15" s="43" customFormat="1" ht="14.15">
      <c r="A42" s="22"/>
      <c r="B42" s="65"/>
      <c r="C42" s="23"/>
      <c r="D42" s="107"/>
      <c r="E42" s="107"/>
      <c r="F42" s="107"/>
      <c r="G42" s="107"/>
      <c r="H42" s="107"/>
      <c r="I42" s="107"/>
      <c r="J42" s="107"/>
      <c r="K42" s="107"/>
      <c r="L42" s="28">
        <v>30</v>
      </c>
      <c r="M42" s="25"/>
      <c r="N42" s="29"/>
      <c r="O42" s="153">
        <f>L42*N42</f>
        <v>0</v>
      </c>
    </row>
    <row r="43" spans="1:15" s="43" customFormat="1" ht="14.15">
      <c r="A43" s="22"/>
      <c r="B43" s="65"/>
      <c r="C43" s="23"/>
      <c r="D43" s="107"/>
      <c r="E43" s="107"/>
      <c r="F43" s="107"/>
      <c r="G43" s="107"/>
      <c r="H43" s="107"/>
      <c r="I43" s="107"/>
      <c r="J43" s="107"/>
      <c r="K43" s="107"/>
      <c r="L43" s="28"/>
      <c r="M43" s="25"/>
      <c r="N43" s="29"/>
      <c r="O43" s="153"/>
    </row>
    <row r="44" spans="1:15">
      <c r="A44" s="22" t="s">
        <v>203</v>
      </c>
      <c r="C44" s="1" t="s">
        <v>170</v>
      </c>
      <c r="D44" s="334" t="s">
        <v>179</v>
      </c>
      <c r="E44" s="334"/>
      <c r="F44" s="334"/>
      <c r="G44" s="334"/>
      <c r="H44" s="334"/>
      <c r="I44" s="334"/>
      <c r="J44" s="334"/>
      <c r="K44" s="334"/>
    </row>
    <row r="45" spans="1:15" s="36" customFormat="1" ht="68.599999999999994" customHeight="1">
      <c r="A45" s="22"/>
      <c r="B45" s="65"/>
      <c r="C45" s="23"/>
      <c r="D45" s="315" t="s">
        <v>401</v>
      </c>
      <c r="E45" s="315"/>
      <c r="F45" s="315"/>
      <c r="G45" s="315"/>
      <c r="H45" s="315"/>
      <c r="I45" s="315"/>
      <c r="J45" s="315"/>
      <c r="K45" s="315"/>
      <c r="L45" s="24"/>
      <c r="M45" s="25"/>
      <c r="N45" s="26"/>
      <c r="O45" s="152"/>
    </row>
    <row r="46" spans="1:15" s="43" customFormat="1" ht="14.15">
      <c r="A46" s="22"/>
      <c r="B46" s="65"/>
      <c r="C46" s="23"/>
      <c r="D46" s="107"/>
      <c r="E46" s="107"/>
      <c r="F46" s="107"/>
      <c r="G46" s="107"/>
      <c r="H46" s="107"/>
      <c r="I46" s="107"/>
      <c r="J46" s="107"/>
      <c r="K46" s="107"/>
      <c r="L46" s="28">
        <v>540</v>
      </c>
      <c r="M46" s="25"/>
      <c r="N46" s="29"/>
      <c r="O46" s="153">
        <f>L46*N46</f>
        <v>0</v>
      </c>
    </row>
    <row r="47" spans="1:15" s="43" customFormat="1" ht="14.15">
      <c r="A47" s="22"/>
      <c r="B47" s="65"/>
      <c r="C47" s="23"/>
      <c r="D47" s="107"/>
      <c r="E47" s="107"/>
      <c r="F47" s="107"/>
      <c r="G47" s="107"/>
      <c r="H47" s="107"/>
      <c r="I47" s="107"/>
      <c r="J47" s="107"/>
      <c r="K47" s="107"/>
      <c r="L47" s="28"/>
      <c r="M47" s="25"/>
      <c r="N47" s="29"/>
      <c r="O47" s="153"/>
    </row>
    <row r="48" spans="1:15" s="43" customFormat="1" ht="14.15">
      <c r="A48" s="22"/>
      <c r="B48" s="65"/>
      <c r="C48" s="23"/>
      <c r="D48" s="111" t="s">
        <v>180</v>
      </c>
      <c r="E48" s="112"/>
      <c r="F48" s="112"/>
      <c r="G48" s="112"/>
      <c r="H48" s="112"/>
      <c r="I48" s="112"/>
      <c r="J48" s="112"/>
      <c r="K48" s="112"/>
      <c r="L48" s="113"/>
      <c r="M48" s="112"/>
      <c r="N48" s="112"/>
      <c r="O48" s="151"/>
    </row>
    <row r="49" spans="1:15" s="43" customFormat="1" ht="14.15">
      <c r="A49" s="22"/>
      <c r="B49" s="65"/>
      <c r="C49" s="23"/>
      <c r="D49" s="115"/>
      <c r="E49" s="83"/>
      <c r="F49" s="83"/>
      <c r="G49" s="83"/>
      <c r="H49" s="83"/>
      <c r="I49" s="83"/>
      <c r="J49" s="83"/>
      <c r="K49" s="83"/>
      <c r="L49" s="116"/>
      <c r="M49" s="83"/>
      <c r="N49" s="83"/>
      <c r="O49" s="154"/>
    </row>
    <row r="50" spans="1:15">
      <c r="A50" s="22" t="s">
        <v>204</v>
      </c>
      <c r="C50" s="1" t="s">
        <v>22</v>
      </c>
      <c r="D50" s="334" t="s">
        <v>181</v>
      </c>
      <c r="E50" s="334"/>
      <c r="F50" s="334"/>
      <c r="G50" s="334"/>
      <c r="H50" s="334"/>
      <c r="I50" s="334"/>
      <c r="J50" s="334"/>
      <c r="K50" s="334"/>
    </row>
    <row r="51" spans="1:15" s="36" customFormat="1" ht="85.1" customHeight="1">
      <c r="A51" s="22"/>
      <c r="B51" s="65"/>
      <c r="C51" s="23"/>
      <c r="D51" s="315" t="s">
        <v>402</v>
      </c>
      <c r="E51" s="315"/>
      <c r="F51" s="315"/>
      <c r="G51" s="315"/>
      <c r="H51" s="315"/>
      <c r="I51" s="315"/>
      <c r="J51" s="315"/>
      <c r="K51" s="315"/>
      <c r="L51" s="24"/>
      <c r="M51" s="25"/>
      <c r="N51" s="26"/>
      <c r="O51" s="152"/>
    </row>
    <row r="52" spans="1:15" s="43" customFormat="1" ht="14.15">
      <c r="A52" s="22"/>
      <c r="B52" s="65"/>
      <c r="C52" s="23"/>
      <c r="D52" s="107"/>
      <c r="E52" s="107"/>
      <c r="F52" s="107"/>
      <c r="G52" s="107"/>
      <c r="H52" s="107"/>
      <c r="I52" s="107"/>
      <c r="J52" s="107"/>
      <c r="K52" s="107"/>
      <c r="L52" s="28">
        <v>1</v>
      </c>
      <c r="M52" s="25"/>
      <c r="N52" s="29"/>
      <c r="O52" s="153">
        <f>L52*N52</f>
        <v>0</v>
      </c>
    </row>
    <row r="53" spans="1:15" s="43" customFormat="1" ht="14.15">
      <c r="A53" s="22"/>
      <c r="B53" s="65"/>
      <c r="C53" s="23"/>
      <c r="D53" s="107"/>
      <c r="E53" s="107"/>
      <c r="F53" s="107"/>
      <c r="G53" s="107"/>
      <c r="H53" s="107"/>
      <c r="I53" s="107"/>
      <c r="J53" s="107"/>
      <c r="K53" s="107"/>
      <c r="L53" s="28"/>
      <c r="M53" s="25"/>
      <c r="N53" s="29"/>
      <c r="O53" s="153"/>
    </row>
    <row r="54" spans="1:15">
      <c r="A54" s="22" t="s">
        <v>205</v>
      </c>
      <c r="C54" s="1" t="s">
        <v>22</v>
      </c>
      <c r="D54" s="334" t="s">
        <v>183</v>
      </c>
      <c r="E54" s="334"/>
      <c r="F54" s="334"/>
      <c r="G54" s="334"/>
      <c r="H54" s="334"/>
      <c r="I54" s="334"/>
      <c r="J54" s="334"/>
      <c r="K54" s="334"/>
    </row>
    <row r="55" spans="1:15" s="36" customFormat="1" ht="85.1" customHeight="1">
      <c r="A55" s="22"/>
      <c r="B55" s="65"/>
      <c r="C55" s="23"/>
      <c r="D55" s="315" t="s">
        <v>403</v>
      </c>
      <c r="E55" s="315"/>
      <c r="F55" s="315"/>
      <c r="G55" s="315"/>
      <c r="H55" s="315"/>
      <c r="I55" s="315"/>
      <c r="J55" s="315"/>
      <c r="K55" s="315"/>
      <c r="L55" s="24"/>
      <c r="M55" s="25"/>
      <c r="N55" s="26"/>
      <c r="O55" s="152"/>
    </row>
    <row r="56" spans="1:15" s="43" customFormat="1" ht="14.15">
      <c r="A56" s="22"/>
      <c r="B56" s="65"/>
      <c r="C56" s="23"/>
      <c r="D56" s="107"/>
      <c r="E56" s="107"/>
      <c r="F56" s="107"/>
      <c r="G56" s="107"/>
      <c r="H56" s="107"/>
      <c r="I56" s="107"/>
      <c r="J56" s="107"/>
      <c r="K56" s="107"/>
      <c r="L56" s="28">
        <v>1</v>
      </c>
      <c r="M56" s="25"/>
      <c r="N56" s="29"/>
      <c r="O56" s="153">
        <f>L56*N56</f>
        <v>0</v>
      </c>
    </row>
    <row r="57" spans="1:15" s="43" customFormat="1" ht="14.15">
      <c r="A57" s="22"/>
      <c r="B57" s="65"/>
      <c r="C57" s="23"/>
      <c r="D57" s="107"/>
      <c r="E57" s="107"/>
      <c r="F57" s="107"/>
      <c r="G57" s="107"/>
      <c r="H57" s="107"/>
      <c r="I57" s="107"/>
      <c r="J57" s="107"/>
      <c r="K57" s="107"/>
      <c r="L57" s="28"/>
      <c r="M57" s="25"/>
      <c r="N57" s="29"/>
      <c r="O57" s="153"/>
    </row>
    <row r="58" spans="1:15" s="43" customFormat="1" ht="14.15">
      <c r="A58" s="22"/>
      <c r="B58" s="65"/>
      <c r="C58" s="23"/>
      <c r="D58" s="111" t="s">
        <v>184</v>
      </c>
      <c r="E58" s="112"/>
      <c r="F58" s="112"/>
      <c r="G58" s="112"/>
      <c r="H58" s="112"/>
      <c r="I58" s="112"/>
      <c r="J58" s="112"/>
      <c r="K58" s="112"/>
      <c r="L58" s="113"/>
      <c r="M58" s="112"/>
      <c r="N58" s="112"/>
      <c r="O58" s="151"/>
    </row>
    <row r="59" spans="1:15" s="43" customFormat="1" ht="14.15">
      <c r="A59" s="22"/>
      <c r="B59" s="65"/>
      <c r="C59" s="23"/>
      <c r="D59" s="107"/>
      <c r="E59" s="107"/>
      <c r="F59" s="107"/>
      <c r="G59" s="107"/>
      <c r="H59" s="107"/>
      <c r="I59" s="107"/>
      <c r="J59" s="107"/>
      <c r="K59" s="107"/>
      <c r="L59" s="28"/>
      <c r="M59" s="25"/>
      <c r="N59" s="29"/>
      <c r="O59" s="153"/>
    </row>
    <row r="60" spans="1:15">
      <c r="A60" s="22" t="s">
        <v>206</v>
      </c>
      <c r="C60" s="1" t="s">
        <v>22</v>
      </c>
      <c r="D60" s="334" t="s">
        <v>185</v>
      </c>
      <c r="E60" s="334"/>
      <c r="F60" s="334"/>
      <c r="G60" s="334"/>
      <c r="H60" s="334"/>
      <c r="I60" s="334"/>
      <c r="J60" s="334"/>
      <c r="K60" s="334"/>
    </row>
    <row r="61" spans="1:15" s="36" customFormat="1" ht="58.5" customHeight="1">
      <c r="A61" s="22"/>
      <c r="B61" s="65"/>
      <c r="C61" s="23"/>
      <c r="D61" s="315" t="s">
        <v>404</v>
      </c>
      <c r="E61" s="315"/>
      <c r="F61" s="315"/>
      <c r="G61" s="315"/>
      <c r="H61" s="315"/>
      <c r="I61" s="315"/>
      <c r="J61" s="315"/>
      <c r="K61" s="315"/>
      <c r="L61" s="24"/>
      <c r="M61" s="25"/>
      <c r="N61" s="26"/>
      <c r="O61" s="152"/>
    </row>
    <row r="62" spans="1:15" s="43" customFormat="1" ht="14.15">
      <c r="A62" s="22"/>
      <c r="B62" s="65"/>
      <c r="C62" s="23"/>
      <c r="D62" s="107"/>
      <c r="E62" s="107"/>
      <c r="F62" s="107"/>
      <c r="G62" s="107"/>
      <c r="H62" s="107"/>
      <c r="I62" s="107"/>
      <c r="J62" s="107"/>
      <c r="K62" s="107"/>
      <c r="L62" s="28">
        <v>8</v>
      </c>
      <c r="M62" s="25"/>
      <c r="N62" s="29"/>
      <c r="O62" s="153">
        <f>L62*N62</f>
        <v>0</v>
      </c>
    </row>
    <row r="63" spans="1:15" s="43" customFormat="1" ht="14.15">
      <c r="A63" s="22"/>
      <c r="B63" s="65"/>
      <c r="C63" s="23"/>
      <c r="D63" s="107"/>
      <c r="E63" s="107"/>
      <c r="F63" s="107"/>
      <c r="G63" s="107"/>
      <c r="H63" s="107"/>
      <c r="I63" s="107"/>
      <c r="J63" s="107"/>
      <c r="K63" s="107"/>
      <c r="L63" s="28"/>
      <c r="M63" s="25"/>
      <c r="N63" s="29"/>
      <c r="O63" s="153"/>
    </row>
    <row r="64" spans="1:15">
      <c r="A64" s="22" t="s">
        <v>207</v>
      </c>
      <c r="C64" s="1" t="s">
        <v>22</v>
      </c>
      <c r="D64" s="334" t="s">
        <v>186</v>
      </c>
      <c r="E64" s="334"/>
      <c r="F64" s="334"/>
      <c r="G64" s="334"/>
      <c r="H64" s="334"/>
      <c r="I64" s="334"/>
      <c r="J64" s="334"/>
      <c r="K64" s="334"/>
    </row>
    <row r="65" spans="1:15" s="36" customFormat="1" ht="153" customHeight="1">
      <c r="A65" s="22"/>
      <c r="B65" s="65"/>
      <c r="C65" s="23"/>
      <c r="D65" s="315" t="s">
        <v>405</v>
      </c>
      <c r="E65" s="315"/>
      <c r="F65" s="315"/>
      <c r="G65" s="315"/>
      <c r="H65" s="315"/>
      <c r="I65" s="315"/>
      <c r="J65" s="315"/>
      <c r="K65" s="315"/>
      <c r="L65" s="24"/>
      <c r="M65" s="25"/>
      <c r="N65" s="26"/>
      <c r="O65" s="152"/>
    </row>
    <row r="66" spans="1:15" s="43" customFormat="1" ht="14.15">
      <c r="A66" s="22"/>
      <c r="B66" s="65"/>
      <c r="C66" s="23"/>
      <c r="D66" s="107"/>
      <c r="E66" s="107"/>
      <c r="F66" s="107"/>
      <c r="G66" s="107"/>
      <c r="H66" s="107"/>
      <c r="I66" s="107"/>
      <c r="J66" s="107"/>
      <c r="K66" s="107"/>
      <c r="L66" s="28">
        <v>9</v>
      </c>
      <c r="M66" s="25"/>
      <c r="N66" s="29"/>
      <c r="O66" s="153">
        <f>L66*N66</f>
        <v>0</v>
      </c>
    </row>
    <row r="67" spans="1:15" s="43" customFormat="1" ht="14.15">
      <c r="A67" s="22"/>
      <c r="B67" s="65"/>
      <c r="C67" s="23"/>
      <c r="D67" s="107"/>
      <c r="E67" s="107"/>
      <c r="F67" s="107"/>
      <c r="G67" s="107"/>
      <c r="H67" s="107"/>
      <c r="I67" s="107"/>
      <c r="J67" s="107"/>
      <c r="K67" s="107"/>
      <c r="L67" s="28"/>
      <c r="M67" s="25"/>
      <c r="N67" s="29"/>
      <c r="O67" s="153"/>
    </row>
    <row r="68" spans="1:15">
      <c r="A68" s="22" t="s">
        <v>208</v>
      </c>
      <c r="C68" s="1" t="s">
        <v>22</v>
      </c>
      <c r="D68" s="334" t="s">
        <v>187</v>
      </c>
      <c r="E68" s="334"/>
      <c r="F68" s="334"/>
      <c r="G68" s="334"/>
      <c r="H68" s="334"/>
      <c r="I68" s="334"/>
      <c r="J68" s="334"/>
      <c r="K68" s="334"/>
    </row>
    <row r="69" spans="1:15" s="36" customFormat="1" ht="46.1" customHeight="1">
      <c r="A69" s="22"/>
      <c r="B69" s="65"/>
      <c r="C69" s="23"/>
      <c r="D69" s="315" t="s">
        <v>406</v>
      </c>
      <c r="E69" s="315"/>
      <c r="F69" s="315"/>
      <c r="G69" s="315"/>
      <c r="H69" s="315"/>
      <c r="I69" s="315"/>
      <c r="J69" s="315"/>
      <c r="K69" s="315"/>
      <c r="L69" s="24"/>
      <c r="M69" s="25"/>
      <c r="N69" s="26"/>
      <c r="O69" s="152"/>
    </row>
    <row r="70" spans="1:15" s="43" customFormat="1" ht="14.15">
      <c r="A70" s="22"/>
      <c r="B70" s="65"/>
      <c r="C70" s="23"/>
      <c r="D70" s="107"/>
      <c r="E70" s="107"/>
      <c r="F70" s="107"/>
      <c r="G70" s="107"/>
      <c r="H70" s="107"/>
      <c r="I70" s="107"/>
      <c r="J70" s="107"/>
      <c r="K70" s="107"/>
      <c r="L70" s="28">
        <v>2</v>
      </c>
      <c r="M70" s="25"/>
      <c r="N70" s="29"/>
      <c r="O70" s="153">
        <f>L70*N70</f>
        <v>0</v>
      </c>
    </row>
    <row r="71" spans="1:15" s="43" customFormat="1" ht="14.15">
      <c r="A71" s="22"/>
      <c r="B71" s="65"/>
      <c r="C71" s="23"/>
      <c r="D71" s="107"/>
      <c r="E71" s="107"/>
      <c r="F71" s="107"/>
      <c r="G71" s="107"/>
      <c r="H71" s="107"/>
      <c r="I71" s="107"/>
      <c r="J71" s="107"/>
      <c r="K71" s="107"/>
      <c r="L71" s="28"/>
      <c r="M71" s="25"/>
      <c r="N71" s="29"/>
      <c r="O71" s="153"/>
    </row>
    <row r="72" spans="1:15">
      <c r="A72" s="22" t="s">
        <v>209</v>
      </c>
      <c r="C72" s="1" t="s">
        <v>22</v>
      </c>
      <c r="D72" s="334" t="s">
        <v>188</v>
      </c>
      <c r="E72" s="334"/>
      <c r="F72" s="334"/>
      <c r="G72" s="334"/>
      <c r="H72" s="334"/>
      <c r="I72" s="334"/>
      <c r="J72" s="334"/>
      <c r="K72" s="334"/>
    </row>
    <row r="73" spans="1:15" s="36" customFormat="1" ht="46.1" customHeight="1">
      <c r="A73" s="22"/>
      <c r="B73" s="65"/>
      <c r="C73" s="23"/>
      <c r="D73" s="315" t="s">
        <v>407</v>
      </c>
      <c r="E73" s="315"/>
      <c r="F73" s="315"/>
      <c r="G73" s="315"/>
      <c r="H73" s="315"/>
      <c r="I73" s="315"/>
      <c r="J73" s="315"/>
      <c r="K73" s="315"/>
      <c r="L73" s="24"/>
      <c r="M73" s="25"/>
      <c r="N73" s="26"/>
      <c r="O73" s="152"/>
    </row>
    <row r="74" spans="1:15" s="43" customFormat="1" ht="14.15">
      <c r="A74" s="22"/>
      <c r="B74" s="65"/>
      <c r="C74" s="23"/>
      <c r="D74" s="107"/>
      <c r="E74" s="107"/>
      <c r="F74" s="107"/>
      <c r="G74" s="107"/>
      <c r="H74" s="107"/>
      <c r="I74" s="107"/>
      <c r="J74" s="107"/>
      <c r="K74" s="107"/>
      <c r="L74" s="28">
        <v>8</v>
      </c>
      <c r="M74" s="25"/>
      <c r="N74" s="29"/>
      <c r="O74" s="153">
        <f>L74*N74</f>
        <v>0</v>
      </c>
    </row>
    <row r="75" spans="1:15" s="43" customFormat="1" ht="14.15">
      <c r="A75" s="22"/>
      <c r="B75" s="65"/>
      <c r="C75" s="23"/>
      <c r="D75" s="107"/>
      <c r="E75" s="107"/>
      <c r="F75" s="107"/>
      <c r="G75" s="107"/>
      <c r="H75" s="107"/>
      <c r="I75" s="107"/>
      <c r="J75" s="107"/>
      <c r="K75" s="107"/>
      <c r="L75" s="28"/>
      <c r="M75" s="25"/>
      <c r="N75" s="29"/>
      <c r="O75" s="153"/>
    </row>
    <row r="76" spans="1:15">
      <c r="A76" s="22" t="s">
        <v>210</v>
      </c>
      <c r="C76" s="1" t="s">
        <v>22</v>
      </c>
      <c r="D76" s="334" t="s">
        <v>189</v>
      </c>
      <c r="E76" s="334"/>
      <c r="F76" s="334"/>
      <c r="G76" s="334"/>
      <c r="H76" s="334"/>
      <c r="I76" s="334"/>
      <c r="J76" s="334"/>
      <c r="K76" s="334"/>
    </row>
    <row r="77" spans="1:15" s="36" customFormat="1" ht="46.1" customHeight="1">
      <c r="A77" s="22"/>
      <c r="B77" s="65"/>
      <c r="C77" s="23"/>
      <c r="D77" s="315" t="s">
        <v>408</v>
      </c>
      <c r="E77" s="315"/>
      <c r="F77" s="315"/>
      <c r="G77" s="315"/>
      <c r="H77" s="315"/>
      <c r="I77" s="315"/>
      <c r="J77" s="315"/>
      <c r="K77" s="315"/>
      <c r="L77" s="24"/>
      <c r="M77" s="25"/>
      <c r="N77" s="26"/>
      <c r="O77" s="152"/>
    </row>
    <row r="78" spans="1:15" s="43" customFormat="1" ht="14.15">
      <c r="A78" s="22"/>
      <c r="B78" s="65"/>
      <c r="C78" s="23"/>
      <c r="D78" s="107"/>
      <c r="E78" s="107"/>
      <c r="F78" s="107"/>
      <c r="G78" s="107"/>
      <c r="H78" s="107"/>
      <c r="I78" s="107"/>
      <c r="J78" s="107"/>
      <c r="K78" s="107"/>
      <c r="L78" s="28">
        <v>56</v>
      </c>
      <c r="M78" s="25"/>
      <c r="N78" s="29"/>
      <c r="O78" s="153">
        <f>L78*N78</f>
        <v>0</v>
      </c>
    </row>
    <row r="79" spans="1:15" s="43" customFormat="1" ht="14.15">
      <c r="A79" s="22"/>
      <c r="B79" s="65"/>
      <c r="C79" s="23"/>
      <c r="D79" s="107"/>
      <c r="E79" s="107"/>
      <c r="F79" s="107"/>
      <c r="G79" s="107"/>
      <c r="H79" s="107"/>
      <c r="I79" s="107"/>
      <c r="J79" s="107"/>
      <c r="K79" s="107"/>
      <c r="L79" s="28"/>
      <c r="M79" s="25"/>
      <c r="N79" s="29"/>
      <c r="O79" s="153"/>
    </row>
    <row r="80" spans="1:15">
      <c r="A80" s="22" t="s">
        <v>211</v>
      </c>
      <c r="C80" s="1" t="s">
        <v>170</v>
      </c>
      <c r="D80" s="334" t="s">
        <v>190</v>
      </c>
      <c r="E80" s="334"/>
      <c r="F80" s="334"/>
      <c r="G80" s="334"/>
      <c r="H80" s="334"/>
      <c r="I80" s="334"/>
      <c r="J80" s="334"/>
      <c r="K80" s="334"/>
    </row>
    <row r="81" spans="1:15" s="36" customFormat="1" ht="36" customHeight="1">
      <c r="A81" s="22"/>
      <c r="B81" s="65"/>
      <c r="C81" s="23"/>
      <c r="D81" s="315" t="s">
        <v>413</v>
      </c>
      <c r="E81" s="315"/>
      <c r="F81" s="315"/>
      <c r="G81" s="315"/>
      <c r="H81" s="315"/>
      <c r="I81" s="315"/>
      <c r="J81" s="315"/>
      <c r="K81" s="315"/>
      <c r="L81" s="24"/>
      <c r="M81" s="25"/>
      <c r="N81" s="26"/>
      <c r="O81" s="152"/>
    </row>
    <row r="82" spans="1:15" s="43" customFormat="1" ht="14.15">
      <c r="A82" s="22"/>
      <c r="B82" s="65"/>
      <c r="C82" s="23"/>
      <c r="D82" s="107"/>
      <c r="E82" s="107"/>
      <c r="F82" s="107"/>
      <c r="G82" s="107"/>
      <c r="H82" s="107"/>
      <c r="I82" s="107"/>
      <c r="J82" s="107"/>
      <c r="K82" s="107"/>
      <c r="L82" s="28">
        <v>3</v>
      </c>
      <c r="M82" s="25"/>
      <c r="N82" s="29"/>
      <c r="O82" s="153">
        <f>L82*N82</f>
        <v>0</v>
      </c>
    </row>
    <row r="83" spans="1:15" s="43" customFormat="1" ht="14.15">
      <c r="A83" s="22"/>
      <c r="B83" s="65"/>
      <c r="C83" s="23"/>
      <c r="D83" s="107"/>
      <c r="E83" s="107"/>
      <c r="F83" s="107"/>
      <c r="G83" s="107"/>
      <c r="H83" s="107"/>
      <c r="I83" s="107"/>
      <c r="J83" s="107"/>
      <c r="K83" s="107"/>
      <c r="L83" s="28"/>
      <c r="M83" s="25"/>
      <c r="N83" s="29"/>
      <c r="O83" s="153"/>
    </row>
    <row r="84" spans="1:15">
      <c r="A84" s="22" t="s">
        <v>212</v>
      </c>
      <c r="C84" s="1" t="s">
        <v>22</v>
      </c>
      <c r="D84" s="334" t="s">
        <v>191</v>
      </c>
      <c r="E84" s="334"/>
      <c r="F84" s="334"/>
      <c r="G84" s="334"/>
      <c r="H84" s="334"/>
      <c r="I84" s="334"/>
      <c r="J84" s="334"/>
      <c r="K84" s="334"/>
    </row>
    <row r="85" spans="1:15" s="36" customFormat="1" ht="43.5" customHeight="1">
      <c r="A85" s="22"/>
      <c r="B85" s="65"/>
      <c r="C85" s="23"/>
      <c r="D85" s="315" t="s">
        <v>409</v>
      </c>
      <c r="E85" s="315"/>
      <c r="F85" s="315"/>
      <c r="G85" s="315"/>
      <c r="H85" s="315"/>
      <c r="I85" s="315"/>
      <c r="J85" s="315"/>
      <c r="K85" s="315"/>
      <c r="L85" s="24"/>
      <c r="M85" s="25"/>
      <c r="N85" s="26"/>
      <c r="O85" s="152"/>
    </row>
    <row r="86" spans="1:15" s="43" customFormat="1" ht="14.15">
      <c r="A86" s="22"/>
      <c r="B86" s="65"/>
      <c r="C86" s="23"/>
      <c r="D86" s="107"/>
      <c r="E86" s="107"/>
      <c r="F86" s="107"/>
      <c r="G86" s="107"/>
      <c r="H86" s="107"/>
      <c r="I86" s="107"/>
      <c r="J86" s="107"/>
      <c r="K86" s="107"/>
      <c r="L86" s="28">
        <v>3</v>
      </c>
      <c r="M86" s="25"/>
      <c r="N86" s="29"/>
      <c r="O86" s="153">
        <f>L86*N86</f>
        <v>0</v>
      </c>
    </row>
    <row r="87" spans="1:15" s="43" customFormat="1" ht="14.15">
      <c r="A87" s="22"/>
      <c r="B87" s="65"/>
      <c r="C87" s="23"/>
      <c r="D87" s="107"/>
      <c r="E87" s="107"/>
      <c r="F87" s="107"/>
      <c r="G87" s="107"/>
      <c r="H87" s="107"/>
      <c r="I87" s="107"/>
      <c r="J87" s="107"/>
      <c r="K87" s="107"/>
      <c r="L87" s="28"/>
      <c r="M87" s="25"/>
      <c r="N87" s="29"/>
      <c r="O87" s="153"/>
    </row>
    <row r="88" spans="1:15">
      <c r="A88" s="22" t="s">
        <v>213</v>
      </c>
      <c r="C88" s="1" t="s">
        <v>22</v>
      </c>
      <c r="D88" s="334" t="s">
        <v>192</v>
      </c>
      <c r="E88" s="334"/>
      <c r="F88" s="334"/>
      <c r="G88" s="334"/>
      <c r="H88" s="334"/>
      <c r="I88" s="334"/>
      <c r="J88" s="334"/>
      <c r="K88" s="334"/>
    </row>
    <row r="89" spans="1:15" s="36" customFormat="1" ht="43.5" customHeight="1">
      <c r="A89" s="22"/>
      <c r="B89" s="65"/>
      <c r="C89" s="23"/>
      <c r="D89" s="315" t="s">
        <v>410</v>
      </c>
      <c r="E89" s="315"/>
      <c r="F89" s="315"/>
      <c r="G89" s="315"/>
      <c r="H89" s="315"/>
      <c r="I89" s="315"/>
      <c r="J89" s="315"/>
      <c r="K89" s="315"/>
      <c r="L89" s="24"/>
      <c r="M89" s="25"/>
      <c r="N89" s="26"/>
      <c r="O89" s="152"/>
    </row>
    <row r="90" spans="1:15" s="43" customFormat="1" ht="14.15">
      <c r="A90" s="22"/>
      <c r="B90" s="65"/>
      <c r="C90" s="23"/>
      <c r="D90" s="107"/>
      <c r="E90" s="107"/>
      <c r="F90" s="107"/>
      <c r="G90" s="107"/>
      <c r="H90" s="107"/>
      <c r="I90" s="107"/>
      <c r="J90" s="107"/>
      <c r="K90" s="107"/>
      <c r="L90" s="28">
        <v>2</v>
      </c>
      <c r="M90" s="25"/>
      <c r="N90" s="29"/>
      <c r="O90" s="153">
        <f>L90*N90</f>
        <v>0</v>
      </c>
    </row>
    <row r="91" spans="1:15" s="43" customFormat="1" ht="14.15">
      <c r="A91" s="22"/>
      <c r="B91" s="65"/>
      <c r="C91" s="23"/>
      <c r="D91" s="107"/>
      <c r="E91" s="107"/>
      <c r="F91" s="107"/>
      <c r="G91" s="107"/>
      <c r="H91" s="107"/>
      <c r="I91" s="107"/>
      <c r="J91" s="107"/>
      <c r="K91" s="107"/>
      <c r="L91" s="28"/>
      <c r="M91" s="25"/>
      <c r="N91" s="29"/>
      <c r="O91" s="153"/>
    </row>
    <row r="92" spans="1:15" s="43" customFormat="1" ht="14.15">
      <c r="A92" s="22"/>
      <c r="B92" s="65"/>
      <c r="C92" s="23"/>
      <c r="D92" s="111" t="s">
        <v>488</v>
      </c>
      <c r="E92" s="112"/>
      <c r="F92" s="112"/>
      <c r="G92" s="112"/>
      <c r="H92" s="112"/>
      <c r="I92" s="112"/>
      <c r="J92" s="112"/>
      <c r="K92" s="112"/>
      <c r="L92" s="113"/>
      <c r="M92" s="112"/>
      <c r="N92" s="112"/>
      <c r="O92" s="151"/>
    </row>
    <row r="93" spans="1:15" s="43" customFormat="1" ht="14.15">
      <c r="A93" s="22"/>
      <c r="B93" s="65"/>
      <c r="C93" s="23"/>
      <c r="D93" s="115"/>
      <c r="E93" s="83"/>
      <c r="F93" s="83"/>
      <c r="G93" s="83"/>
      <c r="H93" s="83"/>
      <c r="I93" s="83"/>
      <c r="J93" s="83"/>
      <c r="K93" s="83"/>
      <c r="L93" s="116"/>
      <c r="M93" s="83"/>
      <c r="N93" s="83"/>
      <c r="O93" s="154"/>
    </row>
    <row r="94" spans="1:15">
      <c r="A94" s="22" t="s">
        <v>214</v>
      </c>
      <c r="C94" s="1" t="s">
        <v>170</v>
      </c>
      <c r="D94" s="334" t="s">
        <v>193</v>
      </c>
      <c r="E94" s="334"/>
      <c r="F94" s="334"/>
      <c r="G94" s="334"/>
      <c r="H94" s="334"/>
      <c r="I94" s="334"/>
      <c r="J94" s="334"/>
      <c r="K94" s="334"/>
    </row>
    <row r="95" spans="1:15" s="36" customFormat="1" ht="43.5" customHeight="1">
      <c r="A95" s="22"/>
      <c r="B95" s="65"/>
      <c r="C95" s="23"/>
      <c r="D95" s="315" t="s">
        <v>411</v>
      </c>
      <c r="E95" s="315"/>
      <c r="F95" s="315"/>
      <c r="G95" s="315"/>
      <c r="H95" s="315"/>
      <c r="I95" s="315"/>
      <c r="J95" s="315"/>
      <c r="K95" s="315"/>
      <c r="L95" s="24"/>
      <c r="M95" s="25"/>
      <c r="N95" s="26"/>
      <c r="O95" s="152"/>
    </row>
    <row r="96" spans="1:15" s="43" customFormat="1" ht="14.15">
      <c r="A96" s="22"/>
      <c r="B96" s="65"/>
      <c r="C96" s="23"/>
      <c r="D96" s="107"/>
      <c r="E96" s="107"/>
      <c r="F96" s="107"/>
      <c r="G96" s="107"/>
      <c r="H96" s="107"/>
      <c r="I96" s="107"/>
      <c r="J96" s="107"/>
      <c r="K96" s="107"/>
      <c r="L96" s="28">
        <v>85</v>
      </c>
      <c r="M96" s="25"/>
      <c r="N96" s="29"/>
      <c r="O96" s="153">
        <f>L96*N96</f>
        <v>0</v>
      </c>
    </row>
    <row r="97" spans="1:15" s="43" customFormat="1" ht="14.15">
      <c r="A97" s="22"/>
      <c r="B97" s="65"/>
      <c r="C97" s="23"/>
      <c r="D97" s="107"/>
      <c r="E97" s="107"/>
      <c r="F97" s="107"/>
      <c r="G97" s="107"/>
      <c r="H97" s="107"/>
      <c r="I97" s="107"/>
      <c r="J97" s="107"/>
      <c r="K97" s="107"/>
      <c r="L97" s="28"/>
      <c r="M97" s="25"/>
      <c r="N97" s="29"/>
      <c r="O97" s="153"/>
    </row>
    <row r="98" spans="1:15">
      <c r="A98" s="22" t="s">
        <v>215</v>
      </c>
      <c r="C98" s="1" t="s">
        <v>22</v>
      </c>
      <c r="D98" s="334" t="s">
        <v>194</v>
      </c>
      <c r="E98" s="334"/>
      <c r="F98" s="334"/>
      <c r="G98" s="334"/>
      <c r="H98" s="334"/>
      <c r="I98" s="334"/>
      <c r="J98" s="334"/>
      <c r="K98" s="334"/>
    </row>
    <row r="99" spans="1:15" s="36" customFormat="1" ht="43.5" customHeight="1">
      <c r="A99" s="22"/>
      <c r="B99" s="65"/>
      <c r="C99" s="23"/>
      <c r="D99" s="315" t="s">
        <v>412</v>
      </c>
      <c r="E99" s="315"/>
      <c r="F99" s="315"/>
      <c r="G99" s="315"/>
      <c r="H99" s="315"/>
      <c r="I99" s="315"/>
      <c r="J99" s="315"/>
      <c r="K99" s="315"/>
      <c r="L99" s="24"/>
      <c r="M99" s="25"/>
      <c r="N99" s="26"/>
      <c r="O99" s="152"/>
    </row>
    <row r="100" spans="1:15" s="43" customFormat="1" ht="14.15">
      <c r="A100" s="22"/>
      <c r="B100" s="65"/>
      <c r="C100" s="23"/>
      <c r="D100" s="107"/>
      <c r="E100" s="107"/>
      <c r="F100" s="107"/>
      <c r="G100" s="107"/>
      <c r="H100" s="107"/>
      <c r="I100" s="107"/>
      <c r="J100" s="107"/>
      <c r="K100" s="107"/>
      <c r="L100" s="28">
        <v>3</v>
      </c>
      <c r="M100" s="25"/>
      <c r="N100" s="29"/>
      <c r="O100" s="153">
        <f>L100*N100</f>
        <v>0</v>
      </c>
    </row>
    <row r="101" spans="1:15" s="43" customFormat="1" ht="14.15">
      <c r="A101" s="22"/>
      <c r="B101" s="65"/>
      <c r="C101" s="23"/>
      <c r="D101" s="115"/>
      <c r="E101" s="83"/>
      <c r="F101" s="83"/>
      <c r="G101" s="83"/>
      <c r="H101" s="83"/>
      <c r="I101" s="83"/>
      <c r="J101" s="83"/>
      <c r="K101" s="83"/>
      <c r="L101" s="116"/>
      <c r="M101" s="83"/>
      <c r="N101" s="83"/>
      <c r="O101" s="154"/>
    </row>
    <row r="102" spans="1:15">
      <c r="A102" s="22" t="s">
        <v>216</v>
      </c>
      <c r="C102" s="1" t="s">
        <v>22</v>
      </c>
      <c r="D102" s="334" t="s">
        <v>489</v>
      </c>
      <c r="E102" s="334"/>
      <c r="F102" s="334"/>
      <c r="G102" s="334"/>
      <c r="H102" s="334"/>
      <c r="I102" s="334"/>
      <c r="J102" s="334"/>
      <c r="K102" s="334"/>
    </row>
    <row r="103" spans="1:15" s="36" customFormat="1" ht="67.95" customHeight="1">
      <c r="A103" s="22"/>
      <c r="B103" s="65"/>
      <c r="C103" s="23"/>
      <c r="D103" s="315" t="s">
        <v>414</v>
      </c>
      <c r="E103" s="315"/>
      <c r="F103" s="315"/>
      <c r="G103" s="315"/>
      <c r="H103" s="315"/>
      <c r="I103" s="315"/>
      <c r="J103" s="315"/>
      <c r="K103" s="315"/>
      <c r="L103" s="24"/>
      <c r="M103" s="25"/>
      <c r="N103" s="26"/>
      <c r="O103" s="152"/>
    </row>
    <row r="104" spans="1:15" s="43" customFormat="1" ht="14.15">
      <c r="A104" s="22"/>
      <c r="B104" s="65"/>
      <c r="C104" s="23"/>
      <c r="D104" s="107"/>
      <c r="E104" s="107"/>
      <c r="F104" s="107"/>
      <c r="G104" s="107"/>
      <c r="H104" s="107"/>
      <c r="I104" s="107"/>
      <c r="J104" s="107"/>
      <c r="K104" s="107"/>
      <c r="L104" s="28">
        <v>18</v>
      </c>
      <c r="M104" s="25"/>
      <c r="N104" s="29"/>
      <c r="O104" s="153">
        <f>L104*N104</f>
        <v>0</v>
      </c>
    </row>
    <row r="105" spans="1:15" s="43" customFormat="1" ht="14.15">
      <c r="A105" s="22"/>
      <c r="B105" s="65"/>
      <c r="C105" s="23"/>
      <c r="D105" s="115"/>
      <c r="E105" s="83"/>
      <c r="F105" s="83"/>
      <c r="G105" s="83"/>
      <c r="H105" s="83"/>
      <c r="I105" s="83"/>
      <c r="J105" s="83"/>
      <c r="K105" s="83"/>
      <c r="L105" s="116"/>
      <c r="M105" s="83"/>
      <c r="N105" s="83"/>
      <c r="O105" s="154"/>
    </row>
    <row r="106" spans="1:15">
      <c r="A106" s="37" t="s">
        <v>217</v>
      </c>
      <c r="B106" s="63"/>
      <c r="C106" s="38"/>
      <c r="D106" s="309" t="s">
        <v>490</v>
      </c>
      <c r="E106" s="309"/>
      <c r="F106" s="309"/>
      <c r="G106" s="309"/>
      <c r="H106" s="309"/>
      <c r="I106" s="309"/>
      <c r="J106" s="309"/>
      <c r="K106" s="309"/>
      <c r="L106" s="39"/>
      <c r="M106" s="38"/>
      <c r="N106" s="40"/>
      <c r="O106" s="150"/>
    </row>
    <row r="107" spans="1:15" s="43" customFormat="1" ht="14.15">
      <c r="A107" s="22"/>
      <c r="B107" s="65"/>
      <c r="C107" s="23"/>
      <c r="D107" s="107"/>
      <c r="E107" s="107"/>
      <c r="F107" s="107"/>
      <c r="G107" s="107"/>
      <c r="H107" s="107"/>
      <c r="I107" s="107"/>
      <c r="J107" s="107"/>
      <c r="K107" s="107"/>
      <c r="L107" s="28"/>
      <c r="M107" s="25"/>
      <c r="N107" s="29"/>
      <c r="O107" s="153"/>
    </row>
    <row r="108" spans="1:15">
      <c r="A108" s="22" t="s">
        <v>218</v>
      </c>
      <c r="C108" s="1" t="s">
        <v>170</v>
      </c>
      <c r="D108" s="334" t="s">
        <v>219</v>
      </c>
      <c r="E108" s="334"/>
      <c r="F108" s="334"/>
      <c r="G108" s="334"/>
      <c r="H108" s="334"/>
      <c r="I108" s="334"/>
      <c r="J108" s="334"/>
      <c r="K108" s="334"/>
    </row>
    <row r="109" spans="1:15" s="36" customFormat="1" ht="79.099999999999994" customHeight="1">
      <c r="A109" s="22"/>
      <c r="B109" s="65"/>
      <c r="C109" s="23"/>
      <c r="D109" s="315" t="s">
        <v>415</v>
      </c>
      <c r="E109" s="315"/>
      <c r="F109" s="315"/>
      <c r="G109" s="315"/>
      <c r="H109" s="315"/>
      <c r="I109" s="315"/>
      <c r="J109" s="315"/>
      <c r="K109" s="315"/>
      <c r="L109" s="24"/>
      <c r="M109" s="25"/>
      <c r="N109" s="26"/>
      <c r="O109" s="152"/>
    </row>
    <row r="110" spans="1:15" s="43" customFormat="1" ht="14.15">
      <c r="A110" s="22"/>
      <c r="B110" s="65"/>
      <c r="C110" s="23"/>
      <c r="D110" s="107"/>
      <c r="E110" s="107"/>
      <c r="F110" s="107"/>
      <c r="G110" s="107"/>
      <c r="H110" s="107"/>
      <c r="I110" s="107"/>
      <c r="J110" s="107"/>
      <c r="K110" s="107"/>
      <c r="L110" s="28">
        <v>900</v>
      </c>
      <c r="M110" s="25"/>
      <c r="N110" s="29"/>
      <c r="O110" s="153">
        <f>L110*N110</f>
        <v>0</v>
      </c>
    </row>
    <row r="112" spans="1:15">
      <c r="A112" s="22" t="s">
        <v>220</v>
      </c>
      <c r="C112" s="1" t="s">
        <v>170</v>
      </c>
      <c r="D112" s="334" t="s">
        <v>221</v>
      </c>
      <c r="E112" s="334"/>
      <c r="F112" s="334"/>
      <c r="G112" s="334"/>
      <c r="H112" s="334"/>
      <c r="I112" s="334"/>
      <c r="J112" s="334"/>
      <c r="K112" s="334"/>
    </row>
    <row r="113" spans="1:15" s="36" customFormat="1" ht="79.099999999999994" customHeight="1">
      <c r="A113" s="22"/>
      <c r="B113" s="65"/>
      <c r="C113" s="23"/>
      <c r="D113" s="315" t="s">
        <v>416</v>
      </c>
      <c r="E113" s="315"/>
      <c r="F113" s="315"/>
      <c r="G113" s="315"/>
      <c r="H113" s="315"/>
      <c r="I113" s="315"/>
      <c r="J113" s="315"/>
      <c r="K113" s="315"/>
      <c r="L113" s="24"/>
      <c r="M113" s="25"/>
      <c r="N113" s="26"/>
      <c r="O113" s="152"/>
    </row>
    <row r="114" spans="1:15" s="43" customFormat="1" ht="14.15">
      <c r="A114" s="22"/>
      <c r="B114" s="65"/>
      <c r="C114" s="23"/>
      <c r="D114" s="107"/>
      <c r="E114" s="107"/>
      <c r="F114" s="107"/>
      <c r="G114" s="107"/>
      <c r="H114" s="107"/>
      <c r="I114" s="107"/>
      <c r="J114" s="107"/>
      <c r="K114" s="107"/>
      <c r="L114" s="28">
        <v>450</v>
      </c>
      <c r="M114" s="25"/>
      <c r="N114" s="29"/>
      <c r="O114" s="153">
        <f>L114*N114</f>
        <v>0</v>
      </c>
    </row>
    <row r="115" spans="1:15" s="43" customFormat="1" ht="14.15">
      <c r="A115" s="22"/>
      <c r="B115" s="65"/>
      <c r="C115" s="23"/>
      <c r="D115" s="115"/>
      <c r="E115" s="83"/>
      <c r="F115" s="83"/>
      <c r="G115" s="83"/>
      <c r="H115" s="83"/>
      <c r="I115" s="83"/>
      <c r="J115" s="83"/>
      <c r="K115" s="83"/>
      <c r="L115" s="116"/>
      <c r="M115" s="83"/>
      <c r="N115" s="83"/>
      <c r="O115" s="154"/>
    </row>
    <row r="116" spans="1:15">
      <c r="A116" s="22" t="s">
        <v>222</v>
      </c>
      <c r="C116" s="1" t="s">
        <v>182</v>
      </c>
      <c r="D116" s="334" t="s">
        <v>223</v>
      </c>
      <c r="E116" s="334"/>
      <c r="F116" s="334"/>
      <c r="G116" s="334"/>
      <c r="H116" s="334"/>
      <c r="I116" s="334"/>
      <c r="J116" s="334"/>
      <c r="K116" s="334"/>
    </row>
    <row r="117" spans="1:15" s="36" customFormat="1" ht="31.5" customHeight="1">
      <c r="A117" s="22"/>
      <c r="B117" s="65"/>
      <c r="C117" s="23"/>
      <c r="D117" s="315" t="s">
        <v>466</v>
      </c>
      <c r="E117" s="315"/>
      <c r="F117" s="315"/>
      <c r="G117" s="315"/>
      <c r="H117" s="315"/>
      <c r="I117" s="315"/>
      <c r="J117" s="315"/>
      <c r="K117" s="315"/>
      <c r="L117" s="24"/>
      <c r="M117" s="25"/>
      <c r="N117" s="26"/>
      <c r="O117" s="152"/>
    </row>
    <row r="118" spans="1:15" s="43" customFormat="1" ht="14.15">
      <c r="A118" s="22"/>
      <c r="B118" s="65"/>
      <c r="C118" s="23"/>
      <c r="D118" s="107"/>
      <c r="E118" s="107"/>
      <c r="F118" s="107"/>
      <c r="G118" s="107"/>
      <c r="H118" s="107"/>
      <c r="I118" s="107"/>
      <c r="J118" s="107"/>
      <c r="K118" s="107"/>
      <c r="L118" s="28">
        <v>18</v>
      </c>
      <c r="M118" s="25"/>
      <c r="N118" s="29"/>
      <c r="O118" s="153">
        <f>L118*N118</f>
        <v>0</v>
      </c>
    </row>
    <row r="119" spans="1:15" s="43" customFormat="1" ht="14.15">
      <c r="A119" s="22"/>
      <c r="B119" s="65"/>
      <c r="C119" s="23"/>
      <c r="D119" s="107"/>
      <c r="E119" s="107"/>
      <c r="F119" s="107"/>
      <c r="G119" s="107"/>
      <c r="H119" s="107"/>
      <c r="I119" s="107"/>
      <c r="J119" s="107"/>
      <c r="K119" s="107"/>
      <c r="L119" s="28"/>
      <c r="M119" s="25"/>
      <c r="N119" s="29"/>
      <c r="O119" s="153"/>
    </row>
    <row r="120" spans="1:15">
      <c r="A120" s="22" t="s">
        <v>224</v>
      </c>
      <c r="C120" s="1" t="s">
        <v>182</v>
      </c>
      <c r="D120" s="334" t="s">
        <v>225</v>
      </c>
      <c r="E120" s="334"/>
      <c r="F120" s="334"/>
      <c r="G120" s="334"/>
      <c r="H120" s="334"/>
      <c r="I120" s="334"/>
      <c r="J120" s="334"/>
      <c r="K120" s="334"/>
    </row>
    <row r="121" spans="1:15" s="36" customFormat="1" ht="58.95" customHeight="1">
      <c r="A121" s="22"/>
      <c r="B121" s="65"/>
      <c r="C121" s="23"/>
      <c r="D121" s="315" t="s">
        <v>417</v>
      </c>
      <c r="E121" s="315"/>
      <c r="F121" s="315"/>
      <c r="G121" s="315"/>
      <c r="H121" s="315"/>
      <c r="I121" s="315"/>
      <c r="J121" s="315"/>
      <c r="K121" s="315"/>
      <c r="L121" s="24"/>
      <c r="M121" s="25"/>
      <c r="N121" s="26"/>
      <c r="O121" s="152"/>
    </row>
    <row r="122" spans="1:15" s="43" customFormat="1" ht="14.15">
      <c r="A122" s="22"/>
      <c r="B122" s="65"/>
      <c r="C122" s="23"/>
      <c r="D122" s="107"/>
      <c r="E122" s="107"/>
      <c r="F122" s="107"/>
      <c r="G122" s="107"/>
      <c r="H122" s="107"/>
      <c r="I122" s="107"/>
      <c r="J122" s="107"/>
      <c r="K122" s="107"/>
      <c r="L122" s="28">
        <v>2</v>
      </c>
      <c r="M122" s="25"/>
      <c r="N122" s="29"/>
      <c r="O122" s="153">
        <f>L122*N122</f>
        <v>0</v>
      </c>
    </row>
    <row r="123" spans="1:15" s="43" customFormat="1" ht="14.15">
      <c r="A123" s="22"/>
      <c r="B123" s="65"/>
      <c r="C123" s="23"/>
      <c r="D123" s="134"/>
      <c r="E123" s="134"/>
      <c r="F123" s="134"/>
      <c r="G123" s="134"/>
      <c r="H123" s="134"/>
      <c r="I123" s="134"/>
      <c r="J123" s="134"/>
      <c r="K123" s="134"/>
      <c r="L123" s="28"/>
      <c r="M123" s="25"/>
      <c r="N123" s="29"/>
      <c r="O123" s="153"/>
    </row>
    <row r="124" spans="1:15" s="43" customFormat="1" ht="14.15">
      <c r="A124" s="37" t="s">
        <v>226</v>
      </c>
      <c r="B124" s="63"/>
      <c r="C124" s="38"/>
      <c r="D124" s="309" t="s">
        <v>156</v>
      </c>
      <c r="E124" s="309"/>
      <c r="F124" s="309"/>
      <c r="G124" s="309"/>
      <c r="H124" s="309"/>
      <c r="I124" s="309"/>
      <c r="J124" s="309"/>
      <c r="K124" s="309"/>
      <c r="L124" s="39"/>
      <c r="M124" s="38"/>
      <c r="N124" s="40"/>
      <c r="O124" s="150"/>
    </row>
    <row r="125" spans="1:15" s="43" customFormat="1" ht="14.15">
      <c r="A125" s="22"/>
      <c r="B125" s="65"/>
      <c r="C125" s="23"/>
      <c r="D125" s="107"/>
      <c r="E125" s="107"/>
      <c r="F125" s="107"/>
      <c r="G125" s="107"/>
      <c r="H125" s="107"/>
      <c r="I125" s="107"/>
      <c r="J125" s="107"/>
      <c r="K125" s="107"/>
      <c r="L125" s="28"/>
      <c r="M125" s="25"/>
      <c r="N125" s="29"/>
      <c r="O125" s="153"/>
    </row>
    <row r="126" spans="1:15" s="36" customFormat="1" ht="58.95" customHeight="1">
      <c r="A126" s="22" t="s">
        <v>227</v>
      </c>
      <c r="B126" s="65"/>
      <c r="C126" s="1" t="s">
        <v>182</v>
      </c>
      <c r="D126" s="316" t="s">
        <v>418</v>
      </c>
      <c r="E126" s="316"/>
      <c r="F126" s="316"/>
      <c r="G126" s="316"/>
      <c r="H126" s="316"/>
      <c r="I126" s="316"/>
      <c r="J126" s="316"/>
      <c r="K126" s="316"/>
      <c r="L126" s="77"/>
      <c r="M126" s="84"/>
      <c r="N126" s="29"/>
      <c r="O126" s="153"/>
    </row>
    <row r="127" spans="1:15" s="43" customFormat="1" ht="14.15">
      <c r="A127" s="22"/>
      <c r="B127" s="65"/>
      <c r="C127" s="23"/>
      <c r="D127" s="118"/>
      <c r="E127" s="118"/>
      <c r="F127" s="118"/>
      <c r="G127" s="118"/>
      <c r="H127" s="118"/>
      <c r="I127" s="118"/>
      <c r="J127" s="118"/>
      <c r="K127" s="118" t="s">
        <v>97</v>
      </c>
      <c r="L127" s="120">
        <v>2</v>
      </c>
      <c r="M127" s="25"/>
      <c r="N127" s="29"/>
      <c r="O127" s="153"/>
    </row>
    <row r="128" spans="1:15" s="43" customFormat="1" ht="14.15">
      <c r="A128" s="22"/>
      <c r="B128" s="65"/>
      <c r="C128" s="23"/>
      <c r="D128" s="70"/>
      <c r="E128" s="70"/>
      <c r="F128" s="70"/>
      <c r="G128" s="70"/>
      <c r="H128" s="70"/>
      <c r="I128" s="70"/>
      <c r="J128" s="70"/>
      <c r="K128" s="118" t="s">
        <v>77</v>
      </c>
      <c r="L128" s="120">
        <v>5</v>
      </c>
      <c r="M128" s="25"/>
      <c r="N128" s="29"/>
      <c r="O128" s="153"/>
    </row>
    <row r="129" spans="1:22" s="43" customFormat="1" ht="14.15">
      <c r="A129" s="22"/>
      <c r="B129" s="65"/>
      <c r="C129" s="23"/>
      <c r="D129" s="121"/>
      <c r="E129" s="121"/>
      <c r="F129" s="121"/>
      <c r="G129" s="121"/>
      <c r="H129" s="121"/>
      <c r="I129" s="121"/>
      <c r="J129" s="121"/>
      <c r="K129" s="121" t="s">
        <v>78</v>
      </c>
      <c r="L129" s="122">
        <v>6</v>
      </c>
      <c r="M129" s="25"/>
      <c r="N129" s="26"/>
      <c r="O129" s="152"/>
    </row>
    <row r="130" spans="1:22">
      <c r="D130" s="118"/>
      <c r="E130" s="118"/>
      <c r="F130" s="118"/>
      <c r="G130" s="118"/>
      <c r="H130" s="118"/>
      <c r="I130" s="118"/>
      <c r="J130" s="118"/>
      <c r="K130" s="118"/>
      <c r="L130" s="119">
        <f>SUM(L127:L129)</f>
        <v>13</v>
      </c>
      <c r="N130" s="16"/>
      <c r="O130" s="153">
        <f>L130*N130</f>
        <v>0</v>
      </c>
    </row>
    <row r="131" spans="1:22">
      <c r="B131" s="117"/>
      <c r="C131" s="70"/>
      <c r="D131" s="118"/>
      <c r="E131" s="118"/>
      <c r="F131" s="118"/>
      <c r="G131" s="118"/>
      <c r="H131" s="118"/>
      <c r="I131" s="118"/>
      <c r="J131" s="118"/>
      <c r="K131" s="118"/>
      <c r="L131" s="119"/>
      <c r="M131" s="70"/>
      <c r="N131" s="70"/>
    </row>
    <row r="132" spans="1:22" s="36" customFormat="1" ht="36" customHeight="1">
      <c r="A132" s="22" t="s">
        <v>228</v>
      </c>
      <c r="B132" s="65"/>
      <c r="C132" s="1" t="s">
        <v>182</v>
      </c>
      <c r="D132" s="316" t="s">
        <v>419</v>
      </c>
      <c r="E132" s="316"/>
      <c r="F132" s="316"/>
      <c r="G132" s="316"/>
      <c r="H132" s="316"/>
      <c r="I132" s="316"/>
      <c r="J132" s="316"/>
      <c r="K132" s="316"/>
      <c r="L132" s="77"/>
      <c r="M132" s="84"/>
      <c r="N132" s="29"/>
      <c r="O132" s="153"/>
    </row>
    <row r="133" spans="1:22" s="43" customFormat="1" ht="14.15">
      <c r="A133" s="22"/>
      <c r="B133" s="65"/>
      <c r="C133" s="23"/>
      <c r="D133" s="118"/>
      <c r="E133" s="118"/>
      <c r="F133" s="118"/>
      <c r="G133" s="118"/>
      <c r="H133" s="118"/>
      <c r="I133" s="118"/>
      <c r="J133" s="118"/>
      <c r="K133" s="118" t="s">
        <v>97</v>
      </c>
      <c r="L133" s="120">
        <v>0</v>
      </c>
      <c r="M133" s="25"/>
      <c r="N133" s="29"/>
      <c r="O133" s="153"/>
    </row>
    <row r="134" spans="1:22" s="43" customFormat="1" ht="14.15">
      <c r="A134" s="22"/>
      <c r="B134" s="65"/>
      <c r="C134" s="23"/>
      <c r="D134" s="70"/>
      <c r="E134" s="70"/>
      <c r="F134" s="70"/>
      <c r="G134" s="70"/>
      <c r="H134" s="70"/>
      <c r="I134" s="70"/>
      <c r="J134" s="70"/>
      <c r="K134" s="118" t="s">
        <v>77</v>
      </c>
      <c r="L134" s="120">
        <v>1</v>
      </c>
      <c r="M134" s="25"/>
      <c r="N134" s="29"/>
      <c r="O134" s="153"/>
    </row>
    <row r="135" spans="1:22" s="43" customFormat="1" ht="14.15">
      <c r="A135" s="22"/>
      <c r="B135" s="65"/>
      <c r="C135" s="23"/>
      <c r="D135" s="121"/>
      <c r="E135" s="121"/>
      <c r="F135" s="121"/>
      <c r="G135" s="121"/>
      <c r="H135" s="121"/>
      <c r="I135" s="121"/>
      <c r="J135" s="121"/>
      <c r="K135" s="121" t="s">
        <v>78</v>
      </c>
      <c r="L135" s="122">
        <v>1</v>
      </c>
      <c r="M135" s="25"/>
      <c r="N135" s="26"/>
      <c r="O135" s="152"/>
    </row>
    <row r="136" spans="1:22">
      <c r="D136" s="118"/>
      <c r="E136" s="118"/>
      <c r="F136" s="118"/>
      <c r="G136" s="118"/>
      <c r="H136" s="118"/>
      <c r="I136" s="118"/>
      <c r="J136" s="118"/>
      <c r="K136" s="118"/>
      <c r="L136" s="119">
        <f>SUM(L133:L135)</f>
        <v>2</v>
      </c>
      <c r="O136" s="153">
        <f>L136*N136</f>
        <v>0</v>
      </c>
    </row>
    <row r="137" spans="1:22">
      <c r="D137" s="118"/>
      <c r="E137" s="118"/>
      <c r="F137" s="118"/>
      <c r="G137" s="118"/>
      <c r="H137" s="118"/>
      <c r="I137" s="118"/>
      <c r="J137" s="118"/>
      <c r="K137" s="118"/>
      <c r="L137" s="119"/>
    </row>
    <row r="138" spans="1:22" s="36" customFormat="1" ht="23.6" customHeight="1">
      <c r="A138" s="22" t="s">
        <v>229</v>
      </c>
      <c r="B138" s="65"/>
      <c r="C138" s="1" t="s">
        <v>26</v>
      </c>
      <c r="D138" s="316" t="s">
        <v>420</v>
      </c>
      <c r="E138" s="316"/>
      <c r="F138" s="316"/>
      <c r="G138" s="316"/>
      <c r="H138" s="316"/>
      <c r="I138" s="316"/>
      <c r="J138" s="316"/>
      <c r="K138" s="316"/>
      <c r="L138" s="77"/>
      <c r="M138" s="84"/>
      <c r="N138" s="29"/>
      <c r="O138" s="153"/>
    </row>
    <row r="139" spans="1:22" s="43" customFormat="1" ht="14.15">
      <c r="A139" s="22"/>
      <c r="B139" s="65"/>
      <c r="C139" s="23"/>
      <c r="D139" s="121"/>
      <c r="E139" s="121"/>
      <c r="F139" s="121"/>
      <c r="G139" s="121"/>
      <c r="H139" s="121"/>
      <c r="I139" s="121"/>
      <c r="J139" s="121"/>
      <c r="K139" s="121"/>
      <c r="L139" s="122">
        <v>1</v>
      </c>
      <c r="M139" s="25"/>
      <c r="N139" s="26"/>
      <c r="O139" s="152"/>
    </row>
    <row r="140" spans="1:22">
      <c r="D140" s="118"/>
      <c r="E140" s="118"/>
      <c r="F140" s="118"/>
      <c r="G140" s="118"/>
      <c r="H140" s="118"/>
      <c r="I140" s="118"/>
      <c r="J140" s="118"/>
      <c r="K140" s="118"/>
      <c r="L140" s="119">
        <f>SUM(L139:L139)</f>
        <v>1</v>
      </c>
      <c r="O140" s="153">
        <f>L140*N140</f>
        <v>0</v>
      </c>
    </row>
    <row r="141" spans="1:22">
      <c r="A141" s="22"/>
      <c r="B141" s="65"/>
      <c r="C141" s="23"/>
      <c r="D141" s="134"/>
      <c r="E141" s="134"/>
      <c r="F141" s="134"/>
      <c r="G141" s="134"/>
      <c r="H141" s="134"/>
      <c r="I141" s="134"/>
      <c r="J141" s="134"/>
      <c r="K141" s="134"/>
      <c r="L141" s="46"/>
      <c r="M141" s="84"/>
      <c r="N141" s="84"/>
      <c r="O141" s="157"/>
    </row>
    <row r="142" spans="1:22" ht="14.6">
      <c r="A142" s="37" t="s">
        <v>245</v>
      </c>
      <c r="B142" s="63"/>
      <c r="C142" s="38"/>
      <c r="D142" s="309" t="s">
        <v>492</v>
      </c>
      <c r="E142" s="309"/>
      <c r="F142" s="309"/>
      <c r="G142" s="309"/>
      <c r="H142" s="309"/>
      <c r="I142" s="309"/>
      <c r="J142" s="309"/>
      <c r="K142" s="309"/>
      <c r="L142" s="39"/>
      <c r="M142" s="38"/>
      <c r="N142" s="40"/>
      <c r="O142" s="150"/>
      <c r="P142"/>
      <c r="Q142"/>
      <c r="R142"/>
      <c r="S142"/>
      <c r="T142"/>
      <c r="U142"/>
      <c r="V142"/>
    </row>
    <row r="143" spans="1:22" ht="14.6">
      <c r="A143" s="35"/>
      <c r="B143" s="136"/>
      <c r="C143" s="3"/>
      <c r="D143" s="134"/>
      <c r="E143" s="134"/>
      <c r="F143" s="134"/>
      <c r="G143" s="134"/>
      <c r="H143" s="134"/>
      <c r="I143" s="134"/>
      <c r="J143" s="134"/>
      <c r="K143" s="134"/>
      <c r="N143" s="34"/>
      <c r="O143" s="165"/>
      <c r="P143"/>
      <c r="Q143"/>
      <c r="R143"/>
      <c r="S143"/>
      <c r="T143"/>
      <c r="U143"/>
      <c r="V143"/>
    </row>
    <row r="144" spans="1:22" ht="14.6">
      <c r="A144" s="22"/>
      <c r="B144" s="65"/>
      <c r="C144" s="23"/>
      <c r="D144" s="33"/>
      <c r="E144" s="33"/>
      <c r="F144" s="33"/>
      <c r="G144" s="33"/>
      <c r="H144" s="33"/>
      <c r="I144" s="33"/>
      <c r="J144" s="33"/>
      <c r="K144" s="33"/>
      <c r="L144" s="34"/>
      <c r="O144" s="166"/>
      <c r="P144"/>
      <c r="Q144"/>
      <c r="R144"/>
      <c r="S144"/>
      <c r="T144"/>
      <c r="U144"/>
      <c r="V144"/>
    </row>
    <row r="145" spans="1:22" ht="34.85" customHeight="1">
      <c r="A145" s="22" t="s">
        <v>249</v>
      </c>
      <c r="B145" s="65"/>
      <c r="C145" s="23" t="s">
        <v>8</v>
      </c>
      <c r="D145" s="315" t="s">
        <v>494</v>
      </c>
      <c r="E145" s="315"/>
      <c r="F145" s="315"/>
      <c r="G145" s="315"/>
      <c r="H145" s="315"/>
      <c r="I145" s="315"/>
      <c r="J145" s="315"/>
      <c r="K145" s="315"/>
      <c r="L145" s="24"/>
      <c r="M145" s="25"/>
      <c r="N145" s="26"/>
      <c r="O145" s="152"/>
      <c r="P145"/>
      <c r="Q145"/>
      <c r="R145"/>
      <c r="S145"/>
      <c r="T145"/>
      <c r="U145"/>
      <c r="V145"/>
    </row>
    <row r="146" spans="1:22" ht="14.4" customHeight="1">
      <c r="A146" s="22"/>
      <c r="B146" s="65"/>
      <c r="C146" s="23"/>
      <c r="D146" s="332" t="s">
        <v>478</v>
      </c>
      <c r="E146" s="332"/>
      <c r="F146" s="332"/>
      <c r="G146" s="332"/>
      <c r="H146" s="332"/>
      <c r="I146" s="332"/>
      <c r="J146" s="332"/>
      <c r="K146" s="332"/>
      <c r="L146" s="46">
        <v>1</v>
      </c>
      <c r="M146" s="25"/>
      <c r="N146" s="29"/>
      <c r="O146" s="171">
        <v>2500</v>
      </c>
      <c r="P146"/>
      <c r="Q146"/>
      <c r="R146"/>
      <c r="S146"/>
      <c r="T146"/>
      <c r="U146"/>
      <c r="V146"/>
    </row>
    <row r="147" spans="1:22" ht="14.6">
      <c r="A147" s="22"/>
      <c r="B147" s="65"/>
      <c r="C147" s="23"/>
      <c r="D147" s="134"/>
      <c r="E147" s="134"/>
      <c r="F147" s="134"/>
      <c r="G147" s="134"/>
      <c r="H147" s="134"/>
      <c r="I147" s="134"/>
      <c r="J147" s="134"/>
      <c r="K147" s="134"/>
      <c r="L147" s="41"/>
      <c r="M147" s="25"/>
      <c r="N147" s="29"/>
      <c r="O147" s="153"/>
      <c r="P147" s="94"/>
      <c r="Q147"/>
      <c r="R147" s="93"/>
    </row>
    <row r="148" spans="1:22">
      <c r="D148" s="118"/>
      <c r="E148" s="118"/>
      <c r="F148" s="118"/>
      <c r="G148" s="118"/>
      <c r="H148" s="118"/>
      <c r="I148" s="118"/>
      <c r="J148" s="118"/>
      <c r="K148" s="118"/>
      <c r="L148" s="119"/>
    </row>
    <row r="149" spans="1:22">
      <c r="A149" s="123"/>
      <c r="B149" s="124"/>
      <c r="C149" s="125"/>
      <c r="D149" s="321" t="s">
        <v>168</v>
      </c>
      <c r="E149" s="321"/>
      <c r="F149" s="321"/>
      <c r="G149" s="321"/>
      <c r="H149" s="321"/>
      <c r="I149" s="321"/>
      <c r="J149" s="321"/>
      <c r="K149" s="321"/>
      <c r="L149" s="126"/>
      <c r="M149" s="125"/>
      <c r="N149" s="125"/>
      <c r="O149" s="155">
        <f>SUM(O16:O148)</f>
        <v>2500</v>
      </c>
    </row>
    <row r="150" spans="1:22">
      <c r="A150" s="87"/>
      <c r="B150" s="88"/>
      <c r="C150" s="89"/>
      <c r="D150" s="90"/>
      <c r="E150" s="90"/>
      <c r="F150" s="90"/>
      <c r="G150" s="90"/>
      <c r="H150" s="90"/>
      <c r="I150" s="90"/>
      <c r="J150" s="90"/>
      <c r="K150" s="90"/>
      <c r="L150" s="91"/>
      <c r="M150" s="89"/>
      <c r="N150" s="89"/>
      <c r="O150" s="156"/>
    </row>
    <row r="151" spans="1:22">
      <c r="A151" s="37">
        <v>11</v>
      </c>
      <c r="B151" s="63"/>
      <c r="C151" s="38"/>
      <c r="D151" s="309" t="s">
        <v>167</v>
      </c>
      <c r="E151" s="309"/>
      <c r="F151" s="309"/>
      <c r="G151" s="309"/>
      <c r="H151" s="309"/>
      <c r="I151" s="309"/>
      <c r="J151" s="309"/>
      <c r="K151" s="309"/>
      <c r="L151" s="39"/>
      <c r="M151" s="38"/>
      <c r="N151" s="40"/>
      <c r="O151" s="150"/>
    </row>
    <row r="152" spans="1:22" s="70" customFormat="1">
      <c r="A152" s="87"/>
      <c r="B152" s="88"/>
      <c r="C152" s="89"/>
      <c r="D152" s="90"/>
      <c r="E152" s="90"/>
      <c r="F152" s="90"/>
      <c r="G152" s="90"/>
      <c r="H152" s="90"/>
      <c r="I152" s="90"/>
      <c r="J152" s="90"/>
      <c r="K152" s="90"/>
      <c r="L152" s="91"/>
      <c r="M152" s="89"/>
      <c r="N152" s="92"/>
      <c r="O152" s="51"/>
    </row>
    <row r="153" spans="1:22" s="70" customFormat="1" ht="36" customHeight="1">
      <c r="A153" s="87"/>
      <c r="B153" s="88"/>
      <c r="C153" s="89"/>
      <c r="D153" s="331" t="s">
        <v>481</v>
      </c>
      <c r="E153" s="331"/>
      <c r="F153" s="331"/>
      <c r="G153" s="331"/>
      <c r="H153" s="331"/>
      <c r="I153" s="331"/>
      <c r="J153" s="331"/>
      <c r="K153" s="331"/>
      <c r="L153" s="113"/>
      <c r="M153" s="112"/>
      <c r="N153" s="112"/>
      <c r="O153" s="114"/>
    </row>
    <row r="154" spans="1:22">
      <c r="D154" s="118"/>
      <c r="E154" s="118"/>
      <c r="F154" s="118"/>
      <c r="G154" s="118"/>
      <c r="H154" s="118"/>
      <c r="I154" s="118"/>
      <c r="J154" s="118"/>
      <c r="K154" s="118"/>
      <c r="L154" s="119"/>
      <c r="O154" s="16"/>
    </row>
    <row r="155" spans="1:22" customFormat="1" ht="66" customHeight="1">
      <c r="A155" s="55" t="s">
        <v>326</v>
      </c>
      <c r="B155" s="23"/>
      <c r="C155" s="54" t="s">
        <v>145</v>
      </c>
      <c r="D155" s="310" t="s">
        <v>461</v>
      </c>
      <c r="E155" s="310"/>
      <c r="F155" s="310"/>
      <c r="G155" s="310"/>
      <c r="H155" s="310"/>
      <c r="I155" s="310"/>
      <c r="J155" s="310"/>
      <c r="K155" s="310"/>
      <c r="L155" s="28"/>
      <c r="M155" s="25"/>
      <c r="N155" s="29"/>
      <c r="O155" s="30"/>
    </row>
    <row r="156" spans="1:22" customFormat="1" ht="14.25" customHeight="1">
      <c r="A156" s="55"/>
      <c r="B156" s="23"/>
      <c r="C156" s="23"/>
      <c r="D156" s="107"/>
      <c r="E156" s="107"/>
      <c r="F156" s="107"/>
      <c r="G156" s="107"/>
      <c r="H156" s="107"/>
      <c r="I156" s="107"/>
      <c r="J156" s="107"/>
      <c r="K156" s="107" t="s">
        <v>142</v>
      </c>
      <c r="L156" s="28">
        <v>0</v>
      </c>
      <c r="M156" s="25"/>
      <c r="N156" s="29"/>
      <c r="O156" s="30"/>
    </row>
    <row r="157" spans="1:22" customFormat="1" ht="14.25" customHeight="1">
      <c r="A157" s="55"/>
      <c r="B157" s="23"/>
      <c r="C157" s="23"/>
      <c r="D157" s="107"/>
      <c r="E157" s="107"/>
      <c r="F157" s="107"/>
      <c r="G157" s="107"/>
      <c r="H157" s="107"/>
      <c r="I157" s="107"/>
      <c r="J157" s="107"/>
      <c r="K157" s="107" t="s">
        <v>77</v>
      </c>
      <c r="L157" s="28">
        <v>0</v>
      </c>
      <c r="M157" s="25"/>
      <c r="N157" s="29"/>
      <c r="O157" s="30"/>
    </row>
    <row r="158" spans="1:22" customFormat="1" ht="14.25" customHeight="1">
      <c r="A158" s="55"/>
      <c r="B158" s="23"/>
      <c r="C158" s="23"/>
      <c r="D158" s="107"/>
      <c r="E158" s="107"/>
      <c r="F158" s="107"/>
      <c r="G158" s="107"/>
      <c r="H158" s="107"/>
      <c r="I158" s="107"/>
      <c r="J158" s="107"/>
      <c r="K158" s="107" t="s">
        <v>78</v>
      </c>
      <c r="L158" s="28">
        <v>0</v>
      </c>
      <c r="M158" s="25" t="s">
        <v>479</v>
      </c>
      <c r="N158" s="29"/>
      <c r="O158" s="30"/>
    </row>
    <row r="159" spans="1:22" customFormat="1" ht="14.25" customHeight="1">
      <c r="A159" s="55"/>
      <c r="B159" s="23"/>
      <c r="C159" s="23"/>
      <c r="D159" s="107"/>
      <c r="E159" s="107"/>
      <c r="F159" s="107"/>
      <c r="G159" s="107"/>
      <c r="H159" s="107"/>
      <c r="I159" s="107"/>
      <c r="J159" s="107"/>
      <c r="K159" s="107" t="s">
        <v>143</v>
      </c>
      <c r="L159" s="28">
        <v>1</v>
      </c>
      <c r="M159" s="25"/>
      <c r="N159" s="29"/>
      <c r="O159" s="30"/>
    </row>
    <row r="160" spans="1:22" customFormat="1" ht="14.25" customHeight="1">
      <c r="A160" s="55"/>
      <c r="B160" s="23"/>
      <c r="C160" s="23"/>
      <c r="D160" s="108"/>
      <c r="E160" s="108"/>
      <c r="F160" s="108"/>
      <c r="G160" s="108"/>
      <c r="H160" s="108"/>
      <c r="I160" s="108"/>
      <c r="J160" s="108"/>
      <c r="K160" s="108" t="s">
        <v>144</v>
      </c>
      <c r="L160" s="24">
        <v>1</v>
      </c>
      <c r="M160" s="25"/>
      <c r="N160" s="26"/>
      <c r="O160" s="27"/>
    </row>
    <row r="161" spans="1:15" customFormat="1" ht="14.25" customHeight="1">
      <c r="A161" s="55"/>
      <c r="B161" s="23"/>
      <c r="C161" s="23"/>
      <c r="D161" s="107"/>
      <c r="E161" s="107"/>
      <c r="F161" s="107"/>
      <c r="G161" s="107"/>
      <c r="H161" s="107"/>
      <c r="I161" s="107"/>
      <c r="J161" s="107"/>
      <c r="K161" s="107"/>
      <c r="L161" s="46">
        <f>SUM(L156:L160)</f>
        <v>2</v>
      </c>
      <c r="M161" s="25"/>
      <c r="N161" s="29"/>
      <c r="O161" s="30">
        <f>L161*N161</f>
        <v>0</v>
      </c>
    </row>
    <row r="162" spans="1:15" customFormat="1" ht="14.6">
      <c r="A162" s="55"/>
      <c r="B162" s="23"/>
      <c r="C162" s="23"/>
      <c r="D162" s="107"/>
      <c r="E162" s="107"/>
      <c r="F162" s="107"/>
      <c r="G162" s="107"/>
      <c r="H162" s="107"/>
      <c r="I162" s="107"/>
      <c r="J162" s="107"/>
      <c r="K162" s="107"/>
      <c r="L162" s="28"/>
      <c r="M162" s="25"/>
      <c r="N162" s="29"/>
      <c r="O162" s="30"/>
    </row>
    <row r="163" spans="1:15" customFormat="1" ht="60" customHeight="1">
      <c r="A163" s="55" t="s">
        <v>327</v>
      </c>
      <c r="B163" s="23"/>
      <c r="C163" s="54" t="s">
        <v>145</v>
      </c>
      <c r="D163" s="310" t="s">
        <v>462</v>
      </c>
      <c r="E163" s="310"/>
      <c r="F163" s="310"/>
      <c r="G163" s="310"/>
      <c r="H163" s="310"/>
      <c r="I163" s="310"/>
      <c r="J163" s="310"/>
      <c r="K163" s="310"/>
      <c r="L163" s="28"/>
      <c r="M163" s="25"/>
      <c r="N163" s="29"/>
      <c r="O163" s="30"/>
    </row>
    <row r="164" spans="1:15" customFormat="1" ht="15" customHeight="1">
      <c r="A164" s="55"/>
      <c r="B164" s="23"/>
      <c r="C164" s="54"/>
      <c r="D164" s="107"/>
      <c r="E164" s="107"/>
      <c r="F164" s="107"/>
      <c r="G164" s="107"/>
      <c r="H164" s="107"/>
      <c r="I164" s="107"/>
      <c r="J164" s="107"/>
      <c r="K164" s="107" t="s">
        <v>142</v>
      </c>
      <c r="L164" s="28">
        <v>0</v>
      </c>
      <c r="M164" s="25"/>
      <c r="N164" s="29"/>
      <c r="O164" s="30"/>
    </row>
    <row r="165" spans="1:15" customFormat="1" ht="15" customHeight="1">
      <c r="A165" s="55"/>
      <c r="B165" s="23"/>
      <c r="C165" s="54"/>
      <c r="D165" s="107"/>
      <c r="E165" s="107"/>
      <c r="F165" s="107"/>
      <c r="G165" s="107"/>
      <c r="H165" s="107"/>
      <c r="I165" s="107"/>
      <c r="J165" s="107"/>
      <c r="K165" s="107" t="s">
        <v>77</v>
      </c>
      <c r="L165" s="28">
        <v>0</v>
      </c>
      <c r="M165" s="25"/>
      <c r="N165" s="29"/>
      <c r="O165" s="30"/>
    </row>
    <row r="166" spans="1:15" customFormat="1" ht="15" customHeight="1">
      <c r="A166" s="55"/>
      <c r="B166" s="23"/>
      <c r="C166" s="53"/>
      <c r="D166" s="107"/>
      <c r="E166" s="107"/>
      <c r="F166" s="107"/>
      <c r="G166" s="107"/>
      <c r="H166" s="107"/>
      <c r="I166" s="107"/>
      <c r="J166" s="107"/>
      <c r="K166" s="107" t="s">
        <v>78</v>
      </c>
      <c r="L166" s="28">
        <v>0</v>
      </c>
      <c r="M166" s="25"/>
      <c r="N166" s="29"/>
      <c r="O166" s="30"/>
    </row>
    <row r="167" spans="1:15" customFormat="1" ht="15" customHeight="1">
      <c r="A167" s="55"/>
      <c r="B167" s="23"/>
      <c r="C167" s="23"/>
      <c r="D167" s="107"/>
      <c r="E167" s="107"/>
      <c r="F167" s="107"/>
      <c r="G167" s="107"/>
      <c r="H167" s="107"/>
      <c r="I167" s="107"/>
      <c r="J167" s="107"/>
      <c r="K167" s="107" t="s">
        <v>143</v>
      </c>
      <c r="L167" s="28">
        <v>7</v>
      </c>
      <c r="M167" s="25"/>
      <c r="N167" s="29"/>
      <c r="O167" s="30"/>
    </row>
    <row r="168" spans="1:15" customFormat="1" ht="15" customHeight="1">
      <c r="A168" s="55"/>
      <c r="B168" s="23"/>
      <c r="C168" s="23"/>
      <c r="D168" s="108"/>
      <c r="E168" s="108"/>
      <c r="F168" s="108"/>
      <c r="G168" s="108"/>
      <c r="H168" s="108"/>
      <c r="I168" s="108"/>
      <c r="J168" s="108"/>
      <c r="K168" s="108" t="s">
        <v>144</v>
      </c>
      <c r="L168" s="24">
        <v>8</v>
      </c>
      <c r="M168" s="25"/>
      <c r="N168" s="26"/>
      <c r="O168" s="27"/>
    </row>
    <row r="169" spans="1:15" customFormat="1" ht="14.6">
      <c r="A169" s="55"/>
      <c r="B169" s="23"/>
      <c r="C169" s="23"/>
      <c r="D169" s="107"/>
      <c r="E169" s="107"/>
      <c r="F169" s="107"/>
      <c r="G169" s="107"/>
      <c r="H169" s="107"/>
      <c r="I169" s="107"/>
      <c r="J169" s="107"/>
      <c r="K169" s="107"/>
      <c r="L169" s="46">
        <f>SUM(L164:L168)</f>
        <v>15</v>
      </c>
      <c r="M169" s="25"/>
      <c r="N169" s="29"/>
      <c r="O169" s="30">
        <f>L169*N169</f>
        <v>0</v>
      </c>
    </row>
    <row r="170" spans="1:15" customFormat="1" ht="14.6">
      <c r="A170" s="55"/>
      <c r="B170" s="23"/>
      <c r="C170" s="23"/>
      <c r="D170" s="107"/>
      <c r="E170" s="107"/>
      <c r="F170" s="107"/>
      <c r="G170" s="107"/>
      <c r="H170" s="107"/>
      <c r="I170" s="107"/>
      <c r="J170" s="107"/>
      <c r="K170" s="107"/>
      <c r="L170" s="46"/>
      <c r="M170" s="25"/>
      <c r="N170" s="29"/>
      <c r="O170" s="30"/>
    </row>
    <row r="171" spans="1:15" customFormat="1" ht="45" customHeight="1">
      <c r="A171" s="55" t="s">
        <v>328</v>
      </c>
      <c r="B171" s="23"/>
      <c r="C171" s="54" t="s">
        <v>170</v>
      </c>
      <c r="D171" s="310" t="s">
        <v>463</v>
      </c>
      <c r="E171" s="310"/>
      <c r="F171" s="310"/>
      <c r="G171" s="310"/>
      <c r="H171" s="310"/>
      <c r="I171" s="310"/>
      <c r="J171" s="310"/>
      <c r="K171" s="310"/>
      <c r="L171" s="28"/>
      <c r="M171" s="25"/>
      <c r="N171" s="29"/>
      <c r="O171" s="30"/>
    </row>
    <row r="172" spans="1:15" customFormat="1" ht="14.25" customHeight="1">
      <c r="A172" s="55"/>
      <c r="B172" s="23"/>
      <c r="C172" s="23"/>
      <c r="D172" s="107"/>
      <c r="E172" s="107"/>
      <c r="F172" s="107"/>
      <c r="G172" s="107"/>
      <c r="H172" s="107"/>
      <c r="I172" s="107"/>
      <c r="J172" s="107"/>
      <c r="K172" s="107" t="s">
        <v>142</v>
      </c>
      <c r="L172" s="28">
        <v>0</v>
      </c>
      <c r="M172" s="25"/>
      <c r="N172" s="29"/>
      <c r="O172" s="30"/>
    </row>
    <row r="173" spans="1:15" customFormat="1" ht="14.25" customHeight="1">
      <c r="A173" s="55"/>
      <c r="B173" s="23"/>
      <c r="C173" s="23"/>
      <c r="D173" s="107"/>
      <c r="E173" s="107"/>
      <c r="F173" s="107"/>
      <c r="G173" s="107"/>
      <c r="H173" s="107"/>
      <c r="I173" s="107"/>
      <c r="J173" s="107"/>
      <c r="K173" s="107" t="s">
        <v>77</v>
      </c>
      <c r="L173" s="28">
        <v>0</v>
      </c>
      <c r="M173" s="25"/>
      <c r="N173" s="29"/>
      <c r="O173" s="30"/>
    </row>
    <row r="174" spans="1:15" customFormat="1" ht="14.25" customHeight="1">
      <c r="A174" s="55"/>
      <c r="B174" s="23"/>
      <c r="C174" s="23"/>
      <c r="D174" s="107"/>
      <c r="E174" s="107"/>
      <c r="F174" s="107"/>
      <c r="G174" s="107"/>
      <c r="H174" s="107"/>
      <c r="I174" s="107"/>
      <c r="J174" s="107"/>
      <c r="K174" s="107" t="s">
        <v>78</v>
      </c>
      <c r="L174" s="28">
        <v>0</v>
      </c>
      <c r="M174" s="25"/>
      <c r="N174" s="29"/>
      <c r="O174" s="30"/>
    </row>
    <row r="175" spans="1:15" customFormat="1" ht="14.25" customHeight="1">
      <c r="A175" s="55"/>
      <c r="B175" s="23"/>
      <c r="C175" s="23"/>
      <c r="D175" s="107"/>
      <c r="E175" s="107"/>
      <c r="F175" s="107"/>
      <c r="G175" s="107"/>
      <c r="H175" s="107"/>
      <c r="I175" s="107"/>
      <c r="J175" s="107"/>
      <c r="K175" s="107" t="s">
        <v>143</v>
      </c>
      <c r="L175" s="28">
        <v>15.85</v>
      </c>
      <c r="M175" s="25"/>
      <c r="N175" s="29"/>
      <c r="O175" s="30"/>
    </row>
    <row r="176" spans="1:15" customFormat="1" ht="14.25" customHeight="1">
      <c r="A176" s="55"/>
      <c r="B176" s="23"/>
      <c r="C176" s="23"/>
      <c r="D176" s="108"/>
      <c r="E176" s="108"/>
      <c r="F176" s="108"/>
      <c r="G176" s="108"/>
      <c r="H176" s="108"/>
      <c r="I176" s="108"/>
      <c r="J176" s="108"/>
      <c r="K176" s="108" t="s">
        <v>144</v>
      </c>
      <c r="L176" s="24">
        <v>15.85</v>
      </c>
      <c r="M176" s="25"/>
      <c r="N176" s="26"/>
      <c r="O176" s="27"/>
    </row>
    <row r="177" spans="1:15" customFormat="1" ht="14.25" customHeight="1">
      <c r="A177" s="55"/>
      <c r="B177" s="23"/>
      <c r="C177" s="23"/>
      <c r="D177" s="107"/>
      <c r="E177" s="107"/>
      <c r="F177" s="107"/>
      <c r="G177" s="107"/>
      <c r="H177" s="107"/>
      <c r="I177" s="107"/>
      <c r="J177" s="107"/>
      <c r="K177" s="107"/>
      <c r="L177" s="46">
        <f>SUM(L172:L176)</f>
        <v>31.7</v>
      </c>
      <c r="M177" s="25"/>
      <c r="N177" s="29"/>
      <c r="O177" s="30">
        <f>L177*N177</f>
        <v>0</v>
      </c>
    </row>
    <row r="178" spans="1:15" customFormat="1" ht="14.25" customHeight="1">
      <c r="A178" s="55"/>
      <c r="B178" s="23"/>
      <c r="C178" s="23"/>
      <c r="D178" s="131"/>
      <c r="E178" s="131"/>
      <c r="F178" s="131"/>
      <c r="G178" s="131"/>
      <c r="H178" s="131"/>
      <c r="I178" s="131"/>
      <c r="J178" s="131"/>
      <c r="K178" s="131"/>
      <c r="L178" s="46"/>
      <c r="M178" s="25"/>
      <c r="N178" s="29"/>
      <c r="O178" s="30"/>
    </row>
    <row r="179" spans="1:15">
      <c r="D179" s="118"/>
      <c r="E179" s="118"/>
      <c r="F179" s="118"/>
      <c r="G179" s="118"/>
      <c r="H179" s="118"/>
      <c r="I179" s="118"/>
      <c r="J179" s="118"/>
      <c r="K179" s="118"/>
      <c r="L179" s="119"/>
    </row>
    <row r="180" spans="1:15" customFormat="1" ht="58.1" customHeight="1">
      <c r="A180" s="55" t="s">
        <v>243</v>
      </c>
      <c r="B180" s="23"/>
      <c r="C180" s="54" t="s">
        <v>145</v>
      </c>
      <c r="D180" s="310" t="s">
        <v>421</v>
      </c>
      <c r="E180" s="310"/>
      <c r="F180" s="310"/>
      <c r="G180" s="310"/>
      <c r="H180" s="310"/>
      <c r="I180" s="310"/>
      <c r="J180" s="310"/>
      <c r="K180" s="310"/>
      <c r="L180" s="28"/>
      <c r="M180" s="25"/>
      <c r="N180" s="29"/>
      <c r="O180" s="153"/>
    </row>
    <row r="181" spans="1:15" customFormat="1" ht="14.25" customHeight="1">
      <c r="A181" s="55"/>
      <c r="B181" s="23"/>
      <c r="C181" s="23"/>
      <c r="D181" s="107"/>
      <c r="E181" s="107"/>
      <c r="F181" s="107"/>
      <c r="G181" s="107"/>
      <c r="H181" s="107"/>
      <c r="I181" s="107"/>
      <c r="J181" s="107"/>
      <c r="K181" s="107" t="s">
        <v>142</v>
      </c>
      <c r="L181" s="28">
        <v>2</v>
      </c>
      <c r="M181" s="25"/>
      <c r="N181" s="29"/>
      <c r="O181" s="153"/>
    </row>
    <row r="182" spans="1:15" customFormat="1" ht="14.25" customHeight="1">
      <c r="A182" s="55"/>
      <c r="B182" s="23"/>
      <c r="C182" s="23"/>
      <c r="D182" s="107"/>
      <c r="E182" s="107"/>
      <c r="F182" s="107"/>
      <c r="G182" s="107"/>
      <c r="H182" s="107"/>
      <c r="I182" s="107"/>
      <c r="J182" s="107"/>
      <c r="K182" s="107" t="s">
        <v>77</v>
      </c>
      <c r="L182" s="28">
        <v>1</v>
      </c>
      <c r="M182" s="25"/>
      <c r="N182" s="29"/>
      <c r="O182" s="153"/>
    </row>
    <row r="183" spans="1:15" customFormat="1" ht="14.25" customHeight="1">
      <c r="A183" s="55"/>
      <c r="B183" s="23"/>
      <c r="C183" s="23"/>
      <c r="D183" s="107"/>
      <c r="E183" s="107"/>
      <c r="F183" s="107"/>
      <c r="G183" s="107"/>
      <c r="H183" s="107"/>
      <c r="I183" s="107"/>
      <c r="J183" s="107"/>
      <c r="K183" s="107" t="s">
        <v>78</v>
      </c>
      <c r="L183" s="28">
        <v>2</v>
      </c>
      <c r="M183" s="25"/>
      <c r="N183" s="29"/>
      <c r="O183" s="153"/>
    </row>
    <row r="184" spans="1:15" customFormat="1" ht="14.25" customHeight="1">
      <c r="A184" s="55"/>
      <c r="B184" s="23"/>
      <c r="C184" s="23"/>
      <c r="D184" s="107"/>
      <c r="E184" s="107"/>
      <c r="F184" s="107"/>
      <c r="G184" s="107"/>
      <c r="H184" s="107"/>
      <c r="I184" s="107"/>
      <c r="J184" s="107"/>
      <c r="K184" s="107" t="s">
        <v>143</v>
      </c>
      <c r="L184" s="28">
        <v>2</v>
      </c>
      <c r="M184" s="25"/>
      <c r="N184" s="29"/>
      <c r="O184" s="153"/>
    </row>
    <row r="185" spans="1:15" customFormat="1" ht="14.25" customHeight="1">
      <c r="A185" s="55"/>
      <c r="B185" s="23"/>
      <c r="C185" s="23"/>
      <c r="D185" s="108"/>
      <c r="E185" s="108"/>
      <c r="F185" s="108"/>
      <c r="G185" s="108"/>
      <c r="H185" s="108"/>
      <c r="I185" s="108"/>
      <c r="J185" s="108"/>
      <c r="K185" s="108" t="s">
        <v>144</v>
      </c>
      <c r="L185" s="24">
        <v>2</v>
      </c>
      <c r="M185" s="25"/>
      <c r="N185" s="26"/>
      <c r="O185" s="152"/>
    </row>
    <row r="186" spans="1:15" customFormat="1" ht="14.25" customHeight="1">
      <c r="A186" s="55"/>
      <c r="B186" s="23"/>
      <c r="C186" s="23"/>
      <c r="D186" s="107"/>
      <c r="E186" s="107"/>
      <c r="F186" s="107"/>
      <c r="G186" s="107"/>
      <c r="H186" s="107"/>
      <c r="I186" s="107"/>
      <c r="J186" s="107"/>
      <c r="K186" s="107"/>
      <c r="L186" s="46">
        <f>SUM(L181:L185)</f>
        <v>9</v>
      </c>
      <c r="M186" s="25"/>
      <c r="N186" s="29"/>
      <c r="O186" s="153">
        <f>L186*N186</f>
        <v>0</v>
      </c>
    </row>
    <row r="187" spans="1:15" customFormat="1" ht="14.6">
      <c r="A187" s="55"/>
      <c r="B187" s="23"/>
      <c r="C187" s="23"/>
      <c r="D187" s="107"/>
      <c r="E187" s="107"/>
      <c r="F187" s="107"/>
      <c r="G187" s="107"/>
      <c r="H187" s="107"/>
      <c r="I187" s="107"/>
      <c r="J187" s="107"/>
      <c r="K187" s="107"/>
      <c r="L187" s="28"/>
      <c r="M187" s="25"/>
      <c r="N187" s="29"/>
      <c r="O187" s="153"/>
    </row>
    <row r="188" spans="1:15" customFormat="1" ht="60" customHeight="1">
      <c r="A188" s="55" t="s">
        <v>244</v>
      </c>
      <c r="B188" s="23"/>
      <c r="C188" s="23" t="s">
        <v>24</v>
      </c>
      <c r="D188" s="310" t="s">
        <v>422</v>
      </c>
      <c r="E188" s="310"/>
      <c r="F188" s="310"/>
      <c r="G188" s="310"/>
      <c r="H188" s="310"/>
      <c r="I188" s="310"/>
      <c r="J188" s="310"/>
      <c r="K188" s="310"/>
      <c r="L188" s="28"/>
      <c r="M188" s="25"/>
      <c r="N188" s="29"/>
      <c r="O188" s="153"/>
    </row>
    <row r="189" spans="1:15" customFormat="1" ht="15" customHeight="1">
      <c r="A189" s="55"/>
      <c r="B189" s="23"/>
      <c r="C189" s="54"/>
      <c r="D189" s="107"/>
      <c r="E189" s="107"/>
      <c r="F189" s="107"/>
      <c r="G189" s="107"/>
      <c r="H189" s="107"/>
      <c r="I189" s="107"/>
      <c r="J189" s="107"/>
      <c r="K189" s="107" t="s">
        <v>142</v>
      </c>
      <c r="L189" s="28">
        <v>1</v>
      </c>
      <c r="M189" s="25"/>
      <c r="N189" s="29"/>
      <c r="O189" s="153"/>
    </row>
    <row r="190" spans="1:15" customFormat="1" ht="15" customHeight="1">
      <c r="A190" s="55"/>
      <c r="B190" s="23"/>
      <c r="C190" s="54"/>
      <c r="D190" s="107"/>
      <c r="E190" s="107"/>
      <c r="F190" s="107"/>
      <c r="G190" s="107"/>
      <c r="H190" s="107"/>
      <c r="I190" s="107"/>
      <c r="J190" s="107"/>
      <c r="K190" s="107" t="s">
        <v>77</v>
      </c>
      <c r="L190" s="28">
        <v>3</v>
      </c>
      <c r="M190" s="25"/>
      <c r="N190" s="29"/>
      <c r="O190" s="153"/>
    </row>
    <row r="191" spans="1:15" customFormat="1" ht="15" customHeight="1">
      <c r="A191" s="55"/>
      <c r="B191" s="23"/>
      <c r="C191" s="53"/>
      <c r="D191" s="107"/>
      <c r="E191" s="107"/>
      <c r="F191" s="107"/>
      <c r="G191" s="107"/>
      <c r="H191" s="107"/>
      <c r="I191" s="107"/>
      <c r="J191" s="107"/>
      <c r="K191" s="107" t="s">
        <v>78</v>
      </c>
      <c r="L191" s="28">
        <v>4</v>
      </c>
      <c r="M191" s="25"/>
      <c r="N191" s="29"/>
      <c r="O191" s="153"/>
    </row>
    <row r="192" spans="1:15" customFormat="1" ht="15" customHeight="1">
      <c r="A192" s="55"/>
      <c r="B192" s="23"/>
      <c r="C192" s="23"/>
      <c r="D192" s="107"/>
      <c r="E192" s="107"/>
      <c r="F192" s="107"/>
      <c r="G192" s="107"/>
      <c r="H192" s="107"/>
      <c r="I192" s="107"/>
      <c r="J192" s="107"/>
      <c r="K192" s="107" t="s">
        <v>143</v>
      </c>
      <c r="L192" s="28">
        <v>2</v>
      </c>
      <c r="M192" s="25"/>
      <c r="N192" s="29"/>
      <c r="O192" s="153"/>
    </row>
    <row r="193" spans="1:15" customFormat="1" ht="15" customHeight="1">
      <c r="A193" s="55"/>
      <c r="B193" s="23"/>
      <c r="C193" s="23"/>
      <c r="D193" s="108"/>
      <c r="E193" s="108"/>
      <c r="F193" s="108"/>
      <c r="G193" s="108"/>
      <c r="H193" s="108"/>
      <c r="I193" s="108"/>
      <c r="J193" s="108"/>
      <c r="K193" s="108" t="s">
        <v>144</v>
      </c>
      <c r="L193" s="24">
        <v>3</v>
      </c>
      <c r="M193" s="25"/>
      <c r="N193" s="26"/>
      <c r="O193" s="152"/>
    </row>
    <row r="194" spans="1:15" customFormat="1" ht="14.6">
      <c r="A194" s="55"/>
      <c r="B194" s="23"/>
      <c r="C194" s="23"/>
      <c r="D194" s="107"/>
      <c r="E194" s="107"/>
      <c r="F194" s="107"/>
      <c r="G194" s="107"/>
      <c r="H194" s="107"/>
      <c r="I194" s="107"/>
      <c r="J194" s="107"/>
      <c r="K194" s="107"/>
      <c r="L194" s="46">
        <f>SUM(L189:L193)</f>
        <v>13</v>
      </c>
      <c r="M194" s="25"/>
      <c r="N194" s="29"/>
      <c r="O194" s="153">
        <f>L194*N194</f>
        <v>0</v>
      </c>
    </row>
    <row r="195" spans="1:15" customFormat="1" ht="14.6">
      <c r="A195" s="55"/>
      <c r="B195" s="23"/>
      <c r="C195" s="23"/>
      <c r="D195" s="131"/>
      <c r="E195" s="131"/>
      <c r="F195" s="131"/>
      <c r="G195" s="131"/>
      <c r="H195" s="131"/>
      <c r="I195" s="131"/>
      <c r="J195" s="131"/>
      <c r="K195" s="131"/>
      <c r="L195" s="46"/>
      <c r="M195" s="25"/>
      <c r="N195" s="29"/>
      <c r="O195" s="153"/>
    </row>
    <row r="196" spans="1:15" customFormat="1" ht="14.6">
      <c r="A196" s="55"/>
      <c r="B196" s="23"/>
      <c r="C196" s="23"/>
      <c r="D196" s="111" t="s">
        <v>467</v>
      </c>
      <c r="E196" s="112"/>
      <c r="F196" s="112"/>
      <c r="G196" s="112"/>
      <c r="H196" s="112"/>
      <c r="I196" s="112"/>
      <c r="J196" s="112"/>
      <c r="K196" s="112"/>
      <c r="L196" s="113"/>
      <c r="M196" s="112"/>
      <c r="N196" s="112"/>
      <c r="O196" s="151"/>
    </row>
    <row r="197" spans="1:15" customFormat="1" ht="14.6">
      <c r="A197" s="55"/>
      <c r="B197" s="23"/>
      <c r="C197" s="23"/>
      <c r="D197" s="131"/>
      <c r="E197" s="131"/>
      <c r="F197" s="131"/>
      <c r="G197" s="131"/>
      <c r="H197" s="131"/>
      <c r="I197" s="131"/>
      <c r="J197" s="131"/>
      <c r="K197" s="131"/>
      <c r="L197" s="46"/>
      <c r="M197" s="25"/>
      <c r="N197" s="29"/>
      <c r="O197" s="153"/>
    </row>
    <row r="198" spans="1:15" customFormat="1" ht="35.4" customHeight="1">
      <c r="A198" s="55" t="s">
        <v>326</v>
      </c>
      <c r="B198" s="23"/>
      <c r="C198" s="23" t="s">
        <v>8</v>
      </c>
      <c r="D198" s="310" t="s">
        <v>480</v>
      </c>
      <c r="E198" s="310"/>
      <c r="F198" s="310"/>
      <c r="G198" s="310"/>
      <c r="H198" s="310"/>
      <c r="I198" s="310"/>
      <c r="J198" s="310"/>
      <c r="K198" s="310"/>
      <c r="L198" s="28"/>
      <c r="M198" s="25"/>
      <c r="N198" s="29"/>
      <c r="O198" s="153"/>
    </row>
    <row r="199" spans="1:15" customFormat="1" ht="15" customHeight="1">
      <c r="A199" s="55"/>
      <c r="B199" s="23"/>
      <c r="C199" s="23"/>
      <c r="D199" s="132"/>
      <c r="E199" s="132"/>
      <c r="F199" s="132"/>
      <c r="G199" s="132"/>
      <c r="H199" s="132"/>
      <c r="I199" s="132"/>
      <c r="J199" s="132"/>
      <c r="K199" s="132"/>
      <c r="L199" s="24">
        <v>1</v>
      </c>
      <c r="M199" s="25"/>
      <c r="N199" s="26"/>
      <c r="O199" s="152"/>
    </row>
    <row r="200" spans="1:15" customFormat="1" ht="14.6">
      <c r="A200" s="55"/>
      <c r="B200" s="23"/>
      <c r="C200" s="23"/>
      <c r="D200" s="131"/>
      <c r="E200" s="131"/>
      <c r="F200" s="131"/>
      <c r="G200" s="131"/>
      <c r="H200" s="131"/>
      <c r="I200" s="131"/>
      <c r="J200" s="131"/>
      <c r="K200" s="131"/>
      <c r="L200" s="46">
        <f>SUM(L199:L199)</f>
        <v>1</v>
      </c>
      <c r="M200" s="25"/>
      <c r="N200" s="29"/>
      <c r="O200" s="153">
        <f>+N200*L200</f>
        <v>0</v>
      </c>
    </row>
    <row r="201" spans="1:15" customFormat="1" ht="14.6">
      <c r="A201" s="55"/>
      <c r="B201" s="23"/>
      <c r="C201" s="23"/>
      <c r="D201" s="131"/>
      <c r="E201" s="131"/>
      <c r="F201" s="131"/>
      <c r="G201" s="131"/>
      <c r="H201" s="131"/>
      <c r="I201" s="131"/>
      <c r="J201" s="131"/>
      <c r="K201" s="131"/>
      <c r="L201" s="46"/>
      <c r="M201" s="25"/>
      <c r="N201" s="29"/>
      <c r="O201" s="153"/>
    </row>
    <row r="202" spans="1:15" customFormat="1" ht="67.95" customHeight="1">
      <c r="A202" s="55" t="s">
        <v>327</v>
      </c>
      <c r="B202" s="23"/>
      <c r="C202" s="23" t="s">
        <v>8</v>
      </c>
      <c r="D202" s="310" t="s">
        <v>468</v>
      </c>
      <c r="E202" s="310"/>
      <c r="F202" s="310"/>
      <c r="G202" s="310"/>
      <c r="H202" s="310"/>
      <c r="I202" s="310"/>
      <c r="J202" s="310"/>
      <c r="K202" s="310"/>
      <c r="L202" s="28"/>
      <c r="M202" s="25"/>
      <c r="N202" s="29"/>
      <c r="O202" s="153"/>
    </row>
    <row r="203" spans="1:15" customFormat="1" ht="15" customHeight="1">
      <c r="A203" s="55"/>
      <c r="B203" s="23"/>
      <c r="C203" s="23"/>
      <c r="D203" s="132"/>
      <c r="E203" s="132"/>
      <c r="F203" s="132"/>
      <c r="G203" s="132"/>
      <c r="H203" s="132"/>
      <c r="I203" s="132"/>
      <c r="J203" s="132"/>
      <c r="K203" s="132"/>
      <c r="L203" s="24">
        <v>1</v>
      </c>
      <c r="M203" s="25"/>
      <c r="N203" s="26"/>
      <c r="O203" s="152"/>
    </row>
    <row r="204" spans="1:15" customFormat="1" ht="14.6">
      <c r="A204" s="55"/>
      <c r="B204" s="23"/>
      <c r="C204" s="23"/>
      <c r="D204" s="131"/>
      <c r="E204" s="131"/>
      <c r="F204" s="131"/>
      <c r="G204" s="131"/>
      <c r="H204" s="131"/>
      <c r="I204" s="131"/>
      <c r="J204" s="131"/>
      <c r="K204" s="131"/>
      <c r="L204" s="46">
        <f>SUM(L203:L203)</f>
        <v>1</v>
      </c>
      <c r="M204" s="25"/>
      <c r="N204" s="29"/>
      <c r="O204" s="153">
        <f>+N204*L204</f>
        <v>0</v>
      </c>
    </row>
    <row r="205" spans="1:15" customFormat="1" ht="14.6">
      <c r="A205" s="55"/>
      <c r="B205" s="23"/>
      <c r="C205" s="23"/>
      <c r="D205" s="134"/>
      <c r="E205" s="134"/>
      <c r="F205" s="134"/>
      <c r="G205" s="134"/>
      <c r="H205" s="134"/>
      <c r="I205" s="134"/>
      <c r="J205" s="134"/>
      <c r="K205" s="134"/>
      <c r="L205" s="46"/>
      <c r="M205" s="25"/>
      <c r="N205" s="29"/>
      <c r="O205" s="153"/>
    </row>
    <row r="206" spans="1:15" customFormat="1" ht="41.4" customHeight="1">
      <c r="A206" s="55" t="s">
        <v>328</v>
      </c>
      <c r="B206" s="23"/>
      <c r="C206" s="23" t="s">
        <v>8</v>
      </c>
      <c r="D206" s="310" t="s">
        <v>477</v>
      </c>
      <c r="E206" s="310"/>
      <c r="F206" s="310"/>
      <c r="G206" s="310"/>
      <c r="H206" s="310"/>
      <c r="I206" s="310"/>
      <c r="J206" s="310"/>
      <c r="K206" s="310"/>
      <c r="L206" s="28"/>
      <c r="M206" s="25"/>
      <c r="N206" s="29"/>
      <c r="O206" s="153"/>
    </row>
    <row r="207" spans="1:15" customFormat="1" ht="15" customHeight="1">
      <c r="A207" s="55"/>
      <c r="B207" s="23"/>
      <c r="C207" s="23"/>
      <c r="D207" s="135"/>
      <c r="E207" s="135"/>
      <c r="F207" s="135"/>
      <c r="G207" s="135"/>
      <c r="H207" s="135"/>
      <c r="I207" s="135"/>
      <c r="J207" s="135"/>
      <c r="K207" s="135"/>
      <c r="L207" s="24">
        <v>1</v>
      </c>
      <c r="M207" s="25"/>
      <c r="N207" s="26"/>
      <c r="O207" s="152"/>
    </row>
    <row r="208" spans="1:15" customFormat="1" ht="14.6">
      <c r="A208" s="55"/>
      <c r="B208" s="23"/>
      <c r="C208" s="23"/>
      <c r="D208" s="332" t="s">
        <v>478</v>
      </c>
      <c r="E208" s="332"/>
      <c r="F208" s="332"/>
      <c r="G208" s="332"/>
      <c r="H208" s="332"/>
      <c r="I208" s="332"/>
      <c r="J208" s="332"/>
      <c r="K208" s="332"/>
      <c r="L208" s="46">
        <f>SUM(L207:L207)</f>
        <v>1</v>
      </c>
      <c r="M208" s="25"/>
      <c r="N208" s="29"/>
      <c r="O208" s="171">
        <v>3000</v>
      </c>
    </row>
    <row r="209" spans="1:77" customFormat="1" ht="14.6">
      <c r="A209" s="55"/>
      <c r="B209" s="23"/>
      <c r="C209" s="23"/>
      <c r="D209" s="107"/>
      <c r="E209" s="107"/>
      <c r="F209" s="107"/>
      <c r="G209" s="107"/>
      <c r="H209" s="107"/>
      <c r="I209" s="107"/>
      <c r="J209" s="107"/>
      <c r="K209" s="107"/>
      <c r="L209" s="46"/>
      <c r="M209" s="25"/>
      <c r="N209" s="29"/>
      <c r="O209" s="153"/>
    </row>
    <row r="210" spans="1:77">
      <c r="A210" s="123"/>
      <c r="B210" s="124"/>
      <c r="C210" s="125"/>
      <c r="D210" s="321" t="s">
        <v>166</v>
      </c>
      <c r="E210" s="321"/>
      <c r="F210" s="321"/>
      <c r="G210" s="321"/>
      <c r="H210" s="321"/>
      <c r="I210" s="321"/>
      <c r="J210" s="321"/>
      <c r="K210" s="321"/>
      <c r="L210" s="126"/>
      <c r="M210" s="125"/>
      <c r="N210" s="125"/>
      <c r="O210" s="127">
        <f>SUM(O154:O208)</f>
        <v>3000</v>
      </c>
    </row>
    <row r="211" spans="1:77">
      <c r="D211" s="118"/>
      <c r="E211" s="118"/>
      <c r="F211" s="118"/>
      <c r="G211" s="118"/>
      <c r="H211" s="118"/>
      <c r="I211" s="118"/>
      <c r="J211" s="118"/>
      <c r="K211" s="118"/>
      <c r="L211" s="119"/>
    </row>
    <row r="212" spans="1:77">
      <c r="A212" s="37">
        <v>10</v>
      </c>
      <c r="B212" s="63"/>
      <c r="C212" s="38"/>
      <c r="D212" s="309" t="s">
        <v>59</v>
      </c>
      <c r="E212" s="309"/>
      <c r="F212" s="309"/>
      <c r="G212" s="309"/>
      <c r="H212" s="309"/>
      <c r="I212" s="309"/>
      <c r="J212" s="309"/>
      <c r="K212" s="309"/>
      <c r="L212" s="39"/>
      <c r="M212" s="38"/>
      <c r="N212" s="40"/>
      <c r="O212" s="150"/>
    </row>
    <row r="213" spans="1:77" ht="14.6">
      <c r="A213" s="22"/>
      <c r="B213" s="65"/>
      <c r="C213" s="23"/>
      <c r="D213" s="96"/>
      <c r="E213" s="96"/>
      <c r="F213" s="96"/>
      <c r="G213" s="96"/>
      <c r="H213" s="96"/>
      <c r="I213" s="96"/>
      <c r="J213" s="96"/>
      <c r="K213" s="96"/>
      <c r="L213" s="28"/>
      <c r="M213" s="25"/>
      <c r="N213" s="29"/>
      <c r="O213" s="153"/>
      <c r="P213"/>
      <c r="Q213"/>
      <c r="R213"/>
    </row>
    <row r="214" spans="1:77" ht="46.5" customHeight="1">
      <c r="A214" s="22" t="s">
        <v>157</v>
      </c>
      <c r="B214" s="65"/>
      <c r="C214" s="23" t="s">
        <v>20</v>
      </c>
      <c r="D214" s="315" t="s">
        <v>482</v>
      </c>
      <c r="E214" s="315"/>
      <c r="F214" s="315"/>
      <c r="G214" s="315"/>
      <c r="H214" s="315"/>
      <c r="I214" s="315"/>
      <c r="J214" s="315"/>
      <c r="K214" s="315"/>
      <c r="L214" s="24"/>
      <c r="M214" s="25"/>
      <c r="N214" s="26"/>
      <c r="O214" s="152"/>
      <c r="P214"/>
      <c r="Q214"/>
      <c r="R214"/>
    </row>
    <row r="215" spans="1:77" ht="14.6">
      <c r="A215" s="22"/>
      <c r="B215" s="65"/>
      <c r="C215" s="23"/>
      <c r="D215" s="96"/>
      <c r="E215" s="96"/>
      <c r="F215" s="96"/>
      <c r="G215" s="96"/>
      <c r="H215" s="96"/>
      <c r="I215" s="96"/>
      <c r="J215" s="96"/>
      <c r="K215" s="96"/>
      <c r="L215" s="41">
        <v>3.5000000000000003E-2</v>
      </c>
      <c r="M215" s="25"/>
      <c r="N215" s="29">
        <f>O210+O149</f>
        <v>5500</v>
      </c>
      <c r="O215" s="153">
        <f>L215*N215</f>
        <v>192.50000000000003</v>
      </c>
      <c r="P215"/>
      <c r="Q215"/>
      <c r="R215"/>
    </row>
    <row r="216" spans="1:77" ht="14.6">
      <c r="A216" s="22"/>
      <c r="B216" s="65"/>
      <c r="C216" s="23"/>
      <c r="D216" s="33"/>
      <c r="E216" s="33"/>
      <c r="F216" s="33"/>
      <c r="G216" s="33"/>
      <c r="H216" s="33"/>
      <c r="I216" s="33"/>
      <c r="J216" s="33"/>
      <c r="K216" s="33"/>
      <c r="L216" s="34"/>
      <c r="P216"/>
      <c r="Q216"/>
      <c r="R216"/>
    </row>
    <row r="217" spans="1:77" ht="16.75" customHeight="1">
      <c r="A217"/>
      <c r="B217"/>
      <c r="C217"/>
      <c r="D217" s="320" t="s">
        <v>595</v>
      </c>
      <c r="E217" s="320"/>
      <c r="F217" s="320"/>
      <c r="G217" s="320"/>
      <c r="H217" s="320"/>
      <c r="I217" s="320"/>
      <c r="J217" s="320"/>
      <c r="K217" s="320"/>
      <c r="L217" s="126"/>
      <c r="M217" s="125"/>
      <c r="N217" s="125"/>
      <c r="O217" s="155">
        <f>O215+O210+O149</f>
        <v>5692.5</v>
      </c>
      <c r="P217"/>
      <c r="Q217"/>
      <c r="R217"/>
    </row>
    <row r="218" spans="1:77" ht="6.45" customHeight="1">
      <c r="A218"/>
      <c r="B218"/>
      <c r="C218"/>
      <c r="P218"/>
    </row>
    <row r="219" spans="1:77" ht="19.3" customHeight="1">
      <c r="A219"/>
      <c r="B219"/>
      <c r="C219"/>
      <c r="D219" s="128" t="s">
        <v>596</v>
      </c>
      <c r="E219" s="129"/>
      <c r="F219" s="129"/>
      <c r="G219" s="129"/>
      <c r="H219" s="129"/>
      <c r="I219" s="129"/>
      <c r="J219" s="129"/>
      <c r="K219" s="129"/>
      <c r="L219" s="130"/>
      <c r="M219" s="129"/>
      <c r="N219" s="129"/>
      <c r="O219" s="158">
        <v>21632.9</v>
      </c>
      <c r="P219"/>
    </row>
    <row r="220" spans="1:77" ht="14.6">
      <c r="A220"/>
      <c r="B220"/>
      <c r="C220"/>
    </row>
    <row r="221" spans="1:77" s="69" customFormat="1" ht="15" customHeight="1">
      <c r="A221" s="93"/>
      <c r="B221" s="284" t="s">
        <v>597</v>
      </c>
      <c r="C221" s="285"/>
      <c r="D221" s="286"/>
      <c r="E221" s="284"/>
      <c r="F221" s="287"/>
      <c r="G221" s="287"/>
      <c r="H221" s="287"/>
      <c r="I221" s="287"/>
      <c r="J221" s="287"/>
      <c r="K221" s="287"/>
      <c r="L221" s="287"/>
      <c r="M221" s="288"/>
      <c r="N221" s="286"/>
      <c r="O221" s="289"/>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row>
    <row r="222" spans="1:77" s="69" customFormat="1" ht="14.25" customHeight="1">
      <c r="A222" s="93"/>
      <c r="B222" s="183"/>
      <c r="C222" s="57"/>
      <c r="D222" s="3"/>
      <c r="E222" s="4"/>
      <c r="F222" s="1"/>
      <c r="G222" s="1"/>
      <c r="H222" s="1"/>
      <c r="I222" s="1"/>
      <c r="J222" s="1"/>
      <c r="K222" s="1"/>
      <c r="L222" s="1"/>
      <c r="M222" s="205"/>
      <c r="N222" s="206"/>
      <c r="O222" s="207"/>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row>
    <row r="223" spans="1:77" s="69" customFormat="1" ht="14.6">
      <c r="A223" s="93"/>
      <c r="B223" s="6" t="s">
        <v>503</v>
      </c>
      <c r="C223" s="58"/>
      <c r="D223" s="7"/>
      <c r="E223" s="7"/>
      <c r="F223" s="7"/>
      <c r="G223" s="7"/>
      <c r="H223" s="7"/>
      <c r="I223" s="7"/>
      <c r="J223" s="7"/>
      <c r="K223" s="7"/>
      <c r="L223" s="7"/>
      <c r="M223" s="8"/>
      <c r="N223" s="7"/>
      <c r="O223" s="147"/>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row>
    <row r="224" spans="1:77" s="69" customFormat="1" ht="14.6">
      <c r="A224" s="93"/>
      <c r="B224" s="9" t="s">
        <v>103</v>
      </c>
      <c r="C224" s="59"/>
      <c r="D224" s="10"/>
      <c r="E224" s="10"/>
      <c r="F224" s="10"/>
      <c r="G224" s="10"/>
      <c r="H224" s="10"/>
      <c r="I224" s="10"/>
      <c r="J224" s="10"/>
      <c r="K224" s="10"/>
      <c r="L224" s="10"/>
      <c r="M224" s="11"/>
      <c r="N224" s="10"/>
      <c r="O224" s="148"/>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row>
    <row r="225" spans="1:77" s="69" customFormat="1" ht="14.6">
      <c r="A225" s="93"/>
      <c r="B225" s="12" t="s">
        <v>0</v>
      </c>
      <c r="C225" s="60"/>
      <c r="D225" s="13"/>
      <c r="E225" s="13"/>
      <c r="F225" s="13"/>
      <c r="G225" s="13"/>
      <c r="H225" s="13"/>
      <c r="I225" s="13"/>
      <c r="J225" s="13"/>
      <c r="K225" s="13"/>
      <c r="L225" s="13"/>
      <c r="M225" s="14"/>
      <c r="N225" s="13"/>
      <c r="O225" s="149"/>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row>
    <row r="226" spans="1:77" s="69" customFormat="1" ht="7.3" customHeight="1">
      <c r="A226" s="93"/>
      <c r="B226" s="137"/>
      <c r="C226" s="138"/>
      <c r="D226" s="110"/>
      <c r="E226" s="110"/>
      <c r="F226" s="110"/>
      <c r="G226" s="110"/>
      <c r="H226" s="110"/>
      <c r="I226" s="110"/>
      <c r="J226" s="110"/>
      <c r="K226" s="110"/>
      <c r="L226" s="110"/>
      <c r="M226" s="139"/>
      <c r="N226" s="110"/>
      <c r="O226" s="140"/>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row>
    <row r="227" spans="1:77" s="225" customFormat="1" ht="14.05" customHeight="1">
      <c r="A227" s="245"/>
      <c r="B227" s="219">
        <v>2</v>
      </c>
      <c r="C227" s="220"/>
      <c r="D227" s="295" t="s">
        <v>561</v>
      </c>
      <c r="E227" s="296"/>
      <c r="F227" s="296"/>
      <c r="G227" s="296"/>
      <c r="H227" s="296"/>
      <c r="I227" s="296"/>
      <c r="J227" s="296"/>
      <c r="K227" s="296"/>
      <c r="L227" s="221"/>
      <c r="M227" s="222"/>
      <c r="N227" s="223" t="s">
        <v>598</v>
      </c>
      <c r="O227" s="224" t="s">
        <v>502</v>
      </c>
      <c r="P227" s="212"/>
    </row>
    <row r="228" spans="1:77" s="225" customFormat="1" ht="6.45" customHeight="1">
      <c r="A228" s="245"/>
      <c r="B228" s="211"/>
      <c r="C228" s="212"/>
      <c r="D228" s="213"/>
      <c r="E228" s="214"/>
      <c r="F228" s="214"/>
      <c r="G228" s="214"/>
      <c r="H228" s="214"/>
      <c r="I228" s="214"/>
      <c r="J228" s="214"/>
      <c r="K228" s="214"/>
      <c r="L228" s="215"/>
      <c r="M228" s="216"/>
      <c r="N228" s="217"/>
      <c r="O228" s="218"/>
      <c r="P228" s="212"/>
    </row>
    <row r="229" spans="1:77" s="225" customFormat="1" ht="6" customHeight="1">
      <c r="A229" s="245"/>
      <c r="B229" s="227"/>
      <c r="C229" s="228"/>
      <c r="D229" s="229"/>
      <c r="E229" s="229"/>
      <c r="F229" s="230"/>
      <c r="G229" s="230"/>
      <c r="H229" s="230"/>
      <c r="I229" s="230"/>
      <c r="J229" s="230"/>
      <c r="K229" s="230"/>
      <c r="L229" s="231"/>
      <c r="M229" s="228"/>
      <c r="N229" s="232"/>
      <c r="O229" s="233"/>
      <c r="P229" s="212"/>
    </row>
    <row r="230" spans="1:77" s="237" customFormat="1" ht="14.6">
      <c r="A230" s="246"/>
      <c r="B230" s="234" t="s">
        <v>9</v>
      </c>
      <c r="C230" s="235" t="s">
        <v>536</v>
      </c>
      <c r="D230" s="305" t="s">
        <v>562</v>
      </c>
      <c r="E230" s="305"/>
      <c r="F230" s="305"/>
      <c r="G230" s="305"/>
      <c r="H230" s="305"/>
      <c r="I230" s="305"/>
      <c r="J230" s="305"/>
      <c r="K230" s="305"/>
      <c r="L230" s="236"/>
      <c r="N230" s="238"/>
      <c r="O230" s="239"/>
      <c r="P230" s="240"/>
    </row>
    <row r="231" spans="1:77" s="237" customFormat="1" ht="14.6">
      <c r="A231" s="246"/>
      <c r="B231" s="234"/>
      <c r="C231" s="235"/>
      <c r="D231" s="294" t="s">
        <v>507</v>
      </c>
      <c r="E231" s="294"/>
      <c r="F231" s="294"/>
      <c r="G231" s="294"/>
      <c r="H231" s="294"/>
      <c r="I231" s="294"/>
      <c r="J231" s="294"/>
      <c r="K231" s="294"/>
      <c r="L231" s="236">
        <v>1</v>
      </c>
      <c r="N231" s="238"/>
      <c r="O231" s="239"/>
      <c r="P231" s="240"/>
    </row>
    <row r="232" spans="1:77" s="237" customFormat="1" ht="14.6">
      <c r="A232" s="246"/>
      <c r="B232" s="234"/>
      <c r="C232" s="235"/>
      <c r="D232" s="294" t="s">
        <v>508</v>
      </c>
      <c r="E232" s="294"/>
      <c r="F232" s="294"/>
      <c r="G232" s="294"/>
      <c r="H232" s="294"/>
      <c r="I232" s="294"/>
      <c r="J232" s="294"/>
      <c r="K232" s="294"/>
      <c r="L232" s="236">
        <v>0</v>
      </c>
      <c r="N232" s="238"/>
      <c r="O232" s="239"/>
      <c r="P232" s="240"/>
    </row>
    <row r="233" spans="1:77" s="237" customFormat="1" ht="14.6">
      <c r="A233" s="246"/>
      <c r="B233" s="234"/>
      <c r="C233" s="235"/>
      <c r="D233" s="294"/>
      <c r="E233" s="294"/>
      <c r="F233" s="294"/>
      <c r="G233" s="294"/>
      <c r="H233" s="294"/>
      <c r="I233" s="294"/>
      <c r="J233" s="294"/>
      <c r="K233" s="294"/>
      <c r="L233" s="236">
        <f>L231+L232</f>
        <v>1</v>
      </c>
      <c r="N233" s="238"/>
      <c r="O233" s="239">
        <f>L233*N233</f>
        <v>0</v>
      </c>
      <c r="P233" s="240"/>
    </row>
    <row r="234" spans="1:77" s="225" customFormat="1" ht="14.6">
      <c r="A234" s="245"/>
      <c r="B234" s="227" t="s">
        <v>563</v>
      </c>
      <c r="C234" s="228"/>
      <c r="D234" s="229"/>
      <c r="E234" s="229"/>
      <c r="F234" s="230"/>
      <c r="G234" s="230"/>
      <c r="H234" s="230"/>
      <c r="I234" s="230"/>
      <c r="J234" s="230"/>
      <c r="K234" s="230"/>
      <c r="L234" s="231"/>
      <c r="M234" s="228"/>
      <c r="N234" s="232"/>
      <c r="O234" s="233"/>
      <c r="P234" s="212"/>
    </row>
    <row r="235" spans="1:77" s="237" customFormat="1" ht="14.6">
      <c r="A235" s="246"/>
      <c r="B235" s="234" t="s">
        <v>10</v>
      </c>
      <c r="C235" s="235" t="s">
        <v>536</v>
      </c>
      <c r="D235" s="305" t="s">
        <v>564</v>
      </c>
      <c r="E235" s="305"/>
      <c r="F235" s="305"/>
      <c r="G235" s="305"/>
      <c r="H235" s="305"/>
      <c r="I235" s="305"/>
      <c r="J235" s="305"/>
      <c r="K235" s="305"/>
      <c r="L235" s="236"/>
      <c r="N235" s="238"/>
      <c r="O235" s="239"/>
      <c r="P235" s="240"/>
    </row>
    <row r="236" spans="1:77" s="237" customFormat="1" ht="14.6">
      <c r="A236" s="246"/>
      <c r="B236" s="234"/>
      <c r="C236" s="235"/>
      <c r="D236" s="294" t="s">
        <v>507</v>
      </c>
      <c r="E236" s="294"/>
      <c r="F236" s="294"/>
      <c r="G236" s="294"/>
      <c r="H236" s="294"/>
      <c r="I236" s="294"/>
      <c r="J236" s="294"/>
      <c r="K236" s="294"/>
      <c r="L236" s="236">
        <v>4</v>
      </c>
      <c r="N236" s="238"/>
      <c r="O236" s="239"/>
      <c r="P236" s="240"/>
    </row>
    <row r="237" spans="1:77" s="237" customFormat="1" ht="14.6">
      <c r="A237" s="246"/>
      <c r="B237" s="234"/>
      <c r="C237" s="235"/>
      <c r="D237" s="294" t="s">
        <v>508</v>
      </c>
      <c r="E237" s="294"/>
      <c r="F237" s="294"/>
      <c r="G237" s="294"/>
      <c r="H237" s="294"/>
      <c r="I237" s="294"/>
      <c r="J237" s="294"/>
      <c r="K237" s="294"/>
      <c r="L237" s="236">
        <v>1</v>
      </c>
      <c r="N237" s="238"/>
      <c r="O237" s="239"/>
      <c r="P237" s="240"/>
    </row>
    <row r="238" spans="1:77" s="237" customFormat="1" ht="15">
      <c r="A238" s="246"/>
      <c r="B238" s="234"/>
      <c r="C238" s="235"/>
      <c r="D238" s="294"/>
      <c r="E238" s="294"/>
      <c r="F238" s="294"/>
      <c r="G238" s="294"/>
      <c r="H238" s="294"/>
      <c r="I238" s="294"/>
      <c r="J238" s="294"/>
      <c r="K238" s="294"/>
      <c r="L238" s="236">
        <f>L236+L237</f>
        <v>5</v>
      </c>
      <c r="N238" s="238"/>
      <c r="O238" s="239">
        <f>L238*N238</f>
        <v>0</v>
      </c>
      <c r="P238" s="240"/>
      <c r="Q238"/>
      <c r="R238"/>
      <c r="S238"/>
      <c r="T238"/>
      <c r="U238"/>
    </row>
    <row r="239" spans="1:77" s="225" customFormat="1" ht="15">
      <c r="A239" s="245"/>
      <c r="B239" s="227"/>
      <c r="C239" s="228"/>
      <c r="D239" s="229"/>
      <c r="E239" s="229"/>
      <c r="F239" s="230"/>
      <c r="G239" s="230"/>
      <c r="H239" s="230"/>
      <c r="I239" s="230"/>
      <c r="J239" s="230"/>
      <c r="K239" s="230"/>
      <c r="L239" s="231"/>
      <c r="M239" s="228"/>
      <c r="N239" s="232"/>
      <c r="O239" s="233"/>
      <c r="P239" s="212"/>
      <c r="Q239"/>
      <c r="R239"/>
      <c r="S239"/>
      <c r="T239"/>
      <c r="U239"/>
    </row>
    <row r="240" spans="1:77" s="237" customFormat="1" ht="15">
      <c r="A240" s="246"/>
      <c r="B240" s="234" t="s">
        <v>11</v>
      </c>
      <c r="C240" s="235" t="s">
        <v>536</v>
      </c>
      <c r="D240" s="306" t="s">
        <v>565</v>
      </c>
      <c r="E240" s="306"/>
      <c r="F240" s="306"/>
      <c r="G240" s="306"/>
      <c r="H240" s="306"/>
      <c r="I240" s="306"/>
      <c r="J240" s="306"/>
      <c r="K240" s="306"/>
      <c r="L240" s="236"/>
      <c r="N240" s="238"/>
      <c r="O240" s="239"/>
      <c r="P240" s="240"/>
      <c r="Q240"/>
      <c r="R240"/>
      <c r="S240"/>
      <c r="T240"/>
      <c r="U240"/>
    </row>
    <row r="241" spans="1:21" s="237" customFormat="1" ht="15">
      <c r="A241" s="246"/>
      <c r="B241" s="234"/>
      <c r="C241" s="235"/>
      <c r="D241" s="294" t="s">
        <v>507</v>
      </c>
      <c r="E241" s="294"/>
      <c r="F241" s="294"/>
      <c r="G241" s="294"/>
      <c r="H241" s="294"/>
      <c r="I241" s="294"/>
      <c r="J241" s="294"/>
      <c r="K241" s="294"/>
      <c r="L241" s="236">
        <v>2</v>
      </c>
      <c r="N241" s="238"/>
      <c r="O241" s="239"/>
      <c r="P241" s="240"/>
      <c r="Q241"/>
      <c r="R241"/>
      <c r="S241"/>
      <c r="T241"/>
      <c r="U241"/>
    </row>
    <row r="242" spans="1:21" s="237" customFormat="1" ht="15">
      <c r="A242" s="246"/>
      <c r="B242" s="234"/>
      <c r="C242" s="235"/>
      <c r="D242" s="294" t="s">
        <v>508</v>
      </c>
      <c r="E242" s="294"/>
      <c r="F242" s="294"/>
      <c r="G242" s="294"/>
      <c r="H242" s="294"/>
      <c r="I242" s="294"/>
      <c r="J242" s="294"/>
      <c r="K242" s="294"/>
      <c r="L242" s="236">
        <v>5</v>
      </c>
      <c r="N242" s="238"/>
      <c r="O242" s="239"/>
      <c r="P242" s="240"/>
      <c r="Q242"/>
      <c r="R242"/>
      <c r="S242"/>
      <c r="T242"/>
      <c r="U242"/>
    </row>
    <row r="243" spans="1:21" s="237" customFormat="1" ht="15">
      <c r="A243" s="246"/>
      <c r="B243" s="234"/>
      <c r="C243" s="235"/>
      <c r="D243" s="294"/>
      <c r="E243" s="294"/>
      <c r="F243" s="294"/>
      <c r="G243" s="294"/>
      <c r="H243" s="294"/>
      <c r="I243" s="294"/>
      <c r="J243" s="294"/>
      <c r="K243" s="294"/>
      <c r="L243" s="236">
        <f>L241+L242</f>
        <v>7</v>
      </c>
      <c r="N243" s="238"/>
      <c r="O243" s="239">
        <f>L243*N243</f>
        <v>0</v>
      </c>
      <c r="P243" s="240"/>
      <c r="Q243"/>
      <c r="R243"/>
      <c r="S243"/>
      <c r="T243"/>
      <c r="U243"/>
    </row>
    <row r="244" spans="1:21" s="225" customFormat="1" ht="15">
      <c r="A244" s="245"/>
      <c r="B244" s="227"/>
      <c r="C244" s="228"/>
      <c r="D244" s="229"/>
      <c r="E244" s="229"/>
      <c r="F244" s="230"/>
      <c r="G244" s="230"/>
      <c r="H244" s="230"/>
      <c r="I244" s="230"/>
      <c r="J244" s="230"/>
      <c r="K244" s="230"/>
      <c r="L244" s="231"/>
      <c r="M244" s="228"/>
      <c r="N244" s="232"/>
      <c r="O244" s="233"/>
      <c r="P244" s="212"/>
      <c r="Q244"/>
      <c r="R244"/>
      <c r="S244"/>
      <c r="T244"/>
      <c r="U244"/>
    </row>
    <row r="245" spans="1:21" s="237" customFormat="1" ht="15">
      <c r="A245" s="246"/>
      <c r="B245" s="234" t="s">
        <v>12</v>
      </c>
      <c r="C245" s="235" t="s">
        <v>536</v>
      </c>
      <c r="D245" s="305" t="s">
        <v>566</v>
      </c>
      <c r="E245" s="305"/>
      <c r="F245" s="305"/>
      <c r="G245" s="305"/>
      <c r="H245" s="305"/>
      <c r="I245" s="305"/>
      <c r="J245" s="305"/>
      <c r="K245" s="305"/>
      <c r="L245" s="236"/>
      <c r="N245" s="238"/>
      <c r="O245" s="239"/>
      <c r="P245" s="240"/>
      <c r="Q245"/>
      <c r="R245"/>
      <c r="S245"/>
      <c r="T245"/>
      <c r="U245"/>
    </row>
    <row r="246" spans="1:21" s="237" customFormat="1" ht="15">
      <c r="A246" s="246"/>
      <c r="B246" s="234"/>
      <c r="C246" s="235"/>
      <c r="D246" s="294" t="s">
        <v>507</v>
      </c>
      <c r="E246" s="294"/>
      <c r="F246" s="294"/>
      <c r="G246" s="294"/>
      <c r="H246" s="294"/>
      <c r="I246" s="294"/>
      <c r="J246" s="294"/>
      <c r="K246" s="294"/>
      <c r="L246" s="236">
        <v>0</v>
      </c>
      <c r="N246" s="238"/>
      <c r="O246" s="239"/>
      <c r="P246" s="240"/>
      <c r="Q246"/>
      <c r="R246"/>
      <c r="S246"/>
      <c r="T246"/>
      <c r="U246"/>
    </row>
    <row r="247" spans="1:21" s="237" customFormat="1" ht="15">
      <c r="A247" s="246"/>
      <c r="B247" s="234"/>
      <c r="C247" s="235"/>
      <c r="D247" s="294" t="s">
        <v>508</v>
      </c>
      <c r="E247" s="294"/>
      <c r="F247" s="294"/>
      <c r="G247" s="294"/>
      <c r="H247" s="294"/>
      <c r="I247" s="294"/>
      <c r="J247" s="294"/>
      <c r="K247" s="294"/>
      <c r="L247" s="236">
        <v>1</v>
      </c>
      <c r="N247" s="238"/>
      <c r="O247" s="239"/>
      <c r="P247" s="240"/>
      <c r="Q247"/>
      <c r="R247"/>
      <c r="S247"/>
      <c r="T247"/>
      <c r="U247"/>
    </row>
    <row r="248" spans="1:21" s="237" customFormat="1" ht="15">
      <c r="A248" s="246"/>
      <c r="B248" s="234"/>
      <c r="C248" s="235"/>
      <c r="D248" s="294"/>
      <c r="E248" s="294"/>
      <c r="F248" s="294"/>
      <c r="G248" s="294"/>
      <c r="H248" s="294"/>
      <c r="I248" s="294"/>
      <c r="J248" s="294"/>
      <c r="K248" s="294"/>
      <c r="L248" s="236">
        <f>L246+L247</f>
        <v>1</v>
      </c>
      <c r="N248" s="238"/>
      <c r="O248" s="239">
        <f>L248*N248</f>
        <v>0</v>
      </c>
      <c r="P248" s="240"/>
      <c r="Q248"/>
      <c r="R248"/>
      <c r="S248"/>
      <c r="T248"/>
      <c r="U248"/>
    </row>
    <row r="249" spans="1:21" s="225" customFormat="1" ht="15">
      <c r="A249" s="245"/>
      <c r="B249" s="227"/>
      <c r="C249" s="228"/>
      <c r="D249" s="229"/>
      <c r="E249" s="229"/>
      <c r="F249" s="230"/>
      <c r="G249" s="230"/>
      <c r="H249" s="230"/>
      <c r="I249" s="230"/>
      <c r="J249" s="230"/>
      <c r="K249" s="230"/>
      <c r="L249" s="231"/>
      <c r="M249" s="228"/>
      <c r="N249" s="232"/>
      <c r="O249" s="233"/>
      <c r="P249" s="212"/>
      <c r="Q249"/>
      <c r="R249"/>
      <c r="S249"/>
      <c r="T249"/>
      <c r="U249"/>
    </row>
    <row r="250" spans="1:21" s="237" customFormat="1" ht="14.6">
      <c r="A250" s="246"/>
      <c r="B250" s="234" t="s">
        <v>13</v>
      </c>
      <c r="C250" s="235" t="s">
        <v>8</v>
      </c>
      <c r="D250" s="305" t="s">
        <v>567</v>
      </c>
      <c r="E250" s="305"/>
      <c r="F250" s="305"/>
      <c r="G250" s="305"/>
      <c r="H250" s="305"/>
      <c r="I250" s="305"/>
      <c r="J250" s="305"/>
      <c r="K250" s="305"/>
      <c r="L250" s="236"/>
      <c r="N250" s="238"/>
      <c r="O250" s="239"/>
      <c r="P250" s="240"/>
    </row>
    <row r="251" spans="1:21" s="237" customFormat="1" ht="14.6">
      <c r="A251" s="246"/>
      <c r="B251" s="234"/>
      <c r="C251" s="235"/>
      <c r="D251" s="294" t="s">
        <v>507</v>
      </c>
      <c r="E251" s="294"/>
      <c r="F251" s="294"/>
      <c r="G251" s="294"/>
      <c r="H251" s="294"/>
      <c r="I251" s="294"/>
      <c r="J251" s="294"/>
      <c r="K251" s="294"/>
      <c r="L251" s="236">
        <v>1</v>
      </c>
      <c r="N251" s="238"/>
      <c r="O251" s="239"/>
      <c r="P251" s="240"/>
    </row>
    <row r="252" spans="1:21" s="237" customFormat="1" ht="14.6">
      <c r="A252" s="246"/>
      <c r="B252" s="234"/>
      <c r="C252" s="235"/>
      <c r="D252" s="294" t="s">
        <v>508</v>
      </c>
      <c r="E252" s="294"/>
      <c r="F252" s="294"/>
      <c r="G252" s="294"/>
      <c r="H252" s="294"/>
      <c r="I252" s="294"/>
      <c r="J252" s="294"/>
      <c r="K252" s="294"/>
      <c r="L252" s="236">
        <v>1</v>
      </c>
      <c r="N252" s="238"/>
      <c r="O252" s="239"/>
      <c r="P252" s="240"/>
    </row>
    <row r="253" spans="1:21" s="237" customFormat="1" ht="14.6">
      <c r="A253" s="246"/>
      <c r="B253" s="234"/>
      <c r="C253" s="235"/>
      <c r="D253" s="294"/>
      <c r="E253" s="294"/>
      <c r="F253" s="294"/>
      <c r="G253" s="294"/>
      <c r="H253" s="294"/>
      <c r="I253" s="294"/>
      <c r="J253" s="294"/>
      <c r="K253" s="294"/>
      <c r="L253" s="236">
        <f>L251+L252</f>
        <v>2</v>
      </c>
      <c r="N253" s="238"/>
      <c r="O253" s="239">
        <f>L253*N253</f>
        <v>0</v>
      </c>
      <c r="P253" s="240"/>
    </row>
    <row r="254" spans="1:21" s="225" customFormat="1" ht="14.6">
      <c r="A254" s="245"/>
      <c r="B254" s="227"/>
      <c r="C254" s="228"/>
      <c r="D254" s="229"/>
      <c r="E254" s="229"/>
      <c r="F254" s="230"/>
      <c r="G254" s="230"/>
      <c r="H254" s="230"/>
      <c r="I254" s="230"/>
      <c r="J254" s="230"/>
      <c r="K254" s="230"/>
      <c r="L254" s="231"/>
      <c r="M254" s="228"/>
      <c r="N254" s="232"/>
      <c r="O254" s="233"/>
      <c r="P254" s="212"/>
    </row>
    <row r="255" spans="1:21" s="237" customFormat="1" ht="14.6">
      <c r="A255" s="246"/>
      <c r="B255" s="234" t="s">
        <v>14</v>
      </c>
      <c r="C255" s="235" t="s">
        <v>536</v>
      </c>
      <c r="D255" s="306" t="s">
        <v>568</v>
      </c>
      <c r="E255" s="306"/>
      <c r="F255" s="306"/>
      <c r="G255" s="306"/>
      <c r="H255" s="306"/>
      <c r="I255" s="306"/>
      <c r="J255" s="306"/>
      <c r="K255" s="306"/>
      <c r="L255" s="236"/>
      <c r="N255" s="238"/>
      <c r="O255" s="239"/>
      <c r="P255" s="240"/>
    </row>
    <row r="256" spans="1:21" s="237" customFormat="1" ht="14.6">
      <c r="A256" s="246"/>
      <c r="B256" s="234"/>
      <c r="C256" s="235"/>
      <c r="D256" s="294" t="s">
        <v>507</v>
      </c>
      <c r="E256" s="294"/>
      <c r="F256" s="294"/>
      <c r="G256" s="294"/>
      <c r="H256" s="294"/>
      <c r="I256" s="294"/>
      <c r="J256" s="294"/>
      <c r="K256" s="294"/>
      <c r="L256" s="236">
        <v>0</v>
      </c>
      <c r="N256" s="238"/>
      <c r="O256" s="239"/>
      <c r="P256" s="240"/>
    </row>
    <row r="257" spans="1:16" s="237" customFormat="1" ht="14.6">
      <c r="A257" s="246"/>
      <c r="B257" s="234"/>
      <c r="C257" s="235"/>
      <c r="D257" s="294" t="s">
        <v>508</v>
      </c>
      <c r="E257" s="294"/>
      <c r="F257" s="294"/>
      <c r="G257" s="294"/>
      <c r="H257" s="294"/>
      <c r="I257" s="294"/>
      <c r="J257" s="294"/>
      <c r="K257" s="294"/>
      <c r="L257" s="236">
        <v>1</v>
      </c>
      <c r="N257" s="238"/>
      <c r="O257" s="239"/>
      <c r="P257" s="240"/>
    </row>
    <row r="258" spans="1:16" s="237" customFormat="1" ht="14.6">
      <c r="A258" s="246"/>
      <c r="B258" s="234"/>
      <c r="C258" s="235"/>
      <c r="D258" s="294"/>
      <c r="E258" s="294"/>
      <c r="F258" s="294"/>
      <c r="G258" s="294"/>
      <c r="H258" s="294"/>
      <c r="I258" s="294"/>
      <c r="J258" s="294"/>
      <c r="K258" s="294"/>
      <c r="L258" s="236">
        <f>L256+L257</f>
        <v>1</v>
      </c>
      <c r="N258" s="238"/>
      <c r="O258" s="239">
        <f>L258*N258</f>
        <v>0</v>
      </c>
      <c r="P258" s="240"/>
    </row>
    <row r="259" spans="1:16" s="225" customFormat="1" ht="14.6">
      <c r="A259" s="245"/>
      <c r="B259" s="227"/>
      <c r="C259" s="228"/>
      <c r="D259" s="229"/>
      <c r="E259" s="229"/>
      <c r="F259" s="230"/>
      <c r="G259" s="230"/>
      <c r="H259" s="230"/>
      <c r="I259" s="230"/>
      <c r="J259" s="230"/>
      <c r="K259" s="230"/>
      <c r="L259" s="231"/>
      <c r="M259" s="228"/>
      <c r="N259" s="232"/>
      <c r="O259" s="233"/>
      <c r="P259" s="212"/>
    </row>
    <row r="260" spans="1:16" s="237" customFormat="1" ht="14.6">
      <c r="A260" s="246"/>
      <c r="B260" s="234" t="s">
        <v>569</v>
      </c>
      <c r="C260" s="235" t="s">
        <v>536</v>
      </c>
      <c r="D260" s="305" t="s">
        <v>570</v>
      </c>
      <c r="E260" s="305"/>
      <c r="F260" s="305"/>
      <c r="G260" s="305"/>
      <c r="H260" s="305"/>
      <c r="I260" s="305"/>
      <c r="J260" s="305"/>
      <c r="K260" s="305"/>
      <c r="L260" s="236"/>
      <c r="N260" s="238"/>
      <c r="O260" s="239"/>
      <c r="P260" s="240"/>
    </row>
    <row r="261" spans="1:16" s="237" customFormat="1" ht="14.6">
      <c r="A261" s="246"/>
      <c r="B261" s="234"/>
      <c r="C261" s="235"/>
      <c r="D261" s="294" t="s">
        <v>507</v>
      </c>
      <c r="E261" s="294"/>
      <c r="F261" s="294"/>
      <c r="G261" s="294"/>
      <c r="H261" s="294"/>
      <c r="I261" s="294"/>
      <c r="J261" s="294"/>
      <c r="K261" s="294"/>
      <c r="L261" s="236">
        <v>0</v>
      </c>
      <c r="N261" s="238"/>
      <c r="O261" s="239"/>
      <c r="P261" s="240"/>
    </row>
    <row r="262" spans="1:16" s="237" customFormat="1" ht="14.6">
      <c r="A262" s="246"/>
      <c r="B262" s="234"/>
      <c r="C262" s="235"/>
      <c r="D262" s="294" t="s">
        <v>508</v>
      </c>
      <c r="E262" s="294"/>
      <c r="F262" s="294"/>
      <c r="G262" s="294"/>
      <c r="H262" s="294"/>
      <c r="I262" s="294"/>
      <c r="J262" s="294"/>
      <c r="K262" s="294"/>
      <c r="L262" s="236">
        <v>1</v>
      </c>
      <c r="N262" s="238"/>
      <c r="O262" s="239"/>
      <c r="P262" s="240"/>
    </row>
    <row r="263" spans="1:16" s="237" customFormat="1" ht="14.6">
      <c r="A263" s="246"/>
      <c r="B263" s="234"/>
      <c r="C263" s="235"/>
      <c r="D263" s="294"/>
      <c r="E263" s="294"/>
      <c r="F263" s="294"/>
      <c r="G263" s="294"/>
      <c r="H263" s="294"/>
      <c r="I263" s="294"/>
      <c r="J263" s="294"/>
      <c r="K263" s="294"/>
      <c r="L263" s="236">
        <f>L261+L262</f>
        <v>1</v>
      </c>
      <c r="N263" s="238"/>
      <c r="O263" s="239">
        <f>L263*N263</f>
        <v>0</v>
      </c>
      <c r="P263" s="240"/>
    </row>
    <row r="264" spans="1:16" s="225" customFormat="1" ht="14.6">
      <c r="A264" s="245"/>
      <c r="B264" s="227"/>
      <c r="C264" s="228"/>
      <c r="D264" s="229"/>
      <c r="E264" s="229"/>
      <c r="F264" s="230"/>
      <c r="G264" s="230"/>
      <c r="H264" s="230"/>
      <c r="I264" s="230"/>
      <c r="J264" s="230"/>
      <c r="K264" s="230"/>
      <c r="L264" s="231"/>
      <c r="M264" s="228"/>
      <c r="N264" s="232"/>
      <c r="O264" s="233"/>
      <c r="P264" s="212"/>
    </row>
    <row r="265" spans="1:16" s="237" customFormat="1" ht="14.6">
      <c r="A265" s="246"/>
      <c r="B265" s="234" t="s">
        <v>571</v>
      </c>
      <c r="C265" s="235" t="s">
        <v>536</v>
      </c>
      <c r="D265" s="305" t="s">
        <v>572</v>
      </c>
      <c r="E265" s="305"/>
      <c r="F265" s="305"/>
      <c r="G265" s="305"/>
      <c r="H265" s="305"/>
      <c r="I265" s="305"/>
      <c r="J265" s="305"/>
      <c r="K265" s="305"/>
      <c r="L265" s="236"/>
      <c r="N265" s="238"/>
      <c r="O265" s="239"/>
      <c r="P265" s="240"/>
    </row>
    <row r="266" spans="1:16" s="237" customFormat="1" ht="14.6">
      <c r="A266" s="246"/>
      <c r="B266" s="234"/>
      <c r="C266" s="235"/>
      <c r="D266" s="294" t="s">
        <v>507</v>
      </c>
      <c r="E266" s="294"/>
      <c r="F266" s="294"/>
      <c r="G266" s="294"/>
      <c r="H266" s="294"/>
      <c r="I266" s="294"/>
      <c r="J266" s="294"/>
      <c r="K266" s="294"/>
      <c r="L266" s="236">
        <v>0</v>
      </c>
      <c r="N266" s="238"/>
      <c r="O266" s="239"/>
      <c r="P266" s="240"/>
    </row>
    <row r="267" spans="1:16" s="237" customFormat="1" ht="14.6">
      <c r="A267" s="246"/>
      <c r="B267" s="234"/>
      <c r="C267" s="235"/>
      <c r="D267" s="294" t="s">
        <v>508</v>
      </c>
      <c r="E267" s="294"/>
      <c r="F267" s="294"/>
      <c r="G267" s="294"/>
      <c r="H267" s="294"/>
      <c r="I267" s="294"/>
      <c r="J267" s="294"/>
      <c r="K267" s="294"/>
      <c r="L267" s="236">
        <v>2</v>
      </c>
      <c r="N267" s="238"/>
      <c r="O267" s="239"/>
      <c r="P267" s="240"/>
    </row>
    <row r="268" spans="1:16" s="237" customFormat="1" ht="14.6">
      <c r="A268" s="246"/>
      <c r="B268" s="234"/>
      <c r="C268" s="235"/>
      <c r="D268" s="294"/>
      <c r="E268" s="294"/>
      <c r="F268" s="294"/>
      <c r="G268" s="294"/>
      <c r="H268" s="294"/>
      <c r="I268" s="294"/>
      <c r="J268" s="294"/>
      <c r="K268" s="294"/>
      <c r="L268" s="236">
        <f>L266+L267</f>
        <v>2</v>
      </c>
      <c r="N268" s="238"/>
      <c r="O268" s="239">
        <f>L268*N268</f>
        <v>0</v>
      </c>
      <c r="P268" s="240"/>
    </row>
    <row r="269" spans="1:16" s="225" customFormat="1" ht="14.6">
      <c r="A269" s="245"/>
      <c r="B269" s="227"/>
      <c r="C269" s="228"/>
      <c r="D269" s="229"/>
      <c r="E269" s="229"/>
      <c r="F269" s="230"/>
      <c r="G269" s="230"/>
      <c r="H269" s="230"/>
      <c r="I269" s="230"/>
      <c r="J269" s="230"/>
      <c r="K269" s="230"/>
      <c r="L269" s="231"/>
      <c r="M269" s="228"/>
      <c r="N269" s="232"/>
      <c r="O269" s="233"/>
      <c r="P269" s="212"/>
    </row>
    <row r="270" spans="1:16" s="237" customFormat="1" ht="14.6">
      <c r="A270" s="246"/>
      <c r="B270" s="234" t="s">
        <v>573</v>
      </c>
      <c r="C270" s="235" t="s">
        <v>8</v>
      </c>
      <c r="D270" s="305" t="s">
        <v>574</v>
      </c>
      <c r="E270" s="305"/>
      <c r="F270" s="305"/>
      <c r="G270" s="305"/>
      <c r="H270" s="305"/>
      <c r="I270" s="305"/>
      <c r="J270" s="305"/>
      <c r="K270" s="305"/>
      <c r="L270" s="236"/>
      <c r="N270" s="238"/>
      <c r="O270" s="239"/>
      <c r="P270" s="240"/>
    </row>
    <row r="271" spans="1:16" s="237" customFormat="1" ht="14.6">
      <c r="A271" s="246"/>
      <c r="B271" s="234"/>
      <c r="C271" s="235"/>
      <c r="D271" s="294" t="s">
        <v>507</v>
      </c>
      <c r="E271" s="294"/>
      <c r="F271" s="294"/>
      <c r="G271" s="294"/>
      <c r="H271" s="294"/>
      <c r="I271" s="294"/>
      <c r="J271" s="294"/>
      <c r="K271" s="294"/>
      <c r="L271" s="236">
        <v>0.25</v>
      </c>
      <c r="N271" s="238"/>
      <c r="O271" s="239"/>
      <c r="P271" s="240"/>
    </row>
    <row r="272" spans="1:16" s="237" customFormat="1" ht="14.6">
      <c r="A272" s="246"/>
      <c r="B272" s="234"/>
      <c r="C272" s="235"/>
      <c r="D272" s="294" t="s">
        <v>508</v>
      </c>
      <c r="E272" s="294"/>
      <c r="F272" s="294"/>
      <c r="G272" s="294"/>
      <c r="H272" s="294"/>
      <c r="I272" s="294"/>
      <c r="J272" s="294"/>
      <c r="K272" s="294"/>
      <c r="L272" s="236">
        <v>0.75</v>
      </c>
      <c r="N272" s="238"/>
      <c r="O272" s="239"/>
      <c r="P272" s="240"/>
    </row>
    <row r="273" spans="1:16" s="237" customFormat="1" ht="14.6">
      <c r="A273" s="246"/>
      <c r="B273" s="234"/>
      <c r="C273" s="235"/>
      <c r="D273" s="294"/>
      <c r="E273" s="294"/>
      <c r="F273" s="294"/>
      <c r="G273" s="294"/>
      <c r="H273" s="294"/>
      <c r="I273" s="294"/>
      <c r="J273" s="294"/>
      <c r="K273" s="294"/>
      <c r="L273" s="236">
        <f>L271+L272</f>
        <v>1</v>
      </c>
      <c r="N273" s="238"/>
      <c r="O273" s="239">
        <f>L273*N273</f>
        <v>0</v>
      </c>
      <c r="P273" s="240"/>
    </row>
    <row r="274" spans="1:16" s="225" customFormat="1" ht="14.6">
      <c r="A274" s="245"/>
      <c r="B274" s="227"/>
      <c r="C274" s="228"/>
      <c r="D274" s="229"/>
      <c r="E274" s="229"/>
      <c r="F274" s="230"/>
      <c r="G274" s="230"/>
      <c r="H274" s="230"/>
      <c r="I274" s="230"/>
      <c r="J274" s="230"/>
      <c r="K274" s="230"/>
      <c r="L274" s="231"/>
      <c r="M274" s="228"/>
      <c r="N274" s="232"/>
      <c r="O274" s="233"/>
      <c r="P274" s="212"/>
    </row>
    <row r="275" spans="1:16" s="237" customFormat="1" ht="14.6">
      <c r="A275" s="246"/>
      <c r="B275" s="234" t="s">
        <v>575</v>
      </c>
      <c r="C275" s="235" t="s">
        <v>536</v>
      </c>
      <c r="D275" s="305" t="s">
        <v>576</v>
      </c>
      <c r="E275" s="305"/>
      <c r="F275" s="305"/>
      <c r="G275" s="305"/>
      <c r="H275" s="305"/>
      <c r="I275" s="305"/>
      <c r="J275" s="305"/>
      <c r="K275" s="305"/>
      <c r="L275" s="236"/>
      <c r="N275" s="238"/>
      <c r="O275" s="239"/>
      <c r="P275" s="240"/>
    </row>
    <row r="276" spans="1:16" s="237" customFormat="1" ht="14.6">
      <c r="A276" s="246"/>
      <c r="B276" s="234"/>
      <c r="C276" s="235"/>
      <c r="D276" s="294" t="s">
        <v>507</v>
      </c>
      <c r="E276" s="294"/>
      <c r="F276" s="294"/>
      <c r="G276" s="294"/>
      <c r="H276" s="294"/>
      <c r="I276" s="294"/>
      <c r="J276" s="294"/>
      <c r="K276" s="294"/>
      <c r="L276" s="236">
        <v>0</v>
      </c>
      <c r="N276" s="238"/>
      <c r="O276" s="239"/>
      <c r="P276" s="240"/>
    </row>
    <row r="277" spans="1:16" s="237" customFormat="1" ht="14.6">
      <c r="A277" s="246"/>
      <c r="B277" s="234"/>
      <c r="C277" s="235"/>
      <c r="D277" s="294" t="s">
        <v>508</v>
      </c>
      <c r="E277" s="294"/>
      <c r="F277" s="294"/>
      <c r="G277" s="294"/>
      <c r="H277" s="294"/>
      <c r="I277" s="294"/>
      <c r="J277" s="294"/>
      <c r="K277" s="294"/>
      <c r="L277" s="236">
        <v>2</v>
      </c>
      <c r="N277" s="238"/>
      <c r="O277" s="239"/>
      <c r="P277" s="240"/>
    </row>
    <row r="278" spans="1:16" s="237" customFormat="1" ht="14.6">
      <c r="A278" s="246"/>
      <c r="B278" s="234"/>
      <c r="C278" s="235"/>
      <c r="D278" s="294"/>
      <c r="E278" s="294"/>
      <c r="F278" s="294"/>
      <c r="G278" s="294"/>
      <c r="H278" s="294"/>
      <c r="I278" s="294"/>
      <c r="J278" s="294"/>
      <c r="K278" s="294"/>
      <c r="L278" s="236">
        <f>L276+L277</f>
        <v>2</v>
      </c>
      <c r="N278" s="238"/>
      <c r="O278" s="239">
        <f>L278*N278</f>
        <v>0</v>
      </c>
      <c r="P278" s="240"/>
    </row>
    <row r="279" spans="1:16" s="225" customFormat="1" ht="14.6">
      <c r="A279" s="245"/>
      <c r="B279" s="227"/>
      <c r="C279" s="228"/>
      <c r="D279" s="229"/>
      <c r="E279" s="229"/>
      <c r="F279" s="230"/>
      <c r="G279" s="230"/>
      <c r="H279" s="230"/>
      <c r="I279" s="230"/>
      <c r="J279" s="230"/>
      <c r="K279" s="230"/>
      <c r="L279" s="231"/>
      <c r="M279" s="228"/>
      <c r="N279" s="232"/>
      <c r="O279" s="233"/>
      <c r="P279" s="212"/>
    </row>
    <row r="280" spans="1:16" s="237" customFormat="1" ht="14.6">
      <c r="A280" s="246"/>
      <c r="B280" s="234" t="s">
        <v>577</v>
      </c>
      <c r="C280" s="235" t="s">
        <v>536</v>
      </c>
      <c r="D280" s="305" t="s">
        <v>578</v>
      </c>
      <c r="E280" s="305"/>
      <c r="F280" s="305"/>
      <c r="G280" s="305"/>
      <c r="H280" s="305"/>
      <c r="I280" s="305"/>
      <c r="J280" s="305"/>
      <c r="K280" s="305"/>
      <c r="L280" s="236"/>
      <c r="N280" s="238"/>
      <c r="O280" s="239"/>
      <c r="P280" s="240"/>
    </row>
    <row r="281" spans="1:16" s="237" customFormat="1" ht="14.6">
      <c r="A281" s="246"/>
      <c r="B281" s="234"/>
      <c r="C281" s="235"/>
      <c r="D281" s="294" t="s">
        <v>507</v>
      </c>
      <c r="E281" s="294"/>
      <c r="F281" s="294"/>
      <c r="G281" s="294"/>
      <c r="H281" s="294"/>
      <c r="I281" s="294"/>
      <c r="J281" s="294"/>
      <c r="K281" s="294"/>
      <c r="L281" s="236">
        <v>0</v>
      </c>
      <c r="N281" s="238"/>
      <c r="O281" s="239"/>
      <c r="P281" s="240"/>
    </row>
    <row r="282" spans="1:16" s="237" customFormat="1" ht="14.6">
      <c r="A282" s="246"/>
      <c r="B282" s="234"/>
      <c r="C282" s="235"/>
      <c r="D282" s="294" t="s">
        <v>508</v>
      </c>
      <c r="E282" s="294"/>
      <c r="F282" s="294"/>
      <c r="G282" s="294"/>
      <c r="H282" s="294"/>
      <c r="I282" s="294"/>
      <c r="J282" s="294"/>
      <c r="K282" s="294"/>
      <c r="L282" s="236">
        <v>2</v>
      </c>
      <c r="N282" s="238"/>
      <c r="O282" s="239"/>
      <c r="P282" s="240"/>
    </row>
    <row r="283" spans="1:16" s="237" customFormat="1" ht="14.6">
      <c r="A283" s="246"/>
      <c r="B283" s="234"/>
      <c r="C283" s="235"/>
      <c r="D283" s="294"/>
      <c r="E283" s="294"/>
      <c r="F283" s="294"/>
      <c r="G283" s="294"/>
      <c r="H283" s="294"/>
      <c r="I283" s="294"/>
      <c r="J283" s="294"/>
      <c r="K283" s="294"/>
      <c r="L283" s="236">
        <f>L281+L282</f>
        <v>2</v>
      </c>
      <c r="N283" s="238"/>
      <c r="O283" s="239">
        <f>L283*N283</f>
        <v>0</v>
      </c>
      <c r="P283" s="240"/>
    </row>
    <row r="284" spans="1:16" s="225" customFormat="1" ht="14.6">
      <c r="A284" s="245"/>
      <c r="B284" s="227"/>
      <c r="C284" s="228"/>
      <c r="D284" s="229"/>
      <c r="E284" s="229"/>
      <c r="F284" s="230"/>
      <c r="G284" s="230"/>
      <c r="H284" s="230"/>
      <c r="I284" s="230"/>
      <c r="J284" s="230"/>
      <c r="K284" s="230"/>
      <c r="L284" s="231"/>
      <c r="M284" s="228"/>
      <c r="N284" s="232"/>
      <c r="O284" s="233"/>
      <c r="P284" s="212"/>
    </row>
    <row r="285" spans="1:16" s="237" customFormat="1" ht="14.6">
      <c r="A285" s="246"/>
      <c r="B285" s="234" t="s">
        <v>579</v>
      </c>
      <c r="C285" s="235" t="s">
        <v>536</v>
      </c>
      <c r="D285" s="305" t="s">
        <v>580</v>
      </c>
      <c r="E285" s="305"/>
      <c r="F285" s="305"/>
      <c r="G285" s="305"/>
      <c r="H285" s="305"/>
      <c r="I285" s="305"/>
      <c r="J285" s="305"/>
      <c r="K285" s="305"/>
      <c r="L285" s="236"/>
      <c r="N285" s="238"/>
      <c r="O285" s="239"/>
      <c r="P285" s="240"/>
    </row>
    <row r="286" spans="1:16" s="237" customFormat="1" ht="14.6">
      <c r="A286" s="246"/>
      <c r="B286" s="234"/>
      <c r="C286" s="235"/>
      <c r="D286" s="294" t="s">
        <v>507</v>
      </c>
      <c r="E286" s="294"/>
      <c r="F286" s="294"/>
      <c r="G286" s="294"/>
      <c r="H286" s="294"/>
      <c r="I286" s="294"/>
      <c r="J286" s="294"/>
      <c r="K286" s="294"/>
      <c r="L286" s="236">
        <v>1</v>
      </c>
      <c r="N286" s="238"/>
      <c r="O286" s="239"/>
      <c r="P286" s="240"/>
    </row>
    <row r="287" spans="1:16" s="237" customFormat="1" ht="14.6">
      <c r="A287" s="246"/>
      <c r="B287" s="234"/>
      <c r="C287" s="235"/>
      <c r="D287" s="294" t="s">
        <v>508</v>
      </c>
      <c r="E287" s="294"/>
      <c r="F287" s="294"/>
      <c r="G287" s="294"/>
      <c r="H287" s="294"/>
      <c r="I287" s="294"/>
      <c r="J287" s="294"/>
      <c r="K287" s="294"/>
      <c r="L287" s="236">
        <v>1</v>
      </c>
      <c r="N287" s="238"/>
      <c r="O287" s="239"/>
      <c r="P287" s="240"/>
    </row>
    <row r="288" spans="1:16" s="237" customFormat="1" ht="14.6">
      <c r="A288" s="246"/>
      <c r="B288" s="234"/>
      <c r="C288" s="235"/>
      <c r="D288" s="294"/>
      <c r="E288" s="294"/>
      <c r="F288" s="294"/>
      <c r="G288" s="294"/>
      <c r="H288" s="294"/>
      <c r="I288" s="294"/>
      <c r="J288" s="294"/>
      <c r="K288" s="294"/>
      <c r="L288" s="236">
        <f>L286+L287</f>
        <v>2</v>
      </c>
      <c r="N288" s="238"/>
      <c r="O288" s="239">
        <f>L288*N288</f>
        <v>0</v>
      </c>
      <c r="P288" s="240"/>
    </row>
    <row r="289" spans="1:16" s="225" customFormat="1" ht="14.6">
      <c r="A289" s="245"/>
      <c r="B289" s="227"/>
      <c r="C289" s="228"/>
      <c r="D289" s="229"/>
      <c r="E289" s="229"/>
      <c r="F289" s="230"/>
      <c r="G289" s="230"/>
      <c r="H289" s="230"/>
      <c r="I289" s="230"/>
      <c r="J289" s="230"/>
      <c r="K289" s="230"/>
      <c r="L289" s="231"/>
      <c r="M289" s="228"/>
      <c r="N289" s="232"/>
      <c r="O289" s="233"/>
      <c r="P289" s="212"/>
    </row>
    <row r="290" spans="1:16" s="280" customFormat="1" ht="14.6">
      <c r="A290" s="278"/>
      <c r="B290" s="234" t="s">
        <v>581</v>
      </c>
      <c r="C290" s="235" t="s">
        <v>8</v>
      </c>
      <c r="D290" s="305" t="s">
        <v>582</v>
      </c>
      <c r="E290" s="305"/>
      <c r="F290" s="305"/>
      <c r="G290" s="305"/>
      <c r="H290" s="305"/>
      <c r="I290" s="305"/>
      <c r="J290" s="305"/>
      <c r="K290" s="305"/>
      <c r="L290" s="236"/>
      <c r="M290" s="237"/>
      <c r="N290" s="238"/>
      <c r="O290" s="239"/>
      <c r="P290" s="279"/>
    </row>
    <row r="291" spans="1:16" s="280" customFormat="1" ht="14.6">
      <c r="A291" s="278"/>
      <c r="B291" s="234"/>
      <c r="C291" s="235"/>
      <c r="D291" s="294" t="s">
        <v>507</v>
      </c>
      <c r="E291" s="294"/>
      <c r="F291" s="294"/>
      <c r="G291" s="294"/>
      <c r="H291" s="294"/>
      <c r="I291" s="294"/>
      <c r="J291" s="294"/>
      <c r="K291" s="294"/>
      <c r="L291" s="236">
        <v>1</v>
      </c>
      <c r="M291" s="237"/>
      <c r="N291" s="238"/>
      <c r="O291" s="239"/>
      <c r="P291" s="240"/>
    </row>
    <row r="292" spans="1:16" s="280" customFormat="1" ht="14.6">
      <c r="A292" s="278"/>
      <c r="B292" s="234"/>
      <c r="C292" s="235"/>
      <c r="D292" s="294" t="s">
        <v>508</v>
      </c>
      <c r="E292" s="294"/>
      <c r="F292" s="294"/>
      <c r="G292" s="294"/>
      <c r="H292" s="294"/>
      <c r="I292" s="294"/>
      <c r="J292" s="294"/>
      <c r="K292" s="294"/>
      <c r="L292" s="236">
        <v>0</v>
      </c>
      <c r="M292" s="237"/>
      <c r="N292" s="238"/>
      <c r="O292" s="239"/>
      <c r="P292" s="240"/>
    </row>
    <row r="293" spans="1:16" s="237" customFormat="1" ht="14.6">
      <c r="A293" s="246"/>
      <c r="B293" s="234"/>
      <c r="C293" s="235"/>
      <c r="D293" s="294"/>
      <c r="E293" s="294"/>
      <c r="F293" s="294"/>
      <c r="G293" s="294"/>
      <c r="H293" s="294"/>
      <c r="I293" s="294"/>
      <c r="J293" s="294"/>
      <c r="K293" s="294"/>
      <c r="L293" s="236">
        <f>L291+L292</f>
        <v>1</v>
      </c>
      <c r="N293" s="238"/>
      <c r="O293" s="239">
        <f>L293*N293</f>
        <v>0</v>
      </c>
      <c r="P293" s="240"/>
    </row>
    <row r="294" spans="1:16" s="225" customFormat="1" ht="14.6">
      <c r="A294" s="245"/>
      <c r="B294" s="227"/>
      <c r="C294" s="228"/>
      <c r="D294" s="229"/>
      <c r="E294" s="229"/>
      <c r="F294" s="230"/>
      <c r="G294" s="230"/>
      <c r="H294" s="230"/>
      <c r="I294" s="230"/>
      <c r="J294" s="230"/>
      <c r="K294" s="230"/>
      <c r="L294" s="231"/>
      <c r="M294" s="228"/>
      <c r="N294" s="232"/>
      <c r="O294" s="233"/>
      <c r="P294" s="212"/>
    </row>
    <row r="295" spans="1:16" s="237" customFormat="1" ht="14.6">
      <c r="A295" s="246"/>
      <c r="B295" s="234" t="s">
        <v>583</v>
      </c>
      <c r="C295" s="235" t="s">
        <v>8</v>
      </c>
      <c r="D295" s="305" t="s">
        <v>584</v>
      </c>
      <c r="E295" s="305"/>
      <c r="F295" s="305"/>
      <c r="G295" s="305"/>
      <c r="H295" s="305"/>
      <c r="I295" s="305"/>
      <c r="J295" s="305"/>
      <c r="K295" s="305"/>
      <c r="L295" s="236"/>
      <c r="N295" s="238"/>
      <c r="O295" s="239"/>
      <c r="P295" s="240"/>
    </row>
    <row r="296" spans="1:16" s="237" customFormat="1" ht="14.6">
      <c r="A296" s="246"/>
      <c r="B296" s="234"/>
      <c r="C296" s="235"/>
      <c r="D296" s="294" t="s">
        <v>507</v>
      </c>
      <c r="E296" s="294"/>
      <c r="F296" s="294"/>
      <c r="G296" s="294"/>
      <c r="H296" s="294"/>
      <c r="I296" s="294"/>
      <c r="J296" s="294"/>
      <c r="K296" s="294"/>
      <c r="L296" s="236">
        <v>1</v>
      </c>
      <c r="N296" s="238"/>
      <c r="O296" s="239"/>
      <c r="P296" s="240"/>
    </row>
    <row r="297" spans="1:16" s="237" customFormat="1" ht="14.6">
      <c r="A297" s="246"/>
      <c r="B297" s="234"/>
      <c r="C297" s="235"/>
      <c r="D297" s="294" t="s">
        <v>508</v>
      </c>
      <c r="E297" s="294"/>
      <c r="F297" s="294"/>
      <c r="G297" s="294"/>
      <c r="H297" s="294"/>
      <c r="I297" s="294"/>
      <c r="J297" s="294"/>
      <c r="K297" s="294"/>
      <c r="L297" s="236">
        <v>1</v>
      </c>
      <c r="N297" s="238"/>
      <c r="O297" s="239"/>
      <c r="P297" s="240"/>
    </row>
    <row r="298" spans="1:16" s="237" customFormat="1" ht="14.6">
      <c r="A298" s="246"/>
      <c r="B298" s="234"/>
      <c r="C298" s="235"/>
      <c r="D298" s="294"/>
      <c r="E298" s="294"/>
      <c r="F298" s="294"/>
      <c r="G298" s="294"/>
      <c r="H298" s="294"/>
      <c r="I298" s="294"/>
      <c r="J298" s="294"/>
      <c r="K298" s="294"/>
      <c r="L298" s="236">
        <f>L296+L297</f>
        <v>2</v>
      </c>
      <c r="N298" s="238"/>
      <c r="O298" s="239">
        <f>L298*N298</f>
        <v>0</v>
      </c>
      <c r="P298" s="240"/>
    </row>
    <row r="299" spans="1:16" s="237" customFormat="1" ht="15">
      <c r="A299"/>
      <c r="B299" s="234"/>
      <c r="C299" s="235"/>
      <c r="D299" s="247"/>
      <c r="E299" s="247"/>
      <c r="F299" s="247"/>
      <c r="G299" s="247"/>
      <c r="H299" s="247"/>
      <c r="I299" s="247"/>
      <c r="J299" s="247"/>
      <c r="K299" s="247"/>
      <c r="L299" s="236"/>
      <c r="N299" s="238"/>
      <c r="O299" s="239"/>
      <c r="P299" s="240"/>
    </row>
    <row r="300" spans="1:16" s="225" customFormat="1" ht="15">
      <c r="A300"/>
      <c r="B300" s="227"/>
      <c r="C300" s="228"/>
      <c r="D300" s="229"/>
      <c r="E300" s="229"/>
      <c r="F300" s="230"/>
      <c r="G300" s="230"/>
      <c r="H300" s="230"/>
      <c r="I300" s="230"/>
      <c r="J300" s="230"/>
      <c r="K300" s="230"/>
      <c r="L300" s="231"/>
      <c r="M300" s="228"/>
      <c r="N300" s="232"/>
      <c r="O300" s="233"/>
      <c r="P300" s="212"/>
    </row>
    <row r="301" spans="1:16" s="237" customFormat="1" ht="15">
      <c r="A301"/>
      <c r="B301" s="234" t="s">
        <v>585</v>
      </c>
      <c r="C301" s="235" t="s">
        <v>8</v>
      </c>
      <c r="D301" s="297" t="s">
        <v>550</v>
      </c>
      <c r="E301" s="298"/>
      <c r="F301" s="298"/>
      <c r="G301" s="298"/>
      <c r="H301" s="298"/>
      <c r="I301" s="298"/>
      <c r="J301" s="298"/>
      <c r="K301" s="298"/>
      <c r="L301" s="236"/>
      <c r="N301" s="238"/>
      <c r="O301" s="239"/>
      <c r="P301" s="240"/>
    </row>
    <row r="302" spans="1:16" s="237" customFormat="1" ht="15">
      <c r="A302"/>
      <c r="B302" s="234"/>
      <c r="C302" s="235"/>
      <c r="D302" s="299" t="s">
        <v>551</v>
      </c>
      <c r="E302" s="299"/>
      <c r="F302" s="299"/>
      <c r="G302" s="299"/>
      <c r="H302" s="299"/>
      <c r="I302" s="299"/>
      <c r="J302" s="299"/>
      <c r="K302" s="299"/>
      <c r="L302" s="236">
        <v>1</v>
      </c>
      <c r="N302" s="238"/>
      <c r="O302" s="250">
        <v>1500</v>
      </c>
      <c r="P302" s="240"/>
    </row>
    <row r="303" spans="1:16" s="237" customFormat="1" ht="15">
      <c r="A303"/>
      <c r="B303" s="234"/>
      <c r="C303" s="235"/>
      <c r="D303" s="247"/>
      <c r="E303" s="247"/>
      <c r="F303" s="247"/>
      <c r="G303" s="247"/>
      <c r="H303" s="247"/>
      <c r="I303" s="247"/>
      <c r="J303" s="247"/>
      <c r="K303" s="247"/>
      <c r="L303" s="236"/>
      <c r="N303" s="238"/>
      <c r="O303" s="239"/>
      <c r="P303" s="240"/>
    </row>
    <row r="304" spans="1:16" s="237" customFormat="1" ht="15">
      <c r="A304"/>
      <c r="B304" s="234"/>
      <c r="C304" s="235"/>
      <c r="D304" s="247"/>
      <c r="E304" s="247"/>
      <c r="F304" s="247"/>
      <c r="G304" s="247"/>
      <c r="H304" s="251"/>
      <c r="I304" s="251"/>
      <c r="J304" s="251"/>
      <c r="K304" s="251"/>
      <c r="L304" s="300" t="s">
        <v>561</v>
      </c>
      <c r="M304" s="300"/>
      <c r="N304" s="300"/>
      <c r="O304" s="224">
        <f>SUM(O229:O302)</f>
        <v>1500</v>
      </c>
      <c r="P304" s="240"/>
    </row>
    <row r="305" spans="1:16" s="225" customFormat="1" ht="14.6">
      <c r="A305" s="245"/>
      <c r="B305" s="227"/>
      <c r="C305" s="228"/>
      <c r="D305" s="229"/>
      <c r="E305" s="229"/>
      <c r="F305" s="230"/>
      <c r="G305" s="230"/>
      <c r="H305" s="230"/>
      <c r="I305" s="230"/>
      <c r="J305" s="230"/>
      <c r="K305" s="230"/>
      <c r="L305" s="231"/>
      <c r="M305" s="228"/>
      <c r="N305" s="232"/>
      <c r="O305" s="233"/>
      <c r="P305" s="212"/>
    </row>
    <row r="306" spans="1:16" s="225" customFormat="1" ht="14.6">
      <c r="A306" s="245"/>
      <c r="B306" s="242"/>
      <c r="C306" s="220"/>
      <c r="D306" s="295" t="s">
        <v>586</v>
      </c>
      <c r="E306" s="296"/>
      <c r="F306" s="296"/>
      <c r="G306" s="296"/>
      <c r="H306" s="296"/>
      <c r="I306" s="296"/>
      <c r="J306" s="296"/>
      <c r="K306" s="296"/>
      <c r="L306" s="221"/>
      <c r="M306" s="222"/>
      <c r="N306" s="223"/>
      <c r="O306" s="252"/>
      <c r="P306" s="212"/>
    </row>
    <row r="307" spans="1:16" s="237" customFormat="1" ht="3.45" customHeight="1">
      <c r="A307" s="246"/>
      <c r="B307" s="234"/>
      <c r="C307" s="235"/>
      <c r="D307" s="247"/>
      <c r="E307" s="247"/>
      <c r="F307" s="247"/>
      <c r="G307" s="247"/>
      <c r="H307" s="247"/>
      <c r="I307" s="247"/>
      <c r="J307" s="247"/>
      <c r="K307" s="247"/>
      <c r="L307" s="236"/>
      <c r="N307" s="238"/>
      <c r="O307" s="239"/>
      <c r="P307" s="240"/>
    </row>
    <row r="308" spans="1:16" s="237" customFormat="1" ht="14.6">
      <c r="A308" s="246"/>
      <c r="B308" s="234" t="s">
        <v>587</v>
      </c>
      <c r="C308" s="235" t="s">
        <v>8</v>
      </c>
      <c r="D308" s="305" t="s">
        <v>588</v>
      </c>
      <c r="E308" s="305"/>
      <c r="F308" s="305"/>
      <c r="G308" s="305"/>
      <c r="H308" s="305"/>
      <c r="I308" s="305"/>
      <c r="J308" s="305"/>
      <c r="K308" s="305"/>
      <c r="L308" s="236"/>
      <c r="N308" s="238"/>
      <c r="O308" s="239"/>
      <c r="P308" s="240"/>
    </row>
    <row r="309" spans="1:16" s="237" customFormat="1" ht="12.45" customHeight="1">
      <c r="A309" s="246"/>
      <c r="B309" s="234"/>
      <c r="C309" s="235"/>
      <c r="D309" s="294"/>
      <c r="E309" s="294"/>
      <c r="F309" s="294"/>
      <c r="G309" s="294"/>
      <c r="H309" s="294"/>
      <c r="I309" s="294"/>
      <c r="J309" s="294"/>
      <c r="K309" s="294"/>
      <c r="L309" s="236">
        <v>1</v>
      </c>
      <c r="N309" s="238"/>
      <c r="O309" s="239">
        <v>312</v>
      </c>
      <c r="P309" s="240"/>
    </row>
    <row r="310" spans="1:16" s="225" customFormat="1" ht="4.3" customHeight="1">
      <c r="A310" s="245"/>
      <c r="B310" s="227"/>
      <c r="C310" s="228"/>
      <c r="D310" s="229"/>
      <c r="E310" s="229"/>
      <c r="F310" s="230"/>
      <c r="G310" s="230"/>
      <c r="H310" s="230"/>
      <c r="I310" s="230"/>
      <c r="J310" s="230"/>
      <c r="K310" s="230"/>
      <c r="L310" s="231"/>
      <c r="M310" s="228"/>
      <c r="N310" s="232"/>
      <c r="O310" s="233"/>
      <c r="P310" s="212"/>
    </row>
    <row r="311" spans="1:16" s="237" customFormat="1" ht="14.6">
      <c r="A311" s="246"/>
      <c r="B311" s="234" t="s">
        <v>589</v>
      </c>
      <c r="C311" s="235" t="s">
        <v>8</v>
      </c>
      <c r="D311" s="305" t="s">
        <v>590</v>
      </c>
      <c r="E311" s="305"/>
      <c r="F311" s="305"/>
      <c r="G311" s="305"/>
      <c r="H311" s="305"/>
      <c r="I311" s="305"/>
      <c r="J311" s="305"/>
      <c r="K311" s="305"/>
      <c r="L311" s="236"/>
      <c r="N311" s="238"/>
      <c r="O311" s="239"/>
      <c r="P311" s="240"/>
    </row>
    <row r="312" spans="1:16" s="237" customFormat="1" ht="14.6">
      <c r="A312" s="246"/>
      <c r="B312" s="234"/>
      <c r="C312" s="235"/>
      <c r="D312" s="294"/>
      <c r="E312" s="294"/>
      <c r="F312" s="294"/>
      <c r="G312" s="294"/>
      <c r="H312" s="294"/>
      <c r="I312" s="294"/>
      <c r="J312" s="294"/>
      <c r="K312" s="294"/>
      <c r="L312" s="236">
        <v>1</v>
      </c>
      <c r="N312" s="238"/>
      <c r="O312" s="239">
        <v>312</v>
      </c>
      <c r="P312" s="240"/>
    </row>
    <row r="313" spans="1:16" s="225" customFormat="1" ht="6.45" customHeight="1">
      <c r="A313" s="245"/>
      <c r="B313" s="227"/>
      <c r="C313" s="228"/>
      <c r="D313" s="229"/>
      <c r="E313" s="229"/>
      <c r="F313" s="230"/>
      <c r="G313" s="230"/>
      <c r="H313" s="230"/>
      <c r="I313" s="230"/>
      <c r="J313" s="230"/>
      <c r="K313" s="230"/>
      <c r="L313" s="231"/>
      <c r="M313" s="228"/>
      <c r="N313" s="232"/>
      <c r="O313" s="233"/>
      <c r="P313" s="212"/>
    </row>
    <row r="314" spans="1:16" s="237" customFormat="1" ht="14.6">
      <c r="A314" s="246"/>
      <c r="B314" s="234" t="s">
        <v>591</v>
      </c>
      <c r="C314" s="235" t="s">
        <v>8</v>
      </c>
      <c r="D314" s="305" t="s">
        <v>592</v>
      </c>
      <c r="E314" s="305"/>
      <c r="F314" s="305"/>
      <c r="G314" s="305"/>
      <c r="H314" s="305"/>
      <c r="I314" s="305"/>
      <c r="J314" s="305"/>
      <c r="K314" s="305"/>
      <c r="L314" s="236"/>
      <c r="N314" s="238"/>
      <c r="O314" s="239"/>
      <c r="P314" s="240"/>
    </row>
    <row r="315" spans="1:16" s="237" customFormat="1" ht="14.6">
      <c r="A315" s="246"/>
      <c r="B315" s="234"/>
      <c r="C315" s="235"/>
      <c r="D315" s="294"/>
      <c r="E315" s="294"/>
      <c r="F315" s="294"/>
      <c r="G315" s="294"/>
      <c r="H315" s="294"/>
      <c r="I315" s="294"/>
      <c r="J315" s="294"/>
      <c r="K315" s="294"/>
      <c r="L315" s="236">
        <v>1</v>
      </c>
      <c r="N315" s="238"/>
      <c r="O315" s="239">
        <v>312</v>
      </c>
      <c r="P315" s="240"/>
    </row>
    <row r="316" spans="1:16" s="225" customFormat="1" ht="14.6">
      <c r="A316" s="245"/>
      <c r="B316" s="227"/>
      <c r="C316" s="228"/>
      <c r="D316" s="229"/>
      <c r="E316" s="229"/>
      <c r="F316" s="230"/>
      <c r="G316" s="230"/>
      <c r="H316" s="230"/>
      <c r="I316" s="230"/>
      <c r="J316" s="230"/>
      <c r="K316" s="230"/>
      <c r="L316" s="231"/>
      <c r="M316" s="228"/>
      <c r="N316" s="232"/>
      <c r="O316" s="233"/>
      <c r="P316" s="212"/>
    </row>
    <row r="317" spans="1:16" s="237" customFormat="1" ht="14.6">
      <c r="A317" s="246"/>
      <c r="B317" s="234" t="s">
        <v>593</v>
      </c>
      <c r="C317" s="235" t="s">
        <v>8</v>
      </c>
      <c r="D317" s="305" t="s">
        <v>594</v>
      </c>
      <c r="E317" s="305"/>
      <c r="F317" s="305"/>
      <c r="G317" s="305"/>
      <c r="H317" s="305"/>
      <c r="I317" s="305"/>
      <c r="J317" s="305"/>
      <c r="K317" s="305"/>
      <c r="L317" s="236"/>
      <c r="N317" s="238"/>
      <c r="O317" s="239"/>
      <c r="P317" s="240"/>
    </row>
    <row r="318" spans="1:16" s="237" customFormat="1" ht="14.6">
      <c r="A318" s="246"/>
      <c r="B318" s="234"/>
      <c r="C318" s="235"/>
      <c r="D318" s="294"/>
      <c r="E318" s="294"/>
      <c r="F318" s="294"/>
      <c r="G318" s="294"/>
      <c r="H318" s="294"/>
      <c r="I318" s="294"/>
      <c r="J318" s="294"/>
      <c r="K318" s="294"/>
      <c r="L318" s="236">
        <v>5</v>
      </c>
      <c r="N318" s="238"/>
      <c r="O318" s="239">
        <v>150</v>
      </c>
      <c r="P318" s="240"/>
    </row>
    <row r="319" spans="1:16" s="237" customFormat="1" ht="6" customHeight="1">
      <c r="A319" s="246"/>
      <c r="B319" s="234"/>
      <c r="C319" s="235"/>
      <c r="D319" s="247"/>
      <c r="E319" s="247"/>
      <c r="F319" s="247"/>
      <c r="G319" s="247"/>
      <c r="H319" s="247"/>
      <c r="I319" s="247"/>
      <c r="J319" s="247"/>
      <c r="K319" s="247"/>
      <c r="L319" s="236"/>
      <c r="N319" s="238"/>
      <c r="O319" s="239"/>
      <c r="P319" s="240"/>
    </row>
    <row r="320" spans="1:16" s="237" customFormat="1" ht="14.6">
      <c r="A320" s="246"/>
      <c r="B320" s="234"/>
      <c r="C320" s="235"/>
      <c r="D320" s="247"/>
      <c r="E320" s="247"/>
      <c r="F320" s="247"/>
      <c r="G320" s="247"/>
      <c r="H320" s="251"/>
      <c r="I320" s="251"/>
      <c r="J320" s="251"/>
      <c r="K320" s="251"/>
      <c r="L320" s="300" t="s">
        <v>586</v>
      </c>
      <c r="M320" s="300"/>
      <c r="N320" s="300"/>
      <c r="O320" s="224">
        <f>SUM(O309:O318)</f>
        <v>1086</v>
      </c>
      <c r="P320" s="240"/>
    </row>
    <row r="321" spans="1:77" s="225" customFormat="1" ht="9" customHeight="1">
      <c r="A321" s="245"/>
      <c r="B321" s="265"/>
      <c r="C321" s="266"/>
      <c r="D321" s="281"/>
      <c r="E321" s="281"/>
      <c r="F321" s="281"/>
      <c r="G321" s="281"/>
      <c r="H321" s="281"/>
      <c r="I321" s="281"/>
      <c r="J321" s="281"/>
      <c r="K321" s="281"/>
      <c r="L321" s="267"/>
      <c r="M321" s="268"/>
      <c r="N321" s="282"/>
      <c r="O321" s="283"/>
      <c r="P321" s="212"/>
    </row>
    <row r="322" spans="1:77" s="225" customFormat="1" ht="14.6">
      <c r="A322" s="245"/>
      <c r="B322" s="219"/>
      <c r="C322" s="220"/>
      <c r="D322" s="295" t="s">
        <v>553</v>
      </c>
      <c r="E322" s="296"/>
      <c r="F322" s="296"/>
      <c r="G322" s="296"/>
      <c r="H322" s="296"/>
      <c r="I322" s="296"/>
      <c r="J322" s="296"/>
      <c r="K322" s="296"/>
      <c r="L322" s="221"/>
      <c r="M322" s="222"/>
      <c r="N322" s="223"/>
      <c r="O322" s="252"/>
      <c r="P322" s="212"/>
    </row>
    <row r="323" spans="1:77" s="225" customFormat="1" ht="14.6">
      <c r="A323" s="245"/>
      <c r="B323" s="253"/>
      <c r="C323" s="254"/>
      <c r="D323" s="255"/>
      <c r="E323" s="255"/>
      <c r="F323" s="255"/>
      <c r="G323" s="255"/>
      <c r="H323" s="255"/>
      <c r="I323" s="255"/>
      <c r="J323" s="255"/>
      <c r="K323" s="255"/>
      <c r="L323" s="256"/>
      <c r="M323" s="257"/>
      <c r="N323" s="258"/>
      <c r="O323" s="257"/>
      <c r="P323" s="259"/>
    </row>
    <row r="324" spans="1:77" s="225" customFormat="1" ht="14.6">
      <c r="A324" s="245"/>
      <c r="B324" s="260"/>
      <c r="C324" s="261" t="s">
        <v>20</v>
      </c>
      <c r="D324" s="301" t="s">
        <v>554</v>
      </c>
      <c r="E324" s="301"/>
      <c r="F324" s="301"/>
      <c r="G324" s="301"/>
      <c r="H324" s="301"/>
      <c r="I324" s="301"/>
      <c r="J324" s="301"/>
      <c r="K324" s="301"/>
      <c r="L324" s="262">
        <v>3.5000000000000003E-2</v>
      </c>
      <c r="N324" s="263"/>
      <c r="O324" s="264">
        <f>O304*3.5%</f>
        <v>52.500000000000007</v>
      </c>
      <c r="P324" s="259"/>
    </row>
    <row r="325" spans="1:77" s="225" customFormat="1" ht="14.6">
      <c r="A325" s="245"/>
      <c r="B325" s="265"/>
      <c r="C325" s="266"/>
      <c r="D325" s="254"/>
      <c r="E325" s="254"/>
      <c r="F325" s="254"/>
      <c r="G325" s="254"/>
      <c r="H325" s="254"/>
      <c r="I325" s="254"/>
      <c r="J325" s="254"/>
      <c r="K325" s="254"/>
      <c r="L325" s="267"/>
      <c r="M325" s="268"/>
      <c r="N325" s="269"/>
      <c r="O325" s="270"/>
      <c r="P325" s="212"/>
    </row>
    <row r="326" spans="1:77" s="225" customFormat="1" ht="14.6">
      <c r="A326" s="245"/>
      <c r="B326" s="219"/>
      <c r="C326" s="220"/>
      <c r="D326" s="295" t="s">
        <v>555</v>
      </c>
      <c r="E326" s="296"/>
      <c r="F326" s="296"/>
      <c r="G326" s="296"/>
      <c r="H326" s="296"/>
      <c r="I326" s="296"/>
      <c r="J326" s="296"/>
      <c r="K326" s="296"/>
      <c r="L326" s="221"/>
      <c r="M326" s="222"/>
      <c r="N326" s="223"/>
      <c r="O326" s="252"/>
      <c r="P326" s="212"/>
    </row>
    <row r="327" spans="1:77" s="225" customFormat="1" ht="14.6">
      <c r="A327" s="245"/>
      <c r="B327" s="253"/>
      <c r="C327" s="254"/>
      <c r="D327" s="255"/>
      <c r="E327" s="255"/>
      <c r="F327" s="255"/>
      <c r="G327" s="255"/>
      <c r="H327" s="255"/>
      <c r="I327" s="255"/>
      <c r="J327" s="255"/>
      <c r="K327" s="255"/>
      <c r="L327" s="256"/>
      <c r="M327" s="257"/>
      <c r="N327" s="258"/>
      <c r="O327" s="257"/>
      <c r="P327" s="259"/>
    </row>
    <row r="328" spans="1:77" s="225" customFormat="1" ht="14.6">
      <c r="A328" s="245"/>
      <c r="B328" s="260"/>
      <c r="C328" s="261" t="s">
        <v>20</v>
      </c>
      <c r="D328" s="301" t="s">
        <v>556</v>
      </c>
      <c r="E328" s="301"/>
      <c r="F328" s="301"/>
      <c r="G328" s="301"/>
      <c r="H328" s="301"/>
      <c r="I328" s="301"/>
      <c r="J328" s="301"/>
      <c r="K328" s="301"/>
      <c r="L328" s="262">
        <v>0.01</v>
      </c>
      <c r="N328" s="263"/>
      <c r="O328" s="264">
        <f>O304*1%</f>
        <v>15</v>
      </c>
      <c r="P328" s="259"/>
    </row>
    <row r="329" spans="1:77" s="69" customFormat="1" ht="14.6">
      <c r="A329"/>
      <c r="B329" s="273" t="s">
        <v>599</v>
      </c>
      <c r="C329" s="200"/>
      <c r="D329" s="201"/>
      <c r="E329" s="199"/>
      <c r="F329" s="202"/>
      <c r="G329" s="202"/>
      <c r="H329" s="202"/>
      <c r="I329" s="202"/>
      <c r="J329" s="202"/>
      <c r="K329" s="202"/>
      <c r="L329" s="202"/>
      <c r="M329" s="203"/>
      <c r="N329" s="201"/>
      <c r="O329" s="274">
        <f>O304+O320+O324+O328</f>
        <v>2653.5</v>
      </c>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row>
    <row r="330" spans="1:77" s="225" customFormat="1" ht="8.6" customHeight="1">
      <c r="A330"/>
      <c r="L330" s="271"/>
      <c r="N330" s="272"/>
      <c r="Q330"/>
      <c r="R330"/>
    </row>
    <row r="331" spans="1:77" s="69" customFormat="1" ht="14.6">
      <c r="A331"/>
      <c r="B331" s="275" t="s">
        <v>600</v>
      </c>
      <c r="C331" s="200"/>
      <c r="D331" s="201"/>
      <c r="E331" s="199"/>
      <c r="F331" s="202"/>
      <c r="G331" s="202"/>
      <c r="H331" s="202"/>
      <c r="I331" s="202"/>
      <c r="J331" s="202"/>
      <c r="K331" s="202"/>
      <c r="L331" s="202"/>
      <c r="M331" s="203"/>
      <c r="N331" s="201"/>
      <c r="O331" s="276">
        <v>11558.79</v>
      </c>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row>
    <row r="332" spans="1:77" ht="12.9" thickBot="1"/>
    <row r="333" spans="1:77" ht="12.9" thickBot="1">
      <c r="B333" s="291" t="s">
        <v>601</v>
      </c>
      <c r="C333" s="292"/>
      <c r="D333" s="292"/>
      <c r="E333" s="292"/>
      <c r="F333" s="292"/>
      <c r="G333" s="292"/>
      <c r="H333" s="292"/>
      <c r="I333" s="292"/>
      <c r="J333" s="292"/>
      <c r="K333" s="292"/>
      <c r="L333" s="292"/>
      <c r="M333" s="292"/>
      <c r="N333" s="293"/>
      <c r="O333" s="290">
        <f>+O329+O217</f>
        <v>8346</v>
      </c>
    </row>
    <row r="334" spans="1:77" ht="12.9" thickBot="1">
      <c r="B334" s="291" t="s">
        <v>602</v>
      </c>
      <c r="C334" s="292"/>
      <c r="D334" s="292"/>
      <c r="E334" s="292"/>
      <c r="F334" s="292"/>
      <c r="G334" s="292"/>
      <c r="H334" s="292"/>
      <c r="I334" s="292"/>
      <c r="J334" s="292"/>
      <c r="K334" s="292"/>
      <c r="L334" s="292"/>
      <c r="M334" s="292"/>
      <c r="N334" s="293"/>
      <c r="O334" s="290">
        <f>+O331+O219</f>
        <v>33191.69</v>
      </c>
    </row>
  </sheetData>
  <mergeCells count="155">
    <mergeCell ref="D208:K208"/>
    <mergeCell ref="D155:K155"/>
    <mergeCell ref="D163:K163"/>
    <mergeCell ref="D171:K171"/>
    <mergeCell ref="D153:K153"/>
    <mergeCell ref="H3:K3"/>
    <mergeCell ref="L3:O3"/>
    <mergeCell ref="A8:K8"/>
    <mergeCell ref="A9:K9"/>
    <mergeCell ref="D206:K206"/>
    <mergeCell ref="D142:K142"/>
    <mergeCell ref="D145:K145"/>
    <mergeCell ref="D146:K146"/>
    <mergeCell ref="D24:K24"/>
    <mergeCell ref="D25:K25"/>
    <mergeCell ref="D28:K28"/>
    <mergeCell ref="D29:K29"/>
    <mergeCell ref="D64:K64"/>
    <mergeCell ref="D65:K65"/>
    <mergeCell ref="D68:K68"/>
    <mergeCell ref="D69:K69"/>
    <mergeCell ref="D54:K54"/>
    <mergeCell ref="D55:K55"/>
    <mergeCell ref="D60:K60"/>
    <mergeCell ref="D11:K11"/>
    <mergeCell ref="D16:K16"/>
    <mergeCell ref="D15:K15"/>
    <mergeCell ref="D20:K20"/>
    <mergeCell ref="D21:K21"/>
    <mergeCell ref="D41:K41"/>
    <mergeCell ref="D44:K44"/>
    <mergeCell ref="D45:K45"/>
    <mergeCell ref="D50:K50"/>
    <mergeCell ref="D51:K51"/>
    <mergeCell ref="D32:K32"/>
    <mergeCell ref="D33:K33"/>
    <mergeCell ref="D36:K36"/>
    <mergeCell ref="D37:K37"/>
    <mergeCell ref="D40:K40"/>
    <mergeCell ref="D95:K95"/>
    <mergeCell ref="D98:K98"/>
    <mergeCell ref="D99:K99"/>
    <mergeCell ref="D120:K120"/>
    <mergeCell ref="D121:K121"/>
    <mergeCell ref="D61:K61"/>
    <mergeCell ref="D102:K102"/>
    <mergeCell ref="D103:K103"/>
    <mergeCell ref="D106:K106"/>
    <mergeCell ref="D108:K108"/>
    <mergeCell ref="D72:K72"/>
    <mergeCell ref="D73:K73"/>
    <mergeCell ref="D76:K76"/>
    <mergeCell ref="D77:K77"/>
    <mergeCell ref="D80:K80"/>
    <mergeCell ref="D81:K81"/>
    <mergeCell ref="D84:K84"/>
    <mergeCell ref="D85:K85"/>
    <mergeCell ref="D88:K88"/>
    <mergeCell ref="D89:K89"/>
    <mergeCell ref="D94:K94"/>
    <mergeCell ref="D227:K227"/>
    <mergeCell ref="D230:K230"/>
    <mergeCell ref="D231:K231"/>
    <mergeCell ref="D232:K232"/>
    <mergeCell ref="D233:K233"/>
    <mergeCell ref="D124:K124"/>
    <mergeCell ref="D109:K109"/>
    <mergeCell ref="D112:K112"/>
    <mergeCell ref="D113:K113"/>
    <mergeCell ref="D116:K116"/>
    <mergeCell ref="D117:K117"/>
    <mergeCell ref="D217:K217"/>
    <mergeCell ref="D212:K212"/>
    <mergeCell ref="D126:K126"/>
    <mergeCell ref="D132:K132"/>
    <mergeCell ref="D138:K138"/>
    <mergeCell ref="D180:K180"/>
    <mergeCell ref="D188:K188"/>
    <mergeCell ref="D149:K149"/>
    <mergeCell ref="D151:K151"/>
    <mergeCell ref="D210:K210"/>
    <mergeCell ref="D198:K198"/>
    <mergeCell ref="D202:K202"/>
    <mergeCell ref="D214:K214"/>
    <mergeCell ref="D241:K241"/>
    <mergeCell ref="D242:K242"/>
    <mergeCell ref="D243:K243"/>
    <mergeCell ref="D245:K245"/>
    <mergeCell ref="D246:K246"/>
    <mergeCell ref="D235:K235"/>
    <mergeCell ref="D236:K236"/>
    <mergeCell ref="D237:K237"/>
    <mergeCell ref="D238:K238"/>
    <mergeCell ref="D240:K240"/>
    <mergeCell ref="D253:K253"/>
    <mergeCell ref="D255:K255"/>
    <mergeCell ref="D256:K256"/>
    <mergeCell ref="D257:K257"/>
    <mergeCell ref="D258:K258"/>
    <mergeCell ref="D247:K247"/>
    <mergeCell ref="D248:K248"/>
    <mergeCell ref="D250:K250"/>
    <mergeCell ref="D251:K251"/>
    <mergeCell ref="D252:K252"/>
    <mergeCell ref="D266:K266"/>
    <mergeCell ref="D267:K267"/>
    <mergeCell ref="D268:K268"/>
    <mergeCell ref="D270:K270"/>
    <mergeCell ref="D271:K271"/>
    <mergeCell ref="D260:K260"/>
    <mergeCell ref="D261:K261"/>
    <mergeCell ref="D262:K262"/>
    <mergeCell ref="D263:K263"/>
    <mergeCell ref="D265:K265"/>
    <mergeCell ref="D278:K278"/>
    <mergeCell ref="D280:K280"/>
    <mergeCell ref="D281:K281"/>
    <mergeCell ref="D282:K282"/>
    <mergeCell ref="D283:K283"/>
    <mergeCell ref="D272:K272"/>
    <mergeCell ref="D273:K273"/>
    <mergeCell ref="D275:K275"/>
    <mergeCell ref="D276:K276"/>
    <mergeCell ref="D277:K277"/>
    <mergeCell ref="L304:N304"/>
    <mergeCell ref="D291:K291"/>
    <mergeCell ref="D292:K292"/>
    <mergeCell ref="D293:K293"/>
    <mergeCell ref="D295:K295"/>
    <mergeCell ref="D296:K296"/>
    <mergeCell ref="D285:K285"/>
    <mergeCell ref="D286:K286"/>
    <mergeCell ref="D287:K287"/>
    <mergeCell ref="D288:K288"/>
    <mergeCell ref="D290:K290"/>
    <mergeCell ref="D306:K306"/>
    <mergeCell ref="D308:K308"/>
    <mergeCell ref="D309:K309"/>
    <mergeCell ref="D311:K311"/>
    <mergeCell ref="D312:K312"/>
    <mergeCell ref="D297:K297"/>
    <mergeCell ref="D298:K298"/>
    <mergeCell ref="D301:K301"/>
    <mergeCell ref="D302:K302"/>
    <mergeCell ref="B334:N334"/>
    <mergeCell ref="D322:K322"/>
    <mergeCell ref="D324:K324"/>
    <mergeCell ref="D326:K326"/>
    <mergeCell ref="D328:K328"/>
    <mergeCell ref="B333:N333"/>
    <mergeCell ref="D314:K314"/>
    <mergeCell ref="D315:K315"/>
    <mergeCell ref="D317:K317"/>
    <mergeCell ref="D318:K318"/>
    <mergeCell ref="L320:N320"/>
  </mergeCells>
  <printOptions horizontalCentered="1"/>
  <pageMargins left="0.78740157480314965" right="0.70866141732283472" top="1.2598425196850394" bottom="0.78740157480314965" header="0.31496062992125984" footer="0.43307086614173229"/>
  <pageSetup paperSize="9" scale="37" fitToHeight="0" orientation="portrait" r:id="rId1"/>
  <headerFooter scaleWithDoc="0">
    <oddHeader>&amp;L&amp;"Arial,Normal"&amp;6&amp;G&amp;R&amp;8Enric Granados, 33
08007 Barcelona
Tel. 935 544 370 / Fax 935 544 372
www.gencat.cat/cire
www.madeincire.cat</oddHeader>
    <oddFooter>&amp;L&amp;G&amp;C&amp;"Helvetica-Light,Negrita"&amp;7N.I.F.:Q-5856204-B&amp;RPàg.&amp;P /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H185"/>
  <sheetViews>
    <sheetView zoomScaleNormal="100" zoomScaleSheetLayoutView="100" workbookViewId="0">
      <selection activeCell="O12" sqref="O12"/>
    </sheetView>
  </sheetViews>
  <sheetFormatPr defaultColWidth="12.23046875" defaultRowHeight="12.45"/>
  <cols>
    <col min="1" max="1" width="8.3046875" style="1" customWidth="1"/>
    <col min="2" max="2" width="6.84375" style="61" customWidth="1"/>
    <col min="3" max="3" width="3.765625" style="1" customWidth="1"/>
    <col min="4" max="4" width="8" style="1" bestFit="1" customWidth="1"/>
    <col min="5" max="5" width="4.53515625" style="1" bestFit="1" customWidth="1"/>
    <col min="6" max="6" width="11" style="1" customWidth="1"/>
    <col min="7" max="8" width="8.765625" style="1" customWidth="1"/>
    <col min="9" max="9" width="6.53515625" style="1" customWidth="1"/>
    <col min="10" max="10" width="4.53515625" style="1" customWidth="1"/>
    <col min="11" max="11" width="12.53515625" style="1" customWidth="1"/>
    <col min="12" max="12" width="8.23046875" style="15" bestFit="1" customWidth="1"/>
    <col min="13" max="13" width="1.53515625" style="1" customWidth="1"/>
    <col min="14" max="14" width="13.23046875" style="5" customWidth="1"/>
    <col min="15" max="15" width="13.765625" style="5" customWidth="1"/>
    <col min="16" max="16384" width="12.23046875" style="1"/>
  </cols>
  <sheetData>
    <row r="2" spans="1:86" s="69" customFormat="1" ht="15" customHeight="1" thickBot="1">
      <c r="A2" s="190"/>
      <c r="B2" s="191"/>
      <c r="C2" s="192"/>
      <c r="D2" s="193" t="s">
        <v>484</v>
      </c>
      <c r="E2" s="193"/>
      <c r="F2" s="193"/>
      <c r="G2" s="193"/>
      <c r="H2" s="193"/>
      <c r="I2" s="193"/>
      <c r="J2" s="193"/>
      <c r="K2" s="193"/>
      <c r="L2" s="194"/>
      <c r="M2" s="192"/>
      <c r="N2" s="195"/>
      <c r="O2" s="195"/>
      <c r="P2" s="1"/>
      <c r="Q2" s="1"/>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row>
    <row r="3" spans="1:86" s="69" customFormat="1" ht="14.25" customHeight="1" thickBot="1">
      <c r="A3" s="2"/>
      <c r="B3" s="57"/>
      <c r="C3" s="3"/>
      <c r="D3" s="4"/>
      <c r="E3" s="1"/>
      <c r="F3" s="1"/>
      <c r="G3" s="1"/>
      <c r="H3" s="324" t="s">
        <v>496</v>
      </c>
      <c r="I3" s="325"/>
      <c r="J3" s="325"/>
      <c r="K3" s="326"/>
      <c r="L3" s="327"/>
      <c r="M3" s="328"/>
      <c r="N3" s="328"/>
      <c r="O3" s="329"/>
      <c r="P3" s="1"/>
      <c r="Q3" s="1"/>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row>
    <row r="4" spans="1:86" s="69" customFormat="1" ht="14.6">
      <c r="A4" s="6" t="s">
        <v>104</v>
      </c>
      <c r="B4" s="58"/>
      <c r="C4" s="7"/>
      <c r="D4" s="7"/>
      <c r="E4" s="7"/>
      <c r="F4" s="7"/>
      <c r="G4" s="7"/>
      <c r="H4" s="7"/>
      <c r="I4" s="7"/>
      <c r="J4" s="7"/>
      <c r="K4" s="7"/>
      <c r="L4" s="8"/>
      <c r="M4" s="7"/>
      <c r="N4" s="147"/>
      <c r="O4" s="147"/>
      <c r="P4" s="1"/>
      <c r="Q4" s="1"/>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row>
    <row r="5" spans="1:86" s="69" customFormat="1" ht="14.6">
      <c r="A5" s="9" t="s">
        <v>103</v>
      </c>
      <c r="B5" s="59"/>
      <c r="C5" s="10"/>
      <c r="D5" s="10"/>
      <c r="E5" s="10"/>
      <c r="F5" s="10"/>
      <c r="G5" s="10"/>
      <c r="H5" s="10"/>
      <c r="I5" s="10"/>
      <c r="J5" s="10"/>
      <c r="K5" s="10"/>
      <c r="L5" s="11"/>
      <c r="M5" s="10"/>
      <c r="N5" s="148"/>
      <c r="O5" s="148"/>
      <c r="P5" s="1"/>
      <c r="Q5" s="1"/>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row>
    <row r="6" spans="1:86" s="69" customFormat="1" ht="14.6">
      <c r="A6" s="12" t="s">
        <v>0</v>
      </c>
      <c r="B6" s="60"/>
      <c r="C6" s="13"/>
      <c r="D6" s="13"/>
      <c r="E6" s="13"/>
      <c r="F6" s="13"/>
      <c r="G6" s="13"/>
      <c r="H6" s="13"/>
      <c r="I6" s="13"/>
      <c r="J6" s="13"/>
      <c r="K6" s="13"/>
      <c r="L6" s="14"/>
      <c r="M6" s="13"/>
      <c r="N6" s="149"/>
      <c r="O6" s="149"/>
      <c r="P6" s="1"/>
      <c r="Q6" s="1"/>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row>
    <row r="7" spans="1:86" s="69" customFormat="1" ht="14.6">
      <c r="A7" s="137"/>
      <c r="B7" s="138"/>
      <c r="C7" s="110"/>
      <c r="D7" s="110"/>
      <c r="E7" s="110"/>
      <c r="F7" s="110"/>
      <c r="G7" s="110"/>
      <c r="H7" s="110"/>
      <c r="I7" s="110"/>
      <c r="J7" s="110"/>
      <c r="K7" s="110"/>
      <c r="L7" s="139"/>
      <c r="M7" s="110"/>
      <c r="N7" s="140"/>
      <c r="O7" s="140"/>
      <c r="P7" s="1"/>
      <c r="Q7" s="1"/>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row>
    <row r="8" spans="1:86" s="145" customFormat="1" ht="17.149999999999999">
      <c r="A8" s="330" t="s">
        <v>470</v>
      </c>
      <c r="B8" s="330"/>
      <c r="C8" s="330"/>
      <c r="D8" s="330"/>
      <c r="E8" s="330"/>
      <c r="F8" s="330"/>
      <c r="G8" s="330"/>
      <c r="H8" s="330"/>
      <c r="I8" s="330"/>
      <c r="J8" s="330"/>
      <c r="K8" s="330"/>
      <c r="L8" s="141"/>
      <c r="M8" s="142"/>
      <c r="N8" s="176"/>
      <c r="O8" s="144"/>
    </row>
    <row r="9" spans="1:86" s="145" customFormat="1" ht="17.149999999999999">
      <c r="A9" s="307" t="s">
        <v>471</v>
      </c>
      <c r="B9" s="307"/>
      <c r="C9" s="307"/>
      <c r="D9" s="307"/>
      <c r="E9" s="307"/>
      <c r="F9" s="307"/>
      <c r="G9" s="307"/>
      <c r="H9" s="307"/>
      <c r="I9" s="307"/>
      <c r="J9" s="307"/>
      <c r="K9" s="307"/>
      <c r="L9" s="141"/>
      <c r="M9" s="142"/>
      <c r="N9" s="176"/>
      <c r="O9" s="144"/>
    </row>
    <row r="11" spans="1:86">
      <c r="A11" s="37" t="s">
        <v>245</v>
      </c>
      <c r="B11" s="63"/>
      <c r="C11" s="38"/>
      <c r="D11" s="309" t="s">
        <v>246</v>
      </c>
      <c r="E11" s="309"/>
      <c r="F11" s="309"/>
      <c r="G11" s="309"/>
      <c r="H11" s="309"/>
      <c r="I11" s="309"/>
      <c r="J11" s="309"/>
      <c r="K11" s="309"/>
      <c r="L11" s="39"/>
      <c r="M11" s="38"/>
      <c r="N11" s="161" t="s">
        <v>501</v>
      </c>
      <c r="O11" s="150" t="s">
        <v>502</v>
      </c>
    </row>
    <row r="13" spans="1:86">
      <c r="D13" s="111" t="s">
        <v>247</v>
      </c>
      <c r="E13" s="112"/>
      <c r="F13" s="112"/>
      <c r="G13" s="112"/>
      <c r="H13" s="112"/>
      <c r="I13" s="112"/>
      <c r="J13" s="112"/>
      <c r="K13" s="112"/>
      <c r="L13" s="113"/>
      <c r="M13" s="112"/>
      <c r="N13" s="151"/>
      <c r="O13" s="151"/>
    </row>
    <row r="15" spans="1:86">
      <c r="A15" s="22" t="s">
        <v>249</v>
      </c>
      <c r="C15" s="1" t="s">
        <v>22</v>
      </c>
      <c r="D15" s="334" t="s">
        <v>248</v>
      </c>
      <c r="E15" s="334"/>
      <c r="F15" s="334"/>
      <c r="G15" s="334"/>
      <c r="H15" s="334"/>
      <c r="I15" s="334"/>
      <c r="J15" s="334"/>
      <c r="K15" s="334"/>
    </row>
    <row r="16" spans="1:86" s="36" customFormat="1" ht="49.95" customHeight="1">
      <c r="A16" s="22"/>
      <c r="B16" s="65"/>
      <c r="C16" s="23"/>
      <c r="D16" s="315" t="s">
        <v>423</v>
      </c>
      <c r="E16" s="315"/>
      <c r="F16" s="315"/>
      <c r="G16" s="315"/>
      <c r="H16" s="315"/>
      <c r="I16" s="315"/>
      <c r="J16" s="315"/>
      <c r="K16" s="315"/>
      <c r="L16" s="24"/>
      <c r="M16" s="25"/>
      <c r="N16" s="178"/>
      <c r="O16" s="152"/>
    </row>
    <row r="17" spans="1:15" s="43" customFormat="1" ht="14.15">
      <c r="A17" s="22"/>
      <c r="B17" s="65"/>
      <c r="C17" s="23"/>
      <c r="D17" s="107"/>
      <c r="E17" s="107"/>
      <c r="F17" s="107"/>
      <c r="G17" s="107"/>
      <c r="H17" s="107"/>
      <c r="I17" s="107"/>
      <c r="J17" s="107"/>
      <c r="K17" s="107"/>
      <c r="L17" s="28">
        <v>1</v>
      </c>
      <c r="M17" s="25"/>
      <c r="N17" s="174"/>
      <c r="O17" s="153">
        <f>L17*N17</f>
        <v>0</v>
      </c>
    </row>
    <row r="19" spans="1:15">
      <c r="A19" s="22" t="s">
        <v>288</v>
      </c>
      <c r="C19" s="1" t="s">
        <v>22</v>
      </c>
      <c r="D19" s="334" t="s">
        <v>250</v>
      </c>
      <c r="E19" s="334"/>
      <c r="F19" s="334"/>
      <c r="G19" s="334"/>
      <c r="H19" s="334"/>
      <c r="I19" s="334"/>
      <c r="J19" s="334"/>
      <c r="K19" s="334"/>
    </row>
    <row r="20" spans="1:15" s="36" customFormat="1" ht="36" customHeight="1">
      <c r="A20" s="22"/>
      <c r="B20" s="65"/>
      <c r="C20" s="23"/>
      <c r="D20" s="315" t="s">
        <v>424</v>
      </c>
      <c r="E20" s="315"/>
      <c r="F20" s="315"/>
      <c r="G20" s="315"/>
      <c r="H20" s="315"/>
      <c r="I20" s="315"/>
      <c r="J20" s="315"/>
      <c r="K20" s="315"/>
      <c r="L20" s="24"/>
      <c r="M20" s="25"/>
      <c r="N20" s="178"/>
      <c r="O20" s="152"/>
    </row>
    <row r="21" spans="1:15" s="43" customFormat="1" ht="14.15">
      <c r="A21" s="22"/>
      <c r="B21" s="65"/>
      <c r="C21" s="23"/>
      <c r="D21" s="107"/>
      <c r="E21" s="107"/>
      <c r="F21" s="107"/>
      <c r="G21" s="107"/>
      <c r="H21" s="107"/>
      <c r="I21" s="107"/>
      <c r="J21" s="107"/>
      <c r="K21" s="107"/>
      <c r="L21" s="28">
        <v>5</v>
      </c>
      <c r="M21" s="25"/>
      <c r="N21" s="174"/>
      <c r="O21" s="153">
        <f>L21*N21</f>
        <v>0</v>
      </c>
    </row>
    <row r="22" spans="1:15" s="43" customFormat="1" ht="14.15">
      <c r="A22" s="22"/>
      <c r="B22" s="65"/>
      <c r="C22" s="23"/>
      <c r="D22" s="107"/>
      <c r="E22" s="107"/>
      <c r="F22" s="107"/>
      <c r="G22" s="107"/>
      <c r="H22" s="107"/>
      <c r="I22" s="107"/>
      <c r="J22" s="107"/>
      <c r="K22" s="107"/>
      <c r="L22" s="28"/>
      <c r="M22" s="25"/>
      <c r="N22" s="174"/>
      <c r="O22" s="153"/>
    </row>
    <row r="23" spans="1:15">
      <c r="A23" s="22" t="s">
        <v>289</v>
      </c>
      <c r="C23" s="1" t="s">
        <v>170</v>
      </c>
      <c r="D23" s="334" t="s">
        <v>251</v>
      </c>
      <c r="E23" s="334"/>
      <c r="F23" s="334"/>
      <c r="G23" s="334"/>
      <c r="H23" s="334"/>
      <c r="I23" s="334"/>
      <c r="J23" s="334"/>
      <c r="K23" s="334"/>
    </row>
    <row r="24" spans="1:15" s="36" customFormat="1" ht="50.6" customHeight="1">
      <c r="A24" s="22"/>
      <c r="B24" s="65"/>
      <c r="C24" s="23"/>
      <c r="D24" s="315" t="s">
        <v>425</v>
      </c>
      <c r="E24" s="315"/>
      <c r="F24" s="315"/>
      <c r="G24" s="315"/>
      <c r="H24" s="315"/>
      <c r="I24" s="315"/>
      <c r="J24" s="315"/>
      <c r="K24" s="315"/>
      <c r="L24" s="24"/>
      <c r="M24" s="25"/>
      <c r="N24" s="178"/>
      <c r="O24" s="152"/>
    </row>
    <row r="25" spans="1:15" s="43" customFormat="1" ht="14.15">
      <c r="A25" s="22"/>
      <c r="B25" s="65"/>
      <c r="C25" s="23"/>
      <c r="D25" s="107"/>
      <c r="E25" s="107"/>
      <c r="F25" s="107"/>
      <c r="G25" s="107"/>
      <c r="H25" s="107"/>
      <c r="I25" s="107"/>
      <c r="J25" s="107"/>
      <c r="K25" s="107"/>
      <c r="L25" s="28">
        <v>10</v>
      </c>
      <c r="M25" s="25"/>
      <c r="N25" s="174"/>
      <c r="O25" s="153">
        <f>L25*N25</f>
        <v>0</v>
      </c>
    </row>
    <row r="26" spans="1:15" s="43" customFormat="1" ht="14.15">
      <c r="A26" s="22"/>
      <c r="B26" s="65"/>
      <c r="C26" s="23"/>
      <c r="D26" s="107"/>
      <c r="E26" s="107"/>
      <c r="F26" s="107"/>
      <c r="G26" s="107"/>
      <c r="H26" s="107"/>
      <c r="I26" s="107"/>
      <c r="J26" s="107"/>
      <c r="K26" s="107"/>
      <c r="L26" s="28"/>
      <c r="M26" s="25"/>
      <c r="N26" s="174"/>
      <c r="O26" s="153"/>
    </row>
    <row r="27" spans="1:15">
      <c r="A27" s="22" t="s">
        <v>290</v>
      </c>
      <c r="C27" s="1" t="s">
        <v>170</v>
      </c>
      <c r="D27" s="334" t="s">
        <v>252</v>
      </c>
      <c r="E27" s="334"/>
      <c r="F27" s="334"/>
      <c r="G27" s="334"/>
      <c r="H27" s="334"/>
      <c r="I27" s="334"/>
      <c r="J27" s="334"/>
      <c r="K27" s="334"/>
    </row>
    <row r="28" spans="1:15" s="36" customFormat="1" ht="52.95" customHeight="1">
      <c r="A28" s="22"/>
      <c r="B28" s="65"/>
      <c r="C28" s="23"/>
      <c r="D28" s="315" t="s">
        <v>426</v>
      </c>
      <c r="E28" s="315"/>
      <c r="F28" s="315"/>
      <c r="G28" s="315"/>
      <c r="H28" s="315"/>
      <c r="I28" s="315"/>
      <c r="J28" s="315"/>
      <c r="K28" s="315"/>
      <c r="L28" s="24"/>
      <c r="M28" s="25"/>
      <c r="N28" s="178"/>
      <c r="O28" s="152"/>
    </row>
    <row r="29" spans="1:15" s="43" customFormat="1" ht="14.15">
      <c r="A29" s="22"/>
      <c r="B29" s="65"/>
      <c r="C29" s="23"/>
      <c r="D29" s="107"/>
      <c r="E29" s="107"/>
      <c r="F29" s="107"/>
      <c r="G29" s="107"/>
      <c r="H29" s="107"/>
      <c r="I29" s="107"/>
      <c r="J29" s="107"/>
      <c r="K29" s="107"/>
      <c r="L29" s="28">
        <v>10</v>
      </c>
      <c r="M29" s="25"/>
      <c r="N29" s="174"/>
      <c r="O29" s="153">
        <f>L29*N29</f>
        <v>0</v>
      </c>
    </row>
    <row r="30" spans="1:15" s="43" customFormat="1" ht="14.15">
      <c r="A30" s="22"/>
      <c r="B30" s="65"/>
      <c r="C30" s="23"/>
      <c r="D30" s="107"/>
      <c r="E30" s="107"/>
      <c r="F30" s="107"/>
      <c r="G30" s="107"/>
      <c r="H30" s="107"/>
      <c r="I30" s="107"/>
      <c r="J30" s="107"/>
      <c r="K30" s="107"/>
      <c r="L30" s="28"/>
      <c r="M30" s="25"/>
      <c r="N30" s="174"/>
      <c r="O30" s="153"/>
    </row>
    <row r="31" spans="1:15" s="43" customFormat="1" ht="14.15">
      <c r="A31" s="22"/>
      <c r="B31" s="65"/>
      <c r="C31" s="23"/>
      <c r="D31" s="111" t="s">
        <v>253</v>
      </c>
      <c r="E31" s="112"/>
      <c r="F31" s="112"/>
      <c r="G31" s="112"/>
      <c r="H31" s="112"/>
      <c r="I31" s="112"/>
      <c r="J31" s="112"/>
      <c r="K31" s="112"/>
      <c r="L31" s="113"/>
      <c r="M31" s="112"/>
      <c r="N31" s="151"/>
      <c r="O31" s="151"/>
    </row>
    <row r="32" spans="1:15" s="43" customFormat="1" ht="14.15">
      <c r="A32" s="22"/>
      <c r="B32" s="65"/>
      <c r="C32" s="23"/>
      <c r="D32" s="115"/>
      <c r="E32" s="83"/>
      <c r="F32" s="83"/>
      <c r="G32" s="83"/>
      <c r="H32" s="83"/>
      <c r="I32" s="83"/>
      <c r="J32" s="83"/>
      <c r="K32" s="83"/>
      <c r="L32" s="116"/>
      <c r="M32" s="83"/>
      <c r="N32" s="154"/>
      <c r="O32" s="154"/>
    </row>
    <row r="33" spans="1:15">
      <c r="A33" s="22" t="s">
        <v>291</v>
      </c>
      <c r="C33" s="1" t="s">
        <v>22</v>
      </c>
      <c r="D33" s="334" t="s">
        <v>254</v>
      </c>
      <c r="E33" s="334"/>
      <c r="F33" s="334"/>
      <c r="G33" s="334"/>
      <c r="H33" s="334"/>
      <c r="I33" s="334"/>
      <c r="J33" s="334"/>
      <c r="K33" s="334"/>
    </row>
    <row r="34" spans="1:15" s="36" customFormat="1" ht="69.45" customHeight="1">
      <c r="A34" s="22"/>
      <c r="B34" s="65"/>
      <c r="C34" s="23"/>
      <c r="D34" s="315" t="s">
        <v>427</v>
      </c>
      <c r="E34" s="315"/>
      <c r="F34" s="315"/>
      <c r="G34" s="315"/>
      <c r="H34" s="315"/>
      <c r="I34" s="315"/>
      <c r="J34" s="315"/>
      <c r="K34" s="315"/>
      <c r="L34" s="24"/>
      <c r="M34" s="25"/>
      <c r="N34" s="178"/>
      <c r="O34" s="152"/>
    </row>
    <row r="35" spans="1:15" s="43" customFormat="1" ht="14.15">
      <c r="A35" s="22"/>
      <c r="B35" s="65"/>
      <c r="C35" s="23"/>
      <c r="D35" s="107"/>
      <c r="E35" s="107"/>
      <c r="F35" s="107"/>
      <c r="G35" s="107"/>
      <c r="H35" s="107"/>
      <c r="I35" s="107"/>
      <c r="J35" s="107"/>
      <c r="K35" s="107"/>
      <c r="L35" s="28">
        <v>2</v>
      </c>
      <c r="M35" s="25"/>
      <c r="N35" s="174"/>
      <c r="O35" s="153">
        <f>L35*N35</f>
        <v>0</v>
      </c>
    </row>
    <row r="36" spans="1:15" s="43" customFormat="1" ht="14.15">
      <c r="A36" s="22"/>
      <c r="B36" s="65"/>
      <c r="C36" s="23"/>
      <c r="D36" s="107"/>
      <c r="E36" s="107"/>
      <c r="F36" s="107"/>
      <c r="G36" s="107"/>
      <c r="H36" s="107"/>
      <c r="I36" s="107"/>
      <c r="J36" s="107"/>
      <c r="K36" s="107"/>
      <c r="L36" s="28"/>
      <c r="M36" s="25"/>
      <c r="N36" s="174"/>
      <c r="O36" s="153"/>
    </row>
    <row r="37" spans="1:15">
      <c r="A37" s="22" t="s">
        <v>292</v>
      </c>
      <c r="C37" s="1" t="s">
        <v>22</v>
      </c>
      <c r="D37" s="334" t="s">
        <v>255</v>
      </c>
      <c r="E37" s="334"/>
      <c r="F37" s="334"/>
      <c r="G37" s="334"/>
      <c r="H37" s="334"/>
      <c r="I37" s="334"/>
      <c r="J37" s="334"/>
      <c r="K37" s="334"/>
    </row>
    <row r="38" spans="1:15" s="36" customFormat="1" ht="36" customHeight="1">
      <c r="A38" s="22"/>
      <c r="B38" s="65"/>
      <c r="C38" s="23"/>
      <c r="D38" s="315" t="s">
        <v>428</v>
      </c>
      <c r="E38" s="315"/>
      <c r="F38" s="315"/>
      <c r="G38" s="315"/>
      <c r="H38" s="315"/>
      <c r="I38" s="315"/>
      <c r="J38" s="315"/>
      <c r="K38" s="315"/>
      <c r="L38" s="24"/>
      <c r="M38" s="25"/>
      <c r="N38" s="178"/>
      <c r="O38" s="152"/>
    </row>
    <row r="39" spans="1:15" s="43" customFormat="1" ht="14.15">
      <c r="A39" s="22"/>
      <c r="B39" s="65"/>
      <c r="C39" s="23"/>
      <c r="D39" s="107"/>
      <c r="E39" s="107"/>
      <c r="F39" s="107"/>
      <c r="G39" s="107"/>
      <c r="H39" s="107"/>
      <c r="I39" s="107"/>
      <c r="J39" s="107"/>
      <c r="K39" s="107"/>
      <c r="L39" s="28">
        <v>6</v>
      </c>
      <c r="M39" s="25"/>
      <c r="N39" s="174"/>
      <c r="O39" s="153">
        <f>L39*N39</f>
        <v>0</v>
      </c>
    </row>
    <row r="40" spans="1:15" s="43" customFormat="1" ht="14.15">
      <c r="A40" s="22"/>
      <c r="B40" s="65"/>
      <c r="C40" s="23"/>
      <c r="D40" s="107"/>
      <c r="E40" s="107"/>
      <c r="F40" s="107"/>
      <c r="G40" s="107"/>
      <c r="H40" s="107"/>
      <c r="I40" s="107"/>
      <c r="J40" s="107"/>
      <c r="K40" s="107"/>
      <c r="L40" s="28"/>
      <c r="M40" s="25"/>
      <c r="N40" s="174"/>
      <c r="O40" s="153"/>
    </row>
    <row r="41" spans="1:15">
      <c r="A41" s="22" t="s">
        <v>293</v>
      </c>
      <c r="C41" s="1" t="s">
        <v>41</v>
      </c>
      <c r="D41" s="334" t="s">
        <v>256</v>
      </c>
      <c r="E41" s="334"/>
      <c r="F41" s="334"/>
      <c r="G41" s="334"/>
      <c r="H41" s="334"/>
      <c r="I41" s="334"/>
      <c r="J41" s="334"/>
      <c r="K41" s="334"/>
    </row>
    <row r="42" spans="1:15" s="36" customFormat="1" ht="36" customHeight="1">
      <c r="A42" s="22"/>
      <c r="B42" s="65"/>
      <c r="C42" s="23"/>
      <c r="D42" s="315" t="s">
        <v>429</v>
      </c>
      <c r="E42" s="315"/>
      <c r="F42" s="315"/>
      <c r="G42" s="315"/>
      <c r="H42" s="315"/>
      <c r="I42" s="315"/>
      <c r="J42" s="315"/>
      <c r="K42" s="315"/>
      <c r="L42" s="24"/>
      <c r="M42" s="25"/>
      <c r="N42" s="178"/>
      <c r="O42" s="152"/>
    </row>
    <row r="43" spans="1:15" s="43" customFormat="1" ht="14.15">
      <c r="A43" s="22"/>
      <c r="B43" s="65"/>
      <c r="C43" s="23"/>
      <c r="D43" s="107"/>
      <c r="E43" s="107"/>
      <c r="F43" s="107"/>
      <c r="G43" s="107"/>
      <c r="H43" s="107"/>
      <c r="I43" s="107"/>
      <c r="J43" s="107"/>
      <c r="K43" s="107"/>
      <c r="L43" s="28">
        <v>40</v>
      </c>
      <c r="M43" s="25"/>
      <c r="N43" s="174"/>
      <c r="O43" s="153">
        <f>L43*N43</f>
        <v>0</v>
      </c>
    </row>
    <row r="44" spans="1:15" s="43" customFormat="1" ht="14.15">
      <c r="A44" s="22"/>
      <c r="B44" s="65"/>
      <c r="C44" s="23"/>
      <c r="D44" s="107"/>
      <c r="E44" s="107"/>
      <c r="F44" s="107"/>
      <c r="G44" s="107"/>
      <c r="H44" s="107"/>
      <c r="I44" s="107"/>
      <c r="J44" s="107"/>
      <c r="K44" s="107"/>
      <c r="L44" s="28"/>
      <c r="M44" s="25"/>
      <c r="N44" s="174"/>
      <c r="O44" s="153"/>
    </row>
    <row r="45" spans="1:15">
      <c r="A45" s="22" t="s">
        <v>294</v>
      </c>
      <c r="C45" s="1" t="s">
        <v>22</v>
      </c>
      <c r="D45" s="334" t="s">
        <v>257</v>
      </c>
      <c r="E45" s="334"/>
      <c r="F45" s="334"/>
      <c r="G45" s="334"/>
      <c r="H45" s="334"/>
      <c r="I45" s="334"/>
      <c r="J45" s="334"/>
      <c r="K45" s="334"/>
    </row>
    <row r="46" spans="1:15" s="36" customFormat="1" ht="58.5" customHeight="1">
      <c r="A46" s="22"/>
      <c r="B46" s="65"/>
      <c r="C46" s="23"/>
      <c r="D46" s="315" t="s">
        <v>430</v>
      </c>
      <c r="E46" s="315"/>
      <c r="F46" s="315"/>
      <c r="G46" s="315"/>
      <c r="H46" s="315"/>
      <c r="I46" s="315"/>
      <c r="J46" s="315"/>
      <c r="K46" s="315"/>
      <c r="L46" s="24"/>
      <c r="M46" s="25"/>
      <c r="N46" s="178"/>
      <c r="O46" s="152"/>
    </row>
    <row r="47" spans="1:15" s="43" customFormat="1" ht="14.15">
      <c r="A47" s="22"/>
      <c r="B47" s="65"/>
      <c r="C47" s="23"/>
      <c r="D47" s="107"/>
      <c r="E47" s="107"/>
      <c r="F47" s="107"/>
      <c r="G47" s="107"/>
      <c r="H47" s="107"/>
      <c r="I47" s="107"/>
      <c r="J47" s="107"/>
      <c r="K47" s="107"/>
      <c r="L47" s="28">
        <v>5</v>
      </c>
      <c r="M47" s="25"/>
      <c r="N47" s="174"/>
      <c r="O47" s="153">
        <f>L47*N47</f>
        <v>0</v>
      </c>
    </row>
    <row r="48" spans="1:15" s="43" customFormat="1" ht="14.15">
      <c r="A48" s="22"/>
      <c r="B48" s="65"/>
      <c r="C48" s="23"/>
      <c r="D48" s="107"/>
      <c r="E48" s="107"/>
      <c r="F48" s="107"/>
      <c r="G48" s="107"/>
      <c r="H48" s="107"/>
      <c r="I48" s="107"/>
      <c r="J48" s="107"/>
      <c r="K48" s="107"/>
      <c r="L48" s="28"/>
      <c r="M48" s="25"/>
      <c r="N48" s="174"/>
      <c r="O48" s="153"/>
    </row>
    <row r="49" spans="1:15">
      <c r="A49" s="22" t="s">
        <v>295</v>
      </c>
      <c r="C49" s="1" t="s">
        <v>22</v>
      </c>
      <c r="D49" s="334" t="s">
        <v>258</v>
      </c>
      <c r="E49" s="334"/>
      <c r="F49" s="334"/>
      <c r="G49" s="334"/>
      <c r="H49" s="334"/>
      <c r="I49" s="334"/>
      <c r="J49" s="334"/>
      <c r="K49" s="334"/>
    </row>
    <row r="50" spans="1:15" s="36" customFormat="1" ht="55.95" customHeight="1">
      <c r="A50" s="22"/>
      <c r="B50" s="65"/>
      <c r="C50" s="23"/>
      <c r="D50" s="315" t="s">
        <v>431</v>
      </c>
      <c r="E50" s="315"/>
      <c r="F50" s="315"/>
      <c r="G50" s="315"/>
      <c r="H50" s="315"/>
      <c r="I50" s="315"/>
      <c r="J50" s="315"/>
      <c r="K50" s="315"/>
      <c r="L50" s="24"/>
      <c r="M50" s="25"/>
      <c r="N50" s="178"/>
      <c r="O50" s="152"/>
    </row>
    <row r="51" spans="1:15" s="43" customFormat="1" ht="14.15">
      <c r="A51" s="22"/>
      <c r="B51" s="65"/>
      <c r="C51" s="23"/>
      <c r="D51" s="107"/>
      <c r="E51" s="107"/>
      <c r="F51" s="107"/>
      <c r="G51" s="107"/>
      <c r="H51" s="107"/>
      <c r="I51" s="107"/>
      <c r="J51" s="107"/>
      <c r="K51" s="107"/>
      <c r="L51" s="28">
        <v>1</v>
      </c>
      <c r="M51" s="25"/>
      <c r="N51" s="174"/>
      <c r="O51" s="153">
        <f>L51*N51</f>
        <v>0</v>
      </c>
    </row>
    <row r="52" spans="1:15" s="43" customFormat="1" ht="14.15">
      <c r="A52" s="22"/>
      <c r="B52" s="65"/>
      <c r="C52" s="23"/>
      <c r="D52" s="107"/>
      <c r="E52" s="107"/>
      <c r="F52" s="107"/>
      <c r="G52" s="107"/>
      <c r="H52" s="107"/>
      <c r="I52" s="107"/>
      <c r="J52" s="107"/>
      <c r="K52" s="107"/>
      <c r="L52" s="28"/>
      <c r="M52" s="25"/>
      <c r="N52" s="174"/>
      <c r="O52" s="153"/>
    </row>
    <row r="53" spans="1:15">
      <c r="A53" s="22" t="s">
        <v>296</v>
      </c>
      <c r="C53" s="1" t="s">
        <v>22</v>
      </c>
      <c r="D53" s="334" t="s">
        <v>259</v>
      </c>
      <c r="E53" s="334"/>
      <c r="F53" s="334"/>
      <c r="G53" s="334"/>
      <c r="H53" s="334"/>
      <c r="I53" s="334"/>
      <c r="J53" s="334"/>
      <c r="K53" s="334"/>
    </row>
    <row r="54" spans="1:15" s="36" customFormat="1" ht="55.95" customHeight="1">
      <c r="A54" s="22"/>
      <c r="B54" s="65"/>
      <c r="C54" s="23"/>
      <c r="D54" s="315" t="s">
        <v>432</v>
      </c>
      <c r="E54" s="315"/>
      <c r="F54" s="315"/>
      <c r="G54" s="315"/>
      <c r="H54" s="315"/>
      <c r="I54" s="315"/>
      <c r="J54" s="315"/>
      <c r="K54" s="315"/>
      <c r="L54" s="24"/>
      <c r="M54" s="25"/>
      <c r="N54" s="178"/>
      <c r="O54" s="152"/>
    </row>
    <row r="55" spans="1:15" s="43" customFormat="1" ht="14.15">
      <c r="A55" s="22"/>
      <c r="B55" s="65"/>
      <c r="C55" s="23"/>
      <c r="D55" s="107"/>
      <c r="E55" s="107"/>
      <c r="F55" s="107"/>
      <c r="G55" s="107"/>
      <c r="H55" s="107"/>
      <c r="I55" s="107"/>
      <c r="J55" s="107"/>
      <c r="K55" s="107"/>
      <c r="L55" s="28">
        <v>3</v>
      </c>
      <c r="M55" s="25"/>
      <c r="N55" s="174"/>
      <c r="O55" s="153">
        <f>L55*N55</f>
        <v>0</v>
      </c>
    </row>
    <row r="56" spans="1:15" s="43" customFormat="1" ht="14.15">
      <c r="A56" s="22"/>
      <c r="B56" s="65"/>
      <c r="C56" s="23"/>
      <c r="D56" s="107"/>
      <c r="E56" s="107"/>
      <c r="F56" s="107"/>
      <c r="G56" s="107"/>
      <c r="H56" s="107"/>
      <c r="I56" s="107"/>
      <c r="J56" s="107"/>
      <c r="K56" s="107"/>
      <c r="L56" s="28"/>
      <c r="M56" s="25"/>
      <c r="N56" s="174"/>
      <c r="O56" s="153"/>
    </row>
    <row r="57" spans="1:15">
      <c r="A57" s="22" t="s">
        <v>297</v>
      </c>
      <c r="C57" s="1" t="s">
        <v>22</v>
      </c>
      <c r="D57" s="334" t="s">
        <v>260</v>
      </c>
      <c r="E57" s="334"/>
      <c r="F57" s="334"/>
      <c r="G57" s="334"/>
      <c r="H57" s="334"/>
      <c r="I57" s="334"/>
      <c r="J57" s="334"/>
      <c r="K57" s="334"/>
    </row>
    <row r="58" spans="1:15" s="36" customFormat="1" ht="58.5" customHeight="1">
      <c r="A58" s="22"/>
      <c r="B58" s="65"/>
      <c r="C58" s="23"/>
      <c r="D58" s="315" t="s">
        <v>433</v>
      </c>
      <c r="E58" s="315"/>
      <c r="F58" s="315"/>
      <c r="G58" s="315"/>
      <c r="H58" s="315"/>
      <c r="I58" s="315"/>
      <c r="J58" s="315"/>
      <c r="K58" s="315"/>
      <c r="L58" s="24"/>
      <c r="M58" s="25"/>
      <c r="N58" s="178"/>
      <c r="O58" s="152"/>
    </row>
    <row r="59" spans="1:15" s="43" customFormat="1" ht="14.15">
      <c r="A59" s="22"/>
      <c r="B59" s="65"/>
      <c r="C59" s="23"/>
      <c r="D59" s="107"/>
      <c r="E59" s="107"/>
      <c r="F59" s="107"/>
      <c r="G59" s="107"/>
      <c r="H59" s="107"/>
      <c r="I59" s="107"/>
      <c r="J59" s="107"/>
      <c r="K59" s="107"/>
      <c r="L59" s="28">
        <v>1</v>
      </c>
      <c r="M59" s="25"/>
      <c r="N59" s="174"/>
      <c r="O59" s="153">
        <f>L59*N59</f>
        <v>0</v>
      </c>
    </row>
    <row r="60" spans="1:15" s="43" customFormat="1" ht="14.15">
      <c r="A60" s="22"/>
      <c r="B60" s="65"/>
      <c r="C60" s="23"/>
      <c r="D60" s="107"/>
      <c r="E60" s="107"/>
      <c r="F60" s="107"/>
      <c r="G60" s="107"/>
      <c r="H60" s="107"/>
      <c r="I60" s="107"/>
      <c r="J60" s="107"/>
      <c r="K60" s="107"/>
      <c r="L60" s="28"/>
      <c r="M60" s="25"/>
      <c r="N60" s="174"/>
      <c r="O60" s="153"/>
    </row>
    <row r="61" spans="1:15">
      <c r="A61" s="22" t="s">
        <v>298</v>
      </c>
      <c r="C61" s="1" t="s">
        <v>170</v>
      </c>
      <c r="D61" s="334" t="s">
        <v>261</v>
      </c>
      <c r="E61" s="334"/>
      <c r="F61" s="334"/>
      <c r="G61" s="334"/>
      <c r="H61" s="334"/>
      <c r="I61" s="334"/>
      <c r="J61" s="334"/>
      <c r="K61" s="334"/>
    </row>
    <row r="62" spans="1:15" s="36" customFormat="1" ht="40.5" customHeight="1">
      <c r="A62" s="22"/>
      <c r="B62" s="65"/>
      <c r="C62" s="23"/>
      <c r="D62" s="315" t="s">
        <v>434</v>
      </c>
      <c r="E62" s="315"/>
      <c r="F62" s="315"/>
      <c r="G62" s="315"/>
      <c r="H62" s="315"/>
      <c r="I62" s="315"/>
      <c r="J62" s="315"/>
      <c r="K62" s="315"/>
      <c r="L62" s="24"/>
      <c r="M62" s="25"/>
      <c r="N62" s="178"/>
      <c r="O62" s="152"/>
    </row>
    <row r="63" spans="1:15" s="43" customFormat="1" ht="14.15">
      <c r="A63" s="22"/>
      <c r="B63" s="65"/>
      <c r="C63" s="23"/>
      <c r="D63" s="107"/>
      <c r="E63" s="107"/>
      <c r="F63" s="107"/>
      <c r="G63" s="107"/>
      <c r="H63" s="107"/>
      <c r="I63" s="107"/>
      <c r="J63" s="107"/>
      <c r="K63" s="107"/>
      <c r="L63" s="28">
        <v>11</v>
      </c>
      <c r="M63" s="25"/>
      <c r="N63" s="174"/>
      <c r="O63" s="153">
        <f>L63*N63</f>
        <v>0</v>
      </c>
    </row>
    <row r="64" spans="1:15" s="43" customFormat="1" ht="14.15">
      <c r="A64" s="22"/>
      <c r="B64" s="65"/>
      <c r="C64" s="23"/>
      <c r="D64" s="107"/>
      <c r="E64" s="107"/>
      <c r="F64" s="107"/>
      <c r="G64" s="107"/>
      <c r="H64" s="107"/>
      <c r="I64" s="107"/>
      <c r="J64" s="107"/>
      <c r="K64" s="107"/>
      <c r="L64" s="28"/>
      <c r="M64" s="25"/>
      <c r="N64" s="174"/>
      <c r="O64" s="153"/>
    </row>
    <row r="65" spans="1:15">
      <c r="A65" s="22" t="s">
        <v>299</v>
      </c>
      <c r="C65" s="1" t="s">
        <v>170</v>
      </c>
      <c r="D65" s="334" t="s">
        <v>251</v>
      </c>
      <c r="E65" s="334"/>
      <c r="F65" s="334"/>
      <c r="G65" s="334"/>
      <c r="H65" s="334"/>
      <c r="I65" s="334"/>
      <c r="J65" s="334"/>
      <c r="K65" s="334"/>
    </row>
    <row r="66" spans="1:15" s="36" customFormat="1" ht="43.5" customHeight="1">
      <c r="A66" s="22"/>
      <c r="B66" s="65"/>
      <c r="C66" s="23"/>
      <c r="D66" s="315" t="s">
        <v>425</v>
      </c>
      <c r="E66" s="315"/>
      <c r="F66" s="315"/>
      <c r="G66" s="315"/>
      <c r="H66" s="315"/>
      <c r="I66" s="315"/>
      <c r="J66" s="315"/>
      <c r="K66" s="315"/>
      <c r="L66" s="24"/>
      <c r="M66" s="25"/>
      <c r="N66" s="178"/>
      <c r="O66" s="152"/>
    </row>
    <row r="67" spans="1:15" s="43" customFormat="1" ht="14.15">
      <c r="A67" s="22"/>
      <c r="B67" s="65"/>
      <c r="C67" s="23"/>
      <c r="D67" s="107"/>
      <c r="E67" s="107"/>
      <c r="F67" s="107"/>
      <c r="G67" s="107"/>
      <c r="H67" s="107"/>
      <c r="I67" s="107"/>
      <c r="J67" s="107"/>
      <c r="K67" s="107"/>
      <c r="L67" s="28">
        <v>26</v>
      </c>
      <c r="M67" s="25"/>
      <c r="N67" s="174">
        <f>N25</f>
        <v>0</v>
      </c>
      <c r="O67" s="153">
        <f>L67*N67</f>
        <v>0</v>
      </c>
    </row>
    <row r="68" spans="1:15" s="43" customFormat="1" ht="14.15">
      <c r="A68" s="22"/>
      <c r="B68" s="65"/>
      <c r="C68" s="23"/>
      <c r="D68" s="107"/>
      <c r="E68" s="107"/>
      <c r="F68" s="107"/>
      <c r="G68" s="107"/>
      <c r="H68" s="107"/>
      <c r="I68" s="107"/>
      <c r="J68" s="107"/>
      <c r="K68" s="107"/>
      <c r="L68" s="28"/>
      <c r="M68" s="25"/>
      <c r="N68" s="174"/>
      <c r="O68" s="153"/>
    </row>
    <row r="69" spans="1:15">
      <c r="A69" s="22" t="s">
        <v>300</v>
      </c>
      <c r="C69" s="1" t="s">
        <v>170</v>
      </c>
      <c r="D69" s="334" t="s">
        <v>262</v>
      </c>
      <c r="E69" s="334"/>
      <c r="F69" s="334"/>
      <c r="G69" s="334"/>
      <c r="H69" s="334"/>
      <c r="I69" s="334"/>
      <c r="J69" s="334"/>
      <c r="K69" s="334"/>
    </row>
    <row r="70" spans="1:15" s="36" customFormat="1" ht="53.6" customHeight="1">
      <c r="A70" s="22"/>
      <c r="B70" s="65"/>
      <c r="C70" s="23"/>
      <c r="D70" s="315" t="s">
        <v>435</v>
      </c>
      <c r="E70" s="315"/>
      <c r="F70" s="315"/>
      <c r="G70" s="315"/>
      <c r="H70" s="315"/>
      <c r="I70" s="315"/>
      <c r="J70" s="315"/>
      <c r="K70" s="315"/>
      <c r="L70" s="24"/>
      <c r="M70" s="25"/>
      <c r="N70" s="178"/>
      <c r="O70" s="152"/>
    </row>
    <row r="71" spans="1:15" s="43" customFormat="1" ht="14.15">
      <c r="A71" s="22"/>
      <c r="B71" s="65"/>
      <c r="C71" s="23"/>
      <c r="D71" s="107"/>
      <c r="E71" s="107"/>
      <c r="F71" s="107"/>
      <c r="G71" s="107"/>
      <c r="H71" s="107"/>
      <c r="I71" s="107"/>
      <c r="J71" s="107"/>
      <c r="K71" s="107"/>
      <c r="L71" s="28">
        <v>42</v>
      </c>
      <c r="M71" s="25"/>
      <c r="N71" s="174"/>
      <c r="O71" s="153">
        <f>L71*N71</f>
        <v>0</v>
      </c>
    </row>
    <row r="72" spans="1:15" s="43" customFormat="1" ht="14.15">
      <c r="A72" s="22"/>
      <c r="B72" s="65"/>
      <c r="C72" s="23"/>
      <c r="D72" s="107"/>
      <c r="E72" s="107"/>
      <c r="F72" s="107"/>
      <c r="G72" s="107"/>
      <c r="H72" s="107"/>
      <c r="I72" s="107"/>
      <c r="J72" s="107"/>
      <c r="K72" s="107"/>
      <c r="L72" s="28"/>
      <c r="M72" s="25"/>
      <c r="N72" s="174"/>
      <c r="O72" s="153"/>
    </row>
    <row r="73" spans="1:15">
      <c r="A73" s="22" t="s">
        <v>301</v>
      </c>
      <c r="C73" s="1" t="s">
        <v>170</v>
      </c>
      <c r="D73" s="334" t="s">
        <v>263</v>
      </c>
      <c r="E73" s="334"/>
      <c r="F73" s="334"/>
      <c r="G73" s="334"/>
      <c r="H73" s="334"/>
      <c r="I73" s="334"/>
      <c r="J73" s="334"/>
      <c r="K73" s="334"/>
    </row>
    <row r="74" spans="1:15" s="36" customFormat="1" ht="53.6" customHeight="1">
      <c r="A74" s="22"/>
      <c r="B74" s="65"/>
      <c r="C74" s="23"/>
      <c r="D74" s="315" t="s">
        <v>436</v>
      </c>
      <c r="E74" s="315"/>
      <c r="F74" s="315"/>
      <c r="G74" s="315"/>
      <c r="H74" s="315"/>
      <c r="I74" s="315"/>
      <c r="J74" s="315"/>
      <c r="K74" s="315"/>
      <c r="L74" s="24"/>
      <c r="M74" s="25"/>
      <c r="N74" s="178"/>
      <c r="O74" s="152"/>
    </row>
    <row r="75" spans="1:15" s="43" customFormat="1" ht="14.15">
      <c r="A75" s="22"/>
      <c r="B75" s="65"/>
      <c r="C75" s="23"/>
      <c r="D75" s="107"/>
      <c r="E75" s="107"/>
      <c r="F75" s="107"/>
      <c r="G75" s="107"/>
      <c r="H75" s="107"/>
      <c r="I75" s="107"/>
      <c r="J75" s="107"/>
      <c r="K75" s="107"/>
      <c r="L75" s="28">
        <v>4</v>
      </c>
      <c r="M75" s="25"/>
      <c r="N75" s="174"/>
      <c r="O75" s="153">
        <f>L75*N75</f>
        <v>0</v>
      </c>
    </row>
    <row r="76" spans="1:15" s="43" customFormat="1" ht="14.15">
      <c r="A76" s="22"/>
      <c r="B76" s="65"/>
      <c r="C76" s="23"/>
      <c r="D76" s="107"/>
      <c r="E76" s="107"/>
      <c r="F76" s="107"/>
      <c r="G76" s="107"/>
      <c r="H76" s="107"/>
      <c r="I76" s="107"/>
      <c r="J76" s="107"/>
      <c r="K76" s="107"/>
      <c r="L76" s="28"/>
      <c r="M76" s="25"/>
      <c r="N76" s="174"/>
      <c r="O76" s="153"/>
    </row>
    <row r="77" spans="1:15" s="43" customFormat="1" ht="14.15">
      <c r="A77" s="22"/>
      <c r="B77" s="65"/>
      <c r="C77" s="23"/>
      <c r="D77" s="111" t="s">
        <v>264</v>
      </c>
      <c r="E77" s="112"/>
      <c r="F77" s="112"/>
      <c r="G77" s="112"/>
      <c r="H77" s="112"/>
      <c r="I77" s="112"/>
      <c r="J77" s="112"/>
      <c r="K77" s="112"/>
      <c r="L77" s="113"/>
      <c r="M77" s="112"/>
      <c r="N77" s="151"/>
      <c r="O77" s="151"/>
    </row>
    <row r="78" spans="1:15" s="43" customFormat="1" ht="14.15">
      <c r="A78" s="22"/>
      <c r="B78" s="65"/>
      <c r="C78" s="23"/>
      <c r="D78" s="115"/>
      <c r="E78" s="83"/>
      <c r="F78" s="83"/>
      <c r="G78" s="83"/>
      <c r="H78" s="83"/>
      <c r="I78" s="83"/>
      <c r="J78" s="83"/>
      <c r="K78" s="83"/>
      <c r="L78" s="116"/>
      <c r="M78" s="83"/>
      <c r="N78" s="154"/>
      <c r="O78" s="154"/>
    </row>
    <row r="79" spans="1:15">
      <c r="A79" s="22" t="s">
        <v>302</v>
      </c>
      <c r="C79" s="1" t="s">
        <v>22</v>
      </c>
      <c r="D79" s="334" t="s">
        <v>265</v>
      </c>
      <c r="E79" s="334"/>
      <c r="F79" s="334"/>
      <c r="G79" s="334"/>
      <c r="H79" s="334"/>
      <c r="I79" s="334"/>
      <c r="J79" s="334"/>
      <c r="K79" s="334"/>
    </row>
    <row r="80" spans="1:15" s="36" customFormat="1" ht="43.5" customHeight="1">
      <c r="A80" s="22"/>
      <c r="B80" s="65"/>
      <c r="C80" s="23"/>
      <c r="D80" s="315" t="s">
        <v>437</v>
      </c>
      <c r="E80" s="315"/>
      <c r="F80" s="315"/>
      <c r="G80" s="315"/>
      <c r="H80" s="315"/>
      <c r="I80" s="315"/>
      <c r="J80" s="315"/>
      <c r="K80" s="315"/>
      <c r="L80" s="24"/>
      <c r="M80" s="25"/>
      <c r="N80" s="178"/>
      <c r="O80" s="152"/>
    </row>
    <row r="81" spans="1:15" s="43" customFormat="1" ht="14.15">
      <c r="A81" s="22"/>
      <c r="B81" s="65"/>
      <c r="C81" s="23"/>
      <c r="D81" s="107"/>
      <c r="E81" s="107"/>
      <c r="F81" s="107"/>
      <c r="G81" s="107"/>
      <c r="H81" s="107"/>
      <c r="I81" s="107"/>
      <c r="J81" s="107"/>
      <c r="K81" s="107"/>
      <c r="L81" s="28">
        <v>1</v>
      </c>
      <c r="M81" s="25"/>
      <c r="N81" s="174"/>
      <c r="O81" s="153">
        <f>L81*N81</f>
        <v>0</v>
      </c>
    </row>
    <row r="82" spans="1:15" s="43" customFormat="1" ht="14.15">
      <c r="A82" s="22"/>
      <c r="B82" s="65"/>
      <c r="C82" s="23"/>
      <c r="D82" s="107"/>
      <c r="E82" s="107"/>
      <c r="F82" s="107"/>
      <c r="G82" s="107"/>
      <c r="H82" s="107"/>
      <c r="I82" s="107"/>
      <c r="J82" s="107"/>
      <c r="K82" s="107"/>
      <c r="L82" s="28"/>
      <c r="M82" s="25"/>
      <c r="N82" s="174"/>
      <c r="O82" s="153"/>
    </row>
    <row r="83" spans="1:15">
      <c r="A83" s="22" t="s">
        <v>303</v>
      </c>
      <c r="C83" s="1" t="s">
        <v>22</v>
      </c>
      <c r="D83" s="334" t="s">
        <v>266</v>
      </c>
      <c r="E83" s="334"/>
      <c r="F83" s="334"/>
      <c r="G83" s="334"/>
      <c r="H83" s="334"/>
      <c r="I83" s="334"/>
      <c r="J83" s="334"/>
      <c r="K83" s="334"/>
    </row>
    <row r="84" spans="1:15" s="36" customFormat="1" ht="43.5" customHeight="1">
      <c r="A84" s="22"/>
      <c r="B84" s="65"/>
      <c r="C84" s="23"/>
      <c r="D84" s="315" t="s">
        <v>438</v>
      </c>
      <c r="E84" s="315"/>
      <c r="F84" s="315"/>
      <c r="G84" s="315"/>
      <c r="H84" s="315"/>
      <c r="I84" s="315"/>
      <c r="J84" s="315"/>
      <c r="K84" s="315"/>
      <c r="L84" s="24"/>
      <c r="M84" s="25"/>
      <c r="N84" s="178"/>
      <c r="O84" s="152"/>
    </row>
    <row r="85" spans="1:15" s="43" customFormat="1" ht="14.15">
      <c r="A85" s="22"/>
      <c r="B85" s="65"/>
      <c r="C85" s="23"/>
      <c r="D85" s="107"/>
      <c r="E85" s="107"/>
      <c r="F85" s="107"/>
      <c r="G85" s="107"/>
      <c r="H85" s="107"/>
      <c r="I85" s="107"/>
      <c r="J85" s="107"/>
      <c r="K85" s="107"/>
      <c r="L85" s="28">
        <v>3</v>
      </c>
      <c r="M85" s="25"/>
      <c r="N85" s="174"/>
      <c r="O85" s="153">
        <f>L85*N85</f>
        <v>0</v>
      </c>
    </row>
    <row r="86" spans="1:15" s="43" customFormat="1" ht="14.15">
      <c r="A86" s="22"/>
      <c r="B86" s="65"/>
      <c r="C86" s="23"/>
      <c r="D86" s="115"/>
      <c r="E86" s="83"/>
      <c r="F86" s="83"/>
      <c r="G86" s="83"/>
      <c r="H86" s="83"/>
      <c r="I86" s="83"/>
      <c r="J86" s="83"/>
      <c r="K86" s="83"/>
      <c r="L86" s="116"/>
      <c r="M86" s="83"/>
      <c r="N86" s="154"/>
      <c r="O86" s="154"/>
    </row>
    <row r="87" spans="1:15">
      <c r="A87" s="22" t="s">
        <v>304</v>
      </c>
      <c r="C87" s="1" t="s">
        <v>22</v>
      </c>
      <c r="D87" s="334" t="s">
        <v>267</v>
      </c>
      <c r="E87" s="334"/>
      <c r="F87" s="334"/>
      <c r="G87" s="334"/>
      <c r="H87" s="334"/>
      <c r="I87" s="334"/>
      <c r="J87" s="334"/>
      <c r="K87" s="334"/>
    </row>
    <row r="88" spans="1:15" s="36" customFormat="1" ht="46.95" customHeight="1">
      <c r="A88" s="22"/>
      <c r="B88" s="65"/>
      <c r="C88" s="23"/>
      <c r="D88" s="315" t="s">
        <v>439</v>
      </c>
      <c r="E88" s="315"/>
      <c r="F88" s="315"/>
      <c r="G88" s="315"/>
      <c r="H88" s="315"/>
      <c r="I88" s="315"/>
      <c r="J88" s="315"/>
      <c r="K88" s="315"/>
      <c r="L88" s="24"/>
      <c r="M88" s="25"/>
      <c r="N88" s="178"/>
      <c r="O88" s="152"/>
    </row>
    <row r="89" spans="1:15" s="43" customFormat="1" ht="14.15">
      <c r="A89" s="22"/>
      <c r="B89" s="65"/>
      <c r="C89" s="23"/>
      <c r="D89" s="107"/>
      <c r="E89" s="107"/>
      <c r="F89" s="107"/>
      <c r="G89" s="107"/>
      <c r="H89" s="107"/>
      <c r="I89" s="107"/>
      <c r="J89" s="107"/>
      <c r="K89" s="107"/>
      <c r="L89" s="28">
        <v>1</v>
      </c>
      <c r="M89" s="25"/>
      <c r="N89" s="174"/>
      <c r="O89" s="153">
        <f>L89*N89</f>
        <v>0</v>
      </c>
    </row>
    <row r="90" spans="1:15" s="43" customFormat="1" ht="14.15">
      <c r="A90" s="22"/>
      <c r="B90" s="65"/>
      <c r="C90" s="23"/>
      <c r="D90" s="107"/>
      <c r="E90" s="107"/>
      <c r="F90" s="107"/>
      <c r="G90" s="107"/>
      <c r="H90" s="107"/>
      <c r="I90" s="107"/>
      <c r="J90" s="107"/>
      <c r="K90" s="107"/>
      <c r="L90" s="28"/>
      <c r="M90" s="25"/>
      <c r="N90" s="174"/>
      <c r="O90" s="153"/>
    </row>
    <row r="91" spans="1:15">
      <c r="A91" s="22" t="s">
        <v>305</v>
      </c>
      <c r="C91" s="1" t="s">
        <v>22</v>
      </c>
      <c r="D91" s="334" t="s">
        <v>268</v>
      </c>
      <c r="E91" s="334"/>
      <c r="F91" s="334"/>
      <c r="G91" s="334"/>
      <c r="H91" s="334"/>
      <c r="I91" s="334"/>
      <c r="J91" s="334"/>
      <c r="K91" s="334"/>
    </row>
    <row r="92" spans="1:15" s="36" customFormat="1" ht="83.6" customHeight="1">
      <c r="A92" s="22"/>
      <c r="B92" s="65"/>
      <c r="C92" s="23"/>
      <c r="D92" s="315" t="s">
        <v>440</v>
      </c>
      <c r="E92" s="315"/>
      <c r="F92" s="315"/>
      <c r="G92" s="315"/>
      <c r="H92" s="315"/>
      <c r="I92" s="315"/>
      <c r="J92" s="315"/>
      <c r="K92" s="315"/>
      <c r="L92" s="24"/>
      <c r="M92" s="25"/>
      <c r="N92" s="178"/>
      <c r="O92" s="152"/>
    </row>
    <row r="93" spans="1:15" s="43" customFormat="1" ht="14.15">
      <c r="A93" s="22"/>
      <c r="B93" s="65"/>
      <c r="C93" s="23"/>
      <c r="D93" s="107"/>
      <c r="E93" s="107"/>
      <c r="F93" s="107"/>
      <c r="G93" s="107"/>
      <c r="H93" s="107"/>
      <c r="I93" s="107"/>
      <c r="J93" s="107"/>
      <c r="K93" s="107"/>
      <c r="L93" s="28">
        <v>1</v>
      </c>
      <c r="M93" s="25"/>
      <c r="N93" s="174"/>
      <c r="O93" s="153">
        <f>L93*N93</f>
        <v>0</v>
      </c>
    </row>
    <row r="94" spans="1:15" s="43" customFormat="1" ht="14.15">
      <c r="A94" s="22"/>
      <c r="B94" s="65"/>
      <c r="C94" s="23"/>
      <c r="D94" s="107"/>
      <c r="E94" s="107"/>
      <c r="F94" s="107"/>
      <c r="G94" s="107"/>
      <c r="H94" s="107"/>
      <c r="I94" s="107"/>
      <c r="J94" s="107"/>
      <c r="K94" s="107"/>
      <c r="L94" s="28"/>
      <c r="M94" s="25"/>
      <c r="N94" s="174"/>
      <c r="O94" s="153"/>
    </row>
    <row r="95" spans="1:15">
      <c r="A95" s="22" t="s">
        <v>306</v>
      </c>
      <c r="C95" s="1" t="s">
        <v>22</v>
      </c>
      <c r="D95" s="334" t="s">
        <v>269</v>
      </c>
      <c r="E95" s="334"/>
      <c r="F95" s="334"/>
      <c r="G95" s="334"/>
      <c r="H95" s="334"/>
      <c r="I95" s="334"/>
      <c r="J95" s="334"/>
      <c r="K95" s="334"/>
    </row>
    <row r="96" spans="1:15" s="36" customFormat="1" ht="120.65" customHeight="1">
      <c r="A96" s="22"/>
      <c r="B96" s="65"/>
      <c r="C96" s="23"/>
      <c r="D96" s="315" t="s">
        <v>441</v>
      </c>
      <c r="E96" s="315"/>
      <c r="F96" s="315"/>
      <c r="G96" s="315"/>
      <c r="H96" s="315"/>
      <c r="I96" s="315"/>
      <c r="J96" s="315"/>
      <c r="K96" s="315"/>
      <c r="L96" s="24"/>
      <c r="M96" s="25"/>
      <c r="N96" s="178"/>
      <c r="O96" s="152"/>
    </row>
    <row r="97" spans="1:15" s="43" customFormat="1" ht="14.15">
      <c r="A97" s="22"/>
      <c r="B97" s="65"/>
      <c r="C97" s="23"/>
      <c r="D97" s="107"/>
      <c r="E97" s="107"/>
      <c r="F97" s="107"/>
      <c r="G97" s="107"/>
      <c r="H97" s="107"/>
      <c r="I97" s="107"/>
      <c r="J97" s="107"/>
      <c r="K97" s="107"/>
      <c r="L97" s="28">
        <v>1</v>
      </c>
      <c r="M97" s="25"/>
      <c r="N97" s="174"/>
      <c r="O97" s="153">
        <f>L97*N97</f>
        <v>0</v>
      </c>
    </row>
    <row r="98" spans="1:15" s="43" customFormat="1" ht="14.15">
      <c r="A98" s="22"/>
      <c r="B98" s="65"/>
      <c r="C98" s="23"/>
      <c r="D98" s="107"/>
      <c r="E98" s="107"/>
      <c r="F98" s="107"/>
      <c r="G98" s="107"/>
      <c r="H98" s="107"/>
      <c r="I98" s="107"/>
      <c r="J98" s="107"/>
      <c r="K98" s="107"/>
      <c r="L98" s="28"/>
      <c r="M98" s="25"/>
      <c r="N98" s="174"/>
      <c r="O98" s="153"/>
    </row>
    <row r="99" spans="1:15">
      <c r="A99" s="22" t="s">
        <v>307</v>
      </c>
      <c r="C99" s="1" t="s">
        <v>41</v>
      </c>
      <c r="D99" s="334" t="s">
        <v>443</v>
      </c>
      <c r="E99" s="334"/>
      <c r="F99" s="334"/>
      <c r="G99" s="334"/>
      <c r="H99" s="334"/>
      <c r="I99" s="334"/>
      <c r="J99" s="334"/>
      <c r="K99" s="334"/>
    </row>
    <row r="100" spans="1:15" s="36" customFormat="1" ht="74.599999999999994" customHeight="1">
      <c r="A100" s="22"/>
      <c r="B100" s="65"/>
      <c r="C100" s="23"/>
      <c r="D100" s="315" t="s">
        <v>442</v>
      </c>
      <c r="E100" s="315"/>
      <c r="F100" s="315"/>
      <c r="G100" s="315"/>
      <c r="H100" s="315"/>
      <c r="I100" s="315"/>
      <c r="J100" s="315"/>
      <c r="K100" s="315"/>
      <c r="L100" s="24"/>
      <c r="M100" s="25"/>
      <c r="N100" s="178"/>
      <c r="O100" s="152"/>
    </row>
    <row r="101" spans="1:15" s="43" customFormat="1" ht="14.15">
      <c r="A101" s="22"/>
      <c r="B101" s="65"/>
      <c r="C101" s="23"/>
      <c r="D101" s="107"/>
      <c r="E101" s="107"/>
      <c r="F101" s="107"/>
      <c r="G101" s="107"/>
      <c r="H101" s="107"/>
      <c r="I101" s="107"/>
      <c r="J101" s="107"/>
      <c r="K101" s="107"/>
      <c r="L101" s="28">
        <v>45</v>
      </c>
      <c r="M101" s="25"/>
      <c r="N101" s="174"/>
      <c r="O101" s="153">
        <f>L101*N101</f>
        <v>0</v>
      </c>
    </row>
    <row r="102" spans="1:15" s="43" customFormat="1" ht="14.15">
      <c r="A102" s="22"/>
      <c r="B102" s="65"/>
      <c r="C102" s="23"/>
      <c r="D102" s="107"/>
      <c r="E102" s="107"/>
      <c r="F102" s="107"/>
      <c r="G102" s="107"/>
      <c r="H102" s="107"/>
      <c r="I102" s="107"/>
      <c r="J102" s="107"/>
      <c r="K102" s="107"/>
      <c r="L102" s="28"/>
      <c r="M102" s="25"/>
      <c r="N102" s="174"/>
      <c r="O102" s="153"/>
    </row>
    <row r="103" spans="1:15">
      <c r="A103" s="22" t="s">
        <v>308</v>
      </c>
      <c r="C103" s="1" t="s">
        <v>170</v>
      </c>
      <c r="D103" s="334" t="s">
        <v>270</v>
      </c>
      <c r="E103" s="334"/>
      <c r="F103" s="334"/>
      <c r="G103" s="334"/>
      <c r="H103" s="334"/>
      <c r="I103" s="334"/>
      <c r="J103" s="334"/>
      <c r="K103" s="334"/>
    </row>
    <row r="104" spans="1:15" s="36" customFormat="1" ht="74.599999999999994" customHeight="1">
      <c r="A104" s="22"/>
      <c r="B104" s="65"/>
      <c r="C104" s="23"/>
      <c r="D104" s="315" t="s">
        <v>444</v>
      </c>
      <c r="E104" s="315"/>
      <c r="F104" s="315"/>
      <c r="G104" s="315"/>
      <c r="H104" s="315"/>
      <c r="I104" s="315"/>
      <c r="J104" s="315"/>
      <c r="K104" s="315"/>
      <c r="L104" s="24"/>
      <c r="M104" s="25"/>
      <c r="N104" s="178"/>
      <c r="O104" s="152"/>
    </row>
    <row r="105" spans="1:15" s="43" customFormat="1" ht="14.15">
      <c r="A105" s="22"/>
      <c r="B105" s="65"/>
      <c r="C105" s="23"/>
      <c r="D105" s="107"/>
      <c r="E105" s="107"/>
      <c r="F105" s="107"/>
      <c r="G105" s="107"/>
      <c r="H105" s="107"/>
      <c r="I105" s="107"/>
      <c r="J105" s="107"/>
      <c r="K105" s="107"/>
      <c r="L105" s="28">
        <v>25</v>
      </c>
      <c r="M105" s="25"/>
      <c r="N105" s="174"/>
      <c r="O105" s="153">
        <f>L105*N105</f>
        <v>0</v>
      </c>
    </row>
    <row r="106" spans="1:15" s="43" customFormat="1" ht="14.15">
      <c r="A106" s="22"/>
      <c r="B106" s="65"/>
      <c r="C106" s="23"/>
      <c r="D106" s="107"/>
      <c r="E106" s="107"/>
      <c r="F106" s="107"/>
      <c r="G106" s="107"/>
      <c r="H106" s="107"/>
      <c r="I106" s="107"/>
      <c r="J106" s="107"/>
      <c r="K106" s="107"/>
      <c r="L106" s="28"/>
      <c r="M106" s="25"/>
      <c r="N106" s="174"/>
      <c r="O106" s="153"/>
    </row>
    <row r="107" spans="1:15">
      <c r="A107" s="22" t="s">
        <v>309</v>
      </c>
      <c r="C107" s="1" t="s">
        <v>170</v>
      </c>
      <c r="D107" s="334" t="s">
        <v>271</v>
      </c>
      <c r="E107" s="334"/>
      <c r="F107" s="334"/>
      <c r="G107" s="334"/>
      <c r="H107" s="334"/>
      <c r="I107" s="334"/>
      <c r="J107" s="334"/>
      <c r="K107" s="334"/>
    </row>
    <row r="108" spans="1:15" s="36" customFormat="1" ht="51" customHeight="1">
      <c r="A108" s="22"/>
      <c r="B108" s="65"/>
      <c r="C108" s="23"/>
      <c r="D108" s="315" t="s">
        <v>445</v>
      </c>
      <c r="E108" s="315"/>
      <c r="F108" s="315"/>
      <c r="G108" s="315"/>
      <c r="H108" s="315"/>
      <c r="I108" s="315"/>
      <c r="J108" s="315"/>
      <c r="K108" s="315"/>
      <c r="L108" s="24"/>
      <c r="M108" s="25"/>
      <c r="N108" s="178"/>
      <c r="O108" s="152"/>
    </row>
    <row r="109" spans="1:15" s="43" customFormat="1" ht="14.15">
      <c r="A109" s="22"/>
      <c r="B109" s="65"/>
      <c r="C109" s="23"/>
      <c r="D109" s="107"/>
      <c r="E109" s="107"/>
      <c r="F109" s="107"/>
      <c r="G109" s="107"/>
      <c r="H109" s="107"/>
      <c r="I109" s="107"/>
      <c r="J109" s="107"/>
      <c r="K109" s="107"/>
      <c r="L109" s="28">
        <v>50</v>
      </c>
      <c r="M109" s="25"/>
      <c r="N109" s="174"/>
      <c r="O109" s="153">
        <f>L109*N109</f>
        <v>0</v>
      </c>
    </row>
    <row r="110" spans="1:15" s="43" customFormat="1" ht="14.15">
      <c r="A110" s="22"/>
      <c r="B110" s="65"/>
      <c r="C110" s="23"/>
      <c r="D110" s="107"/>
      <c r="E110" s="107"/>
      <c r="F110" s="107"/>
      <c r="G110" s="107"/>
      <c r="H110" s="107"/>
      <c r="I110" s="107"/>
      <c r="J110" s="107"/>
      <c r="K110" s="107"/>
      <c r="L110" s="28"/>
      <c r="M110" s="25"/>
      <c r="N110" s="174"/>
      <c r="O110" s="153"/>
    </row>
    <row r="111" spans="1:15">
      <c r="A111" s="22" t="s">
        <v>310</v>
      </c>
      <c r="C111" s="1" t="s">
        <v>170</v>
      </c>
      <c r="D111" s="334" t="s">
        <v>272</v>
      </c>
      <c r="E111" s="334"/>
      <c r="F111" s="334"/>
      <c r="G111" s="334"/>
      <c r="H111" s="334"/>
      <c r="I111" s="334"/>
      <c r="J111" s="334"/>
      <c r="K111" s="334"/>
    </row>
    <row r="112" spans="1:15" s="36" customFormat="1" ht="79.95" customHeight="1">
      <c r="A112" s="22"/>
      <c r="B112" s="65"/>
      <c r="C112" s="23"/>
      <c r="D112" s="315" t="s">
        <v>446</v>
      </c>
      <c r="E112" s="315"/>
      <c r="F112" s="315"/>
      <c r="G112" s="315"/>
      <c r="H112" s="315"/>
      <c r="I112" s="315"/>
      <c r="J112" s="315"/>
      <c r="K112" s="315"/>
      <c r="L112" s="24"/>
      <c r="M112" s="25"/>
      <c r="N112" s="178"/>
      <c r="O112" s="152"/>
    </row>
    <row r="113" spans="1:15" s="43" customFormat="1" ht="14.15">
      <c r="A113" s="22"/>
      <c r="B113" s="65"/>
      <c r="C113" s="23"/>
      <c r="D113" s="107"/>
      <c r="E113" s="107"/>
      <c r="F113" s="107"/>
      <c r="G113" s="107"/>
      <c r="H113" s="107"/>
      <c r="I113" s="107"/>
      <c r="J113" s="107"/>
      <c r="K113" s="107"/>
      <c r="L113" s="28">
        <v>15</v>
      </c>
      <c r="M113" s="25"/>
      <c r="N113" s="174"/>
      <c r="O113" s="153">
        <f>L113*N113</f>
        <v>0</v>
      </c>
    </row>
    <row r="114" spans="1:15" s="43" customFormat="1" ht="14.15">
      <c r="A114" s="22"/>
      <c r="B114" s="65"/>
      <c r="C114" s="23"/>
      <c r="D114" s="107"/>
      <c r="E114" s="107"/>
      <c r="F114" s="107"/>
      <c r="G114" s="107"/>
      <c r="H114" s="107"/>
      <c r="I114" s="107"/>
      <c r="J114" s="107"/>
      <c r="K114" s="107"/>
      <c r="L114" s="28"/>
      <c r="M114" s="25"/>
      <c r="N114" s="174"/>
      <c r="O114" s="153"/>
    </row>
    <row r="115" spans="1:15">
      <c r="A115" s="22" t="s">
        <v>311</v>
      </c>
      <c r="C115" s="1" t="s">
        <v>22</v>
      </c>
      <c r="D115" s="334" t="s">
        <v>273</v>
      </c>
      <c r="E115" s="334"/>
      <c r="F115" s="334"/>
      <c r="G115" s="334"/>
      <c r="H115" s="334"/>
      <c r="I115" s="334"/>
      <c r="J115" s="334"/>
      <c r="K115" s="334"/>
    </row>
    <row r="116" spans="1:15" s="36" customFormat="1" ht="49.1" customHeight="1">
      <c r="A116" s="22"/>
      <c r="B116" s="65"/>
      <c r="C116" s="23"/>
      <c r="D116" s="315" t="s">
        <v>447</v>
      </c>
      <c r="E116" s="315"/>
      <c r="F116" s="315"/>
      <c r="G116" s="315"/>
      <c r="H116" s="315"/>
      <c r="I116" s="315"/>
      <c r="J116" s="315"/>
      <c r="K116" s="315"/>
      <c r="L116" s="24"/>
      <c r="M116" s="25"/>
      <c r="N116" s="178"/>
      <c r="O116" s="152"/>
    </row>
    <row r="117" spans="1:15" s="43" customFormat="1" ht="14.15">
      <c r="A117" s="22"/>
      <c r="B117" s="65"/>
      <c r="C117" s="23"/>
      <c r="D117" s="107"/>
      <c r="E117" s="107"/>
      <c r="F117" s="107"/>
      <c r="G117" s="107"/>
      <c r="H117" s="107"/>
      <c r="I117" s="107"/>
      <c r="J117" s="107"/>
      <c r="K117" s="107"/>
      <c r="L117" s="28">
        <v>3</v>
      </c>
      <c r="M117" s="25"/>
      <c r="N117" s="174"/>
      <c r="O117" s="153">
        <f>L117*N117</f>
        <v>0</v>
      </c>
    </row>
    <row r="118" spans="1:15" s="43" customFormat="1" ht="14.15">
      <c r="A118" s="22"/>
      <c r="B118" s="65"/>
      <c r="C118" s="23"/>
      <c r="D118" s="107"/>
      <c r="E118" s="107"/>
      <c r="F118" s="107"/>
      <c r="G118" s="107"/>
      <c r="H118" s="107"/>
      <c r="I118" s="107"/>
      <c r="J118" s="107"/>
      <c r="K118" s="107"/>
      <c r="L118" s="28"/>
      <c r="M118" s="25"/>
      <c r="N118" s="174"/>
      <c r="O118" s="153"/>
    </row>
    <row r="119" spans="1:15">
      <c r="A119" s="22" t="s">
        <v>312</v>
      </c>
      <c r="C119" s="1" t="s">
        <v>22</v>
      </c>
      <c r="D119" s="334" t="s">
        <v>274</v>
      </c>
      <c r="E119" s="334"/>
      <c r="F119" s="334"/>
      <c r="G119" s="334"/>
      <c r="H119" s="334"/>
      <c r="I119" s="334"/>
      <c r="J119" s="334"/>
      <c r="K119" s="334"/>
    </row>
    <row r="120" spans="1:15" s="36" customFormat="1" ht="60" customHeight="1">
      <c r="A120" s="22"/>
      <c r="B120" s="65"/>
      <c r="C120" s="23"/>
      <c r="D120" s="315" t="s">
        <v>448</v>
      </c>
      <c r="E120" s="315"/>
      <c r="F120" s="315"/>
      <c r="G120" s="315"/>
      <c r="H120" s="315"/>
      <c r="I120" s="315"/>
      <c r="J120" s="315"/>
      <c r="K120" s="315"/>
      <c r="L120" s="24"/>
      <c r="M120" s="25"/>
      <c r="N120" s="178"/>
      <c r="O120" s="152"/>
    </row>
    <row r="121" spans="1:15" s="43" customFormat="1" ht="14.15">
      <c r="A121" s="22"/>
      <c r="B121" s="65"/>
      <c r="C121" s="23"/>
      <c r="D121" s="107"/>
      <c r="E121" s="107"/>
      <c r="F121" s="107"/>
      <c r="G121" s="107"/>
      <c r="H121" s="107"/>
      <c r="I121" s="107"/>
      <c r="J121" s="107"/>
      <c r="K121" s="107"/>
      <c r="L121" s="28">
        <v>3</v>
      </c>
      <c r="M121" s="25"/>
      <c r="N121" s="174"/>
      <c r="O121" s="153">
        <f>L121*N121</f>
        <v>0</v>
      </c>
    </row>
    <row r="122" spans="1:15" s="43" customFormat="1" ht="14.15">
      <c r="A122" s="22"/>
      <c r="B122" s="65"/>
      <c r="C122" s="23"/>
      <c r="D122" s="107"/>
      <c r="E122" s="107"/>
      <c r="F122" s="107"/>
      <c r="G122" s="107"/>
      <c r="H122" s="107"/>
      <c r="I122" s="107"/>
      <c r="J122" s="107"/>
      <c r="K122" s="107"/>
      <c r="L122" s="28"/>
      <c r="M122" s="25"/>
      <c r="N122" s="174"/>
      <c r="O122" s="153"/>
    </row>
    <row r="123" spans="1:15">
      <c r="A123" s="22" t="s">
        <v>313</v>
      </c>
      <c r="C123" s="1" t="s">
        <v>22</v>
      </c>
      <c r="D123" s="334" t="s">
        <v>275</v>
      </c>
      <c r="E123" s="334"/>
      <c r="F123" s="334"/>
      <c r="G123" s="334"/>
      <c r="H123" s="334"/>
      <c r="I123" s="334"/>
      <c r="J123" s="334"/>
      <c r="K123" s="334"/>
    </row>
    <row r="124" spans="1:15" s="36" customFormat="1" ht="58.1" customHeight="1">
      <c r="A124" s="22"/>
      <c r="B124" s="65"/>
      <c r="C124" s="23"/>
      <c r="D124" s="315" t="s">
        <v>449</v>
      </c>
      <c r="E124" s="315"/>
      <c r="F124" s="315"/>
      <c r="G124" s="315"/>
      <c r="H124" s="315"/>
      <c r="I124" s="315"/>
      <c r="J124" s="315"/>
      <c r="K124" s="315"/>
      <c r="L124" s="24"/>
      <c r="M124" s="25"/>
      <c r="N124" s="178"/>
      <c r="O124" s="152"/>
    </row>
    <row r="125" spans="1:15" s="43" customFormat="1" ht="14.15">
      <c r="A125" s="22"/>
      <c r="B125" s="65"/>
      <c r="C125" s="23"/>
      <c r="D125" s="107"/>
      <c r="E125" s="107"/>
      <c r="F125" s="107"/>
      <c r="G125" s="107"/>
      <c r="H125" s="107"/>
      <c r="I125" s="107"/>
      <c r="J125" s="107"/>
      <c r="K125" s="107"/>
      <c r="L125" s="28">
        <v>4</v>
      </c>
      <c r="M125" s="25"/>
      <c r="N125" s="174"/>
      <c r="O125" s="153">
        <f>L125*N125</f>
        <v>0</v>
      </c>
    </row>
    <row r="126" spans="1:15" s="43" customFormat="1" ht="14.15">
      <c r="A126" s="22"/>
      <c r="B126" s="65"/>
      <c r="C126" s="23"/>
      <c r="D126" s="107"/>
      <c r="E126" s="107"/>
      <c r="F126" s="107"/>
      <c r="G126" s="107"/>
      <c r="H126" s="107"/>
      <c r="I126" s="107"/>
      <c r="J126" s="107"/>
      <c r="K126" s="107"/>
      <c r="L126" s="28"/>
      <c r="M126" s="25"/>
      <c r="N126" s="174"/>
      <c r="O126" s="153"/>
    </row>
    <row r="127" spans="1:15">
      <c r="A127" s="22" t="s">
        <v>314</v>
      </c>
      <c r="C127" s="1" t="s">
        <v>22</v>
      </c>
      <c r="D127" s="334" t="s">
        <v>276</v>
      </c>
      <c r="E127" s="334"/>
      <c r="F127" s="334"/>
      <c r="G127" s="334"/>
      <c r="H127" s="334"/>
      <c r="I127" s="334"/>
      <c r="J127" s="334"/>
      <c r="K127" s="334"/>
    </row>
    <row r="128" spans="1:15" s="36" customFormat="1" ht="63.45" customHeight="1">
      <c r="A128" s="22"/>
      <c r="B128" s="65"/>
      <c r="C128" s="23"/>
      <c r="D128" s="315" t="s">
        <v>450</v>
      </c>
      <c r="E128" s="315"/>
      <c r="F128" s="315"/>
      <c r="G128" s="315"/>
      <c r="H128" s="315"/>
      <c r="I128" s="315"/>
      <c r="J128" s="315"/>
      <c r="K128" s="315"/>
      <c r="L128" s="24"/>
      <c r="M128" s="25"/>
      <c r="N128" s="178"/>
      <c r="O128" s="152"/>
    </row>
    <row r="129" spans="1:15" s="43" customFormat="1" ht="14.15">
      <c r="A129" s="22"/>
      <c r="B129" s="65"/>
      <c r="C129" s="23"/>
      <c r="D129" s="107"/>
      <c r="E129" s="107"/>
      <c r="F129" s="107"/>
      <c r="G129" s="107"/>
      <c r="H129" s="107"/>
      <c r="I129" s="107"/>
      <c r="J129" s="107"/>
      <c r="K129" s="107"/>
      <c r="L129" s="28">
        <v>3</v>
      </c>
      <c r="M129" s="25"/>
      <c r="N129" s="174"/>
      <c r="O129" s="153">
        <f>L129*N129</f>
        <v>0</v>
      </c>
    </row>
    <row r="130" spans="1:15" s="43" customFormat="1" ht="14.15">
      <c r="A130" s="22"/>
      <c r="B130" s="65"/>
      <c r="C130" s="23"/>
      <c r="D130" s="107"/>
      <c r="E130" s="107"/>
      <c r="F130" s="107"/>
      <c r="G130" s="107"/>
      <c r="H130" s="107"/>
      <c r="I130" s="107"/>
      <c r="J130" s="107"/>
      <c r="K130" s="107"/>
      <c r="L130" s="28"/>
      <c r="M130" s="25"/>
      <c r="N130" s="174"/>
      <c r="O130" s="153"/>
    </row>
    <row r="131" spans="1:15">
      <c r="A131" s="22" t="s">
        <v>315</v>
      </c>
      <c r="C131" s="1" t="s">
        <v>22</v>
      </c>
      <c r="D131" s="334" t="s">
        <v>277</v>
      </c>
      <c r="E131" s="334"/>
      <c r="F131" s="334"/>
      <c r="G131" s="334"/>
      <c r="H131" s="334"/>
      <c r="I131" s="334"/>
      <c r="J131" s="334"/>
      <c r="K131" s="334"/>
    </row>
    <row r="132" spans="1:15" s="36" customFormat="1" ht="49.1" customHeight="1">
      <c r="A132" s="22"/>
      <c r="B132" s="65"/>
      <c r="C132" s="23"/>
      <c r="D132" s="315" t="s">
        <v>451</v>
      </c>
      <c r="E132" s="315"/>
      <c r="F132" s="315"/>
      <c r="G132" s="315"/>
      <c r="H132" s="315"/>
      <c r="I132" s="315"/>
      <c r="J132" s="315"/>
      <c r="K132" s="315"/>
      <c r="L132" s="24"/>
      <c r="M132" s="25"/>
      <c r="N132" s="178"/>
      <c r="O132" s="152"/>
    </row>
    <row r="133" spans="1:15" s="43" customFormat="1" ht="14.15">
      <c r="A133" s="22"/>
      <c r="B133" s="65"/>
      <c r="C133" s="23"/>
      <c r="D133" s="107"/>
      <c r="E133" s="107"/>
      <c r="F133" s="107"/>
      <c r="G133" s="107"/>
      <c r="H133" s="107"/>
      <c r="I133" s="107"/>
      <c r="J133" s="107"/>
      <c r="K133" s="107"/>
      <c r="L133" s="28">
        <v>4</v>
      </c>
      <c r="M133" s="25"/>
      <c r="N133" s="174"/>
      <c r="O133" s="153">
        <f>L133*N133</f>
        <v>0</v>
      </c>
    </row>
    <row r="134" spans="1:15" s="43" customFormat="1" ht="14.15">
      <c r="A134" s="22"/>
      <c r="B134" s="65"/>
      <c r="C134" s="23"/>
      <c r="D134" s="107"/>
      <c r="E134" s="107"/>
      <c r="F134" s="107"/>
      <c r="G134" s="107"/>
      <c r="H134" s="107"/>
      <c r="I134" s="107"/>
      <c r="J134" s="107"/>
      <c r="K134" s="107"/>
      <c r="L134" s="28"/>
      <c r="M134" s="25"/>
      <c r="N134" s="174"/>
      <c r="O134" s="153"/>
    </row>
    <row r="135" spans="1:15">
      <c r="A135" s="22" t="s">
        <v>316</v>
      </c>
      <c r="C135" s="1" t="s">
        <v>170</v>
      </c>
      <c r="D135" s="334" t="s">
        <v>278</v>
      </c>
      <c r="E135" s="334"/>
      <c r="F135" s="334"/>
      <c r="G135" s="334"/>
      <c r="H135" s="334"/>
      <c r="I135" s="334"/>
      <c r="J135" s="334"/>
      <c r="K135" s="334"/>
    </row>
    <row r="136" spans="1:15" s="36" customFormat="1" ht="60" customHeight="1">
      <c r="A136" s="22"/>
      <c r="B136" s="65"/>
      <c r="C136" s="23"/>
      <c r="D136" s="315" t="s">
        <v>452</v>
      </c>
      <c r="E136" s="315"/>
      <c r="F136" s="315"/>
      <c r="G136" s="315"/>
      <c r="H136" s="315"/>
      <c r="I136" s="315"/>
      <c r="J136" s="315"/>
      <c r="K136" s="315"/>
      <c r="L136" s="24"/>
      <c r="M136" s="25"/>
      <c r="N136" s="178"/>
      <c r="O136" s="152"/>
    </row>
    <row r="137" spans="1:15" s="43" customFormat="1" ht="14.15">
      <c r="A137" s="22"/>
      <c r="B137" s="65"/>
      <c r="C137" s="23"/>
      <c r="D137" s="107"/>
      <c r="E137" s="107"/>
      <c r="F137" s="107"/>
      <c r="G137" s="107"/>
      <c r="H137" s="107"/>
      <c r="I137" s="107"/>
      <c r="J137" s="107"/>
      <c r="K137" s="107"/>
      <c r="L137" s="28">
        <v>60</v>
      </c>
      <c r="M137" s="25"/>
      <c r="N137" s="174"/>
      <c r="O137" s="153">
        <f>L137*N137</f>
        <v>0</v>
      </c>
    </row>
    <row r="138" spans="1:15" s="43" customFormat="1" ht="14.15">
      <c r="A138" s="22"/>
      <c r="B138" s="65"/>
      <c r="C138" s="23"/>
      <c r="D138" s="107"/>
      <c r="E138" s="107"/>
      <c r="F138" s="107"/>
      <c r="G138" s="107"/>
      <c r="H138" s="107"/>
      <c r="I138" s="107"/>
      <c r="J138" s="107"/>
      <c r="K138" s="107"/>
      <c r="L138" s="28"/>
      <c r="M138" s="25"/>
      <c r="N138" s="174"/>
      <c r="O138" s="153"/>
    </row>
    <row r="139" spans="1:15">
      <c r="A139" s="22" t="s">
        <v>317</v>
      </c>
      <c r="C139" s="1" t="s">
        <v>170</v>
      </c>
      <c r="D139" s="334" t="s">
        <v>279</v>
      </c>
      <c r="E139" s="334"/>
      <c r="F139" s="334"/>
      <c r="G139" s="334"/>
      <c r="H139" s="334"/>
      <c r="I139" s="334"/>
      <c r="J139" s="334"/>
      <c r="K139" s="334"/>
    </row>
    <row r="140" spans="1:15" s="36" customFormat="1" ht="46.1" customHeight="1">
      <c r="A140" s="22"/>
      <c r="B140" s="65"/>
      <c r="C140" s="23"/>
      <c r="D140" s="315" t="s">
        <v>453</v>
      </c>
      <c r="E140" s="315"/>
      <c r="F140" s="315"/>
      <c r="G140" s="315"/>
      <c r="H140" s="315"/>
      <c r="I140" s="315"/>
      <c r="J140" s="315"/>
      <c r="K140" s="315"/>
      <c r="L140" s="24"/>
      <c r="M140" s="25"/>
      <c r="N140" s="178"/>
      <c r="O140" s="152"/>
    </row>
    <row r="141" spans="1:15" s="43" customFormat="1" ht="14.15">
      <c r="A141" s="22"/>
      <c r="B141" s="65"/>
      <c r="C141" s="23"/>
      <c r="D141" s="107"/>
      <c r="E141" s="107"/>
      <c r="F141" s="107"/>
      <c r="G141" s="107"/>
      <c r="H141" s="107"/>
      <c r="I141" s="107"/>
      <c r="J141" s="107"/>
      <c r="K141" s="107"/>
      <c r="L141" s="28">
        <v>38</v>
      </c>
      <c r="M141" s="25"/>
      <c r="N141" s="174"/>
      <c r="O141" s="153">
        <f>L141*N141</f>
        <v>0</v>
      </c>
    </row>
    <row r="142" spans="1:15" s="43" customFormat="1" ht="14.15">
      <c r="A142" s="22"/>
      <c r="B142" s="65"/>
      <c r="C142" s="23"/>
      <c r="D142" s="107"/>
      <c r="E142" s="107"/>
      <c r="F142" s="107"/>
      <c r="G142" s="107"/>
      <c r="H142" s="107"/>
      <c r="I142" s="107"/>
      <c r="J142" s="107"/>
      <c r="K142" s="107"/>
      <c r="L142" s="28"/>
      <c r="M142" s="25"/>
      <c r="N142" s="174"/>
      <c r="O142" s="153"/>
    </row>
    <row r="143" spans="1:15">
      <c r="A143" s="22" t="s">
        <v>318</v>
      </c>
      <c r="C143" s="1" t="s">
        <v>170</v>
      </c>
      <c r="D143" s="334" t="s">
        <v>280</v>
      </c>
      <c r="E143" s="334"/>
      <c r="F143" s="334"/>
      <c r="G143" s="334"/>
      <c r="H143" s="334"/>
      <c r="I143" s="334"/>
      <c r="J143" s="334"/>
      <c r="K143" s="334"/>
    </row>
    <row r="144" spans="1:15" s="36" customFormat="1" ht="58.1" customHeight="1">
      <c r="A144" s="22"/>
      <c r="B144" s="65"/>
      <c r="C144" s="23"/>
      <c r="D144" s="315" t="s">
        <v>454</v>
      </c>
      <c r="E144" s="315"/>
      <c r="F144" s="315"/>
      <c r="G144" s="315"/>
      <c r="H144" s="315"/>
      <c r="I144" s="315"/>
      <c r="J144" s="315"/>
      <c r="K144" s="315"/>
      <c r="L144" s="24"/>
      <c r="M144" s="25"/>
      <c r="N144" s="178"/>
      <c r="O144" s="152"/>
    </row>
    <row r="145" spans="1:15" s="43" customFormat="1" ht="14.15">
      <c r="A145" s="22"/>
      <c r="B145" s="65"/>
      <c r="C145" s="23"/>
      <c r="D145" s="107"/>
      <c r="E145" s="107"/>
      <c r="F145" s="107"/>
      <c r="G145" s="107"/>
      <c r="H145" s="107"/>
      <c r="I145" s="107"/>
      <c r="J145" s="107"/>
      <c r="K145" s="107"/>
      <c r="L145" s="28">
        <v>71</v>
      </c>
      <c r="M145" s="25"/>
      <c r="N145" s="174"/>
      <c r="O145" s="153">
        <f>L145*N145</f>
        <v>0</v>
      </c>
    </row>
    <row r="146" spans="1:15" s="43" customFormat="1" ht="14.15">
      <c r="A146" s="22"/>
      <c r="B146" s="65"/>
      <c r="C146" s="23"/>
      <c r="D146" s="107"/>
      <c r="E146" s="107"/>
      <c r="F146" s="107"/>
      <c r="G146" s="107"/>
      <c r="H146" s="107"/>
      <c r="I146" s="107"/>
      <c r="J146" s="107"/>
      <c r="K146" s="107"/>
      <c r="L146" s="28"/>
      <c r="M146" s="25"/>
      <c r="N146" s="174"/>
      <c r="O146" s="153"/>
    </row>
    <row r="147" spans="1:15">
      <c r="A147" s="22" t="s">
        <v>319</v>
      </c>
      <c r="C147" s="1" t="s">
        <v>170</v>
      </c>
      <c r="D147" s="334" t="s">
        <v>281</v>
      </c>
      <c r="E147" s="334"/>
      <c r="F147" s="334"/>
      <c r="G147" s="334"/>
      <c r="H147" s="334"/>
      <c r="I147" s="334"/>
      <c r="J147" s="334"/>
      <c r="K147" s="334"/>
    </row>
    <row r="148" spans="1:15" s="36" customFormat="1" ht="63.45" customHeight="1">
      <c r="A148" s="22"/>
      <c r="B148" s="65"/>
      <c r="C148" s="23"/>
      <c r="D148" s="315" t="s">
        <v>455</v>
      </c>
      <c r="E148" s="315"/>
      <c r="F148" s="315"/>
      <c r="G148" s="315"/>
      <c r="H148" s="315"/>
      <c r="I148" s="315"/>
      <c r="J148" s="315"/>
      <c r="K148" s="315"/>
      <c r="L148" s="24"/>
      <c r="M148" s="25"/>
      <c r="N148" s="178"/>
      <c r="O148" s="152"/>
    </row>
    <row r="149" spans="1:15" s="43" customFormat="1" ht="14.15">
      <c r="A149" s="22"/>
      <c r="B149" s="65"/>
      <c r="C149" s="23"/>
      <c r="D149" s="107"/>
      <c r="E149" s="107"/>
      <c r="F149" s="107"/>
      <c r="G149" s="107"/>
      <c r="H149" s="107"/>
      <c r="I149" s="107"/>
      <c r="J149" s="107"/>
      <c r="K149" s="107"/>
      <c r="L149" s="28">
        <v>61</v>
      </c>
      <c r="M149" s="25"/>
      <c r="N149" s="174"/>
      <c r="O149" s="153">
        <f>L149*N149</f>
        <v>0</v>
      </c>
    </row>
    <row r="150" spans="1:15" s="43" customFormat="1" ht="14.15">
      <c r="A150" s="22"/>
      <c r="B150" s="65"/>
      <c r="C150" s="23"/>
      <c r="D150" s="107"/>
      <c r="E150" s="107"/>
      <c r="F150" s="107"/>
      <c r="G150" s="107"/>
      <c r="H150" s="107"/>
      <c r="I150" s="107"/>
      <c r="J150" s="107"/>
      <c r="K150" s="107"/>
      <c r="L150" s="28"/>
      <c r="M150" s="25"/>
      <c r="N150" s="174"/>
      <c r="O150" s="153"/>
    </row>
    <row r="151" spans="1:15">
      <c r="A151" s="22" t="s">
        <v>320</v>
      </c>
      <c r="C151" s="1" t="s">
        <v>170</v>
      </c>
      <c r="D151" s="334" t="s">
        <v>282</v>
      </c>
      <c r="E151" s="334"/>
      <c r="F151" s="334"/>
      <c r="G151" s="334"/>
      <c r="H151" s="334"/>
      <c r="I151" s="334"/>
      <c r="J151" s="334"/>
      <c r="K151" s="334"/>
    </row>
    <row r="152" spans="1:15" s="36" customFormat="1" ht="49.1" customHeight="1">
      <c r="A152" s="22"/>
      <c r="B152" s="65"/>
      <c r="C152" s="23"/>
      <c r="D152" s="315" t="s">
        <v>451</v>
      </c>
      <c r="E152" s="315"/>
      <c r="F152" s="315"/>
      <c r="G152" s="315"/>
      <c r="H152" s="315"/>
      <c r="I152" s="315"/>
      <c r="J152" s="315"/>
      <c r="K152" s="315"/>
      <c r="L152" s="24"/>
      <c r="M152" s="25"/>
      <c r="N152" s="178"/>
      <c r="O152" s="152"/>
    </row>
    <row r="153" spans="1:15" s="43" customFormat="1" ht="14.15">
      <c r="A153" s="22"/>
      <c r="B153" s="65"/>
      <c r="C153" s="23"/>
      <c r="D153" s="107"/>
      <c r="E153" s="107"/>
      <c r="F153" s="107"/>
      <c r="G153" s="107"/>
      <c r="H153" s="107"/>
      <c r="I153" s="107"/>
      <c r="J153" s="107"/>
      <c r="K153" s="107"/>
      <c r="L153" s="28">
        <v>10</v>
      </c>
      <c r="M153" s="25"/>
      <c r="N153" s="174"/>
      <c r="O153" s="153">
        <f>L153*N153</f>
        <v>0</v>
      </c>
    </row>
    <row r="154" spans="1:15" s="43" customFormat="1" ht="14.15">
      <c r="A154" s="22"/>
      <c r="B154" s="65"/>
      <c r="C154" s="23"/>
      <c r="D154" s="107"/>
      <c r="E154" s="107"/>
      <c r="F154" s="107"/>
      <c r="G154" s="107"/>
      <c r="H154" s="107"/>
      <c r="I154" s="107"/>
      <c r="J154" s="107"/>
      <c r="K154" s="107"/>
      <c r="L154" s="28"/>
      <c r="M154" s="25"/>
      <c r="N154" s="174"/>
      <c r="O154" s="153"/>
    </row>
    <row r="155" spans="1:15">
      <c r="A155" s="22" t="s">
        <v>321</v>
      </c>
      <c r="C155" s="1" t="s">
        <v>170</v>
      </c>
      <c r="D155" s="334" t="s">
        <v>283</v>
      </c>
      <c r="E155" s="334"/>
      <c r="F155" s="334"/>
      <c r="G155" s="334"/>
      <c r="H155" s="334"/>
      <c r="I155" s="334"/>
      <c r="J155" s="334"/>
      <c r="K155" s="334"/>
    </row>
    <row r="156" spans="1:15" s="36" customFormat="1" ht="60" customHeight="1">
      <c r="A156" s="22"/>
      <c r="B156" s="65"/>
      <c r="C156" s="23"/>
      <c r="D156" s="315" t="s">
        <v>456</v>
      </c>
      <c r="E156" s="315"/>
      <c r="F156" s="315"/>
      <c r="G156" s="315"/>
      <c r="H156" s="315"/>
      <c r="I156" s="315"/>
      <c r="J156" s="315"/>
      <c r="K156" s="315"/>
      <c r="L156" s="24"/>
      <c r="M156" s="25"/>
      <c r="N156" s="178"/>
      <c r="O156" s="152"/>
    </row>
    <row r="157" spans="1:15" s="43" customFormat="1" ht="14.15">
      <c r="A157" s="22"/>
      <c r="B157" s="65"/>
      <c r="C157" s="23"/>
      <c r="D157" s="107"/>
      <c r="E157" s="107"/>
      <c r="F157" s="107"/>
      <c r="G157" s="107"/>
      <c r="H157" s="107"/>
      <c r="I157" s="107"/>
      <c r="J157" s="107"/>
      <c r="K157" s="107"/>
      <c r="L157" s="28">
        <v>32</v>
      </c>
      <c r="M157" s="25"/>
      <c r="N157" s="174"/>
      <c r="O157" s="153">
        <f>L157*N157</f>
        <v>0</v>
      </c>
    </row>
    <row r="158" spans="1:15" s="43" customFormat="1" ht="14.15">
      <c r="A158" s="22"/>
      <c r="B158" s="65"/>
      <c r="C158" s="23"/>
      <c r="D158" s="107"/>
      <c r="E158" s="107"/>
      <c r="F158" s="107"/>
      <c r="G158" s="107"/>
      <c r="H158" s="107"/>
      <c r="I158" s="107"/>
      <c r="J158" s="107"/>
      <c r="K158" s="107"/>
      <c r="L158" s="28"/>
      <c r="M158" s="25"/>
      <c r="N158" s="174"/>
      <c r="O158" s="153"/>
    </row>
    <row r="159" spans="1:15">
      <c r="A159" s="22" t="s">
        <v>322</v>
      </c>
      <c r="C159" s="1" t="s">
        <v>170</v>
      </c>
      <c r="D159" s="334" t="s">
        <v>284</v>
      </c>
      <c r="E159" s="334"/>
      <c r="F159" s="334"/>
      <c r="G159" s="334"/>
      <c r="H159" s="334"/>
      <c r="I159" s="334"/>
      <c r="J159" s="334"/>
      <c r="K159" s="334"/>
    </row>
    <row r="160" spans="1:15" s="36" customFormat="1" ht="52.5" customHeight="1">
      <c r="A160" s="22"/>
      <c r="B160" s="65"/>
      <c r="C160" s="23"/>
      <c r="D160" s="315" t="s">
        <v>457</v>
      </c>
      <c r="E160" s="315"/>
      <c r="F160" s="315"/>
      <c r="G160" s="315"/>
      <c r="H160" s="315"/>
      <c r="I160" s="315"/>
      <c r="J160" s="315"/>
      <c r="K160" s="315"/>
      <c r="L160" s="24"/>
      <c r="M160" s="25"/>
      <c r="N160" s="178"/>
      <c r="O160" s="152"/>
    </row>
    <row r="161" spans="1:15" s="43" customFormat="1" ht="14.15">
      <c r="A161" s="22"/>
      <c r="B161" s="65"/>
      <c r="C161" s="23"/>
      <c r="D161" s="107"/>
      <c r="E161" s="107"/>
      <c r="F161" s="107"/>
      <c r="G161" s="107"/>
      <c r="H161" s="107"/>
      <c r="I161" s="107"/>
      <c r="J161" s="107"/>
      <c r="K161" s="107"/>
      <c r="L161" s="28">
        <v>28</v>
      </c>
      <c r="M161" s="25"/>
      <c r="N161" s="174"/>
      <c r="O161" s="153">
        <f>L161*N161</f>
        <v>0</v>
      </c>
    </row>
    <row r="162" spans="1:15" s="43" customFormat="1" ht="14.15">
      <c r="A162" s="22"/>
      <c r="B162" s="65"/>
      <c r="C162" s="23"/>
      <c r="D162" s="107"/>
      <c r="E162" s="107"/>
      <c r="F162" s="107"/>
      <c r="G162" s="107"/>
      <c r="H162" s="107"/>
      <c r="I162" s="107"/>
      <c r="J162" s="107"/>
      <c r="K162" s="107"/>
      <c r="L162" s="28"/>
      <c r="M162" s="25"/>
      <c r="N162" s="174"/>
      <c r="O162" s="153"/>
    </row>
    <row r="163" spans="1:15">
      <c r="A163" s="22" t="s">
        <v>323</v>
      </c>
      <c r="C163" s="1" t="s">
        <v>170</v>
      </c>
      <c r="D163" s="334" t="s">
        <v>285</v>
      </c>
      <c r="E163" s="334"/>
      <c r="F163" s="334"/>
      <c r="G163" s="334"/>
      <c r="H163" s="334"/>
      <c r="I163" s="334"/>
      <c r="J163" s="334"/>
      <c r="K163" s="334"/>
    </row>
    <row r="164" spans="1:15" s="36" customFormat="1" ht="60" customHeight="1">
      <c r="A164" s="22"/>
      <c r="B164" s="65"/>
      <c r="C164" s="23"/>
      <c r="D164" s="315" t="s">
        <v>458</v>
      </c>
      <c r="E164" s="315"/>
      <c r="F164" s="315"/>
      <c r="G164" s="315"/>
      <c r="H164" s="315"/>
      <c r="I164" s="315"/>
      <c r="J164" s="315"/>
      <c r="K164" s="315"/>
      <c r="L164" s="24"/>
      <c r="M164" s="25"/>
      <c r="N164" s="178"/>
      <c r="O164" s="152"/>
    </row>
    <row r="165" spans="1:15" s="43" customFormat="1" ht="14.15">
      <c r="A165" s="22"/>
      <c r="B165" s="65"/>
      <c r="C165" s="23"/>
      <c r="D165" s="107"/>
      <c r="E165" s="107"/>
      <c r="F165" s="107"/>
      <c r="G165" s="107"/>
      <c r="H165" s="107"/>
      <c r="I165" s="107"/>
      <c r="J165" s="107"/>
      <c r="K165" s="107"/>
      <c r="L165" s="28">
        <v>10</v>
      </c>
      <c r="M165" s="25"/>
      <c r="N165" s="174"/>
      <c r="O165" s="153">
        <f>L165*N165</f>
        <v>0</v>
      </c>
    </row>
    <row r="166" spans="1:15" s="43" customFormat="1" ht="14.15">
      <c r="A166" s="22"/>
      <c r="B166" s="65"/>
      <c r="C166" s="23"/>
      <c r="D166" s="107"/>
      <c r="E166" s="107"/>
      <c r="F166" s="107"/>
      <c r="G166" s="107"/>
      <c r="H166" s="107"/>
      <c r="I166" s="107"/>
      <c r="J166" s="107"/>
      <c r="K166" s="107"/>
      <c r="L166" s="28"/>
      <c r="M166" s="25"/>
      <c r="N166" s="174"/>
      <c r="O166" s="153"/>
    </row>
    <row r="167" spans="1:15">
      <c r="A167" s="22" t="s">
        <v>324</v>
      </c>
      <c r="C167" s="1" t="s">
        <v>170</v>
      </c>
      <c r="D167" s="334" t="s">
        <v>286</v>
      </c>
      <c r="E167" s="334"/>
      <c r="F167" s="334"/>
      <c r="G167" s="334"/>
      <c r="H167" s="334"/>
      <c r="I167" s="334"/>
      <c r="J167" s="334"/>
      <c r="K167" s="334"/>
    </row>
    <row r="168" spans="1:15" s="36" customFormat="1" ht="46.1" customHeight="1">
      <c r="A168" s="22"/>
      <c r="B168" s="65"/>
      <c r="C168" s="23"/>
      <c r="D168" s="315" t="s">
        <v>459</v>
      </c>
      <c r="E168" s="315"/>
      <c r="F168" s="315"/>
      <c r="G168" s="315"/>
      <c r="H168" s="315"/>
      <c r="I168" s="315"/>
      <c r="J168" s="315"/>
      <c r="K168" s="315"/>
      <c r="L168" s="24"/>
      <c r="M168" s="25"/>
      <c r="N168" s="178"/>
      <c r="O168" s="152"/>
    </row>
    <row r="169" spans="1:15" s="43" customFormat="1" ht="14.15">
      <c r="A169" s="22"/>
      <c r="B169" s="65"/>
      <c r="C169" s="23"/>
      <c r="D169" s="107"/>
      <c r="E169" s="107"/>
      <c r="F169" s="107"/>
      <c r="G169" s="107"/>
      <c r="H169" s="107"/>
      <c r="I169" s="107"/>
      <c r="J169" s="107"/>
      <c r="K169" s="107"/>
      <c r="L169" s="28">
        <v>29</v>
      </c>
      <c r="M169" s="25"/>
      <c r="N169" s="174"/>
      <c r="O169" s="153">
        <f>L169*N169</f>
        <v>0</v>
      </c>
    </row>
    <row r="170" spans="1:15" s="43" customFormat="1" ht="14.15">
      <c r="A170" s="22"/>
      <c r="B170" s="65"/>
      <c r="C170" s="23"/>
      <c r="D170" s="107"/>
      <c r="E170" s="107"/>
      <c r="F170" s="107"/>
      <c r="G170" s="107"/>
      <c r="H170" s="107"/>
      <c r="I170" s="107"/>
      <c r="J170" s="107"/>
      <c r="K170" s="107"/>
      <c r="L170" s="28"/>
      <c r="M170" s="25"/>
      <c r="N170" s="174"/>
      <c r="O170" s="153"/>
    </row>
    <row r="171" spans="1:15">
      <c r="A171" s="22" t="s">
        <v>325</v>
      </c>
      <c r="C171" s="1" t="s">
        <v>170</v>
      </c>
      <c r="D171" s="334" t="s">
        <v>287</v>
      </c>
      <c r="E171" s="334"/>
      <c r="F171" s="334"/>
      <c r="G171" s="334"/>
      <c r="H171" s="334"/>
      <c r="I171" s="334"/>
      <c r="J171" s="334"/>
      <c r="K171" s="334"/>
    </row>
    <row r="172" spans="1:15" s="36" customFormat="1" ht="57" customHeight="1">
      <c r="A172" s="22"/>
      <c r="B172" s="65"/>
      <c r="C172" s="23"/>
      <c r="D172" s="315" t="s">
        <v>460</v>
      </c>
      <c r="E172" s="315"/>
      <c r="F172" s="315"/>
      <c r="G172" s="315"/>
      <c r="H172" s="315"/>
      <c r="I172" s="315"/>
      <c r="J172" s="315"/>
      <c r="K172" s="315"/>
      <c r="L172" s="24"/>
      <c r="M172" s="25"/>
      <c r="N172" s="178"/>
      <c r="O172" s="152"/>
    </row>
    <row r="173" spans="1:15" s="43" customFormat="1" ht="14.15">
      <c r="A173" s="22"/>
      <c r="B173" s="65"/>
      <c r="C173" s="23"/>
      <c r="D173" s="107"/>
      <c r="E173" s="107"/>
      <c r="F173" s="107"/>
      <c r="G173" s="107"/>
      <c r="H173" s="107"/>
      <c r="I173" s="107"/>
      <c r="J173" s="107"/>
      <c r="K173" s="107"/>
      <c r="L173" s="28">
        <v>32</v>
      </c>
      <c r="M173" s="25"/>
      <c r="N173" s="174"/>
      <c r="O173" s="153">
        <f>L173*N173</f>
        <v>0</v>
      </c>
    </row>
    <row r="174" spans="1:15" s="43" customFormat="1" ht="14.15">
      <c r="A174" s="22"/>
      <c r="B174" s="65"/>
      <c r="C174" s="23"/>
      <c r="D174" s="115"/>
      <c r="E174" s="83"/>
      <c r="F174" s="83"/>
      <c r="G174" s="83"/>
      <c r="H174" s="83"/>
      <c r="I174" s="83"/>
      <c r="J174" s="83"/>
      <c r="K174" s="83"/>
      <c r="L174" s="116"/>
      <c r="M174" s="83"/>
      <c r="N174" s="154"/>
      <c r="O174" s="154"/>
    </row>
    <row r="175" spans="1:15">
      <c r="A175" s="123"/>
      <c r="B175" s="124"/>
      <c r="C175" s="125"/>
      <c r="D175" s="321" t="s">
        <v>168</v>
      </c>
      <c r="E175" s="321"/>
      <c r="F175" s="321"/>
      <c r="G175" s="321"/>
      <c r="H175" s="321"/>
      <c r="I175" s="321"/>
      <c r="J175" s="321"/>
      <c r="K175" s="321"/>
      <c r="L175" s="126"/>
      <c r="M175" s="125"/>
      <c r="N175" s="180"/>
      <c r="O175" s="155">
        <f>SUM(O16:O174)</f>
        <v>0</v>
      </c>
    </row>
    <row r="176" spans="1:15">
      <c r="A176" s="87"/>
      <c r="B176" s="88"/>
      <c r="C176" s="89"/>
      <c r="D176" s="90"/>
      <c r="E176" s="90"/>
      <c r="F176" s="90"/>
      <c r="G176" s="90"/>
      <c r="H176" s="90"/>
      <c r="I176" s="90"/>
      <c r="J176" s="90"/>
      <c r="K176" s="90"/>
      <c r="L176" s="91"/>
      <c r="M176" s="89"/>
      <c r="N176" s="173"/>
      <c r="O176" s="156"/>
    </row>
    <row r="177" spans="1:17" ht="14.6">
      <c r="D177" s="118"/>
      <c r="E177" s="118"/>
      <c r="F177" s="118"/>
      <c r="G177" s="118"/>
      <c r="H177" s="118"/>
      <c r="I177" s="118"/>
      <c r="J177" s="118"/>
      <c r="K177" s="118"/>
      <c r="L177" s="119"/>
      <c r="P177"/>
    </row>
    <row r="178" spans="1:17" ht="14.6">
      <c r="A178" s="37">
        <v>10</v>
      </c>
      <c r="B178" s="63"/>
      <c r="C178" s="38"/>
      <c r="D178" s="309" t="s">
        <v>59</v>
      </c>
      <c r="E178" s="309"/>
      <c r="F178" s="309"/>
      <c r="G178" s="309"/>
      <c r="H178" s="309"/>
      <c r="I178" s="309"/>
      <c r="J178" s="309"/>
      <c r="K178" s="309"/>
      <c r="L178" s="39"/>
      <c r="M178" s="38"/>
      <c r="N178" s="161"/>
      <c r="O178" s="150"/>
      <c r="P178"/>
    </row>
    <row r="179" spans="1:17" ht="14.6">
      <c r="A179" s="22"/>
      <c r="B179" s="65"/>
      <c r="C179" s="23"/>
      <c r="D179" s="107"/>
      <c r="E179" s="107"/>
      <c r="F179" s="107"/>
      <c r="G179" s="107"/>
      <c r="H179" s="107"/>
      <c r="I179" s="107"/>
      <c r="J179" s="107"/>
      <c r="K179" s="107"/>
      <c r="L179" s="28"/>
      <c r="M179" s="25"/>
      <c r="N179" s="174"/>
      <c r="O179" s="153"/>
      <c r="P179"/>
    </row>
    <row r="180" spans="1:17" ht="46.5" customHeight="1">
      <c r="A180" s="22" t="s">
        <v>157</v>
      </c>
      <c r="B180" s="65"/>
      <c r="C180" s="23" t="s">
        <v>20</v>
      </c>
      <c r="D180" s="315" t="s">
        <v>482</v>
      </c>
      <c r="E180" s="315"/>
      <c r="F180" s="315"/>
      <c r="G180" s="315"/>
      <c r="H180" s="315"/>
      <c r="I180" s="315"/>
      <c r="J180" s="315"/>
      <c r="K180" s="315"/>
      <c r="L180" s="24"/>
      <c r="M180" s="25"/>
      <c r="N180" s="178"/>
      <c r="O180" s="152"/>
      <c r="P180"/>
      <c r="Q180"/>
    </row>
    <row r="181" spans="1:17" ht="14.6">
      <c r="A181" s="22"/>
      <c r="B181" s="65"/>
      <c r="C181" s="23"/>
      <c r="D181" s="107"/>
      <c r="E181" s="107"/>
      <c r="F181" s="107"/>
      <c r="G181" s="107"/>
      <c r="H181" s="107"/>
      <c r="I181" s="107"/>
      <c r="J181" s="107"/>
      <c r="K181" s="107"/>
      <c r="L181" s="41">
        <v>3.5000000000000003E-2</v>
      </c>
      <c r="M181" s="25"/>
      <c r="N181" s="174">
        <f>O175</f>
        <v>0</v>
      </c>
      <c r="O181" s="153">
        <f>L181*N181</f>
        <v>0</v>
      </c>
      <c r="P181"/>
      <c r="Q181"/>
    </row>
    <row r="182" spans="1:17" ht="24.45" customHeight="1">
      <c r="A182"/>
      <c r="B182"/>
      <c r="C182"/>
      <c r="D182" s="320" t="s">
        <v>499</v>
      </c>
      <c r="E182" s="320"/>
      <c r="F182" s="320"/>
      <c r="G182" s="320"/>
      <c r="H182" s="320"/>
      <c r="I182" s="320"/>
      <c r="J182" s="320"/>
      <c r="K182" s="320"/>
      <c r="L182" s="126"/>
      <c r="M182" s="125"/>
      <c r="N182" s="180"/>
      <c r="O182" s="155">
        <f>O175+O181</f>
        <v>0</v>
      </c>
      <c r="P182"/>
      <c r="Q182"/>
    </row>
    <row r="183" spans="1:17" ht="10.75" customHeight="1">
      <c r="A183"/>
      <c r="B183"/>
      <c r="C183"/>
    </row>
    <row r="184" spans="1:17" ht="27" customHeight="1">
      <c r="A184"/>
      <c r="B184"/>
      <c r="C184"/>
      <c r="D184" s="128" t="s">
        <v>497</v>
      </c>
      <c r="E184" s="129"/>
      <c r="F184" s="129"/>
      <c r="G184" s="129"/>
      <c r="H184" s="129"/>
      <c r="I184" s="129"/>
      <c r="J184" s="129"/>
      <c r="K184" s="129"/>
      <c r="L184" s="130"/>
      <c r="M184" s="129"/>
      <c r="N184" s="182"/>
      <c r="O184" s="158">
        <v>21776.29</v>
      </c>
    </row>
    <row r="185" spans="1:17" ht="14.6">
      <c r="A185"/>
      <c r="B185"/>
      <c r="C185"/>
    </row>
  </sheetData>
  <mergeCells count="87">
    <mergeCell ref="H3:K3"/>
    <mergeCell ref="L3:O3"/>
    <mergeCell ref="A8:K8"/>
    <mergeCell ref="A9:K9"/>
    <mergeCell ref="D33:K33"/>
    <mergeCell ref="D24:K24"/>
    <mergeCell ref="D27:K27"/>
    <mergeCell ref="D28:K28"/>
    <mergeCell ref="D11:K11"/>
    <mergeCell ref="D15:K15"/>
    <mergeCell ref="D16:K16"/>
    <mergeCell ref="D19:K19"/>
    <mergeCell ref="D20:K20"/>
    <mergeCell ref="D23:K23"/>
    <mergeCell ref="D57:K57"/>
    <mergeCell ref="D34:K34"/>
    <mergeCell ref="D37:K37"/>
    <mergeCell ref="D38:K38"/>
    <mergeCell ref="D41:K41"/>
    <mergeCell ref="D42:K42"/>
    <mergeCell ref="D45:K45"/>
    <mergeCell ref="D46:K46"/>
    <mergeCell ref="D49:K49"/>
    <mergeCell ref="D50:K50"/>
    <mergeCell ref="D53:K53"/>
    <mergeCell ref="D54:K54"/>
    <mergeCell ref="D87:K87"/>
    <mergeCell ref="D73:K73"/>
    <mergeCell ref="D74:K74"/>
    <mergeCell ref="D58:K58"/>
    <mergeCell ref="D61:K61"/>
    <mergeCell ref="D62:K62"/>
    <mergeCell ref="D65:K65"/>
    <mergeCell ref="D66:K66"/>
    <mergeCell ref="D69:K69"/>
    <mergeCell ref="D70:K70"/>
    <mergeCell ref="D79:K79"/>
    <mergeCell ref="D80:K80"/>
    <mergeCell ref="D83:K83"/>
    <mergeCell ref="D84:K84"/>
    <mergeCell ref="D88:K88"/>
    <mergeCell ref="D91:K91"/>
    <mergeCell ref="D92:K92"/>
    <mergeCell ref="D95:K95"/>
    <mergeCell ref="D96:K96"/>
    <mergeCell ref="D180:K180"/>
    <mergeCell ref="D182:K182"/>
    <mergeCell ref="D175:K175"/>
    <mergeCell ref="D108:K108"/>
    <mergeCell ref="D178:K178"/>
    <mergeCell ref="D132:K132"/>
    <mergeCell ref="D111:K111"/>
    <mergeCell ref="D112:K112"/>
    <mergeCell ref="D115:K115"/>
    <mergeCell ref="D116:K116"/>
    <mergeCell ref="D119:K119"/>
    <mergeCell ref="D120:K120"/>
    <mergeCell ref="D123:K123"/>
    <mergeCell ref="D124:K124"/>
    <mergeCell ref="D127:K127"/>
    <mergeCell ref="D128:K128"/>
    <mergeCell ref="D99:K99"/>
    <mergeCell ref="D100:K100"/>
    <mergeCell ref="D103:K103"/>
    <mergeCell ref="D104:K104"/>
    <mergeCell ref="D107:K107"/>
    <mergeCell ref="D131:K131"/>
    <mergeCell ref="D156:K156"/>
    <mergeCell ref="D135:K135"/>
    <mergeCell ref="D136:K136"/>
    <mergeCell ref="D139:K139"/>
    <mergeCell ref="D140:K140"/>
    <mergeCell ref="D143:K143"/>
    <mergeCell ref="D144:K144"/>
    <mergeCell ref="D147:K147"/>
    <mergeCell ref="D148:K148"/>
    <mergeCell ref="D151:K151"/>
    <mergeCell ref="D152:K152"/>
    <mergeCell ref="D155:K155"/>
    <mergeCell ref="D171:K171"/>
    <mergeCell ref="D172:K172"/>
    <mergeCell ref="D159:K159"/>
    <mergeCell ref="D160:K160"/>
    <mergeCell ref="D163:K163"/>
    <mergeCell ref="D164:K164"/>
    <mergeCell ref="D167:K167"/>
    <mergeCell ref="D168:K168"/>
  </mergeCells>
  <printOptions horizontalCentered="1"/>
  <pageMargins left="0.78740157480314965" right="0.70866141732283472" top="1.2598425196850394" bottom="0.78740157480314965" header="0.31496062992125984" footer="0.43307086614173229"/>
  <pageSetup paperSize="9" scale="37" fitToHeight="0" orientation="portrait" r:id="rId1"/>
  <headerFooter scaleWithDoc="0">
    <oddHeader>&amp;L&amp;"Arial,Normal"&amp;6&amp;G&amp;R&amp;8Enric Granados, 33
08007 Barcelona
Tel. 935 544 370 / Fax 935 544 372
www.gencat.cat/cire
www.madeincire.cat</oddHeader>
    <oddFooter>&amp;L&amp;G&amp;C&amp;"Helvetica-Light,Negrita"&amp;7N.I.F.:Q-5856204-B&amp;RPàg.&amp;P /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106"/>
  <sheetViews>
    <sheetView zoomScaleNormal="100" zoomScaleSheetLayoutView="100" workbookViewId="0">
      <selection activeCell="O12" sqref="O12"/>
    </sheetView>
  </sheetViews>
  <sheetFormatPr defaultColWidth="12.23046875" defaultRowHeight="12.45"/>
  <cols>
    <col min="1" max="1" width="7.23046875" style="1" customWidth="1"/>
    <col min="2" max="2" width="6.84375" style="61" customWidth="1"/>
    <col min="3" max="3" width="3.765625" style="1" customWidth="1"/>
    <col min="4" max="4" width="8" style="1" bestFit="1" customWidth="1"/>
    <col min="5" max="5" width="4.53515625" style="1" bestFit="1" customWidth="1"/>
    <col min="6" max="6" width="11" style="1" customWidth="1"/>
    <col min="7" max="8" width="8.765625" style="1" customWidth="1"/>
    <col min="9" max="9" width="6.53515625" style="1" customWidth="1"/>
    <col min="10" max="10" width="4.53515625" style="1" customWidth="1"/>
    <col min="11" max="11" width="12.53515625" style="1" customWidth="1"/>
    <col min="12" max="12" width="8.23046875" style="15" bestFit="1" customWidth="1"/>
    <col min="13" max="13" width="1.53515625" style="1" customWidth="1"/>
    <col min="14" max="14" width="13.23046875" style="5" customWidth="1"/>
    <col min="15" max="15" width="13.765625" style="5" customWidth="1"/>
    <col min="16" max="16384" width="12.23046875" style="1"/>
  </cols>
  <sheetData>
    <row r="1" spans="1:77" ht="14.6">
      <c r="P1"/>
      <c r="Q1"/>
      <c r="R1"/>
      <c r="S1"/>
      <c r="T1"/>
      <c r="U1"/>
    </row>
    <row r="2" spans="1:77" s="69" customFormat="1" ht="15" customHeight="1" thickBot="1">
      <c r="A2" s="190"/>
      <c r="B2" s="191"/>
      <c r="C2" s="192"/>
      <c r="D2" s="311" t="s">
        <v>483</v>
      </c>
      <c r="E2" s="311"/>
      <c r="F2" s="311"/>
      <c r="G2" s="311"/>
      <c r="H2" s="311"/>
      <c r="I2" s="311"/>
      <c r="J2" s="311"/>
      <c r="K2" s="311"/>
      <c r="L2" s="194"/>
      <c r="M2" s="192"/>
      <c r="N2" s="195"/>
      <c r="O2" s="195"/>
      <c r="P2"/>
      <c r="Q2"/>
      <c r="R2"/>
      <c r="S2"/>
      <c r="T2"/>
      <c r="U2"/>
      <c r="V2" s="93"/>
      <c r="W2" s="93"/>
      <c r="X2" s="93"/>
      <c r="Y2" s="93"/>
      <c r="Z2" s="93"/>
      <c r="AA2" s="93"/>
      <c r="AB2" s="93"/>
    </row>
    <row r="3" spans="1:77" s="69" customFormat="1" ht="14.25" customHeight="1" thickBot="1">
      <c r="A3" s="2"/>
      <c r="B3" s="57"/>
      <c r="C3" s="3"/>
      <c r="D3" s="4"/>
      <c r="E3" s="1"/>
      <c r="F3" s="1"/>
      <c r="G3" s="1"/>
      <c r="H3" s="324" t="s">
        <v>496</v>
      </c>
      <c r="I3" s="325"/>
      <c r="J3" s="325"/>
      <c r="K3" s="326"/>
      <c r="L3" s="327"/>
      <c r="M3" s="328"/>
      <c r="N3" s="328"/>
      <c r="O3" s="329"/>
      <c r="P3"/>
      <c r="Q3"/>
      <c r="R3"/>
      <c r="S3"/>
      <c r="T3"/>
      <c r="U3"/>
      <c r="V3" s="93"/>
      <c r="W3" s="93"/>
      <c r="X3" s="93"/>
      <c r="Y3" s="93"/>
      <c r="Z3" s="93"/>
      <c r="AA3" s="93"/>
      <c r="AB3" s="93"/>
    </row>
    <row r="4" spans="1:77" s="69" customFormat="1" ht="14.6">
      <c r="A4" s="106" t="s">
        <v>104</v>
      </c>
      <c r="B4" s="58"/>
      <c r="C4" s="7"/>
      <c r="D4" s="7"/>
      <c r="E4" s="7"/>
      <c r="F4" s="7"/>
      <c r="G4" s="7"/>
      <c r="H4" s="7"/>
      <c r="I4" s="7"/>
      <c r="J4" s="7"/>
      <c r="K4" s="7"/>
      <c r="L4" s="8"/>
      <c r="M4" s="7"/>
      <c r="N4" s="147"/>
      <c r="O4" s="147"/>
      <c r="P4"/>
      <c r="Q4"/>
      <c r="R4"/>
      <c r="S4"/>
      <c r="T4"/>
      <c r="U4"/>
      <c r="V4" s="93"/>
      <c r="W4" s="93"/>
      <c r="X4" s="93"/>
      <c r="Y4" s="93"/>
      <c r="Z4" s="93"/>
      <c r="AA4" s="93"/>
      <c r="AB4" s="93"/>
    </row>
    <row r="5" spans="1:77" s="69" customFormat="1" ht="14.6">
      <c r="A5" s="9" t="s">
        <v>103</v>
      </c>
      <c r="B5" s="59"/>
      <c r="C5" s="10"/>
      <c r="D5" s="10"/>
      <c r="E5" s="10"/>
      <c r="F5" s="10"/>
      <c r="G5" s="10"/>
      <c r="H5" s="10"/>
      <c r="I5" s="10"/>
      <c r="J5" s="10"/>
      <c r="K5" s="10"/>
      <c r="L5" s="11"/>
      <c r="M5" s="10"/>
      <c r="N5" s="148"/>
      <c r="O5" s="148"/>
      <c r="P5"/>
      <c r="Q5"/>
      <c r="R5"/>
      <c r="S5"/>
      <c r="T5"/>
      <c r="U5"/>
      <c r="V5" s="93"/>
      <c r="W5" s="93"/>
      <c r="X5" s="93"/>
      <c r="Y5" s="93"/>
      <c r="Z5" s="93"/>
      <c r="AA5" s="93"/>
      <c r="AB5" s="93"/>
    </row>
    <row r="6" spans="1:77" s="69" customFormat="1" ht="14.6">
      <c r="A6" s="12" t="s">
        <v>0</v>
      </c>
      <c r="B6" s="60"/>
      <c r="C6" s="13"/>
      <c r="D6" s="13"/>
      <c r="E6" s="13"/>
      <c r="F6" s="13"/>
      <c r="G6" s="13"/>
      <c r="H6" s="13"/>
      <c r="I6" s="13"/>
      <c r="J6" s="13"/>
      <c r="K6" s="13"/>
      <c r="L6" s="14"/>
      <c r="M6" s="13"/>
      <c r="N6" s="149"/>
      <c r="O6" s="149"/>
      <c r="P6"/>
      <c r="Q6"/>
      <c r="R6"/>
      <c r="S6"/>
      <c r="T6"/>
      <c r="U6"/>
      <c r="V6" s="93"/>
      <c r="W6" s="93"/>
      <c r="X6" s="93"/>
      <c r="Y6" s="93"/>
      <c r="Z6" s="93"/>
      <c r="AA6" s="93"/>
      <c r="AB6" s="93"/>
    </row>
    <row r="7" spans="1:77" s="69" customFormat="1" ht="14.6">
      <c r="A7" s="137"/>
      <c r="B7" s="138"/>
      <c r="C7" s="110"/>
      <c r="D7" s="110"/>
      <c r="E7" s="110"/>
      <c r="F7" s="110"/>
      <c r="G7" s="110"/>
      <c r="H7" s="110"/>
      <c r="I7" s="110"/>
      <c r="J7" s="110"/>
      <c r="K7" s="110"/>
      <c r="L7" s="139"/>
      <c r="M7" s="110"/>
      <c r="N7" s="140"/>
      <c r="O7" s="140"/>
      <c r="P7" s="1"/>
      <c r="Q7" s="1"/>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row>
    <row r="8" spans="1:77" s="145" customFormat="1" ht="17.149999999999999">
      <c r="A8" s="330" t="s">
        <v>470</v>
      </c>
      <c r="B8" s="330"/>
      <c r="C8" s="330"/>
      <c r="D8" s="330"/>
      <c r="E8" s="330"/>
      <c r="F8" s="330"/>
      <c r="G8" s="330"/>
      <c r="H8" s="330"/>
      <c r="I8" s="330"/>
      <c r="J8" s="330"/>
      <c r="K8" s="330"/>
      <c r="L8" s="141"/>
      <c r="M8" s="142"/>
      <c r="N8" s="176"/>
      <c r="O8" s="144"/>
    </row>
    <row r="9" spans="1:77" s="145" customFormat="1" ht="17.149999999999999">
      <c r="A9" s="335" t="s">
        <v>471</v>
      </c>
      <c r="B9" s="335"/>
      <c r="C9" s="335"/>
      <c r="D9" s="335"/>
      <c r="E9" s="335"/>
      <c r="F9" s="335"/>
      <c r="G9" s="335"/>
      <c r="H9" s="335"/>
      <c r="I9" s="335"/>
      <c r="J9" s="335"/>
      <c r="K9" s="335"/>
      <c r="L9" s="141"/>
      <c r="M9" s="142"/>
      <c r="N9" s="176"/>
      <c r="O9" s="144"/>
    </row>
    <row r="10" spans="1:77" ht="14.6">
      <c r="P10"/>
      <c r="Q10"/>
      <c r="R10"/>
      <c r="S10"/>
      <c r="T10"/>
      <c r="U10"/>
    </row>
    <row r="11" spans="1:77" ht="14.6">
      <c r="A11" s="37">
        <v>5</v>
      </c>
      <c r="B11" s="63"/>
      <c r="C11" s="38"/>
      <c r="D11" s="309" t="s">
        <v>108</v>
      </c>
      <c r="E11" s="309"/>
      <c r="F11" s="309"/>
      <c r="G11" s="309"/>
      <c r="H11" s="309"/>
      <c r="I11" s="309"/>
      <c r="J11" s="309"/>
      <c r="K11" s="309"/>
      <c r="L11" s="39"/>
      <c r="M11" s="38"/>
      <c r="N11" s="161" t="s">
        <v>501</v>
      </c>
      <c r="O11" s="161" t="s">
        <v>502</v>
      </c>
      <c r="Q11"/>
      <c r="S11"/>
      <c r="T11"/>
      <c r="U11"/>
      <c r="V11"/>
      <c r="W11"/>
      <c r="X11"/>
      <c r="Y11"/>
      <c r="Z11"/>
      <c r="AA11"/>
      <c r="AB11"/>
      <c r="AC11"/>
      <c r="AD11"/>
      <c r="AE11"/>
    </row>
    <row r="12" spans="1:77" ht="14.6">
      <c r="A12" s="35"/>
      <c r="B12" s="136"/>
      <c r="C12" s="3"/>
      <c r="D12" s="134"/>
      <c r="E12" s="134"/>
      <c r="F12" s="134"/>
      <c r="G12" s="134"/>
      <c r="H12" s="134"/>
      <c r="I12" s="134"/>
      <c r="J12" s="134"/>
      <c r="K12" s="134"/>
      <c r="Q12"/>
      <c r="S12"/>
      <c r="T12"/>
      <c r="U12"/>
      <c r="V12"/>
      <c r="W12"/>
      <c r="X12"/>
      <c r="Y12"/>
      <c r="Z12"/>
      <c r="AA12"/>
      <c r="AB12"/>
      <c r="AC12"/>
      <c r="AD12"/>
      <c r="AE12"/>
    </row>
    <row r="13" spans="1:77" ht="94.1" customHeight="1">
      <c r="A13" s="22" t="s">
        <v>21</v>
      </c>
      <c r="B13" s="65"/>
      <c r="C13" s="23" t="s">
        <v>41</v>
      </c>
      <c r="D13" s="318" t="s">
        <v>347</v>
      </c>
      <c r="E13" s="318"/>
      <c r="F13" s="318"/>
      <c r="G13" s="318"/>
      <c r="H13" s="318"/>
      <c r="I13" s="318"/>
      <c r="J13" s="318"/>
      <c r="K13" s="318"/>
      <c r="L13" s="24"/>
      <c r="M13" s="25"/>
      <c r="N13" s="162"/>
      <c r="O13" s="162"/>
      <c r="Q13"/>
      <c r="S13"/>
      <c r="T13"/>
      <c r="U13"/>
      <c r="V13"/>
      <c r="W13"/>
      <c r="X13"/>
      <c r="Y13"/>
      <c r="Z13"/>
      <c r="AA13"/>
      <c r="AB13"/>
      <c r="AC13"/>
      <c r="AD13"/>
      <c r="AE13"/>
    </row>
    <row r="14" spans="1:77" ht="14.6">
      <c r="A14" s="22"/>
      <c r="B14" s="65"/>
      <c r="C14" s="23"/>
      <c r="D14" s="134"/>
      <c r="E14" s="134"/>
      <c r="F14" s="134"/>
      <c r="G14" s="134"/>
      <c r="H14" s="134"/>
      <c r="I14" s="134"/>
      <c r="J14" s="134"/>
      <c r="K14" s="134"/>
      <c r="L14" s="28">
        <v>12.74</v>
      </c>
      <c r="M14" s="78"/>
      <c r="N14" s="163"/>
      <c r="O14" s="163">
        <f>+N14*L14</f>
        <v>0</v>
      </c>
      <c r="Q14"/>
      <c r="S14"/>
      <c r="T14"/>
      <c r="U14"/>
      <c r="V14"/>
      <c r="W14"/>
      <c r="X14"/>
      <c r="Y14"/>
      <c r="Z14"/>
      <c r="AA14"/>
      <c r="AB14"/>
      <c r="AC14"/>
      <c r="AD14"/>
      <c r="AE14"/>
    </row>
    <row r="15" spans="1:77" ht="14.6">
      <c r="A15" s="22"/>
      <c r="B15" s="65"/>
      <c r="C15" s="23"/>
      <c r="D15" s="134"/>
      <c r="E15" s="134"/>
      <c r="F15" s="134"/>
      <c r="G15" s="134"/>
      <c r="H15" s="134"/>
      <c r="I15" s="134"/>
      <c r="J15" s="134"/>
      <c r="K15" s="134"/>
      <c r="L15" s="28"/>
      <c r="M15" s="84"/>
      <c r="N15" s="157"/>
      <c r="O15" s="157"/>
      <c r="Q15"/>
      <c r="S15"/>
      <c r="T15"/>
      <c r="U15"/>
      <c r="V15"/>
      <c r="W15"/>
      <c r="X15"/>
      <c r="Y15"/>
      <c r="Z15"/>
      <c r="AA15"/>
      <c r="AB15"/>
      <c r="AC15"/>
      <c r="AD15"/>
      <c r="AE15"/>
    </row>
    <row r="16" spans="1:77" ht="14.6">
      <c r="A16" s="37">
        <v>6</v>
      </c>
      <c r="B16" s="63"/>
      <c r="C16" s="38"/>
      <c r="D16" s="309" t="s">
        <v>134</v>
      </c>
      <c r="E16" s="309"/>
      <c r="F16" s="309"/>
      <c r="G16" s="309"/>
      <c r="H16" s="309"/>
      <c r="I16" s="309"/>
      <c r="J16" s="309"/>
      <c r="K16" s="309"/>
      <c r="L16" s="104" t="s">
        <v>4</v>
      </c>
      <c r="M16" s="105"/>
      <c r="N16" s="172" t="s">
        <v>5</v>
      </c>
      <c r="O16" s="172" t="s">
        <v>6</v>
      </c>
      <c r="P16"/>
      <c r="Q16"/>
      <c r="R16"/>
      <c r="S16"/>
      <c r="T16"/>
      <c r="U16"/>
    </row>
    <row r="17" spans="1:22" s="70" customFormat="1" ht="14.6">
      <c r="A17" s="87"/>
      <c r="B17" s="88"/>
      <c r="C17" s="89"/>
      <c r="D17" s="90"/>
      <c r="E17" s="90"/>
      <c r="F17" s="90"/>
      <c r="G17" s="90"/>
      <c r="H17" s="90"/>
      <c r="I17" s="90"/>
      <c r="J17" s="90"/>
      <c r="K17" s="90"/>
      <c r="L17" s="91"/>
      <c r="M17" s="89"/>
      <c r="N17" s="173"/>
      <c r="O17" s="173"/>
      <c r="P17"/>
      <c r="Q17"/>
      <c r="R17"/>
      <c r="S17"/>
      <c r="T17"/>
      <c r="U17"/>
    </row>
    <row r="18" spans="1:22" ht="52.85" customHeight="1">
      <c r="A18" s="22" t="s">
        <v>50</v>
      </c>
      <c r="B18" s="65"/>
      <c r="C18" s="23" t="s">
        <v>22</v>
      </c>
      <c r="D18" s="314" t="s">
        <v>491</v>
      </c>
      <c r="E18" s="314"/>
      <c r="F18" s="314"/>
      <c r="G18" s="314"/>
      <c r="H18" s="314"/>
      <c r="I18" s="314"/>
      <c r="J18" s="314"/>
      <c r="K18" s="314"/>
      <c r="L18" s="28"/>
      <c r="M18" s="25"/>
      <c r="N18" s="174"/>
      <c r="O18" s="153"/>
      <c r="P18"/>
      <c r="Q18"/>
      <c r="R18"/>
      <c r="S18"/>
      <c r="T18"/>
      <c r="U18"/>
    </row>
    <row r="19" spans="1:22" ht="15" customHeight="1">
      <c r="A19" s="22"/>
      <c r="B19" s="65"/>
      <c r="C19" s="23"/>
      <c r="D19" s="96"/>
      <c r="E19" s="96"/>
      <c r="F19" s="96"/>
      <c r="G19" s="96"/>
      <c r="H19" s="96"/>
      <c r="I19" s="96"/>
      <c r="J19" s="96"/>
      <c r="K19" s="96" t="s">
        <v>97</v>
      </c>
      <c r="L19" s="28">
        <v>33</v>
      </c>
      <c r="N19" s="177"/>
      <c r="O19" s="160"/>
      <c r="P19"/>
      <c r="Q19"/>
      <c r="R19"/>
      <c r="S19"/>
      <c r="T19"/>
      <c r="U19"/>
      <c r="V19"/>
    </row>
    <row r="20" spans="1:22" ht="15" customHeight="1">
      <c r="A20" s="22"/>
      <c r="B20" s="65"/>
      <c r="C20" s="23"/>
      <c r="K20" s="96" t="s">
        <v>77</v>
      </c>
      <c r="L20" s="28">
        <v>0</v>
      </c>
      <c r="P20"/>
      <c r="Q20"/>
      <c r="R20"/>
      <c r="S20"/>
      <c r="T20"/>
      <c r="U20"/>
      <c r="V20"/>
    </row>
    <row r="21" spans="1:22" ht="15" customHeight="1">
      <c r="A21" s="22"/>
      <c r="B21" s="65"/>
      <c r="C21" s="23"/>
      <c r="D21" s="97"/>
      <c r="E21" s="97"/>
      <c r="F21" s="97"/>
      <c r="G21" s="97"/>
      <c r="H21" s="97"/>
      <c r="I21" s="97"/>
      <c r="J21" s="97"/>
      <c r="K21" s="97" t="s">
        <v>78</v>
      </c>
      <c r="L21" s="24">
        <v>0</v>
      </c>
      <c r="M21" s="25"/>
      <c r="N21" s="178"/>
      <c r="O21" s="152"/>
      <c r="P21"/>
      <c r="Q21"/>
      <c r="R21"/>
      <c r="S21"/>
      <c r="T21"/>
      <c r="U21"/>
      <c r="V21"/>
    </row>
    <row r="22" spans="1:22" ht="14.6">
      <c r="A22" s="22"/>
      <c r="B22" s="65"/>
      <c r="C22" s="23"/>
      <c r="D22" s="96"/>
      <c r="E22" s="96"/>
      <c r="F22" s="96"/>
      <c r="G22" s="96"/>
      <c r="H22" s="96"/>
      <c r="I22" s="96"/>
      <c r="J22" s="96"/>
      <c r="K22" s="96"/>
      <c r="L22" s="46">
        <f>SUM(L19:L21)</f>
        <v>33</v>
      </c>
      <c r="M22" s="25"/>
      <c r="N22" s="174"/>
      <c r="O22" s="153">
        <f>L22*N22</f>
        <v>0</v>
      </c>
      <c r="P22"/>
      <c r="Q22"/>
      <c r="R22"/>
      <c r="S22"/>
      <c r="T22"/>
      <c r="U22"/>
      <c r="V22"/>
    </row>
    <row r="23" spans="1:22" ht="14.6">
      <c r="A23" s="35"/>
      <c r="B23" s="98"/>
      <c r="C23" s="3"/>
      <c r="D23" s="96"/>
      <c r="E23" s="96"/>
      <c r="F23" s="96"/>
      <c r="G23" s="96"/>
      <c r="H23" s="96"/>
      <c r="I23" s="96"/>
      <c r="J23" s="96"/>
      <c r="K23" s="96"/>
      <c r="N23" s="179"/>
      <c r="O23" s="165"/>
      <c r="P23"/>
      <c r="Q23"/>
      <c r="R23"/>
      <c r="S23"/>
      <c r="T23"/>
      <c r="U23"/>
      <c r="V23"/>
    </row>
    <row r="24" spans="1:22" ht="73.2" customHeight="1">
      <c r="A24" s="22" t="s">
        <v>51</v>
      </c>
      <c r="B24" s="65"/>
      <c r="C24" s="23" t="s">
        <v>22</v>
      </c>
      <c r="D24" s="314" t="s">
        <v>159</v>
      </c>
      <c r="E24" s="314"/>
      <c r="F24" s="314"/>
      <c r="G24" s="314"/>
      <c r="H24" s="314"/>
      <c r="I24" s="314"/>
      <c r="J24" s="314"/>
      <c r="K24" s="314"/>
      <c r="L24" s="28"/>
      <c r="M24" s="25"/>
      <c r="N24" s="174"/>
      <c r="O24" s="153"/>
      <c r="P24"/>
      <c r="Q24"/>
      <c r="R24"/>
      <c r="S24"/>
      <c r="T24"/>
      <c r="U24"/>
      <c r="V24"/>
    </row>
    <row r="25" spans="1:22" ht="12.75" customHeight="1">
      <c r="A25" s="22"/>
      <c r="B25" s="65"/>
      <c r="C25" s="23"/>
      <c r="D25" s="96"/>
      <c r="E25" s="96"/>
      <c r="F25" s="96"/>
      <c r="G25" s="96"/>
      <c r="H25" s="96"/>
      <c r="I25" s="96"/>
      <c r="J25" s="96"/>
      <c r="K25" s="96" t="s">
        <v>97</v>
      </c>
      <c r="L25" s="28">
        <v>0</v>
      </c>
      <c r="N25" s="177"/>
      <c r="O25" s="160"/>
      <c r="P25"/>
      <c r="Q25"/>
      <c r="R25"/>
      <c r="S25"/>
      <c r="T25"/>
      <c r="U25"/>
      <c r="V25"/>
    </row>
    <row r="26" spans="1:22" ht="14.6">
      <c r="A26" s="22"/>
      <c r="B26" s="65"/>
      <c r="C26" s="23"/>
      <c r="K26" s="96" t="s">
        <v>77</v>
      </c>
      <c r="L26" s="28">
        <v>1</v>
      </c>
      <c r="P26"/>
      <c r="Q26"/>
      <c r="R26"/>
      <c r="S26"/>
      <c r="T26"/>
      <c r="U26"/>
      <c r="V26"/>
    </row>
    <row r="27" spans="1:22" ht="14.6">
      <c r="A27" s="22"/>
      <c r="B27" s="65"/>
      <c r="C27" s="23"/>
      <c r="D27" s="97"/>
      <c r="E27" s="97"/>
      <c r="F27" s="97"/>
      <c r="G27" s="97"/>
      <c r="H27" s="97"/>
      <c r="I27" s="97"/>
      <c r="J27" s="97"/>
      <c r="K27" s="97" t="s">
        <v>78</v>
      </c>
      <c r="L27" s="24">
        <v>0</v>
      </c>
      <c r="M27" s="25"/>
      <c r="N27" s="178"/>
      <c r="O27" s="152"/>
      <c r="P27"/>
      <c r="Q27"/>
      <c r="R27"/>
      <c r="S27"/>
      <c r="T27"/>
      <c r="U27"/>
      <c r="V27"/>
    </row>
    <row r="28" spans="1:22" ht="14.6">
      <c r="A28" s="22"/>
      <c r="B28" s="65"/>
      <c r="C28" s="23"/>
      <c r="D28" s="96"/>
      <c r="E28" s="96"/>
      <c r="F28" s="96"/>
      <c r="G28" s="96"/>
      <c r="H28" s="96"/>
      <c r="I28" s="96"/>
      <c r="J28" s="96"/>
      <c r="K28" s="96"/>
      <c r="L28" s="46">
        <f>SUM(L25:L27)</f>
        <v>1</v>
      </c>
      <c r="M28" s="25"/>
      <c r="N28" s="174"/>
      <c r="O28" s="174">
        <f>+N28*L28</f>
        <v>0</v>
      </c>
      <c r="P28"/>
      <c r="Q28"/>
      <c r="R28"/>
      <c r="S28"/>
      <c r="T28"/>
      <c r="U28"/>
      <c r="V28"/>
    </row>
    <row r="29" spans="1:22" ht="14.6">
      <c r="A29" s="22"/>
      <c r="B29" s="65"/>
      <c r="C29" s="23"/>
      <c r="D29" s="96"/>
      <c r="E29" s="96"/>
      <c r="F29" s="96"/>
      <c r="G29" s="96"/>
      <c r="H29" s="96"/>
      <c r="I29" s="96"/>
      <c r="J29" s="96"/>
      <c r="K29" s="96"/>
      <c r="L29" s="46"/>
      <c r="M29" s="25"/>
      <c r="N29" s="174"/>
      <c r="O29" s="153"/>
      <c r="P29"/>
      <c r="Q29"/>
      <c r="R29"/>
      <c r="S29"/>
      <c r="T29"/>
      <c r="U29"/>
      <c r="V29"/>
    </row>
    <row r="30" spans="1:22" ht="88.2" customHeight="1">
      <c r="A30" s="22" t="s">
        <v>52</v>
      </c>
      <c r="B30" s="65"/>
      <c r="C30" s="23" t="s">
        <v>22</v>
      </c>
      <c r="D30" s="314" t="s">
        <v>136</v>
      </c>
      <c r="E30" s="314"/>
      <c r="F30" s="314"/>
      <c r="G30" s="314"/>
      <c r="H30" s="314"/>
      <c r="I30" s="314"/>
      <c r="J30" s="314"/>
      <c r="K30" s="314"/>
      <c r="L30" s="28"/>
      <c r="M30" s="25"/>
      <c r="N30" s="174"/>
      <c r="O30" s="153"/>
      <c r="P30"/>
      <c r="Q30"/>
      <c r="R30"/>
      <c r="S30"/>
      <c r="T30"/>
      <c r="U30"/>
      <c r="V30"/>
    </row>
    <row r="31" spans="1:22" ht="15" customHeight="1">
      <c r="A31" s="22"/>
      <c r="B31" s="65"/>
      <c r="C31" s="23"/>
      <c r="D31" s="96"/>
      <c r="E31" s="96"/>
      <c r="F31" s="96"/>
      <c r="G31" s="96"/>
      <c r="H31" s="96"/>
      <c r="I31" s="96"/>
      <c r="J31" s="96"/>
      <c r="K31" s="96" t="s">
        <v>97</v>
      </c>
      <c r="L31" s="28">
        <v>0</v>
      </c>
      <c r="N31" s="177"/>
      <c r="O31" s="160"/>
      <c r="P31"/>
      <c r="Q31"/>
      <c r="R31"/>
      <c r="S31"/>
      <c r="T31"/>
      <c r="U31"/>
      <c r="V31"/>
    </row>
    <row r="32" spans="1:22" ht="15" customHeight="1">
      <c r="A32" s="22"/>
      <c r="B32" s="65"/>
      <c r="C32" s="23"/>
      <c r="K32" s="96" t="s">
        <v>77</v>
      </c>
      <c r="L32" s="28">
        <v>1</v>
      </c>
      <c r="P32"/>
      <c r="Q32"/>
      <c r="R32"/>
      <c r="S32"/>
      <c r="T32"/>
      <c r="U32"/>
      <c r="V32"/>
    </row>
    <row r="33" spans="1:22" ht="15" customHeight="1">
      <c r="A33" s="22"/>
      <c r="B33" s="65"/>
      <c r="C33" s="23"/>
      <c r="D33" s="97"/>
      <c r="E33" s="97"/>
      <c r="F33" s="97"/>
      <c r="G33" s="97"/>
      <c r="H33" s="97"/>
      <c r="I33" s="97"/>
      <c r="J33" s="97"/>
      <c r="K33" s="97" t="s">
        <v>78</v>
      </c>
      <c r="L33" s="24">
        <v>0</v>
      </c>
      <c r="M33" s="25"/>
      <c r="N33" s="178"/>
      <c r="O33" s="152"/>
      <c r="P33"/>
      <c r="Q33"/>
      <c r="R33"/>
      <c r="S33"/>
      <c r="T33"/>
      <c r="U33"/>
      <c r="V33"/>
    </row>
    <row r="34" spans="1:22" ht="14.6">
      <c r="A34" s="22"/>
      <c r="B34" s="65"/>
      <c r="C34" s="23"/>
      <c r="D34" s="96"/>
      <c r="E34" s="96"/>
      <c r="F34" s="96"/>
      <c r="G34" s="96"/>
      <c r="H34" s="96"/>
      <c r="I34" s="96"/>
      <c r="J34" s="96"/>
      <c r="K34" s="96"/>
      <c r="L34" s="46">
        <f>SUM(L31:L33)</f>
        <v>1</v>
      </c>
      <c r="M34" s="25"/>
      <c r="N34" s="174"/>
      <c r="O34" s="174">
        <f>+N34*L34</f>
        <v>0</v>
      </c>
      <c r="P34"/>
      <c r="Q34"/>
      <c r="R34"/>
      <c r="S34"/>
      <c r="T34"/>
      <c r="U34"/>
      <c r="V34"/>
    </row>
    <row r="35" spans="1:22" ht="14.6">
      <c r="A35" s="22"/>
      <c r="B35" s="65"/>
      <c r="C35" s="23"/>
      <c r="D35" s="96"/>
      <c r="E35" s="96"/>
      <c r="F35" s="96"/>
      <c r="G35" s="96"/>
      <c r="H35" s="96"/>
      <c r="I35" s="96"/>
      <c r="J35" s="96"/>
      <c r="K35" s="96"/>
      <c r="L35" s="46"/>
      <c r="M35" s="25"/>
      <c r="N35" s="174"/>
      <c r="O35" s="153"/>
      <c r="P35"/>
      <c r="Q35"/>
      <c r="R35"/>
      <c r="S35"/>
      <c r="T35"/>
      <c r="U35"/>
      <c r="V35"/>
    </row>
    <row r="36" spans="1:22" ht="82.5" customHeight="1">
      <c r="A36" s="22" t="s">
        <v>53</v>
      </c>
      <c r="B36" s="65"/>
      <c r="C36" s="23" t="s">
        <v>22</v>
      </c>
      <c r="D36" s="314" t="s">
        <v>135</v>
      </c>
      <c r="E36" s="314"/>
      <c r="F36" s="314"/>
      <c r="G36" s="314"/>
      <c r="H36" s="314"/>
      <c r="I36" s="314"/>
      <c r="J36" s="314"/>
      <c r="K36" s="314"/>
      <c r="L36" s="28"/>
      <c r="M36" s="25"/>
      <c r="N36" s="174"/>
      <c r="O36" s="153"/>
      <c r="P36"/>
      <c r="Q36"/>
      <c r="R36"/>
      <c r="S36"/>
      <c r="T36"/>
      <c r="U36"/>
      <c r="V36"/>
    </row>
    <row r="37" spans="1:22" ht="14.25" customHeight="1">
      <c r="A37" s="22"/>
      <c r="B37" s="65"/>
      <c r="C37" s="23"/>
      <c r="D37" s="96"/>
      <c r="E37" s="96"/>
      <c r="F37" s="96"/>
      <c r="G37" s="96"/>
      <c r="H37" s="96"/>
      <c r="I37" s="96"/>
      <c r="J37" s="96"/>
      <c r="K37" s="96" t="s">
        <v>97</v>
      </c>
      <c r="L37" s="28">
        <v>0</v>
      </c>
      <c r="N37" s="177"/>
      <c r="O37" s="160"/>
      <c r="P37"/>
      <c r="Q37"/>
      <c r="R37"/>
      <c r="S37"/>
      <c r="T37"/>
      <c r="U37"/>
      <c r="V37"/>
    </row>
    <row r="38" spans="1:22" ht="14.25" customHeight="1">
      <c r="A38" s="22"/>
      <c r="B38" s="65"/>
      <c r="C38" s="23"/>
      <c r="K38" s="96" t="s">
        <v>77</v>
      </c>
      <c r="L38" s="28">
        <v>1</v>
      </c>
      <c r="P38"/>
      <c r="Q38"/>
      <c r="R38"/>
      <c r="S38"/>
      <c r="T38"/>
      <c r="U38"/>
      <c r="V38"/>
    </row>
    <row r="39" spans="1:22" ht="14.25" customHeight="1">
      <c r="A39" s="22"/>
      <c r="B39" s="65"/>
      <c r="C39" s="23"/>
      <c r="D39" s="97"/>
      <c r="E39" s="97"/>
      <c r="F39" s="97"/>
      <c r="G39" s="97"/>
      <c r="H39" s="97"/>
      <c r="I39" s="97"/>
      <c r="J39" s="97"/>
      <c r="K39" s="97" t="s">
        <v>78</v>
      </c>
      <c r="L39" s="24">
        <v>0</v>
      </c>
      <c r="M39" s="25"/>
      <c r="N39" s="178"/>
      <c r="O39" s="152"/>
      <c r="P39"/>
      <c r="Q39"/>
      <c r="R39"/>
      <c r="S39"/>
      <c r="T39"/>
      <c r="U39"/>
      <c r="V39"/>
    </row>
    <row r="40" spans="1:22" ht="14.6">
      <c r="A40" s="22"/>
      <c r="B40" s="65"/>
      <c r="C40" s="23"/>
      <c r="D40" s="96"/>
      <c r="E40" s="96"/>
      <c r="F40" s="96"/>
      <c r="G40" s="96"/>
      <c r="H40" s="96"/>
      <c r="I40" s="96"/>
      <c r="J40" s="96"/>
      <c r="K40" s="96"/>
      <c r="L40" s="46">
        <f>SUM(L37:L39)</f>
        <v>1</v>
      </c>
      <c r="M40" s="25"/>
      <c r="N40" s="174"/>
      <c r="O40" s="174">
        <f>+N40*L40</f>
        <v>0</v>
      </c>
      <c r="P40"/>
      <c r="Q40"/>
      <c r="R40"/>
      <c r="S40"/>
      <c r="T40"/>
      <c r="U40"/>
      <c r="V40"/>
    </row>
    <row r="41" spans="1:22" ht="14.6">
      <c r="A41" s="22"/>
      <c r="B41" s="65"/>
      <c r="C41" s="23"/>
      <c r="D41" s="96"/>
      <c r="E41" s="96"/>
      <c r="F41" s="96"/>
      <c r="G41" s="96"/>
      <c r="H41" s="96"/>
      <c r="I41" s="96"/>
      <c r="J41" s="96"/>
      <c r="K41" s="96"/>
      <c r="L41" s="46"/>
      <c r="M41" s="25"/>
      <c r="N41" s="174"/>
      <c r="O41" s="153"/>
      <c r="P41"/>
      <c r="Q41"/>
      <c r="R41"/>
      <c r="S41"/>
      <c r="T41"/>
      <c r="U41"/>
      <c r="V41"/>
    </row>
    <row r="42" spans="1:22" ht="58.5" customHeight="1">
      <c r="A42" s="22" t="s">
        <v>54</v>
      </c>
      <c r="B42" s="65"/>
      <c r="C42" s="23" t="s">
        <v>22</v>
      </c>
      <c r="D42" s="314" t="s">
        <v>137</v>
      </c>
      <c r="E42" s="314"/>
      <c r="F42" s="314"/>
      <c r="G42" s="314"/>
      <c r="H42" s="314"/>
      <c r="I42" s="314"/>
      <c r="J42" s="314"/>
      <c r="K42" s="314"/>
      <c r="L42" s="28"/>
      <c r="M42" s="25"/>
      <c r="N42" s="174"/>
      <c r="O42" s="153"/>
      <c r="P42"/>
      <c r="Q42"/>
      <c r="R42"/>
      <c r="S42"/>
      <c r="T42"/>
      <c r="U42"/>
      <c r="V42"/>
    </row>
    <row r="43" spans="1:22" ht="15" customHeight="1">
      <c r="A43" s="22"/>
      <c r="B43" s="65"/>
      <c r="C43" s="23"/>
      <c r="D43" s="96"/>
      <c r="E43" s="96"/>
      <c r="F43" s="96"/>
      <c r="G43" s="96"/>
      <c r="H43" s="96"/>
      <c r="I43" s="96"/>
      <c r="J43" s="96"/>
      <c r="K43" s="96" t="s">
        <v>97</v>
      </c>
      <c r="L43" s="28">
        <v>0</v>
      </c>
      <c r="N43" s="177"/>
      <c r="O43" s="160"/>
      <c r="P43"/>
      <c r="Q43"/>
      <c r="R43"/>
      <c r="S43"/>
      <c r="T43"/>
      <c r="U43"/>
      <c r="V43"/>
    </row>
    <row r="44" spans="1:22" ht="15" customHeight="1">
      <c r="A44" s="22"/>
      <c r="B44" s="65"/>
      <c r="C44" s="23"/>
      <c r="K44" s="96" t="s">
        <v>77</v>
      </c>
      <c r="L44" s="28">
        <v>1</v>
      </c>
      <c r="P44"/>
      <c r="Q44"/>
      <c r="R44"/>
      <c r="S44"/>
      <c r="T44"/>
      <c r="U44"/>
      <c r="V44"/>
    </row>
    <row r="45" spans="1:22" ht="15" customHeight="1">
      <c r="A45" s="22"/>
      <c r="B45" s="65"/>
      <c r="C45" s="23"/>
      <c r="D45" s="97"/>
      <c r="E45" s="97"/>
      <c r="F45" s="97"/>
      <c r="G45" s="97"/>
      <c r="H45" s="97"/>
      <c r="I45" s="97"/>
      <c r="J45" s="97"/>
      <c r="K45" s="97" t="s">
        <v>78</v>
      </c>
      <c r="L45" s="24">
        <v>0</v>
      </c>
      <c r="M45" s="25"/>
      <c r="N45" s="178"/>
      <c r="O45" s="152"/>
      <c r="P45"/>
      <c r="Q45"/>
      <c r="R45"/>
      <c r="S45"/>
      <c r="T45"/>
      <c r="U45"/>
      <c r="V45"/>
    </row>
    <row r="46" spans="1:22" ht="14.6">
      <c r="A46" s="22"/>
      <c r="B46" s="65"/>
      <c r="C46" s="23"/>
      <c r="D46" s="96"/>
      <c r="E46" s="96"/>
      <c r="F46" s="96"/>
      <c r="G46" s="96"/>
      <c r="H46" s="96"/>
      <c r="I46" s="96"/>
      <c r="J46" s="96"/>
      <c r="K46" s="96"/>
      <c r="L46" s="46">
        <f>SUM(L43:L45)</f>
        <v>1</v>
      </c>
      <c r="M46" s="25"/>
      <c r="N46" s="174"/>
      <c r="O46" s="174">
        <f>+N46*L46</f>
        <v>0</v>
      </c>
      <c r="P46"/>
      <c r="Q46"/>
      <c r="R46"/>
      <c r="S46"/>
      <c r="T46"/>
      <c r="U46"/>
      <c r="V46"/>
    </row>
    <row r="47" spans="1:22" ht="14.6">
      <c r="A47" s="22"/>
      <c r="B47" s="65"/>
      <c r="C47" s="23"/>
      <c r="D47" s="96"/>
      <c r="E47" s="96"/>
      <c r="F47" s="96"/>
      <c r="G47" s="96"/>
      <c r="H47" s="96"/>
      <c r="I47" s="96"/>
      <c r="J47" s="96"/>
      <c r="K47" s="96"/>
      <c r="L47" s="46"/>
      <c r="M47" s="25"/>
      <c r="N47" s="174"/>
      <c r="O47" s="153"/>
      <c r="P47"/>
      <c r="Q47"/>
      <c r="R47"/>
      <c r="S47"/>
      <c r="T47"/>
      <c r="U47"/>
      <c r="V47"/>
    </row>
    <row r="48" spans="1:22" ht="102" customHeight="1">
      <c r="A48" s="22" t="s">
        <v>71</v>
      </c>
      <c r="B48" s="65"/>
      <c r="C48" s="23" t="s">
        <v>22</v>
      </c>
      <c r="D48" s="314" t="s">
        <v>138</v>
      </c>
      <c r="E48" s="314"/>
      <c r="F48" s="314"/>
      <c r="G48" s="314"/>
      <c r="H48" s="314"/>
      <c r="I48" s="314"/>
      <c r="J48" s="314"/>
      <c r="K48" s="314"/>
      <c r="L48" s="28"/>
      <c r="M48" s="25"/>
      <c r="N48" s="174"/>
      <c r="O48" s="153"/>
      <c r="P48"/>
      <c r="Q48"/>
      <c r="R48"/>
      <c r="S48"/>
      <c r="T48"/>
      <c r="U48"/>
      <c r="V48"/>
    </row>
    <row r="49" spans="1:22" ht="15" customHeight="1">
      <c r="A49" s="22"/>
      <c r="B49" s="65"/>
      <c r="C49" s="23"/>
      <c r="D49" s="96"/>
      <c r="E49" s="96"/>
      <c r="F49" s="96"/>
      <c r="G49" s="96"/>
      <c r="H49" s="96"/>
      <c r="I49" s="96"/>
      <c r="J49" s="96"/>
      <c r="K49" s="96" t="s">
        <v>97</v>
      </c>
      <c r="L49" s="28">
        <v>0</v>
      </c>
      <c r="N49" s="177"/>
      <c r="O49" s="160"/>
      <c r="P49"/>
      <c r="Q49"/>
      <c r="R49"/>
      <c r="S49"/>
      <c r="T49"/>
      <c r="U49"/>
      <c r="V49"/>
    </row>
    <row r="50" spans="1:22" ht="15" customHeight="1">
      <c r="A50" s="22"/>
      <c r="B50" s="65"/>
      <c r="C50" s="23"/>
      <c r="K50" s="96" t="s">
        <v>77</v>
      </c>
      <c r="L50" s="28">
        <v>1</v>
      </c>
      <c r="P50"/>
      <c r="Q50"/>
      <c r="R50"/>
      <c r="S50"/>
      <c r="T50"/>
      <c r="U50"/>
      <c r="V50"/>
    </row>
    <row r="51" spans="1:22" ht="15" customHeight="1">
      <c r="A51" s="22"/>
      <c r="B51" s="65"/>
      <c r="C51" s="23"/>
      <c r="D51" s="97"/>
      <c r="E51" s="97"/>
      <c r="F51" s="97"/>
      <c r="G51" s="97"/>
      <c r="H51" s="97"/>
      <c r="I51" s="97"/>
      <c r="J51" s="97"/>
      <c r="K51" s="97" t="s">
        <v>78</v>
      </c>
      <c r="L51" s="24">
        <v>0</v>
      </c>
      <c r="M51" s="25"/>
      <c r="N51" s="178"/>
      <c r="O51" s="152"/>
      <c r="P51"/>
      <c r="Q51"/>
      <c r="R51"/>
      <c r="S51"/>
      <c r="T51"/>
      <c r="U51"/>
      <c r="V51"/>
    </row>
    <row r="52" spans="1:22" ht="14.6">
      <c r="A52" s="22"/>
      <c r="B52" s="65"/>
      <c r="C52" s="23"/>
      <c r="D52" s="96"/>
      <c r="E52" s="96"/>
      <c r="F52" s="96"/>
      <c r="G52" s="96"/>
      <c r="H52" s="96"/>
      <c r="I52" s="96"/>
      <c r="J52" s="96"/>
      <c r="K52" s="96"/>
      <c r="L52" s="46">
        <f>SUM(L49:L51)</f>
        <v>1</v>
      </c>
      <c r="M52" s="25"/>
      <c r="N52" s="174"/>
      <c r="O52" s="174">
        <f>+N52*L52</f>
        <v>0</v>
      </c>
      <c r="P52"/>
      <c r="Q52"/>
      <c r="R52"/>
      <c r="S52"/>
      <c r="T52"/>
      <c r="U52"/>
      <c r="V52"/>
    </row>
    <row r="53" spans="1:22" ht="14.6">
      <c r="A53" s="22"/>
      <c r="B53" s="65"/>
      <c r="C53" s="23"/>
      <c r="D53" s="96"/>
      <c r="E53" s="96"/>
      <c r="F53" s="96"/>
      <c r="G53" s="96"/>
      <c r="H53" s="96"/>
      <c r="I53" s="96"/>
      <c r="J53" s="96"/>
      <c r="K53" s="96"/>
      <c r="L53" s="46"/>
      <c r="M53" s="25"/>
      <c r="N53" s="174"/>
      <c r="O53" s="153"/>
      <c r="P53"/>
      <c r="Q53"/>
      <c r="R53"/>
      <c r="S53"/>
      <c r="T53"/>
      <c r="U53"/>
      <c r="V53"/>
    </row>
    <row r="54" spans="1:22" ht="57.75" customHeight="1">
      <c r="A54" s="22" t="s">
        <v>72</v>
      </c>
      <c r="B54" s="65"/>
      <c r="C54" s="23" t="s">
        <v>131</v>
      </c>
      <c r="D54" s="322" t="s">
        <v>139</v>
      </c>
      <c r="E54" s="314"/>
      <c r="F54" s="314"/>
      <c r="G54" s="314"/>
      <c r="H54" s="314"/>
      <c r="I54" s="314"/>
      <c r="J54" s="314"/>
      <c r="K54" s="314"/>
      <c r="L54" s="28"/>
      <c r="M54" s="25"/>
      <c r="N54" s="174"/>
      <c r="O54" s="153"/>
      <c r="P54"/>
      <c r="Q54"/>
      <c r="R54"/>
      <c r="S54"/>
      <c r="T54"/>
      <c r="U54"/>
      <c r="V54"/>
    </row>
    <row r="55" spans="1:22" ht="15" customHeight="1">
      <c r="A55" s="22"/>
      <c r="B55" s="65"/>
      <c r="C55" s="23"/>
      <c r="D55" s="96"/>
      <c r="E55" s="96"/>
      <c r="F55" s="96"/>
      <c r="G55" s="96"/>
      <c r="H55" s="96"/>
      <c r="I55" s="96"/>
      <c r="J55" s="96"/>
      <c r="K55" s="96" t="s">
        <v>97</v>
      </c>
      <c r="L55" s="28">
        <v>2.4</v>
      </c>
      <c r="N55" s="177"/>
      <c r="O55" s="160"/>
      <c r="P55"/>
      <c r="Q55"/>
      <c r="R55"/>
      <c r="S55"/>
      <c r="T55"/>
      <c r="U55"/>
      <c r="V55"/>
    </row>
    <row r="56" spans="1:22" ht="15" customHeight="1">
      <c r="A56" s="22"/>
      <c r="B56" s="65"/>
      <c r="C56" s="23"/>
      <c r="K56" s="96" t="s">
        <v>77</v>
      </c>
      <c r="L56" s="28">
        <v>5.95</v>
      </c>
      <c r="P56"/>
      <c r="Q56"/>
      <c r="R56"/>
      <c r="S56"/>
      <c r="T56"/>
      <c r="U56"/>
      <c r="V56"/>
    </row>
    <row r="57" spans="1:22" ht="15" customHeight="1">
      <c r="A57" s="22"/>
      <c r="B57" s="65"/>
      <c r="C57" s="23"/>
      <c r="D57" s="97"/>
      <c r="E57" s="97"/>
      <c r="F57" s="97"/>
      <c r="G57" s="97"/>
      <c r="H57" s="97"/>
      <c r="I57" s="97"/>
      <c r="J57" s="97"/>
      <c r="K57" s="97" t="s">
        <v>78</v>
      </c>
      <c r="L57" s="24">
        <v>0</v>
      </c>
      <c r="M57" s="25"/>
      <c r="N57" s="178"/>
      <c r="O57" s="152"/>
      <c r="P57"/>
      <c r="Q57"/>
      <c r="R57"/>
      <c r="S57"/>
      <c r="T57"/>
      <c r="U57"/>
      <c r="V57"/>
    </row>
    <row r="58" spans="1:22" ht="15" customHeight="1">
      <c r="A58" s="22"/>
      <c r="B58" s="65"/>
      <c r="C58" s="23"/>
      <c r="D58" s="96"/>
      <c r="E58" s="96"/>
      <c r="F58" s="96"/>
      <c r="G58" s="96"/>
      <c r="H58" s="96"/>
      <c r="I58" s="96"/>
      <c r="J58" s="96"/>
      <c r="K58" s="96"/>
      <c r="L58" s="46">
        <f>SUM(L55:L57)</f>
        <v>8.35</v>
      </c>
      <c r="M58" s="25"/>
      <c r="N58" s="174"/>
      <c r="O58" s="174">
        <f>+N58*L58</f>
        <v>0</v>
      </c>
      <c r="P58"/>
      <c r="Q58"/>
      <c r="R58"/>
      <c r="S58"/>
      <c r="T58"/>
      <c r="U58"/>
      <c r="V58"/>
    </row>
    <row r="59" spans="1:22" ht="14.6">
      <c r="A59" s="22"/>
      <c r="B59" s="65"/>
      <c r="C59" s="23"/>
      <c r="D59" s="96"/>
      <c r="E59" s="96"/>
      <c r="F59" s="96"/>
      <c r="G59" s="96"/>
      <c r="H59" s="96"/>
      <c r="I59" s="96"/>
      <c r="J59" s="96"/>
      <c r="K59" s="96"/>
      <c r="L59" s="46"/>
      <c r="M59" s="25"/>
      <c r="N59" s="174"/>
      <c r="O59" s="153"/>
      <c r="P59"/>
      <c r="Q59"/>
      <c r="R59"/>
      <c r="S59"/>
      <c r="T59"/>
      <c r="U59"/>
      <c r="V59"/>
    </row>
    <row r="60" spans="1:22" ht="63" customHeight="1">
      <c r="A60" s="22" t="s">
        <v>73</v>
      </c>
      <c r="B60" s="65"/>
      <c r="C60" s="23" t="s">
        <v>131</v>
      </c>
      <c r="D60" s="322" t="s">
        <v>140</v>
      </c>
      <c r="E60" s="314"/>
      <c r="F60" s="314"/>
      <c r="G60" s="314"/>
      <c r="H60" s="314"/>
      <c r="I60" s="314"/>
      <c r="J60" s="314"/>
      <c r="K60" s="314"/>
      <c r="L60" s="28"/>
      <c r="M60" s="25"/>
      <c r="N60" s="174"/>
      <c r="O60" s="153"/>
      <c r="P60"/>
      <c r="Q60"/>
      <c r="R60"/>
      <c r="S60"/>
      <c r="T60"/>
      <c r="U60"/>
      <c r="V60"/>
    </row>
    <row r="61" spans="1:22" ht="15" customHeight="1">
      <c r="A61" s="22"/>
      <c r="B61" s="65"/>
      <c r="C61" s="23"/>
      <c r="D61" s="96"/>
      <c r="E61" s="96"/>
      <c r="F61" s="96"/>
      <c r="G61" s="96"/>
      <c r="H61" s="96"/>
      <c r="I61" s="96"/>
      <c r="J61" s="96"/>
      <c r="K61" s="96" t="s">
        <v>97</v>
      </c>
      <c r="L61" s="28">
        <v>0</v>
      </c>
      <c r="N61" s="177"/>
      <c r="O61" s="160"/>
      <c r="P61"/>
      <c r="Q61"/>
      <c r="R61"/>
      <c r="S61"/>
      <c r="T61"/>
      <c r="U61"/>
      <c r="V61"/>
    </row>
    <row r="62" spans="1:22" ht="15" customHeight="1">
      <c r="A62" s="22"/>
      <c r="B62" s="65"/>
      <c r="C62" s="23"/>
      <c r="K62" s="96" t="s">
        <v>77</v>
      </c>
      <c r="L62" s="28">
        <v>1.82</v>
      </c>
      <c r="P62"/>
      <c r="Q62"/>
      <c r="R62"/>
      <c r="S62"/>
      <c r="T62"/>
      <c r="U62"/>
      <c r="V62"/>
    </row>
    <row r="63" spans="1:22" ht="15" customHeight="1">
      <c r="A63" s="22"/>
      <c r="B63" s="65"/>
      <c r="C63" s="23"/>
      <c r="D63" s="97"/>
      <c r="E63" s="97"/>
      <c r="F63" s="97"/>
      <c r="G63" s="97"/>
      <c r="H63" s="97"/>
      <c r="I63" s="97"/>
      <c r="J63" s="97"/>
      <c r="K63" s="97" t="s">
        <v>78</v>
      </c>
      <c r="L63" s="24">
        <v>1.72</v>
      </c>
      <c r="M63" s="25"/>
      <c r="N63" s="178"/>
      <c r="O63" s="152"/>
      <c r="P63"/>
      <c r="Q63"/>
      <c r="R63"/>
      <c r="S63"/>
      <c r="T63"/>
      <c r="U63"/>
      <c r="V63"/>
    </row>
    <row r="64" spans="1:22" ht="14.6">
      <c r="A64" s="22"/>
      <c r="B64" s="65"/>
      <c r="C64" s="23"/>
      <c r="D64" s="96"/>
      <c r="E64" s="96"/>
      <c r="F64" s="96"/>
      <c r="G64" s="96"/>
      <c r="H64" s="96"/>
      <c r="I64" s="96"/>
      <c r="J64" s="96"/>
      <c r="K64" s="96"/>
      <c r="L64" s="46">
        <f>SUM(L61:L63)</f>
        <v>3.54</v>
      </c>
      <c r="M64" s="25"/>
      <c r="N64" s="174"/>
      <c r="O64" s="174">
        <f>+N64*L64</f>
        <v>0</v>
      </c>
      <c r="P64"/>
      <c r="Q64"/>
      <c r="R64"/>
      <c r="S64"/>
      <c r="T64"/>
      <c r="U64"/>
      <c r="V64"/>
    </row>
    <row r="65" spans="1:22" ht="57" customHeight="1">
      <c r="A65" s="22" t="s">
        <v>162</v>
      </c>
      <c r="B65" s="67"/>
      <c r="C65" s="23" t="s">
        <v>22</v>
      </c>
      <c r="D65" s="322" t="s">
        <v>154</v>
      </c>
      <c r="E65" s="314"/>
      <c r="F65" s="314"/>
      <c r="G65" s="314"/>
      <c r="H65" s="314"/>
      <c r="I65" s="314"/>
      <c r="J65" s="314"/>
      <c r="K65" s="314"/>
      <c r="L65" s="28"/>
      <c r="M65" s="25"/>
      <c r="N65" s="174"/>
      <c r="O65" s="153"/>
      <c r="P65"/>
      <c r="Q65"/>
      <c r="R65"/>
      <c r="S65"/>
      <c r="T65"/>
      <c r="U65"/>
      <c r="V65"/>
    </row>
    <row r="66" spans="1:22" ht="15" customHeight="1">
      <c r="A66" s="22"/>
      <c r="B66" s="68"/>
      <c r="C66" s="23"/>
      <c r="D66" s="96"/>
      <c r="E66" s="96"/>
      <c r="F66" s="96"/>
      <c r="G66" s="96"/>
      <c r="H66" s="96"/>
      <c r="I66" s="96"/>
      <c r="J66" s="96"/>
      <c r="K66" s="96" t="s">
        <v>97</v>
      </c>
      <c r="L66" s="28">
        <v>1</v>
      </c>
      <c r="N66" s="177"/>
      <c r="O66" s="160"/>
      <c r="P66"/>
      <c r="Q66"/>
      <c r="R66"/>
      <c r="S66"/>
      <c r="T66"/>
      <c r="U66"/>
      <c r="V66"/>
    </row>
    <row r="67" spans="1:22" ht="15" customHeight="1">
      <c r="A67" s="22"/>
      <c r="B67" s="65"/>
      <c r="C67" s="23"/>
      <c r="K67" s="96" t="s">
        <v>77</v>
      </c>
      <c r="L67" s="28">
        <v>0</v>
      </c>
      <c r="P67"/>
      <c r="Q67"/>
      <c r="R67"/>
      <c r="S67"/>
      <c r="T67"/>
      <c r="U67"/>
      <c r="V67"/>
    </row>
    <row r="68" spans="1:22" ht="15" customHeight="1">
      <c r="A68" s="22"/>
      <c r="B68" s="65"/>
      <c r="C68" s="23"/>
      <c r="D68" s="97"/>
      <c r="E68" s="97"/>
      <c r="F68" s="97"/>
      <c r="G68" s="97"/>
      <c r="H68" s="97"/>
      <c r="I68" s="97"/>
      <c r="J68" s="97"/>
      <c r="K68" s="97" t="s">
        <v>78</v>
      </c>
      <c r="L68" s="24">
        <v>0</v>
      </c>
      <c r="M68" s="25"/>
      <c r="N68" s="178"/>
      <c r="O68" s="152"/>
      <c r="P68"/>
      <c r="Q68"/>
      <c r="R68"/>
      <c r="S68"/>
      <c r="T68"/>
      <c r="U68"/>
      <c r="V68"/>
    </row>
    <row r="69" spans="1:22" ht="15" customHeight="1">
      <c r="A69" s="22"/>
      <c r="B69" s="65"/>
      <c r="C69" s="23"/>
      <c r="D69" s="96"/>
      <c r="E69" s="96"/>
      <c r="F69" s="96"/>
      <c r="G69" s="96"/>
      <c r="H69" s="96"/>
      <c r="I69" s="96"/>
      <c r="J69" s="96"/>
      <c r="K69" s="96"/>
      <c r="L69" s="46">
        <f>SUM(L66:L68)</f>
        <v>1</v>
      </c>
      <c r="M69" s="25"/>
      <c r="N69" s="174"/>
      <c r="O69" s="174">
        <f>+N69*L69</f>
        <v>0</v>
      </c>
      <c r="P69"/>
      <c r="Q69"/>
      <c r="R69"/>
      <c r="S69"/>
      <c r="T69"/>
      <c r="U69"/>
      <c r="V69"/>
    </row>
    <row r="70" spans="1:22" ht="15" customHeight="1">
      <c r="A70" s="22"/>
      <c r="B70" s="65"/>
      <c r="C70" s="23"/>
      <c r="D70" s="96"/>
      <c r="E70" s="96"/>
      <c r="F70" s="96"/>
      <c r="G70" s="96"/>
      <c r="H70" s="96"/>
      <c r="I70" s="96"/>
      <c r="J70" s="96"/>
      <c r="K70" s="96"/>
      <c r="L70" s="46"/>
      <c r="M70" s="25"/>
      <c r="N70" s="174"/>
      <c r="O70" s="153"/>
      <c r="P70"/>
      <c r="Q70"/>
      <c r="R70"/>
      <c r="S70"/>
      <c r="T70"/>
      <c r="U70"/>
      <c r="V70"/>
    </row>
    <row r="71" spans="1:22" ht="48.75" customHeight="1">
      <c r="A71" s="22" t="s">
        <v>163</v>
      </c>
      <c r="B71" s="67"/>
      <c r="C71" s="23" t="s">
        <v>22</v>
      </c>
      <c r="D71" s="322" t="s">
        <v>155</v>
      </c>
      <c r="E71" s="314"/>
      <c r="F71" s="314"/>
      <c r="G71" s="314"/>
      <c r="H71" s="314"/>
      <c r="I71" s="314"/>
      <c r="J71" s="314"/>
      <c r="K71" s="314"/>
      <c r="L71" s="28"/>
      <c r="M71" s="25"/>
      <c r="N71" s="174"/>
      <c r="O71" s="153"/>
      <c r="P71"/>
      <c r="Q71"/>
      <c r="R71"/>
      <c r="S71"/>
      <c r="T71"/>
      <c r="U71"/>
      <c r="V71"/>
    </row>
    <row r="72" spans="1:22" ht="15" customHeight="1">
      <c r="A72" s="22"/>
      <c r="B72" s="68"/>
      <c r="C72" s="23"/>
      <c r="D72" s="96"/>
      <c r="E72" s="96"/>
      <c r="F72" s="96"/>
      <c r="G72" s="96"/>
      <c r="H72" s="96"/>
      <c r="I72" s="96"/>
      <c r="J72" s="96"/>
      <c r="K72" s="96" t="s">
        <v>97</v>
      </c>
      <c r="L72" s="28">
        <v>1</v>
      </c>
      <c r="N72" s="177"/>
      <c r="O72" s="160"/>
      <c r="P72"/>
      <c r="Q72"/>
      <c r="R72"/>
      <c r="S72"/>
      <c r="T72"/>
      <c r="U72"/>
      <c r="V72"/>
    </row>
    <row r="73" spans="1:22" ht="15" customHeight="1">
      <c r="A73" s="22"/>
      <c r="B73" s="65"/>
      <c r="C73" s="23"/>
      <c r="K73" s="96" t="s">
        <v>77</v>
      </c>
      <c r="L73" s="28">
        <v>0</v>
      </c>
      <c r="P73"/>
      <c r="Q73"/>
      <c r="R73"/>
      <c r="S73"/>
      <c r="T73"/>
      <c r="U73"/>
      <c r="V73"/>
    </row>
    <row r="74" spans="1:22" ht="15" customHeight="1">
      <c r="A74" s="22"/>
      <c r="B74" s="65"/>
      <c r="C74" s="23"/>
      <c r="D74" s="97"/>
      <c r="E74" s="97"/>
      <c r="F74" s="97"/>
      <c r="G74" s="97"/>
      <c r="H74" s="97"/>
      <c r="I74" s="97"/>
      <c r="J74" s="97"/>
      <c r="K74" s="97" t="s">
        <v>78</v>
      </c>
      <c r="L74" s="24">
        <v>0</v>
      </c>
      <c r="M74" s="25"/>
      <c r="N74" s="178"/>
      <c r="O74" s="152"/>
      <c r="P74"/>
      <c r="Q74"/>
      <c r="R74"/>
      <c r="S74"/>
      <c r="T74"/>
      <c r="U74"/>
      <c r="V74"/>
    </row>
    <row r="75" spans="1:22" ht="15" customHeight="1">
      <c r="A75" s="22"/>
      <c r="B75" s="65"/>
      <c r="C75" s="23"/>
      <c r="D75" s="96"/>
      <c r="E75" s="96"/>
      <c r="F75" s="96"/>
      <c r="G75" s="96"/>
      <c r="H75" s="96"/>
      <c r="I75" s="96"/>
      <c r="J75" s="96"/>
      <c r="K75" s="96"/>
      <c r="L75" s="46">
        <f>SUM(L72:L74)</f>
        <v>1</v>
      </c>
      <c r="M75" s="25"/>
      <c r="N75" s="174"/>
      <c r="O75" s="174">
        <f>+N75*L75</f>
        <v>0</v>
      </c>
      <c r="P75"/>
      <c r="Q75"/>
      <c r="R75"/>
      <c r="S75"/>
      <c r="T75"/>
      <c r="U75"/>
      <c r="V75"/>
    </row>
    <row r="76" spans="1:22" ht="15" customHeight="1">
      <c r="A76" s="22"/>
      <c r="B76" s="65"/>
      <c r="C76" s="23"/>
      <c r="D76" s="131"/>
      <c r="E76" s="131"/>
      <c r="F76" s="131"/>
      <c r="G76" s="131"/>
      <c r="H76" s="131"/>
      <c r="I76" s="131"/>
      <c r="J76" s="131"/>
      <c r="K76" s="131"/>
      <c r="L76" s="46"/>
      <c r="M76" s="25"/>
      <c r="N76" s="174"/>
      <c r="O76" s="174"/>
      <c r="P76"/>
      <c r="Q76"/>
      <c r="R76"/>
      <c r="S76"/>
      <c r="T76"/>
      <c r="U76"/>
      <c r="V76"/>
    </row>
    <row r="77" spans="1:22" ht="72" customHeight="1">
      <c r="A77" s="22" t="s">
        <v>68</v>
      </c>
      <c r="B77" s="65"/>
      <c r="C77" s="23" t="s">
        <v>41</v>
      </c>
      <c r="D77" s="317" t="s">
        <v>122</v>
      </c>
      <c r="E77" s="317"/>
      <c r="F77" s="317"/>
      <c r="G77" s="317"/>
      <c r="H77" s="317"/>
      <c r="I77" s="317"/>
      <c r="J77" s="317"/>
      <c r="K77" s="317"/>
      <c r="L77" s="77"/>
      <c r="M77" s="25"/>
      <c r="N77" s="162"/>
      <c r="O77" s="162"/>
      <c r="V77"/>
    </row>
    <row r="78" spans="1:22" ht="15" customHeight="1">
      <c r="A78" s="22"/>
      <c r="B78" s="65"/>
      <c r="C78" s="23"/>
      <c r="D78" s="133"/>
      <c r="E78" s="133"/>
      <c r="F78" s="133"/>
      <c r="G78" s="133"/>
      <c r="H78" s="133"/>
      <c r="I78" s="133"/>
      <c r="J78" s="133"/>
      <c r="K78" s="133" t="s">
        <v>97</v>
      </c>
      <c r="L78" s="77">
        <v>16.97</v>
      </c>
      <c r="M78" s="83"/>
      <c r="N78" s="154"/>
      <c r="O78" s="154"/>
      <c r="V78"/>
    </row>
    <row r="79" spans="1:22" ht="15" customHeight="1">
      <c r="A79" s="22"/>
      <c r="B79" s="65"/>
      <c r="C79" s="23"/>
      <c r="K79" s="131" t="s">
        <v>77</v>
      </c>
      <c r="L79" s="28">
        <v>53.46</v>
      </c>
      <c r="V79"/>
    </row>
    <row r="80" spans="1:22" ht="15" customHeight="1">
      <c r="A80" s="22"/>
      <c r="B80" s="65"/>
      <c r="C80" s="23"/>
      <c r="D80" s="132"/>
      <c r="E80" s="132"/>
      <c r="F80" s="132"/>
      <c r="G80" s="132"/>
      <c r="H80" s="132"/>
      <c r="I80" s="132"/>
      <c r="J80" s="132"/>
      <c r="K80" s="132" t="s">
        <v>78</v>
      </c>
      <c r="L80" s="24">
        <v>27.17</v>
      </c>
      <c r="M80" s="25"/>
      <c r="N80" s="162"/>
      <c r="O80" s="162"/>
      <c r="V80"/>
    </row>
    <row r="81" spans="1:22" ht="14.6">
      <c r="A81" s="22"/>
      <c r="B81" s="65"/>
      <c r="C81" s="23"/>
      <c r="D81" s="131"/>
      <c r="E81" s="131"/>
      <c r="F81" s="131"/>
      <c r="G81" s="131"/>
      <c r="H81" s="131"/>
      <c r="I81" s="131"/>
      <c r="J81" s="131"/>
      <c r="K81" s="131"/>
      <c r="L81" s="46">
        <f>SUM(L78:L80)</f>
        <v>97.600000000000009</v>
      </c>
      <c r="M81" s="78"/>
      <c r="N81" s="163"/>
      <c r="O81" s="174">
        <f>+N81*L81</f>
        <v>0</v>
      </c>
      <c r="V81"/>
    </row>
    <row r="82" spans="1:22" ht="14.6">
      <c r="A82" s="22"/>
      <c r="B82" s="65"/>
      <c r="C82" s="23"/>
      <c r="D82" s="131"/>
      <c r="E82" s="131"/>
      <c r="F82" s="131"/>
      <c r="G82" s="131"/>
      <c r="H82" s="131"/>
      <c r="I82" s="131"/>
      <c r="J82" s="131"/>
      <c r="K82" s="131"/>
      <c r="L82" s="46"/>
      <c r="M82" s="25"/>
      <c r="N82" s="162"/>
      <c r="O82" s="162"/>
      <c r="V82"/>
    </row>
    <row r="83" spans="1:22" ht="57.75" customHeight="1">
      <c r="A83" s="22" t="s">
        <v>69</v>
      </c>
      <c r="B83" s="65"/>
      <c r="C83" s="23" t="s">
        <v>41</v>
      </c>
      <c r="D83" s="317" t="s">
        <v>123</v>
      </c>
      <c r="E83" s="317"/>
      <c r="F83" s="317"/>
      <c r="G83" s="317"/>
      <c r="H83" s="317"/>
      <c r="I83" s="317"/>
      <c r="J83" s="317"/>
      <c r="K83" s="317"/>
      <c r="L83" s="77"/>
      <c r="M83" s="25"/>
      <c r="N83" s="162"/>
      <c r="O83" s="162"/>
      <c r="V83"/>
    </row>
    <row r="84" spans="1:22" ht="15" customHeight="1">
      <c r="A84" s="22"/>
      <c r="B84" s="65"/>
      <c r="C84" s="23"/>
      <c r="D84" s="133"/>
      <c r="E84" s="133"/>
      <c r="F84" s="133"/>
      <c r="G84" s="133"/>
      <c r="H84" s="133"/>
      <c r="I84" s="133"/>
      <c r="J84" s="133"/>
      <c r="K84" s="133" t="s">
        <v>97</v>
      </c>
      <c r="L84" s="77">
        <v>0</v>
      </c>
      <c r="M84" s="83"/>
      <c r="N84" s="154"/>
      <c r="O84" s="154"/>
      <c r="V84"/>
    </row>
    <row r="85" spans="1:22" ht="15" customHeight="1">
      <c r="A85" s="22"/>
      <c r="B85" s="65"/>
      <c r="C85" s="23"/>
      <c r="K85" s="131" t="s">
        <v>77</v>
      </c>
      <c r="L85" s="28">
        <v>37.950000000000003</v>
      </c>
      <c r="V85"/>
    </row>
    <row r="86" spans="1:22" ht="15" customHeight="1">
      <c r="A86" s="22"/>
      <c r="B86" s="65"/>
      <c r="C86" s="23"/>
      <c r="D86" s="132"/>
      <c r="E86" s="132"/>
      <c r="F86" s="132"/>
      <c r="G86" s="132"/>
      <c r="H86" s="132"/>
      <c r="I86" s="132"/>
      <c r="J86" s="132"/>
      <c r="K86" s="132" t="s">
        <v>78</v>
      </c>
      <c r="L86" s="24">
        <v>44.12</v>
      </c>
      <c r="M86" s="25"/>
      <c r="N86" s="162"/>
      <c r="O86" s="162"/>
      <c r="V86"/>
    </row>
    <row r="87" spans="1:22" ht="14.6">
      <c r="A87" s="22"/>
      <c r="B87" s="65"/>
      <c r="C87" s="23"/>
      <c r="D87" s="131"/>
      <c r="E87" s="131"/>
      <c r="F87" s="131"/>
      <c r="G87" s="131"/>
      <c r="H87" s="131"/>
      <c r="I87" s="131"/>
      <c r="J87" s="131"/>
      <c r="K87" s="131"/>
      <c r="L87" s="46">
        <f>SUM(L84:L86)</f>
        <v>82.07</v>
      </c>
      <c r="M87" s="78"/>
      <c r="N87" s="163"/>
      <c r="O87" s="174">
        <f>+N87*L87</f>
        <v>0</v>
      </c>
      <c r="V87"/>
    </row>
    <row r="88" spans="1:22" customFormat="1" ht="14.6">
      <c r="A88" s="56"/>
      <c r="N88" s="168"/>
      <c r="O88" s="168"/>
    </row>
    <row r="89" spans="1:22" customFormat="1" ht="44.6" customHeight="1">
      <c r="A89" s="55" t="s">
        <v>238</v>
      </c>
      <c r="B89" s="23"/>
      <c r="C89" s="54" t="s">
        <v>131</v>
      </c>
      <c r="D89" s="314" t="s">
        <v>165</v>
      </c>
      <c r="E89" s="314"/>
      <c r="F89" s="314"/>
      <c r="G89" s="314"/>
      <c r="H89" s="314"/>
      <c r="I89" s="314"/>
      <c r="J89" s="314"/>
      <c r="K89" s="314"/>
      <c r="L89" s="28"/>
      <c r="M89" s="25"/>
      <c r="N89" s="174"/>
      <c r="O89" s="153"/>
    </row>
    <row r="90" spans="1:22" customFormat="1" ht="14.6">
      <c r="A90" s="55"/>
      <c r="B90" s="23"/>
      <c r="C90" s="54"/>
      <c r="D90" s="131"/>
      <c r="E90" s="131"/>
      <c r="F90" s="131"/>
      <c r="G90" s="131"/>
      <c r="H90" s="131"/>
      <c r="I90" s="131"/>
      <c r="J90" s="131"/>
      <c r="K90" s="131" t="s">
        <v>142</v>
      </c>
      <c r="L90" s="28">
        <v>0</v>
      </c>
      <c r="M90" s="25"/>
      <c r="N90" s="174"/>
      <c r="O90" s="153"/>
    </row>
    <row r="91" spans="1:22" customFormat="1" ht="14.6">
      <c r="A91" s="55"/>
      <c r="B91" s="23"/>
      <c r="C91" s="54"/>
      <c r="D91" s="131"/>
      <c r="E91" s="131"/>
      <c r="F91" s="131"/>
      <c r="G91" s="131"/>
      <c r="H91" s="131"/>
      <c r="I91" s="131"/>
      <c r="J91" s="131"/>
      <c r="K91" s="131" t="s">
        <v>77</v>
      </c>
      <c r="L91" s="28">
        <v>0</v>
      </c>
      <c r="M91" s="25"/>
      <c r="N91" s="174"/>
      <c r="O91" s="153"/>
    </row>
    <row r="92" spans="1:22" customFormat="1" ht="14.6">
      <c r="A92" s="55"/>
      <c r="B92" s="23"/>
      <c r="C92" s="53"/>
      <c r="D92" s="131"/>
      <c r="E92" s="131"/>
      <c r="F92" s="131"/>
      <c r="G92" s="131"/>
      <c r="H92" s="131"/>
      <c r="I92" s="131"/>
      <c r="J92" s="131"/>
      <c r="K92" s="131" t="s">
        <v>78</v>
      </c>
      <c r="L92" s="28">
        <v>7.5</v>
      </c>
      <c r="M92" s="25"/>
      <c r="N92" s="174"/>
      <c r="O92" s="153"/>
    </row>
    <row r="93" spans="1:22" customFormat="1" ht="14.6">
      <c r="A93" s="55"/>
      <c r="B93" s="23"/>
      <c r="C93" s="23"/>
      <c r="D93" s="131"/>
      <c r="E93" s="131"/>
      <c r="F93" s="131"/>
      <c r="G93" s="131"/>
      <c r="H93" s="131"/>
      <c r="I93" s="131"/>
      <c r="J93" s="131"/>
      <c r="K93" s="131" t="s">
        <v>143</v>
      </c>
      <c r="L93" s="28">
        <v>0</v>
      </c>
      <c r="M93" s="25"/>
      <c r="N93" s="174"/>
      <c r="O93" s="153"/>
    </row>
    <row r="94" spans="1:22" customFormat="1" ht="14.6">
      <c r="A94" s="55"/>
      <c r="B94" s="23"/>
      <c r="C94" s="23"/>
      <c r="D94" s="132"/>
      <c r="E94" s="132"/>
      <c r="F94" s="132"/>
      <c r="G94" s="132"/>
      <c r="H94" s="132"/>
      <c r="I94" s="132"/>
      <c r="J94" s="132"/>
      <c r="K94" s="132" t="s">
        <v>144</v>
      </c>
      <c r="L94" s="24">
        <v>0</v>
      </c>
      <c r="M94" s="25"/>
      <c r="N94" s="178"/>
      <c r="O94" s="152"/>
    </row>
    <row r="95" spans="1:22" customFormat="1" ht="14.6">
      <c r="A95" s="55"/>
      <c r="B95" s="23"/>
      <c r="C95" s="23"/>
      <c r="D95" s="131"/>
      <c r="E95" s="131"/>
      <c r="F95" s="131"/>
      <c r="G95" s="131"/>
      <c r="H95" s="131"/>
      <c r="I95" s="131"/>
      <c r="J95" s="131"/>
      <c r="K95" s="131"/>
      <c r="L95" s="46">
        <f>SUM(L90:L94)</f>
        <v>7.5</v>
      </c>
      <c r="M95" s="25"/>
      <c r="N95" s="174"/>
      <c r="O95" s="174">
        <f>+N95*L95</f>
        <v>0</v>
      </c>
      <c r="S95" s="52"/>
    </row>
    <row r="96" spans="1:22" s="70" customFormat="1" ht="14.6">
      <c r="A96" s="87"/>
      <c r="B96" s="88"/>
      <c r="C96" s="89"/>
      <c r="D96" s="90"/>
      <c r="E96" s="90"/>
      <c r="F96" s="90"/>
      <c r="G96" s="90"/>
      <c r="H96" s="90"/>
      <c r="I96" s="90"/>
      <c r="J96" s="90"/>
      <c r="K96" s="90"/>
      <c r="L96" s="91"/>
      <c r="M96" s="89"/>
      <c r="N96" s="173"/>
      <c r="O96" s="173"/>
      <c r="P96"/>
      <c r="Q96"/>
      <c r="R96"/>
      <c r="S96"/>
      <c r="T96"/>
      <c r="U96"/>
      <c r="V96"/>
    </row>
    <row r="97" spans="1:22" ht="14.6">
      <c r="A97" s="123"/>
      <c r="B97" s="124"/>
      <c r="C97" s="125"/>
      <c r="D97" s="321" t="s">
        <v>160</v>
      </c>
      <c r="E97" s="321"/>
      <c r="F97" s="321"/>
      <c r="G97" s="321"/>
      <c r="H97" s="321"/>
      <c r="I97" s="321"/>
      <c r="J97" s="321"/>
      <c r="K97" s="321"/>
      <c r="L97" s="126"/>
      <c r="M97" s="125"/>
      <c r="N97" s="180"/>
      <c r="O97" s="155">
        <f>SUM(O13:O96)</f>
        <v>0</v>
      </c>
      <c r="P97"/>
      <c r="Q97"/>
      <c r="R97"/>
      <c r="S97"/>
      <c r="T97"/>
      <c r="U97"/>
      <c r="V97"/>
    </row>
    <row r="98" spans="1:22" ht="28.95" customHeight="1">
      <c r="A98" s="22"/>
      <c r="B98" s="65"/>
      <c r="C98" s="23"/>
      <c r="D98" s="96"/>
      <c r="E98" s="96"/>
      <c r="F98" s="96"/>
      <c r="G98" s="96"/>
      <c r="H98" s="96"/>
      <c r="I98" s="96"/>
      <c r="J98" s="96"/>
      <c r="K98" s="96"/>
      <c r="L98" s="46"/>
      <c r="M98" s="84"/>
      <c r="N98" s="157"/>
      <c r="O98" s="157"/>
      <c r="P98"/>
      <c r="Q98"/>
      <c r="R98"/>
      <c r="S98"/>
      <c r="T98"/>
      <c r="U98"/>
      <c r="V98"/>
    </row>
    <row r="99" spans="1:22" ht="14.6">
      <c r="A99" s="37">
        <v>10</v>
      </c>
      <c r="B99" s="63"/>
      <c r="C99" s="38"/>
      <c r="D99" s="309" t="s">
        <v>59</v>
      </c>
      <c r="E99" s="309"/>
      <c r="F99" s="309"/>
      <c r="G99" s="309"/>
      <c r="H99" s="309"/>
      <c r="I99" s="309"/>
      <c r="J99" s="309"/>
      <c r="K99" s="309"/>
      <c r="L99" s="39"/>
      <c r="M99" s="38"/>
      <c r="N99" s="161"/>
      <c r="O99" s="150"/>
      <c r="P99"/>
      <c r="Q99"/>
      <c r="R99"/>
      <c r="S99"/>
      <c r="T99"/>
      <c r="U99"/>
      <c r="V99"/>
    </row>
    <row r="100" spans="1:22" ht="14.6">
      <c r="A100" s="22"/>
      <c r="B100" s="65"/>
      <c r="C100" s="23"/>
      <c r="D100" s="96"/>
      <c r="E100" s="96"/>
      <c r="F100" s="96"/>
      <c r="G100" s="96"/>
      <c r="H100" s="96"/>
      <c r="I100" s="96"/>
      <c r="J100" s="96"/>
      <c r="K100" s="96"/>
      <c r="L100" s="28"/>
      <c r="M100" s="25"/>
      <c r="N100" s="174"/>
      <c r="O100" s="153"/>
      <c r="P100"/>
      <c r="Q100"/>
      <c r="R100"/>
      <c r="S100"/>
      <c r="T100"/>
      <c r="V100"/>
    </row>
    <row r="101" spans="1:22" ht="46.5" customHeight="1">
      <c r="A101" s="22" t="s">
        <v>157</v>
      </c>
      <c r="B101" s="65"/>
      <c r="C101" s="23" t="s">
        <v>20</v>
      </c>
      <c r="D101" s="315" t="s">
        <v>482</v>
      </c>
      <c r="E101" s="315"/>
      <c r="F101" s="315"/>
      <c r="G101" s="315"/>
      <c r="H101" s="315"/>
      <c r="I101" s="315"/>
      <c r="J101" s="315"/>
      <c r="K101" s="315"/>
      <c r="L101" s="24"/>
      <c r="M101" s="25"/>
      <c r="N101" s="178"/>
      <c r="O101" s="152"/>
      <c r="P101"/>
      <c r="Q101"/>
      <c r="R101"/>
      <c r="S101"/>
      <c r="T101"/>
      <c r="V101"/>
    </row>
    <row r="102" spans="1:22" ht="14.6">
      <c r="A102" s="22"/>
      <c r="B102" s="65"/>
      <c r="C102" s="23"/>
      <c r="D102" s="96"/>
      <c r="E102" s="96"/>
      <c r="F102" s="96"/>
      <c r="G102" s="96"/>
      <c r="H102" s="96"/>
      <c r="I102" s="96"/>
      <c r="J102" s="96"/>
      <c r="K102" s="96"/>
      <c r="L102" s="41">
        <v>3.5000000000000003E-2</v>
      </c>
      <c r="M102" s="25"/>
      <c r="N102" s="174">
        <f>O97</f>
        <v>0</v>
      </c>
      <c r="O102" s="153">
        <f>L102*N102</f>
        <v>0</v>
      </c>
      <c r="P102"/>
      <c r="Q102"/>
      <c r="R102"/>
      <c r="S102"/>
      <c r="T102"/>
      <c r="V102"/>
    </row>
    <row r="103" spans="1:22" ht="14.6">
      <c r="A103" s="123"/>
      <c r="B103" s="124"/>
      <c r="C103" s="125"/>
      <c r="D103" s="321" t="s">
        <v>498</v>
      </c>
      <c r="E103" s="321"/>
      <c r="F103" s="321"/>
      <c r="G103" s="321"/>
      <c r="H103" s="321"/>
      <c r="I103" s="321"/>
      <c r="J103" s="321"/>
      <c r="K103" s="321"/>
      <c r="L103" s="126"/>
      <c r="M103" s="125"/>
      <c r="N103" s="180"/>
      <c r="O103" s="155">
        <f>SUM(O97:O102)</f>
        <v>0</v>
      </c>
      <c r="P103"/>
      <c r="Q103"/>
      <c r="R103"/>
      <c r="S103"/>
      <c r="T103"/>
      <c r="V103"/>
    </row>
    <row r="104" spans="1:22" s="70" customFormat="1" ht="9" customHeight="1">
      <c r="A104" s="87"/>
      <c r="B104" s="88"/>
      <c r="C104" s="89"/>
      <c r="D104" s="90"/>
      <c r="E104" s="90"/>
      <c r="F104" s="90"/>
      <c r="G104" s="90"/>
      <c r="H104" s="90"/>
      <c r="I104" s="90"/>
      <c r="J104" s="90"/>
      <c r="K104" s="90"/>
      <c r="L104" s="91"/>
      <c r="M104" s="89"/>
      <c r="N104" s="173"/>
      <c r="O104" s="156"/>
      <c r="P104"/>
      <c r="Q104"/>
      <c r="R104"/>
      <c r="S104"/>
      <c r="T104"/>
      <c r="V104"/>
    </row>
    <row r="105" spans="1:22" s="70" customFormat="1" hidden="1">
      <c r="A105" s="87"/>
      <c r="B105" s="88"/>
      <c r="C105" s="89"/>
      <c r="D105" s="90"/>
      <c r="E105" s="90"/>
      <c r="F105" s="90"/>
      <c r="G105" s="90"/>
      <c r="H105" s="90"/>
      <c r="I105" s="90"/>
      <c r="J105" s="90"/>
      <c r="K105" s="90"/>
      <c r="L105" s="91"/>
      <c r="M105" s="89"/>
      <c r="N105" s="173"/>
      <c r="O105" s="156"/>
    </row>
    <row r="106" spans="1:22" ht="27" customHeight="1">
      <c r="A106"/>
      <c r="B106"/>
      <c r="C106"/>
      <c r="D106" s="101" t="s">
        <v>500</v>
      </c>
      <c r="E106" s="99"/>
      <c r="F106" s="99"/>
      <c r="G106" s="99"/>
      <c r="H106" s="99"/>
      <c r="I106" s="99"/>
      <c r="J106" s="99"/>
      <c r="K106" s="99"/>
      <c r="L106" s="100"/>
      <c r="M106" s="99"/>
      <c r="N106" s="181"/>
      <c r="O106" s="175">
        <v>77671.320000000007</v>
      </c>
    </row>
  </sheetData>
  <mergeCells count="25">
    <mergeCell ref="L3:O3"/>
    <mergeCell ref="D11:K11"/>
    <mergeCell ref="D13:K13"/>
    <mergeCell ref="A8:K8"/>
    <mergeCell ref="A9:K9"/>
    <mergeCell ref="D2:K2"/>
    <mergeCell ref="H3:K3"/>
    <mergeCell ref="D16:K16"/>
    <mergeCell ref="D71:K71"/>
    <mergeCell ref="D60:K60"/>
    <mergeCell ref="D42:K42"/>
    <mergeCell ref="D18:K18"/>
    <mergeCell ref="D24:K24"/>
    <mergeCell ref="D30:K30"/>
    <mergeCell ref="D36:K36"/>
    <mergeCell ref="D48:K48"/>
    <mergeCell ref="D65:K65"/>
    <mergeCell ref="D103:K103"/>
    <mergeCell ref="D99:K99"/>
    <mergeCell ref="D101:K101"/>
    <mergeCell ref="D54:K54"/>
    <mergeCell ref="D97:K97"/>
    <mergeCell ref="D77:K77"/>
    <mergeCell ref="D83:K83"/>
    <mergeCell ref="D89:K89"/>
  </mergeCells>
  <printOptions horizontalCentered="1"/>
  <pageMargins left="0.78740157480314965" right="0.70866141732283472" top="1.2598425196850394" bottom="0.78740157480314965" header="0.31496062992125984" footer="0.43307086614173229"/>
  <pageSetup paperSize="9" scale="41" fitToHeight="0" orientation="portrait" r:id="rId1"/>
  <headerFooter scaleWithDoc="0">
    <oddHeader>&amp;L&amp;"Arial,Normal"&amp;6&amp;G&amp;R&amp;8Enric Granados, 33
08007 Barcelona
Tel. 935 544 370 / Fax 935 544 372
www.gencat.cat/cire
www.madeincire.cat</oddHeader>
    <oddFooter>&amp;L&amp;G&amp;C&amp;"Helvetica-Light,Negrita"&amp;7N.I.F.:Q-5856204-B&amp;RPàg.&amp;P /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4</vt:i4>
      </vt:variant>
    </vt:vector>
  </HeadingPairs>
  <TitlesOfParts>
    <vt:vector size="4" baseType="lpstr">
      <vt:lpstr>obra civil LOT1</vt:lpstr>
      <vt:lpstr>instal·lacions LOT2</vt:lpstr>
      <vt:lpstr>clima LOT3</vt:lpstr>
      <vt:lpstr>fusteria fusta LOT4</vt:lpstr>
    </vt:vector>
  </TitlesOfParts>
  <Company>Generalitat de Catalunya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 Pérez, Francesc</dc:creator>
  <cp:lastModifiedBy>Diez Sanchez, Jose Maria</cp:lastModifiedBy>
  <cp:lastPrinted>2024-04-23T14:08:40Z</cp:lastPrinted>
  <dcterms:created xsi:type="dcterms:W3CDTF">2021-06-30T05:09:14Z</dcterms:created>
  <dcterms:modified xsi:type="dcterms:W3CDTF">2024-05-16T06:15:17Z</dcterms:modified>
</cp:coreProperties>
</file>