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NTRACTACIÓ PÚBLICA\CONTRACTES_\CONTRACTES 2024\SERVEI\Coordinació i consergeria del recinte del camp municipal de futbol de Les Roquetes\"/>
    </mc:Choice>
  </mc:AlternateContent>
  <bookViews>
    <workbookView xWindow="-108" yWindow="-108" windowWidth="23256" windowHeight="12456"/>
  </bookViews>
  <sheets>
    <sheet name="Proposta licitadora" sheetId="3" r:id="rId1"/>
    <sheet name="Hoja2" sheetId="20" r:id="rId2"/>
    <sheet name="Hoja3" sheetId="19" r:id="rId3"/>
    <sheet name="Hoja4" sheetId="4" r:id="rId4"/>
    <sheet name="Hoja5" sheetId="5" r:id="rId5"/>
    <sheet name="Hoja6" sheetId="6" r:id="rId6"/>
    <sheet name="Hoja7" sheetId="7" r:id="rId7"/>
    <sheet name="Hoja8" sheetId="8" r:id="rId8"/>
    <sheet name="Hoja9" sheetId="9" r:id="rId9"/>
    <sheet name="Hoja10" sheetId="10" r:id="rId10"/>
    <sheet name="Hoja11" sheetId="11" r:id="rId11"/>
    <sheet name="Hoja12" sheetId="12" r:id="rId12"/>
    <sheet name="Hoja13" sheetId="13" r:id="rId13"/>
    <sheet name="Hoja14" sheetId="14" r:id="rId14"/>
    <sheet name="Hoja15" sheetId="15" r:id="rId15"/>
    <sheet name="Hoja16" sheetId="16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7" i="3" l="1"/>
  <c r="J45" i="3"/>
  <c r="J44" i="3"/>
  <c r="J42" i="3"/>
  <c r="J40" i="3"/>
  <c r="J39" i="3"/>
  <c r="J37" i="3"/>
  <c r="G47" i="3"/>
  <c r="G45" i="3"/>
  <c r="G44" i="3"/>
  <c r="G42" i="3"/>
  <c r="G40" i="3"/>
  <c r="G39" i="3"/>
  <c r="G37" i="3"/>
  <c r="G30" i="3"/>
  <c r="G29" i="3"/>
  <c r="G28" i="3"/>
  <c r="G27" i="3"/>
  <c r="G26" i="3"/>
  <c r="G25" i="3"/>
  <c r="G24" i="3"/>
  <c r="J46" i="3" l="1"/>
  <c r="G46" i="3"/>
  <c r="F46" i="3"/>
  <c r="H46" i="3" s="1"/>
  <c r="H42" i="3"/>
  <c r="J30" i="3"/>
  <c r="F30" i="3"/>
  <c r="J29" i="3"/>
  <c r="J28" i="3"/>
  <c r="J27" i="3"/>
  <c r="J26" i="3"/>
  <c r="J25" i="3"/>
  <c r="K25" i="3" s="1"/>
  <c r="J24" i="3"/>
  <c r="F47" i="3"/>
  <c r="H47" i="3" s="1"/>
  <c r="F29" i="3"/>
  <c r="F28" i="3"/>
  <c r="H28" i="3" s="1"/>
  <c r="F27" i="3"/>
  <c r="H27" i="3" s="1"/>
  <c r="F26" i="3"/>
  <c r="H26" i="3" s="1"/>
  <c r="F25" i="3"/>
  <c r="F24" i="3"/>
  <c r="H24" i="3" s="1"/>
  <c r="F37" i="3"/>
  <c r="K37" i="3" s="1"/>
  <c r="F38" i="3"/>
  <c r="F39" i="3"/>
  <c r="K39" i="3" s="1"/>
  <c r="F40" i="3"/>
  <c r="K40" i="3" s="1"/>
  <c r="F41" i="3"/>
  <c r="F42" i="3"/>
  <c r="F43" i="3"/>
  <c r="F44" i="3"/>
  <c r="F45" i="3"/>
  <c r="H45" i="3" s="1"/>
  <c r="F36" i="3"/>
  <c r="J43" i="3"/>
  <c r="J41" i="3"/>
  <c r="G43" i="3"/>
  <c r="G41" i="3"/>
  <c r="J38" i="3"/>
  <c r="J36" i="3"/>
  <c r="G38" i="3"/>
  <c r="G36" i="3"/>
  <c r="H25" i="3"/>
  <c r="K29" i="3" l="1"/>
  <c r="H38" i="3"/>
  <c r="K30" i="3"/>
  <c r="K41" i="3"/>
  <c r="K38" i="3"/>
  <c r="K43" i="3"/>
  <c r="K45" i="3"/>
  <c r="H40" i="3"/>
  <c r="H37" i="3"/>
  <c r="H30" i="3"/>
  <c r="H41" i="3"/>
  <c r="K42" i="3"/>
  <c r="K47" i="3"/>
  <c r="K44" i="3"/>
  <c r="H44" i="3"/>
  <c r="H43" i="3"/>
  <c r="H39" i="3"/>
  <c r="H36" i="3"/>
  <c r="K27" i="3"/>
  <c r="F48" i="3"/>
  <c r="K46" i="3"/>
  <c r="K28" i="3"/>
  <c r="K36" i="3"/>
  <c r="H29" i="3"/>
  <c r="K26" i="3"/>
  <c r="F31" i="3"/>
  <c r="K24" i="3"/>
  <c r="H32" i="3" l="1"/>
  <c r="H49" i="3"/>
  <c r="K49" i="3"/>
  <c r="K32" i="3"/>
  <c r="H57" i="3" l="1"/>
  <c r="H58" i="3" s="1"/>
  <c r="H59" i="3" s="1"/>
  <c r="K57" i="3"/>
  <c r="K58" i="3" s="1"/>
  <c r="K59" i="3" s="1"/>
</calcChain>
</file>

<file path=xl/sharedStrings.xml><?xml version="1.0" encoding="utf-8"?>
<sst xmlns="http://schemas.openxmlformats.org/spreadsheetml/2006/main" count="69" uniqueCount="57">
  <si>
    <t>hores</t>
  </si>
  <si>
    <t>Licitació</t>
  </si>
  <si>
    <t>Proposta</t>
  </si>
  <si>
    <t>preu/h licitació</t>
  </si>
  <si>
    <t>preu/h proposat</t>
  </si>
  <si>
    <t>hores/dia</t>
  </si>
  <si>
    <t>dies</t>
  </si>
  <si>
    <t>setmanes</t>
  </si>
  <si>
    <t>Consergeria dilluns a divendres diürn fora temporada</t>
  </si>
  <si>
    <t>Consergeria dilluns a divendres nocturn fora temporada</t>
  </si>
  <si>
    <t>Consergeria dissabtes diürn fora temporada</t>
  </si>
  <si>
    <t>Consergeria dissabtes nocturn fora temporada</t>
  </si>
  <si>
    <t>Consergeria diumenges i festius fora temporada</t>
  </si>
  <si>
    <t>Coordinació dilluns a divendres diürn fora temporada</t>
  </si>
  <si>
    <t>Coordinació dissabtes diürn fora temporada</t>
  </si>
  <si>
    <t>Coordinació diumenges i festius fora temporada</t>
  </si>
  <si>
    <t>Cost licitació</t>
  </si>
  <si>
    <t>Cost proposat</t>
  </si>
  <si>
    <t>Coordinació reunions Ajuntament i varis</t>
  </si>
  <si>
    <t>Consergeria dilluns a divendres diürn temporada</t>
  </si>
  <si>
    <t>Consergeria dilluns a divendres nocturn temporada</t>
  </si>
  <si>
    <t>Consergeria dissabtes diürn temporada</t>
  </si>
  <si>
    <t>Consergeria dissabtes nocturn temporada</t>
  </si>
  <si>
    <t>Consergeria diumenges i festius temporada</t>
  </si>
  <si>
    <t>Consergeria varis entre setmana i dissabtes</t>
  </si>
  <si>
    <t>Coordinació dissabtes diürn temporada</t>
  </si>
  <si>
    <t xml:space="preserve"> </t>
  </si>
  <si>
    <r>
      <t xml:space="preserve">Cada licitadora només ha d'indicar les seves propostes de preus en els requadres de color   </t>
    </r>
    <r>
      <rPr>
        <b/>
        <sz val="9"/>
        <rFont val="Calibri"/>
        <family val="2"/>
      </rPr>
      <t>→</t>
    </r>
  </si>
  <si>
    <r>
      <t xml:space="preserve"> i aniran canviant els quadres de color  </t>
    </r>
    <r>
      <rPr>
        <b/>
        <sz val="9"/>
        <rFont val="Calibri"/>
        <family val="2"/>
      </rPr>
      <t>→</t>
    </r>
  </si>
  <si>
    <t xml:space="preserve"> Els preus unitaris proposats no podran superar els preus màxims de licitació. </t>
  </si>
  <si>
    <t xml:space="preserve"> Pel càlcul del pressupost base de licitació de cada prestació, es tenen en compte les consideracions de l'estudi econòmic del servei. </t>
  </si>
  <si>
    <t xml:space="preserve"> Segons el vigent conveni sectorial col·lectiu, es considera treball nocturn el realitzat entre les 22.00 i les 6.00 hores.</t>
  </si>
  <si>
    <t xml:space="preserve"> Es considera temporada entre 16 d'agost i 20 de juny, i fora de temporada entre el 21 de juny i 15 d'agost més les setmanes sense entrenaments.</t>
  </si>
  <si>
    <t>Preu unitari hora coordinadora diürn laborable (€/h)</t>
  </si>
  <si>
    <t>Preu unitari hora consergeria diürn laborable (€/h)</t>
  </si>
  <si>
    <t xml:space="preserve"> En horari nocturn, diumenges i festius, s'afegeix 2,00 €/h al preu hora diürn laborable de coordinadora. </t>
  </si>
  <si>
    <t>Consergeria varis nocturn, diumenges i festius</t>
  </si>
  <si>
    <t>TOTAL COST ANUAL SERVEI DE COORDINACIÓ  (sense IVA)</t>
  </si>
  <si>
    <t>TOTAL COST ANUAL SERVEI DE CONSERGERIA  (sense IVA)</t>
  </si>
  <si>
    <t>Coordinació diumenges i festius temporada</t>
  </si>
  <si>
    <t>TOTAL COST ANUAL SERVEIS COORDINACIÓ I CONSERGERIA (sense IVA)</t>
  </si>
  <si>
    <t>% impost del valor afegit IVA a aplicar</t>
  </si>
  <si>
    <r>
      <t xml:space="preserve"> </t>
    </r>
    <r>
      <rPr>
        <b/>
        <sz val="12"/>
        <color indexed="10"/>
        <rFont val="Calibri"/>
        <family val="2"/>
      </rPr>
      <t>←</t>
    </r>
    <r>
      <rPr>
        <b/>
        <sz val="9"/>
        <color indexed="10"/>
        <rFont val="Arial"/>
        <family val="2"/>
      </rPr>
      <t xml:space="preserve">  indicar % IVA a aplicar</t>
    </r>
  </si>
  <si>
    <t>IVA a aplicar</t>
  </si>
  <si>
    <t>TOTAL COST ANUAL SERVEIS COORDINACIÓ I CONSERGERIA (amb IVA)</t>
  </si>
  <si>
    <t xml:space="preserve"> IMPORT TOTAL DEL SERVEI</t>
  </si>
  <si>
    <t xml:space="preserve"> SERVEI DE COORDINACIÓ</t>
  </si>
  <si>
    <t xml:space="preserve"> SERVEI DE CONSERGERIA</t>
  </si>
  <si>
    <t>Coordinació dilluns a divendres diürn temporada</t>
  </si>
  <si>
    <r>
      <t xml:space="preserve"> </t>
    </r>
    <r>
      <rPr>
        <b/>
        <sz val="12"/>
        <color indexed="10"/>
        <rFont val="Calibri"/>
        <family val="2"/>
      </rPr>
      <t>←</t>
    </r>
    <r>
      <rPr>
        <b/>
        <sz val="9"/>
        <color indexed="10"/>
        <rFont val="Arial"/>
        <family val="2"/>
      </rPr>
      <t xml:space="preserve">  indicar el preu unitari</t>
    </r>
    <r>
      <rPr>
        <b/>
        <sz val="9"/>
        <color rgb="FFFF0000"/>
        <rFont val="Arial"/>
        <family val="2"/>
      </rPr>
      <t xml:space="preserve"> proposat (Criteri automàtic 1)</t>
    </r>
  </si>
  <si>
    <r>
      <t xml:space="preserve"> </t>
    </r>
    <r>
      <rPr>
        <b/>
        <sz val="12"/>
        <color indexed="10"/>
        <rFont val="Calibri"/>
        <family val="2"/>
      </rPr>
      <t>←</t>
    </r>
    <r>
      <rPr>
        <b/>
        <sz val="9"/>
        <color indexed="10"/>
        <rFont val="Arial"/>
        <family val="2"/>
      </rPr>
      <t xml:space="preserve">  indicar el preu unitari</t>
    </r>
    <r>
      <rPr>
        <b/>
        <sz val="9"/>
        <color rgb="FFFF0000"/>
        <rFont val="Arial"/>
        <family val="2"/>
      </rPr>
      <t xml:space="preserve"> proposat (Criteri automàtic 2)</t>
    </r>
  </si>
  <si>
    <t>NOM DE LA LICITADORA :</t>
  </si>
  <si>
    <r>
      <rPr>
        <b/>
        <sz val="12"/>
        <color rgb="FFFF0000"/>
        <rFont val="Calibri"/>
        <family val="2"/>
        <scheme val="minor"/>
      </rPr>
      <t>←</t>
    </r>
    <r>
      <rPr>
        <b/>
        <sz val="12"/>
        <color rgb="FFFF0000"/>
        <rFont val="Arial"/>
        <family val="2"/>
      </rPr>
      <t xml:space="preserve">  </t>
    </r>
    <r>
      <rPr>
        <b/>
        <sz val="9"/>
        <color rgb="FFFF0000"/>
        <rFont val="Arial"/>
        <family val="2"/>
      </rPr>
      <t>indicar</t>
    </r>
  </si>
  <si>
    <t>ESTUDI ECONÒMIC DEL SERVEI DE COORDINACIÓ I CONSERGERIA DEL CAMP MUNICIPAL DE FUTBOL DE LES ROQUETES</t>
  </si>
  <si>
    <t xml:space="preserve"> Fora de temporada, treient dies festius s'estimen unes 10 setmanes laborables (uns 50 dies de servei entre setmana, i alguns dissabtes, diumenges i festius).</t>
  </si>
  <si>
    <t xml:space="preserve"> En horari nocturn, diumenges i festius, s'afegeix 1,50 €/h al preu hora diürn laborable de consergeria.</t>
  </si>
  <si>
    <t xml:space="preserve"> En temporada, treient dies festius s'estimen unes 38 setmanes laborables (uns 190 dies de servei entre setmana, i majoria de dissabtes, diumenges i festius).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</si>
</sst>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€&quot;"/>
    <numFmt numFmtId="165" formatCode="#,##0.00_ ;[Red]\-#,##0.00\ "/>
    <numFmt numFmtId="166" formatCode="#,##0.0"/>
  </numFmts>
  <fonts count="11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b/>
      <sz val="9"/>
      <name val="Calibri"/>
      <family val="2"/>
    </font>
    <font>
      <b/>
      <sz val="9"/>
      <color indexed="10"/>
      <name val="Arial"/>
      <family val="2"/>
    </font>
    <font>
      <b/>
      <sz val="12"/>
      <color indexed="10"/>
      <name val="Calibri"/>
      <family val="2"/>
    </font>
    <font>
      <b/>
      <sz val="9"/>
      <color rgb="FFFF0000"/>
      <name val="Arial"/>
      <family val="2"/>
    </font>
    <font>
      <b/>
      <sz val="12"/>
      <color rgb="FFFF0000"/>
      <name val="Arial"/>
      <family val="2"/>
    </font>
    <font>
      <b/>
      <sz val="12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/>
    <xf numFmtId="4" fontId="2" fillId="0" borderId="0" xfId="0" applyNumberFormat="1" applyFont="1"/>
    <xf numFmtId="4" fontId="0" fillId="0" borderId="0" xfId="0" applyNumberFormat="1"/>
    <xf numFmtId="4" fontId="2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4" fontId="4" fillId="2" borderId="1" xfId="0" applyNumberFormat="1" applyFont="1" applyFill="1" applyBorder="1" applyAlignment="1" applyProtection="1">
      <alignment horizontal="center" vertical="center"/>
      <protection locked="0"/>
    </xf>
    <xf numFmtId="3" fontId="2" fillId="0" borderId="0" xfId="0" applyNumberFormat="1" applyFont="1"/>
    <xf numFmtId="3" fontId="0" fillId="0" borderId="0" xfId="0" applyNumberForma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5" fontId="2" fillId="2" borderId="2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2" fillId="3" borderId="2" xfId="0" applyNumberFormat="1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164" fontId="4" fillId="2" borderId="1" xfId="0" applyNumberFormat="1" applyFont="1" applyFill="1" applyBorder="1" applyAlignment="1" applyProtection="1">
      <alignment horizontal="center" vertical="center"/>
      <protection locked="0"/>
    </xf>
    <xf numFmtId="164" fontId="2" fillId="0" borderId="2" xfId="0" applyNumberFormat="1" applyFont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166" fontId="2" fillId="0" borderId="2" xfId="0" applyNumberFormat="1" applyFont="1" applyBorder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5" fontId="2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4" fontId="8" fillId="0" borderId="11" xfId="0" applyNumberFormat="1" applyFont="1" applyBorder="1" applyAlignment="1">
      <alignment horizontal="left" vertical="center"/>
    </xf>
    <xf numFmtId="4" fontId="8" fillId="0" borderId="0" xfId="0" applyNumberFormat="1" applyFont="1" applyAlignment="1">
      <alignment horizontal="left" vertical="center"/>
    </xf>
    <xf numFmtId="0" fontId="2" fillId="8" borderId="2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0" borderId="9" xfId="0" applyNumberFormat="1" applyFont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3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1"/>
  <sheetViews>
    <sheetView tabSelected="1" zoomScaleNormal="100" workbookViewId="0">
      <selection activeCell="J13" sqref="J13"/>
    </sheetView>
  </sheetViews>
  <sheetFormatPr defaultColWidth="11.5546875" defaultRowHeight="13.2" x14ac:dyDescent="0.25"/>
  <cols>
    <col min="1" max="1" width="24.6640625" customWidth="1"/>
    <col min="2" max="2" width="19.33203125" customWidth="1"/>
    <col min="3" max="3" width="13.109375" customWidth="1"/>
    <col min="4" max="4" width="12.5546875" style="3" customWidth="1"/>
    <col min="5" max="5" width="11.5546875" style="3" customWidth="1"/>
    <col min="6" max="6" width="10.88671875" style="8" customWidth="1"/>
    <col min="7" max="7" width="14.6640625" style="5" customWidth="1"/>
    <col min="8" max="8" width="14.44140625" style="5" customWidth="1"/>
    <col min="9" max="9" width="4.21875" customWidth="1"/>
    <col min="10" max="10" width="14.6640625" customWidth="1"/>
    <col min="11" max="11" width="15" customWidth="1"/>
  </cols>
  <sheetData>
    <row r="1" spans="1:19" s="9" customFormat="1" ht="21" customHeight="1" x14ac:dyDescent="0.25">
      <c r="A1" s="38" t="s">
        <v>53</v>
      </c>
      <c r="B1" s="38"/>
      <c r="C1" s="38"/>
      <c r="D1" s="38"/>
      <c r="E1" s="38"/>
      <c r="F1" s="38"/>
      <c r="G1" s="38"/>
      <c r="H1" s="38"/>
    </row>
    <row r="2" spans="1:19" s="9" customFormat="1" ht="15.9" customHeight="1" x14ac:dyDescent="0.25">
      <c r="A2" s="39"/>
      <c r="B2" s="39"/>
      <c r="C2" s="39"/>
      <c r="D2" s="39"/>
      <c r="E2" s="39"/>
      <c r="F2" s="39"/>
      <c r="G2" s="39"/>
      <c r="H2" s="39"/>
    </row>
    <row r="3" spans="1:19" s="9" customFormat="1" ht="15" customHeight="1" x14ac:dyDescent="0.25">
      <c r="A3" s="39" t="s">
        <v>27</v>
      </c>
      <c r="B3" s="39"/>
      <c r="C3" s="39"/>
      <c r="D3" s="39"/>
      <c r="E3" s="46"/>
      <c r="F3" s="11"/>
      <c r="G3" s="42" t="s">
        <v>28</v>
      </c>
      <c r="H3" s="43"/>
      <c r="I3" s="44"/>
      <c r="J3" s="18"/>
      <c r="K3" s="13"/>
      <c r="L3" s="10"/>
      <c r="M3" s="10"/>
      <c r="N3" s="10"/>
      <c r="O3" s="10"/>
      <c r="P3" s="10"/>
      <c r="Q3" s="10"/>
      <c r="R3" s="10"/>
      <c r="S3" s="10"/>
    </row>
    <row r="4" spans="1:19" s="9" customFormat="1" ht="15.9" customHeight="1" thickBot="1" x14ac:dyDescent="0.3">
      <c r="A4" s="39"/>
      <c r="B4" s="39"/>
      <c r="C4" s="39"/>
      <c r="D4" s="39"/>
      <c r="E4" s="39"/>
      <c r="F4" s="39"/>
      <c r="G4" s="39"/>
      <c r="H4" s="39"/>
      <c r="I4" s="12"/>
      <c r="J4" s="13"/>
      <c r="K4" s="13"/>
      <c r="L4" s="10"/>
      <c r="M4" s="10"/>
      <c r="N4" s="10"/>
      <c r="O4" s="10"/>
      <c r="P4" s="10"/>
      <c r="Q4" s="10"/>
      <c r="R4" s="10"/>
      <c r="S4" s="10"/>
    </row>
    <row r="5" spans="1:19" s="9" customFormat="1" ht="15.9" customHeight="1" thickBot="1" x14ac:dyDescent="0.3">
      <c r="A5" s="21" t="s">
        <v>51</v>
      </c>
      <c r="B5" s="47"/>
      <c r="C5" s="48"/>
      <c r="D5" s="48"/>
      <c r="E5" s="48"/>
      <c r="F5" s="48"/>
      <c r="G5" s="48"/>
      <c r="H5" s="48"/>
      <c r="I5" s="48"/>
      <c r="J5" s="49"/>
      <c r="K5" s="33" t="s">
        <v>52</v>
      </c>
      <c r="L5" s="10"/>
      <c r="M5" s="10"/>
      <c r="N5" s="10"/>
      <c r="O5" s="10"/>
      <c r="P5" s="10"/>
      <c r="Q5" s="10"/>
      <c r="R5" s="10"/>
      <c r="S5" s="10"/>
    </row>
    <row r="6" spans="1:19" s="9" customFormat="1" ht="15.9" customHeight="1" x14ac:dyDescent="0.25">
      <c r="A6" s="39"/>
      <c r="B6" s="39"/>
      <c r="C6" s="39"/>
      <c r="D6" s="39"/>
      <c r="E6" s="39"/>
      <c r="F6" s="39"/>
      <c r="G6" s="39"/>
      <c r="H6" s="39"/>
      <c r="I6" s="12"/>
      <c r="J6" s="13"/>
      <c r="K6" s="13"/>
      <c r="L6" s="10"/>
      <c r="M6" s="10"/>
      <c r="N6" s="10"/>
      <c r="O6" s="10"/>
      <c r="P6" s="10"/>
      <c r="Q6" s="10"/>
      <c r="R6" s="10"/>
      <c r="S6" s="10"/>
    </row>
    <row r="7" spans="1:19" s="10" customFormat="1" ht="15.9" customHeight="1" x14ac:dyDescent="0.25">
      <c r="A7" s="45" t="s">
        <v>29</v>
      </c>
      <c r="B7" s="45"/>
      <c r="C7" s="45"/>
      <c r="D7" s="45"/>
      <c r="E7" s="45"/>
      <c r="F7" s="45"/>
      <c r="G7" s="45"/>
      <c r="H7" s="45"/>
    </row>
    <row r="8" spans="1:19" s="9" customFormat="1" ht="15" customHeight="1" x14ac:dyDescent="0.25">
      <c r="A8" s="45" t="s">
        <v>30</v>
      </c>
      <c r="B8" s="45"/>
      <c r="C8" s="45"/>
      <c r="D8" s="45"/>
      <c r="E8" s="45"/>
      <c r="F8" s="45"/>
      <c r="G8" s="45"/>
      <c r="H8" s="45"/>
    </row>
    <row r="9" spans="1:19" s="9" customFormat="1" ht="15.9" customHeight="1" x14ac:dyDescent="0.25">
      <c r="A9" s="39" t="s">
        <v>26</v>
      </c>
      <c r="B9" s="39"/>
      <c r="C9" s="39"/>
      <c r="D9" s="39"/>
      <c r="E9" s="39"/>
      <c r="F9" s="39"/>
      <c r="G9" s="39"/>
      <c r="H9" s="39"/>
      <c r="I9" s="12"/>
      <c r="J9" s="13"/>
      <c r="K9" s="13"/>
      <c r="L9" s="10"/>
      <c r="M9" s="10"/>
      <c r="N9" s="10"/>
      <c r="O9" s="10"/>
      <c r="P9" s="10"/>
      <c r="Q9" s="10"/>
      <c r="R9" s="10"/>
      <c r="S9" s="10"/>
    </row>
    <row r="10" spans="1:19" s="10" customFormat="1" ht="15" customHeight="1" thickBot="1" x14ac:dyDescent="0.3">
      <c r="A10" s="41"/>
      <c r="B10" s="41"/>
      <c r="C10" s="10" t="s">
        <v>1</v>
      </c>
      <c r="D10" s="10" t="s">
        <v>2</v>
      </c>
      <c r="E10" s="41"/>
      <c r="F10" s="41"/>
      <c r="G10" s="41"/>
      <c r="H10" s="41"/>
    </row>
    <row r="11" spans="1:19" s="9" customFormat="1" ht="15" customHeight="1" thickBot="1" x14ac:dyDescent="0.3">
      <c r="A11" s="39" t="s">
        <v>33</v>
      </c>
      <c r="B11" s="40"/>
      <c r="C11" s="28">
        <v>25</v>
      </c>
      <c r="D11" s="29">
        <v>25</v>
      </c>
      <c r="E11" s="50" t="s">
        <v>49</v>
      </c>
      <c r="F11" s="51"/>
      <c r="G11" s="51"/>
      <c r="H11" s="51"/>
    </row>
    <row r="12" spans="1:19" s="9" customFormat="1" ht="15" customHeight="1" thickBot="1" x14ac:dyDescent="0.3">
      <c r="A12" s="39" t="s">
        <v>34</v>
      </c>
      <c r="B12" s="40"/>
      <c r="C12" s="28">
        <v>16.5</v>
      </c>
      <c r="D12" s="29">
        <v>16.5</v>
      </c>
      <c r="E12" s="50" t="s">
        <v>50</v>
      </c>
      <c r="F12" s="51"/>
      <c r="G12" s="51"/>
      <c r="H12" s="51"/>
    </row>
    <row r="13" spans="1:19" s="9" customFormat="1" ht="15" customHeight="1" x14ac:dyDescent="0.25">
      <c r="A13" s="39"/>
      <c r="B13" s="39"/>
      <c r="C13" s="39"/>
      <c r="D13" s="39"/>
      <c r="E13" s="39"/>
      <c r="F13" s="39"/>
      <c r="G13" s="39"/>
      <c r="H13" s="39"/>
    </row>
    <row r="14" spans="1:19" s="9" customFormat="1" ht="15" customHeight="1" x14ac:dyDescent="0.25">
      <c r="A14" s="45" t="s">
        <v>35</v>
      </c>
      <c r="B14" s="45"/>
      <c r="C14" s="45"/>
      <c r="D14" s="45"/>
      <c r="E14" s="45"/>
      <c r="F14" s="45"/>
      <c r="G14" s="45"/>
      <c r="H14" s="45"/>
    </row>
    <row r="15" spans="1:19" s="9" customFormat="1" ht="15" customHeight="1" x14ac:dyDescent="0.25">
      <c r="A15" s="45" t="s">
        <v>55</v>
      </c>
      <c r="B15" s="45"/>
      <c r="C15" s="45"/>
      <c r="D15" s="45"/>
      <c r="E15" s="45"/>
      <c r="F15" s="45"/>
      <c r="G15" s="45"/>
      <c r="H15" s="45"/>
    </row>
    <row r="16" spans="1:19" s="9" customFormat="1" ht="10.5" customHeight="1" x14ac:dyDescent="0.25">
      <c r="A16" s="39"/>
      <c r="B16" s="39"/>
      <c r="C16" s="39"/>
      <c r="D16" s="39"/>
      <c r="E16" s="39"/>
      <c r="F16" s="39"/>
      <c r="G16" s="39"/>
      <c r="H16" s="39"/>
    </row>
    <row r="17" spans="1:11" s="9" customFormat="1" ht="15" customHeight="1" x14ac:dyDescent="0.25">
      <c r="A17" s="45" t="s">
        <v>31</v>
      </c>
      <c r="B17" s="45"/>
      <c r="C17" s="45"/>
      <c r="D17" s="45"/>
      <c r="E17" s="45"/>
      <c r="F17" s="45"/>
      <c r="G17" s="45"/>
      <c r="H17" s="45"/>
    </row>
    <row r="18" spans="1:11" s="9" customFormat="1" ht="15" customHeight="1" x14ac:dyDescent="0.25">
      <c r="A18" s="45" t="s">
        <v>32</v>
      </c>
      <c r="B18" s="45"/>
      <c r="C18" s="45"/>
      <c r="D18" s="45"/>
      <c r="E18" s="45"/>
      <c r="F18" s="45"/>
      <c r="G18" s="45"/>
      <c r="H18" s="45"/>
    </row>
    <row r="19" spans="1:11" s="9" customFormat="1" ht="15" customHeight="1" x14ac:dyDescent="0.25">
      <c r="A19" s="45" t="s">
        <v>56</v>
      </c>
      <c r="B19" s="45"/>
      <c r="C19" s="45"/>
      <c r="D19" s="45"/>
      <c r="E19" s="45"/>
      <c r="F19" s="45"/>
      <c r="G19" s="45"/>
      <c r="H19" s="45"/>
    </row>
    <row r="20" spans="1:11" s="9" customFormat="1" ht="15" customHeight="1" x14ac:dyDescent="0.25">
      <c r="A20" s="45" t="s">
        <v>54</v>
      </c>
      <c r="B20" s="45"/>
      <c r="C20" s="45"/>
      <c r="D20" s="45"/>
      <c r="E20" s="45"/>
      <c r="F20" s="45"/>
      <c r="G20" s="45"/>
      <c r="H20" s="45"/>
    </row>
    <row r="21" spans="1:11" s="9" customFormat="1" ht="15" customHeight="1" x14ac:dyDescent="0.25">
      <c r="A21" s="39"/>
      <c r="B21" s="39"/>
      <c r="C21" s="39"/>
      <c r="D21" s="39"/>
      <c r="E21" s="39"/>
      <c r="F21" s="39"/>
      <c r="G21" s="39"/>
      <c r="H21" s="39"/>
    </row>
    <row r="22" spans="1:11" s="9" customFormat="1" ht="15" customHeight="1" x14ac:dyDescent="0.25">
      <c r="A22" s="39"/>
      <c r="B22" s="39"/>
      <c r="C22" s="39"/>
      <c r="D22" s="39"/>
      <c r="E22" s="39"/>
      <c r="F22" s="39"/>
      <c r="G22" s="39"/>
      <c r="H22" s="39"/>
    </row>
    <row r="23" spans="1:11" s="9" customFormat="1" ht="15" customHeight="1" x14ac:dyDescent="0.25">
      <c r="A23" s="38" t="s">
        <v>46</v>
      </c>
      <c r="B23" s="38"/>
      <c r="C23" s="15" t="s">
        <v>5</v>
      </c>
      <c r="D23" s="15" t="s">
        <v>6</v>
      </c>
      <c r="E23" s="15" t="s">
        <v>7</v>
      </c>
      <c r="F23" s="16" t="s">
        <v>0</v>
      </c>
      <c r="G23" s="17" t="s">
        <v>3</v>
      </c>
      <c r="H23" s="17" t="s">
        <v>16</v>
      </c>
      <c r="I23" s="13"/>
      <c r="J23" s="17" t="s">
        <v>4</v>
      </c>
      <c r="K23" s="17" t="s">
        <v>17</v>
      </c>
    </row>
    <row r="24" spans="1:11" s="9" customFormat="1" ht="15" customHeight="1" x14ac:dyDescent="0.25">
      <c r="A24" s="63" t="s">
        <v>48</v>
      </c>
      <c r="B24" s="64"/>
      <c r="C24" s="32">
        <v>2</v>
      </c>
      <c r="D24" s="15">
        <v>1</v>
      </c>
      <c r="E24" s="15">
        <v>40</v>
      </c>
      <c r="F24" s="16">
        <f t="shared" ref="F24:F29" si="0">C24*D24*E24</f>
        <v>80</v>
      </c>
      <c r="G24" s="30">
        <f>C11</f>
        <v>25</v>
      </c>
      <c r="H24" s="30">
        <f t="shared" ref="H24:H29" si="1">F24*G24</f>
        <v>2000</v>
      </c>
      <c r="I24" s="13"/>
      <c r="J24" s="31">
        <f>D11</f>
        <v>25</v>
      </c>
      <c r="K24" s="30">
        <f t="shared" ref="K24:K29" si="2">F24*J24</f>
        <v>2000</v>
      </c>
    </row>
    <row r="25" spans="1:11" s="9" customFormat="1" ht="15" customHeight="1" x14ac:dyDescent="0.25">
      <c r="A25" s="59" t="s">
        <v>25</v>
      </c>
      <c r="B25" s="60"/>
      <c r="C25" s="32">
        <v>2</v>
      </c>
      <c r="D25" s="15">
        <v>1</v>
      </c>
      <c r="E25" s="15">
        <v>10</v>
      </c>
      <c r="F25" s="16">
        <f t="shared" si="0"/>
        <v>20</v>
      </c>
      <c r="G25" s="30">
        <f>C11</f>
        <v>25</v>
      </c>
      <c r="H25" s="30">
        <f t="shared" si="1"/>
        <v>500</v>
      </c>
      <c r="I25" s="13"/>
      <c r="J25" s="31">
        <f>D11</f>
        <v>25</v>
      </c>
      <c r="K25" s="30">
        <f t="shared" si="2"/>
        <v>500</v>
      </c>
    </row>
    <row r="26" spans="1:11" s="9" customFormat="1" ht="15" customHeight="1" x14ac:dyDescent="0.25">
      <c r="A26" s="59" t="s">
        <v>39</v>
      </c>
      <c r="B26" s="60"/>
      <c r="C26" s="32">
        <v>2</v>
      </c>
      <c r="D26" s="15">
        <v>1</v>
      </c>
      <c r="E26" s="15">
        <v>10</v>
      </c>
      <c r="F26" s="16">
        <f t="shared" si="0"/>
        <v>20</v>
      </c>
      <c r="G26" s="30">
        <f>C11+2</f>
        <v>27</v>
      </c>
      <c r="H26" s="30">
        <f t="shared" si="1"/>
        <v>540</v>
      </c>
      <c r="I26" s="13"/>
      <c r="J26" s="31">
        <f>D11+2</f>
        <v>27</v>
      </c>
      <c r="K26" s="30">
        <f t="shared" si="2"/>
        <v>540</v>
      </c>
    </row>
    <row r="27" spans="1:11" s="9" customFormat="1" ht="15" customHeight="1" x14ac:dyDescent="0.25">
      <c r="A27" s="57" t="s">
        <v>13</v>
      </c>
      <c r="B27" s="58"/>
      <c r="C27" s="32">
        <v>2</v>
      </c>
      <c r="D27" s="15">
        <v>1</v>
      </c>
      <c r="E27" s="15">
        <v>10</v>
      </c>
      <c r="F27" s="16">
        <f t="shared" si="0"/>
        <v>20</v>
      </c>
      <c r="G27" s="30">
        <f>C11</f>
        <v>25</v>
      </c>
      <c r="H27" s="30">
        <f t="shared" si="1"/>
        <v>500</v>
      </c>
      <c r="I27" s="13"/>
      <c r="J27" s="31">
        <f>D11</f>
        <v>25</v>
      </c>
      <c r="K27" s="30">
        <f t="shared" si="2"/>
        <v>500</v>
      </c>
    </row>
    <row r="28" spans="1:11" s="9" customFormat="1" ht="15" customHeight="1" x14ac:dyDescent="0.25">
      <c r="A28" s="34" t="s">
        <v>14</v>
      </c>
      <c r="B28" s="35"/>
      <c r="C28" s="32">
        <v>2</v>
      </c>
      <c r="D28" s="15">
        <v>1</v>
      </c>
      <c r="E28" s="15">
        <v>1</v>
      </c>
      <c r="F28" s="16">
        <f t="shared" si="0"/>
        <v>2</v>
      </c>
      <c r="G28" s="30">
        <f>C11</f>
        <v>25</v>
      </c>
      <c r="H28" s="30">
        <f t="shared" si="1"/>
        <v>50</v>
      </c>
      <c r="I28" s="13"/>
      <c r="J28" s="31">
        <f>D11</f>
        <v>25</v>
      </c>
      <c r="K28" s="30">
        <f t="shared" si="2"/>
        <v>50</v>
      </c>
    </row>
    <row r="29" spans="1:11" s="9" customFormat="1" ht="15" customHeight="1" x14ac:dyDescent="0.25">
      <c r="A29" s="61" t="s">
        <v>15</v>
      </c>
      <c r="B29" s="62"/>
      <c r="C29" s="32">
        <v>2</v>
      </c>
      <c r="D29" s="15">
        <v>1</v>
      </c>
      <c r="E29" s="15">
        <v>2</v>
      </c>
      <c r="F29" s="16">
        <f t="shared" si="0"/>
        <v>4</v>
      </c>
      <c r="G29" s="30">
        <f>C11+2</f>
        <v>27</v>
      </c>
      <c r="H29" s="30">
        <f t="shared" si="1"/>
        <v>108</v>
      </c>
      <c r="I29" s="13"/>
      <c r="J29" s="31">
        <f>D11+2</f>
        <v>27</v>
      </c>
      <c r="K29" s="30">
        <f t="shared" si="2"/>
        <v>108</v>
      </c>
    </row>
    <row r="30" spans="1:11" s="9" customFormat="1" ht="15" customHeight="1" x14ac:dyDescent="0.25">
      <c r="A30" s="52" t="s">
        <v>18</v>
      </c>
      <c r="B30" s="52"/>
      <c r="C30" s="32">
        <v>2</v>
      </c>
      <c r="D30" s="15">
        <v>1</v>
      </c>
      <c r="E30" s="15">
        <v>4</v>
      </c>
      <c r="F30" s="16">
        <f>C30*D30*E30</f>
        <v>8</v>
      </c>
      <c r="G30" s="30">
        <f>C11</f>
        <v>25</v>
      </c>
      <c r="H30" s="30">
        <f>F30*G30</f>
        <v>200</v>
      </c>
      <c r="I30" s="13"/>
      <c r="J30" s="31">
        <f>D11</f>
        <v>25</v>
      </c>
      <c r="K30" s="30">
        <f>F30*J30</f>
        <v>200</v>
      </c>
    </row>
    <row r="31" spans="1:11" s="9" customFormat="1" ht="15" customHeight="1" thickBot="1" x14ac:dyDescent="0.3">
      <c r="A31" s="53"/>
      <c r="B31" s="53"/>
      <c r="C31" s="53"/>
      <c r="D31" s="53"/>
      <c r="E31" s="54"/>
      <c r="F31" s="16">
        <f>SUM(F24:F30)</f>
        <v>154</v>
      </c>
      <c r="G31" s="67"/>
      <c r="H31" s="68"/>
      <c r="I31" s="13"/>
    </row>
    <row r="32" spans="1:11" s="9" customFormat="1" ht="15" customHeight="1" thickBot="1" x14ac:dyDescent="0.3">
      <c r="A32" s="39" t="s">
        <v>37</v>
      </c>
      <c r="B32" s="39"/>
      <c r="C32" s="39"/>
      <c r="D32" s="39"/>
      <c r="E32" s="39"/>
      <c r="F32" s="39"/>
      <c r="G32" s="39"/>
      <c r="H32" s="19">
        <f>SUM(H24:H31)</f>
        <v>3898</v>
      </c>
      <c r="K32" s="20">
        <f>SUM(K24:K31)</f>
        <v>3898</v>
      </c>
    </row>
    <row r="33" spans="1:11" s="9" customFormat="1" ht="15" customHeight="1" x14ac:dyDescent="0.25">
      <c r="A33" s="39"/>
      <c r="B33" s="39"/>
      <c r="C33" s="39"/>
      <c r="D33" s="39"/>
      <c r="E33" s="39"/>
      <c r="F33" s="39"/>
      <c r="G33" s="39"/>
      <c r="H33" s="39"/>
    </row>
    <row r="34" spans="1:11" s="10" customFormat="1" ht="15" customHeight="1" x14ac:dyDescent="0.25">
      <c r="A34" s="38"/>
      <c r="B34" s="38"/>
      <c r="C34" s="38"/>
      <c r="D34" s="38"/>
      <c r="E34" s="38"/>
      <c r="F34" s="38"/>
      <c r="G34" s="38"/>
      <c r="H34" s="38"/>
    </row>
    <row r="35" spans="1:11" s="9" customFormat="1" ht="15" customHeight="1" x14ac:dyDescent="0.25">
      <c r="A35" s="38" t="s">
        <v>47</v>
      </c>
      <c r="B35" s="38"/>
      <c r="C35" s="15" t="s">
        <v>5</v>
      </c>
      <c r="D35" s="15" t="s">
        <v>6</v>
      </c>
      <c r="E35" s="15" t="s">
        <v>7</v>
      </c>
      <c r="F35" s="16" t="s">
        <v>0</v>
      </c>
      <c r="G35" s="17" t="s">
        <v>3</v>
      </c>
      <c r="H35" s="17" t="s">
        <v>16</v>
      </c>
      <c r="I35" s="13"/>
      <c r="J35" s="17" t="s">
        <v>4</v>
      </c>
      <c r="K35" s="17" t="s">
        <v>17</v>
      </c>
    </row>
    <row r="36" spans="1:11" s="9" customFormat="1" ht="15" customHeight="1" x14ac:dyDescent="0.25">
      <c r="A36" s="63" t="s">
        <v>19</v>
      </c>
      <c r="B36" s="64"/>
      <c r="C36" s="32">
        <v>5</v>
      </c>
      <c r="D36" s="15">
        <v>5</v>
      </c>
      <c r="E36" s="15">
        <v>38</v>
      </c>
      <c r="F36" s="16">
        <f>C36*D36*E36</f>
        <v>950</v>
      </c>
      <c r="G36" s="30">
        <f>C12</f>
        <v>16.5</v>
      </c>
      <c r="H36" s="30">
        <f>F36*G36</f>
        <v>15675</v>
      </c>
      <c r="I36" s="13"/>
      <c r="J36" s="31">
        <f>D12</f>
        <v>16.5</v>
      </c>
      <c r="K36" s="30">
        <f>F36*J36</f>
        <v>15675</v>
      </c>
    </row>
    <row r="37" spans="1:11" s="9" customFormat="1" ht="15" customHeight="1" x14ac:dyDescent="0.25">
      <c r="A37" s="59" t="s">
        <v>20</v>
      </c>
      <c r="B37" s="60"/>
      <c r="C37" s="32">
        <v>1</v>
      </c>
      <c r="D37" s="15">
        <v>5</v>
      </c>
      <c r="E37" s="15">
        <v>38</v>
      </c>
      <c r="F37" s="16">
        <f t="shared" ref="F37:F45" si="3">C37*D37*E37</f>
        <v>190</v>
      </c>
      <c r="G37" s="30">
        <f>C12+1.5</f>
        <v>18</v>
      </c>
      <c r="H37" s="30">
        <f t="shared" ref="H37:H45" si="4">F37*G37</f>
        <v>3420</v>
      </c>
      <c r="I37" s="13"/>
      <c r="J37" s="31">
        <f>D12+1.5</f>
        <v>18</v>
      </c>
      <c r="K37" s="30">
        <f t="shared" ref="K37:K45" si="5">F37*J37</f>
        <v>3420</v>
      </c>
    </row>
    <row r="38" spans="1:11" s="9" customFormat="1" ht="15" customHeight="1" x14ac:dyDescent="0.25">
      <c r="A38" s="59" t="s">
        <v>21</v>
      </c>
      <c r="B38" s="60"/>
      <c r="C38" s="32">
        <v>12</v>
      </c>
      <c r="D38" s="15">
        <v>1</v>
      </c>
      <c r="E38" s="15">
        <v>38</v>
      </c>
      <c r="F38" s="16">
        <f t="shared" si="3"/>
        <v>456</v>
      </c>
      <c r="G38" s="30">
        <f>C12</f>
        <v>16.5</v>
      </c>
      <c r="H38" s="30">
        <f t="shared" si="4"/>
        <v>7524</v>
      </c>
      <c r="I38" s="13"/>
      <c r="J38" s="31">
        <f>D12</f>
        <v>16.5</v>
      </c>
      <c r="K38" s="30">
        <f t="shared" si="5"/>
        <v>7524</v>
      </c>
    </row>
    <row r="39" spans="1:11" s="9" customFormat="1" ht="15" customHeight="1" x14ac:dyDescent="0.25">
      <c r="A39" s="59" t="s">
        <v>22</v>
      </c>
      <c r="B39" s="60"/>
      <c r="C39" s="32">
        <v>0</v>
      </c>
      <c r="D39" s="15">
        <v>1</v>
      </c>
      <c r="E39" s="15">
        <v>38</v>
      </c>
      <c r="F39" s="16">
        <f t="shared" si="3"/>
        <v>0</v>
      </c>
      <c r="G39" s="30">
        <f>C12+1.5</f>
        <v>18</v>
      </c>
      <c r="H39" s="30">
        <f t="shared" si="4"/>
        <v>0</v>
      </c>
      <c r="I39" s="13"/>
      <c r="J39" s="31">
        <f>D12+1.5</f>
        <v>18</v>
      </c>
      <c r="K39" s="30">
        <f t="shared" si="5"/>
        <v>0</v>
      </c>
    </row>
    <row r="40" spans="1:11" s="9" customFormat="1" ht="15" customHeight="1" x14ac:dyDescent="0.25">
      <c r="A40" s="36" t="s">
        <v>23</v>
      </c>
      <c r="B40" s="37"/>
      <c r="C40" s="32">
        <v>7</v>
      </c>
      <c r="D40" s="15">
        <v>1</v>
      </c>
      <c r="E40" s="15">
        <v>40</v>
      </c>
      <c r="F40" s="16">
        <f t="shared" si="3"/>
        <v>280</v>
      </c>
      <c r="G40" s="30">
        <f>C12+1.5</f>
        <v>18</v>
      </c>
      <c r="H40" s="30">
        <f t="shared" si="4"/>
        <v>5040</v>
      </c>
      <c r="I40" s="13"/>
      <c r="J40" s="31">
        <f>D12+1.5</f>
        <v>18</v>
      </c>
      <c r="K40" s="30">
        <f t="shared" si="5"/>
        <v>5040</v>
      </c>
    </row>
    <row r="41" spans="1:11" s="9" customFormat="1" ht="15" customHeight="1" x14ac:dyDescent="0.25">
      <c r="A41" s="57" t="s">
        <v>8</v>
      </c>
      <c r="B41" s="58"/>
      <c r="C41" s="32">
        <v>5</v>
      </c>
      <c r="D41" s="15">
        <v>5</v>
      </c>
      <c r="E41" s="15">
        <v>10</v>
      </c>
      <c r="F41" s="16">
        <f t="shared" si="3"/>
        <v>250</v>
      </c>
      <c r="G41" s="30">
        <f>C12</f>
        <v>16.5</v>
      </c>
      <c r="H41" s="30">
        <f t="shared" si="4"/>
        <v>4125</v>
      </c>
      <c r="I41" s="13"/>
      <c r="J41" s="31">
        <f>D12</f>
        <v>16.5</v>
      </c>
      <c r="K41" s="30">
        <f t="shared" si="5"/>
        <v>4125</v>
      </c>
    </row>
    <row r="42" spans="1:11" s="9" customFormat="1" ht="15" customHeight="1" x14ac:dyDescent="0.25">
      <c r="A42" s="34" t="s">
        <v>9</v>
      </c>
      <c r="B42" s="35"/>
      <c r="C42" s="32">
        <v>1</v>
      </c>
      <c r="D42" s="15">
        <v>5</v>
      </c>
      <c r="E42" s="15">
        <v>10</v>
      </c>
      <c r="F42" s="16">
        <f t="shared" si="3"/>
        <v>50</v>
      </c>
      <c r="G42" s="30">
        <f>C12+1.5</f>
        <v>18</v>
      </c>
      <c r="H42" s="30">
        <f t="shared" si="4"/>
        <v>900</v>
      </c>
      <c r="I42" s="13"/>
      <c r="J42" s="31">
        <f>D12+1.5</f>
        <v>18</v>
      </c>
      <c r="K42" s="30">
        <f t="shared" si="5"/>
        <v>900</v>
      </c>
    </row>
    <row r="43" spans="1:11" s="9" customFormat="1" ht="15" customHeight="1" x14ac:dyDescent="0.25">
      <c r="A43" s="34" t="s">
        <v>10</v>
      </c>
      <c r="B43" s="35"/>
      <c r="C43" s="32">
        <v>7</v>
      </c>
      <c r="D43" s="15">
        <v>1</v>
      </c>
      <c r="E43" s="15">
        <v>2</v>
      </c>
      <c r="F43" s="16">
        <f t="shared" si="3"/>
        <v>14</v>
      </c>
      <c r="G43" s="30">
        <f>C12</f>
        <v>16.5</v>
      </c>
      <c r="H43" s="30">
        <f t="shared" si="4"/>
        <v>231</v>
      </c>
      <c r="I43" s="13"/>
      <c r="J43" s="31">
        <f>D12</f>
        <v>16.5</v>
      </c>
      <c r="K43" s="30">
        <f t="shared" si="5"/>
        <v>231</v>
      </c>
    </row>
    <row r="44" spans="1:11" s="9" customFormat="1" ht="15" customHeight="1" x14ac:dyDescent="0.25">
      <c r="A44" s="34" t="s">
        <v>11</v>
      </c>
      <c r="B44" s="35"/>
      <c r="C44" s="32">
        <v>0</v>
      </c>
      <c r="D44" s="15">
        <v>1</v>
      </c>
      <c r="E44" s="15">
        <v>2</v>
      </c>
      <c r="F44" s="16">
        <f t="shared" si="3"/>
        <v>0</v>
      </c>
      <c r="G44" s="30">
        <f>C12+1.5</f>
        <v>18</v>
      </c>
      <c r="H44" s="30">
        <f t="shared" si="4"/>
        <v>0</v>
      </c>
      <c r="I44" s="13"/>
      <c r="J44" s="31">
        <f>D12+1.5</f>
        <v>18</v>
      </c>
      <c r="K44" s="30">
        <f t="shared" si="5"/>
        <v>0</v>
      </c>
    </row>
    <row r="45" spans="1:11" s="9" customFormat="1" ht="15" customHeight="1" x14ac:dyDescent="0.25">
      <c r="A45" s="61" t="s">
        <v>12</v>
      </c>
      <c r="B45" s="62"/>
      <c r="C45" s="32">
        <v>7</v>
      </c>
      <c r="D45" s="15">
        <v>1</v>
      </c>
      <c r="E45" s="15">
        <v>2</v>
      </c>
      <c r="F45" s="16">
        <f t="shared" si="3"/>
        <v>14</v>
      </c>
      <c r="G45" s="30">
        <f>C12+1.5</f>
        <v>18</v>
      </c>
      <c r="H45" s="30">
        <f t="shared" si="4"/>
        <v>252</v>
      </c>
      <c r="I45" s="13"/>
      <c r="J45" s="31">
        <f>D12+1.5</f>
        <v>18</v>
      </c>
      <c r="K45" s="30">
        <f t="shared" si="5"/>
        <v>252</v>
      </c>
    </row>
    <row r="46" spans="1:11" s="9" customFormat="1" ht="15" customHeight="1" x14ac:dyDescent="0.25">
      <c r="A46" s="52" t="s">
        <v>24</v>
      </c>
      <c r="B46" s="52"/>
      <c r="C46" s="32">
        <v>12</v>
      </c>
      <c r="D46" s="15">
        <v>1</v>
      </c>
      <c r="E46" s="15">
        <v>1</v>
      </c>
      <c r="F46" s="16">
        <f>C46*D46*E46</f>
        <v>12</v>
      </c>
      <c r="G46" s="30">
        <f>C12</f>
        <v>16.5</v>
      </c>
      <c r="H46" s="30">
        <f>F46*G46</f>
        <v>198</v>
      </c>
      <c r="I46" s="13"/>
      <c r="J46" s="31">
        <f>D12</f>
        <v>16.5</v>
      </c>
      <c r="K46" s="30">
        <f>F46*J46</f>
        <v>198</v>
      </c>
    </row>
    <row r="47" spans="1:11" s="9" customFormat="1" ht="15" customHeight="1" x14ac:dyDescent="0.25">
      <c r="A47" s="52" t="s">
        <v>36</v>
      </c>
      <c r="B47" s="52"/>
      <c r="C47" s="32">
        <v>36</v>
      </c>
      <c r="D47" s="15">
        <v>1</v>
      </c>
      <c r="E47" s="15">
        <v>1</v>
      </c>
      <c r="F47" s="16">
        <f>C47*D47*E47</f>
        <v>36</v>
      </c>
      <c r="G47" s="30">
        <f>C12+1.5</f>
        <v>18</v>
      </c>
      <c r="H47" s="30">
        <f>F47*G47</f>
        <v>648</v>
      </c>
      <c r="I47" s="13"/>
      <c r="J47" s="31">
        <f>D12+1.5</f>
        <v>18</v>
      </c>
      <c r="K47" s="30">
        <f>F47*J47</f>
        <v>648</v>
      </c>
    </row>
    <row r="48" spans="1:11" s="9" customFormat="1" ht="15" customHeight="1" thickBot="1" x14ac:dyDescent="0.3">
      <c r="A48" s="53"/>
      <c r="B48" s="53"/>
      <c r="C48" s="53"/>
      <c r="D48" s="53"/>
      <c r="E48" s="54"/>
      <c r="F48" s="16">
        <f>SUM(F36:F47)</f>
        <v>2252</v>
      </c>
      <c r="G48" s="55"/>
      <c r="H48" s="56"/>
      <c r="I48" s="13"/>
    </row>
    <row r="49" spans="1:11" s="9" customFormat="1" ht="15" customHeight="1" thickBot="1" x14ac:dyDescent="0.3">
      <c r="A49" s="39" t="s">
        <v>38</v>
      </c>
      <c r="B49" s="39"/>
      <c r="C49" s="39"/>
      <c r="D49" s="39"/>
      <c r="E49" s="39"/>
      <c r="F49" s="39"/>
      <c r="G49" s="39"/>
      <c r="H49" s="19">
        <f>SUM(H36:H48)</f>
        <v>38013</v>
      </c>
      <c r="K49" s="20">
        <f>SUM(K36:K48)</f>
        <v>38013</v>
      </c>
    </row>
    <row r="50" spans="1:11" s="9" customFormat="1" ht="15" customHeight="1" x14ac:dyDescent="0.25">
      <c r="A50" s="39"/>
      <c r="B50" s="39"/>
      <c r="C50" s="39"/>
      <c r="D50" s="39"/>
      <c r="E50" s="39"/>
      <c r="F50" s="39"/>
      <c r="G50" s="39"/>
      <c r="H50" s="39"/>
    </row>
    <row r="51" spans="1:11" s="9" customFormat="1" ht="15" customHeight="1" x14ac:dyDescent="0.25">
      <c r="A51" s="38" t="s">
        <v>45</v>
      </c>
      <c r="B51" s="38"/>
      <c r="C51" s="38"/>
      <c r="D51" s="38"/>
      <c r="E51" s="38"/>
      <c r="F51" s="38"/>
      <c r="G51" s="38"/>
      <c r="H51" s="38"/>
    </row>
    <row r="52" spans="1:11" s="10" customFormat="1" ht="15" customHeight="1" x14ac:dyDescent="0.25">
      <c r="A52" s="41"/>
      <c r="B52" s="41"/>
      <c r="C52" s="41"/>
      <c r="D52" s="41"/>
      <c r="E52" s="41"/>
      <c r="F52" s="41"/>
      <c r="G52" s="41"/>
      <c r="H52" s="41"/>
    </row>
    <row r="53" spans="1:11" s="10" customFormat="1" ht="15" customHeight="1" thickBot="1" x14ac:dyDescent="0.3">
      <c r="A53" s="41"/>
      <c r="B53" s="41"/>
      <c r="C53" s="10" t="s">
        <v>1</v>
      </c>
      <c r="D53" s="10" t="s">
        <v>2</v>
      </c>
      <c r="E53" s="41"/>
      <c r="F53" s="41"/>
      <c r="G53" s="41"/>
      <c r="H53" s="41"/>
    </row>
    <row r="54" spans="1:11" s="9" customFormat="1" ht="15" customHeight="1" thickBot="1" x14ac:dyDescent="0.3">
      <c r="A54" s="39" t="s">
        <v>41</v>
      </c>
      <c r="B54" s="40"/>
      <c r="C54" s="14">
        <v>21</v>
      </c>
      <c r="D54" s="6">
        <v>21</v>
      </c>
      <c r="E54" s="50" t="s">
        <v>42</v>
      </c>
      <c r="F54" s="51"/>
      <c r="G54" s="51"/>
      <c r="H54" s="51"/>
    </row>
    <row r="55" spans="1:11" s="10" customFormat="1" ht="15" customHeight="1" x14ac:dyDescent="0.25">
      <c r="A55" s="41"/>
      <c r="B55" s="41"/>
      <c r="C55" s="41"/>
      <c r="D55" s="41"/>
      <c r="E55" s="41"/>
      <c r="F55" s="41"/>
      <c r="G55" s="41"/>
      <c r="H55" s="41"/>
    </row>
    <row r="56" spans="1:11" s="9" customFormat="1" ht="15" customHeight="1" thickBot="1" x14ac:dyDescent="0.3">
      <c r="A56" s="39"/>
      <c r="B56" s="39"/>
      <c r="C56" s="39"/>
      <c r="D56" s="39"/>
      <c r="E56" s="39"/>
      <c r="F56" s="39"/>
      <c r="G56" s="39"/>
      <c r="H56" s="21" t="s">
        <v>16</v>
      </c>
      <c r="K56" s="22" t="s">
        <v>17</v>
      </c>
    </row>
    <row r="57" spans="1:11" s="9" customFormat="1" ht="15" customHeight="1" thickBot="1" x14ac:dyDescent="0.3">
      <c r="A57" s="65" t="s">
        <v>40</v>
      </c>
      <c r="B57" s="66"/>
      <c r="C57" s="66"/>
      <c r="D57" s="66"/>
      <c r="E57" s="66"/>
      <c r="F57" s="66"/>
      <c r="G57" s="66"/>
      <c r="H57" s="23">
        <f>H49+H32</f>
        <v>41911</v>
      </c>
      <c r="I57" s="24"/>
      <c r="J57" s="24"/>
      <c r="K57" s="20">
        <f>K49+K32</f>
        <v>41911</v>
      </c>
    </row>
    <row r="58" spans="1:11" s="9" customFormat="1" ht="15" customHeight="1" thickBot="1" x14ac:dyDescent="0.3">
      <c r="A58" s="65" t="s">
        <v>43</v>
      </c>
      <c r="B58" s="66"/>
      <c r="C58" s="66"/>
      <c r="D58" s="66"/>
      <c r="E58" s="66"/>
      <c r="F58" s="66"/>
      <c r="G58" s="66"/>
      <c r="H58" s="28">
        <f>H57*(C54/100)</f>
        <v>8801.31</v>
      </c>
      <c r="I58" s="24"/>
      <c r="J58" s="24"/>
      <c r="K58" s="28">
        <f>K57*(D54/100)</f>
        <v>8801.31</v>
      </c>
    </row>
    <row r="59" spans="1:11" s="9" customFormat="1" ht="15" customHeight="1" thickBot="1" x14ac:dyDescent="0.3">
      <c r="A59" s="65" t="s">
        <v>44</v>
      </c>
      <c r="B59" s="66"/>
      <c r="C59" s="66"/>
      <c r="D59" s="66"/>
      <c r="E59" s="66"/>
      <c r="F59" s="66"/>
      <c r="G59" s="66"/>
      <c r="H59" s="28">
        <f>SUM(H57:H58)</f>
        <v>50712.31</v>
      </c>
      <c r="I59" s="24"/>
      <c r="J59" s="24"/>
      <c r="K59" s="28">
        <f>SUM(K57:K58)</f>
        <v>50712.31</v>
      </c>
    </row>
    <row r="60" spans="1:11" s="9" customFormat="1" ht="15" customHeight="1" x14ac:dyDescent="0.25">
      <c r="D60" s="25"/>
      <c r="E60" s="13"/>
      <c r="F60" s="26"/>
      <c r="G60" s="13"/>
      <c r="H60" s="13"/>
    </row>
    <row r="61" spans="1:11" s="9" customFormat="1" ht="15" customHeight="1" x14ac:dyDescent="0.25">
      <c r="D61" s="25"/>
      <c r="E61" s="25"/>
      <c r="F61" s="27"/>
      <c r="G61" s="13"/>
      <c r="H61" s="13"/>
    </row>
    <row r="62" spans="1:11" s="9" customFormat="1" ht="15" customHeight="1" x14ac:dyDescent="0.25">
      <c r="D62" s="25"/>
      <c r="E62" s="25"/>
      <c r="F62" s="27"/>
      <c r="G62" s="13"/>
      <c r="H62" s="13"/>
    </row>
    <row r="63" spans="1:11" s="9" customFormat="1" ht="15" customHeight="1" x14ac:dyDescent="0.25">
      <c r="D63" s="25"/>
      <c r="E63" s="25"/>
      <c r="F63" s="27"/>
      <c r="G63" s="13"/>
      <c r="H63" s="13"/>
    </row>
    <row r="64" spans="1:11" s="9" customFormat="1" ht="15" customHeight="1" x14ac:dyDescent="0.25">
      <c r="D64" s="25"/>
      <c r="E64" s="25"/>
      <c r="F64" s="27"/>
      <c r="G64" s="13"/>
      <c r="H64" s="13"/>
    </row>
    <row r="65" spans="4:8" s="9" customFormat="1" ht="15" customHeight="1" x14ac:dyDescent="0.25">
      <c r="D65" s="25"/>
      <c r="E65" s="25"/>
      <c r="F65" s="27"/>
      <c r="G65" s="13"/>
      <c r="H65" s="13"/>
    </row>
    <row r="66" spans="4:8" s="9" customFormat="1" ht="11.4" x14ac:dyDescent="0.25">
      <c r="D66" s="25"/>
      <c r="E66" s="25"/>
      <c r="F66" s="27"/>
      <c r="G66" s="13"/>
      <c r="H66" s="13"/>
    </row>
    <row r="67" spans="4:8" s="9" customFormat="1" ht="11.4" x14ac:dyDescent="0.25">
      <c r="D67" s="25"/>
      <c r="E67" s="25"/>
      <c r="F67" s="27"/>
      <c r="G67" s="13"/>
      <c r="H67" s="13"/>
    </row>
    <row r="68" spans="4:8" s="9" customFormat="1" ht="11.4" x14ac:dyDescent="0.25">
      <c r="D68" s="25"/>
      <c r="E68" s="25"/>
      <c r="F68" s="27"/>
      <c r="G68" s="13"/>
      <c r="H68" s="13"/>
    </row>
    <row r="69" spans="4:8" s="9" customFormat="1" ht="11.4" x14ac:dyDescent="0.25">
      <c r="D69" s="25"/>
      <c r="E69" s="25"/>
      <c r="F69" s="27"/>
      <c r="G69" s="13"/>
      <c r="H69" s="13"/>
    </row>
    <row r="70" spans="4:8" s="9" customFormat="1" ht="11.4" x14ac:dyDescent="0.25">
      <c r="D70" s="25"/>
      <c r="E70" s="25"/>
      <c r="F70" s="27"/>
      <c r="G70" s="13"/>
      <c r="H70" s="13"/>
    </row>
    <row r="71" spans="4:8" s="9" customFormat="1" ht="11.4" x14ac:dyDescent="0.25">
      <c r="D71" s="25"/>
      <c r="E71" s="25"/>
      <c r="F71" s="27"/>
      <c r="G71" s="13"/>
      <c r="H71" s="13"/>
    </row>
    <row r="72" spans="4:8" s="9" customFormat="1" ht="11.4" x14ac:dyDescent="0.25">
      <c r="D72" s="25"/>
      <c r="E72" s="25"/>
      <c r="F72" s="27"/>
      <c r="G72" s="13"/>
      <c r="H72" s="13"/>
    </row>
    <row r="73" spans="4:8" s="9" customFormat="1" ht="11.4" x14ac:dyDescent="0.25">
      <c r="D73" s="25"/>
      <c r="E73" s="25"/>
      <c r="F73" s="27"/>
      <c r="G73" s="13"/>
      <c r="H73" s="13"/>
    </row>
    <row r="74" spans="4:8" s="9" customFormat="1" ht="11.4" x14ac:dyDescent="0.25">
      <c r="D74" s="25"/>
      <c r="E74" s="25"/>
      <c r="F74" s="27"/>
      <c r="G74" s="13"/>
      <c r="H74" s="13"/>
    </row>
    <row r="75" spans="4:8" s="9" customFormat="1" ht="11.4" x14ac:dyDescent="0.25">
      <c r="D75" s="25"/>
      <c r="E75" s="25"/>
      <c r="F75" s="27"/>
      <c r="G75" s="13"/>
      <c r="H75" s="13"/>
    </row>
    <row r="76" spans="4:8" s="9" customFormat="1" ht="11.4" x14ac:dyDescent="0.25">
      <c r="D76" s="25"/>
      <c r="E76" s="25"/>
      <c r="F76" s="27"/>
      <c r="G76" s="13"/>
      <c r="H76" s="13"/>
    </row>
    <row r="77" spans="4:8" s="9" customFormat="1" ht="11.4" x14ac:dyDescent="0.25">
      <c r="D77" s="25"/>
      <c r="E77" s="25"/>
      <c r="F77" s="27"/>
      <c r="G77" s="13"/>
      <c r="H77" s="13"/>
    </row>
    <row r="78" spans="4:8" s="9" customFormat="1" ht="11.4" x14ac:dyDescent="0.25">
      <c r="D78" s="25"/>
      <c r="E78" s="25"/>
      <c r="F78" s="27"/>
      <c r="G78" s="13"/>
      <c r="H78" s="13"/>
    </row>
    <row r="79" spans="4:8" s="9" customFormat="1" ht="11.4" x14ac:dyDescent="0.25">
      <c r="D79" s="25"/>
      <c r="E79" s="25"/>
      <c r="F79" s="27"/>
      <c r="G79" s="13"/>
      <c r="H79" s="13"/>
    </row>
    <row r="80" spans="4:8" s="9" customFormat="1" ht="11.4" x14ac:dyDescent="0.25">
      <c r="D80" s="25"/>
      <c r="E80" s="25"/>
      <c r="F80" s="27"/>
      <c r="G80" s="13"/>
      <c r="H80" s="13"/>
    </row>
    <row r="81" spans="4:8" s="9" customFormat="1" ht="11.4" x14ac:dyDescent="0.25">
      <c r="D81" s="25"/>
      <c r="E81" s="25"/>
      <c r="F81" s="27"/>
      <c r="G81" s="13"/>
      <c r="H81" s="13"/>
    </row>
    <row r="82" spans="4:8" s="9" customFormat="1" ht="11.4" x14ac:dyDescent="0.25">
      <c r="D82" s="25"/>
      <c r="E82" s="25"/>
      <c r="F82" s="27"/>
      <c r="G82" s="13"/>
      <c r="H82" s="13"/>
    </row>
    <row r="83" spans="4:8" s="9" customFormat="1" ht="11.4" x14ac:dyDescent="0.25">
      <c r="D83" s="25"/>
      <c r="E83" s="25"/>
      <c r="F83" s="27"/>
      <c r="G83" s="13"/>
      <c r="H83" s="13"/>
    </row>
    <row r="84" spans="4:8" s="9" customFormat="1" ht="11.4" x14ac:dyDescent="0.25">
      <c r="D84" s="25"/>
      <c r="E84" s="25"/>
      <c r="F84" s="27"/>
      <c r="G84" s="13"/>
      <c r="H84" s="13"/>
    </row>
    <row r="85" spans="4:8" s="9" customFormat="1" ht="11.4" x14ac:dyDescent="0.25">
      <c r="D85" s="25"/>
      <c r="E85" s="25"/>
      <c r="F85" s="27"/>
      <c r="G85" s="13"/>
      <c r="H85" s="13"/>
    </row>
    <row r="86" spans="4:8" s="9" customFormat="1" ht="11.4" x14ac:dyDescent="0.25">
      <c r="D86" s="25"/>
      <c r="E86" s="25"/>
      <c r="F86" s="27"/>
      <c r="G86" s="13"/>
      <c r="H86" s="13"/>
    </row>
    <row r="87" spans="4:8" s="9" customFormat="1" ht="11.4" x14ac:dyDescent="0.25">
      <c r="D87" s="25"/>
      <c r="E87" s="25"/>
      <c r="F87" s="27"/>
      <c r="G87" s="13"/>
      <c r="H87" s="13"/>
    </row>
    <row r="88" spans="4:8" s="9" customFormat="1" ht="11.4" x14ac:dyDescent="0.25">
      <c r="D88" s="25"/>
      <c r="E88" s="25"/>
      <c r="F88" s="27"/>
      <c r="G88" s="13"/>
      <c r="H88" s="13"/>
    </row>
    <row r="89" spans="4:8" s="9" customFormat="1" ht="11.4" x14ac:dyDescent="0.25">
      <c r="D89" s="25"/>
      <c r="E89" s="25"/>
      <c r="F89" s="27"/>
      <c r="G89" s="13"/>
      <c r="H89" s="13"/>
    </row>
    <row r="90" spans="4:8" s="9" customFormat="1" ht="11.4" x14ac:dyDescent="0.25">
      <c r="D90" s="25"/>
      <c r="E90" s="25"/>
      <c r="F90" s="27"/>
      <c r="G90" s="13"/>
      <c r="H90" s="13"/>
    </row>
    <row r="91" spans="4:8" s="9" customFormat="1" ht="11.4" x14ac:dyDescent="0.25">
      <c r="D91" s="25"/>
      <c r="E91" s="25"/>
      <c r="F91" s="27"/>
      <c r="G91" s="13"/>
      <c r="H91" s="13"/>
    </row>
    <row r="92" spans="4:8" s="9" customFormat="1" ht="11.4" x14ac:dyDescent="0.25">
      <c r="D92" s="25"/>
      <c r="E92" s="25"/>
      <c r="F92" s="27"/>
      <c r="G92" s="13"/>
      <c r="H92" s="13"/>
    </row>
    <row r="93" spans="4:8" s="9" customFormat="1" ht="11.4" x14ac:dyDescent="0.25">
      <c r="D93" s="25"/>
      <c r="E93" s="25"/>
      <c r="F93" s="27"/>
      <c r="G93" s="13"/>
      <c r="H93" s="13"/>
    </row>
    <row r="94" spans="4:8" s="9" customFormat="1" ht="11.4" x14ac:dyDescent="0.25">
      <c r="D94" s="25"/>
      <c r="E94" s="25"/>
      <c r="F94" s="27"/>
      <c r="G94" s="13"/>
      <c r="H94" s="13"/>
    </row>
    <row r="95" spans="4:8" s="9" customFormat="1" ht="11.4" x14ac:dyDescent="0.25">
      <c r="D95" s="25"/>
      <c r="E95" s="25"/>
      <c r="F95" s="27"/>
      <c r="G95" s="13"/>
      <c r="H95" s="13"/>
    </row>
    <row r="96" spans="4:8" s="9" customFormat="1" ht="11.4" x14ac:dyDescent="0.25">
      <c r="D96" s="25"/>
      <c r="E96" s="25"/>
      <c r="F96" s="27"/>
      <c r="G96" s="13"/>
      <c r="H96" s="13"/>
    </row>
    <row r="97" spans="4:8" s="9" customFormat="1" ht="11.4" x14ac:dyDescent="0.25">
      <c r="D97" s="25"/>
      <c r="E97" s="25"/>
      <c r="F97" s="27"/>
      <c r="G97" s="13"/>
      <c r="H97" s="13"/>
    </row>
    <row r="98" spans="4:8" s="9" customFormat="1" ht="11.4" x14ac:dyDescent="0.25">
      <c r="D98" s="25"/>
      <c r="E98" s="25"/>
      <c r="F98" s="27"/>
      <c r="G98" s="13"/>
      <c r="H98" s="13"/>
    </row>
    <row r="99" spans="4:8" s="9" customFormat="1" ht="11.4" x14ac:dyDescent="0.25">
      <c r="D99" s="25"/>
      <c r="E99" s="25"/>
      <c r="F99" s="27"/>
      <c r="G99" s="13"/>
      <c r="H99" s="13"/>
    </row>
    <row r="100" spans="4:8" s="9" customFormat="1" ht="11.4" x14ac:dyDescent="0.25">
      <c r="D100" s="25"/>
      <c r="E100" s="25"/>
      <c r="F100" s="27"/>
      <c r="G100" s="13"/>
      <c r="H100" s="13"/>
    </row>
    <row r="101" spans="4:8" s="9" customFormat="1" ht="11.4" x14ac:dyDescent="0.25">
      <c r="D101" s="25"/>
      <c r="E101" s="25"/>
      <c r="F101" s="27"/>
      <c r="G101" s="13"/>
      <c r="H101" s="13"/>
    </row>
    <row r="102" spans="4:8" s="9" customFormat="1" ht="11.4" x14ac:dyDescent="0.25">
      <c r="D102" s="25"/>
      <c r="E102" s="25"/>
      <c r="F102" s="27"/>
      <c r="G102" s="13"/>
      <c r="H102" s="13"/>
    </row>
    <row r="103" spans="4:8" s="9" customFormat="1" ht="11.4" x14ac:dyDescent="0.25">
      <c r="D103" s="25"/>
      <c r="E103" s="25"/>
      <c r="F103" s="27"/>
      <c r="G103" s="13"/>
      <c r="H103" s="13"/>
    </row>
    <row r="104" spans="4:8" s="9" customFormat="1" ht="11.4" x14ac:dyDescent="0.25">
      <c r="D104" s="25"/>
      <c r="E104" s="25"/>
      <c r="F104" s="27"/>
      <c r="G104" s="13"/>
      <c r="H104" s="13"/>
    </row>
    <row r="105" spans="4:8" s="1" customFormat="1" ht="11.4" x14ac:dyDescent="0.2">
      <c r="D105" s="2"/>
      <c r="E105" s="2"/>
      <c r="F105" s="7"/>
      <c r="G105" s="4"/>
      <c r="H105" s="4"/>
    </row>
    <row r="106" spans="4:8" s="1" customFormat="1" ht="11.4" x14ac:dyDescent="0.2">
      <c r="D106" s="2"/>
      <c r="E106" s="2"/>
      <c r="F106" s="7"/>
      <c r="G106" s="4"/>
      <c r="H106" s="4"/>
    </row>
    <row r="107" spans="4:8" s="1" customFormat="1" ht="11.4" x14ac:dyDescent="0.2">
      <c r="D107" s="2"/>
      <c r="E107" s="2"/>
      <c r="F107" s="7"/>
      <c r="G107" s="4"/>
      <c r="H107" s="4"/>
    </row>
    <row r="108" spans="4:8" s="1" customFormat="1" ht="11.4" x14ac:dyDescent="0.2">
      <c r="D108" s="2"/>
      <c r="E108" s="2"/>
      <c r="F108" s="7"/>
      <c r="G108" s="4"/>
      <c r="H108" s="4"/>
    </row>
    <row r="109" spans="4:8" s="1" customFormat="1" ht="11.4" x14ac:dyDescent="0.2">
      <c r="D109" s="2"/>
      <c r="E109" s="2"/>
      <c r="F109" s="7"/>
      <c r="G109" s="4"/>
      <c r="H109" s="4"/>
    </row>
    <row r="110" spans="4:8" s="1" customFormat="1" ht="11.4" x14ac:dyDescent="0.2">
      <c r="D110" s="2"/>
      <c r="E110" s="2"/>
      <c r="F110" s="7"/>
      <c r="G110" s="4"/>
      <c r="H110" s="4"/>
    </row>
    <row r="111" spans="4:8" s="1" customFormat="1" ht="11.4" x14ac:dyDescent="0.2">
      <c r="D111" s="2"/>
      <c r="E111" s="2"/>
      <c r="F111" s="7"/>
      <c r="G111" s="4"/>
      <c r="H111" s="4"/>
    </row>
  </sheetData>
  <sheetProtection algorithmName="SHA-512" hashValue="PzdY4wcjOKX2kCddpyljpKUyG4AX9MqMMpuPiKPzHh6NbicDorQV5DQhkU3FU+hX6QWQ89OoVjv52lbuOAW36Q==" saltValue="ienLNhpMjWwC/ZroFOSoPg==" spinCount="100000" sheet="1" objects="1" scenarios="1"/>
  <mergeCells count="67">
    <mergeCell ref="A51:H51"/>
    <mergeCell ref="A50:H50"/>
    <mergeCell ref="A58:G58"/>
    <mergeCell ref="A55:H55"/>
    <mergeCell ref="A52:H52"/>
    <mergeCell ref="A53:B53"/>
    <mergeCell ref="E53:H53"/>
    <mergeCell ref="A54:B54"/>
    <mergeCell ref="E54:H54"/>
    <mergeCell ref="A57:G57"/>
    <mergeCell ref="A59:G59"/>
    <mergeCell ref="A56:G56"/>
    <mergeCell ref="A26:B26"/>
    <mergeCell ref="A17:H17"/>
    <mergeCell ref="A18:H18"/>
    <mergeCell ref="A24:B24"/>
    <mergeCell ref="G31:H31"/>
    <mergeCell ref="A46:B46"/>
    <mergeCell ref="A23:B23"/>
    <mergeCell ref="A32:G32"/>
    <mergeCell ref="A35:B35"/>
    <mergeCell ref="A28:B28"/>
    <mergeCell ref="A41:B41"/>
    <mergeCell ref="A39:B39"/>
    <mergeCell ref="A30:B30"/>
    <mergeCell ref="A29:B29"/>
    <mergeCell ref="A20:H20"/>
    <mergeCell ref="A49:G49"/>
    <mergeCell ref="A42:B42"/>
    <mergeCell ref="A43:B43"/>
    <mergeCell ref="A47:B47"/>
    <mergeCell ref="A48:E48"/>
    <mergeCell ref="G48:H48"/>
    <mergeCell ref="A31:E31"/>
    <mergeCell ref="A27:B27"/>
    <mergeCell ref="A34:H34"/>
    <mergeCell ref="A33:H33"/>
    <mergeCell ref="A25:B25"/>
    <mergeCell ref="A45:B45"/>
    <mergeCell ref="A36:B36"/>
    <mergeCell ref="A37:B37"/>
    <mergeCell ref="A38:B38"/>
    <mergeCell ref="A13:H13"/>
    <mergeCell ref="A3:E3"/>
    <mergeCell ref="A19:H19"/>
    <mergeCell ref="A9:H9"/>
    <mergeCell ref="B5:J5"/>
    <mergeCell ref="A6:H6"/>
    <mergeCell ref="A7:H7"/>
    <mergeCell ref="E12:H12"/>
    <mergeCell ref="E11:H11"/>
    <mergeCell ref="A44:B44"/>
    <mergeCell ref="A40:B40"/>
    <mergeCell ref="A1:H1"/>
    <mergeCell ref="A2:H2"/>
    <mergeCell ref="A22:H22"/>
    <mergeCell ref="A11:B11"/>
    <mergeCell ref="A4:H4"/>
    <mergeCell ref="A10:B10"/>
    <mergeCell ref="G3:I3"/>
    <mergeCell ref="A21:H21"/>
    <mergeCell ref="A8:H8"/>
    <mergeCell ref="A12:B12"/>
    <mergeCell ref="A14:H14"/>
    <mergeCell ref="A16:H16"/>
    <mergeCell ref="A15:H15"/>
    <mergeCell ref="E10:H10"/>
  </mergeCells>
  <phoneticPr fontId="0" type="noConversion"/>
  <pageMargins left="0.74803149606299213" right="0.55118110236220474" top="0.78740157480314965" bottom="0.78740157480314965" header="0.51181102362204722" footer="0.51181102362204722"/>
  <pageSetup paperSize="9" scale="7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5546875" defaultRowHeight="13.2" x14ac:dyDescent="0.25"/>
  <sheetData/>
  <phoneticPr fontId="0" type="noConversion"/>
  <printOptions gridLines="1" gridLinesSet="0"/>
  <pageMargins left="0.75" right="0.75" top="1" bottom="1" header="0.511811024" footer="0.511811024"/>
  <headerFooter alignWithMargins="0">
    <oddHeader>&amp;A</oddHeader>
    <oddFooter>Página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5546875" defaultRowHeight="13.2" x14ac:dyDescent="0.25"/>
  <sheetData/>
  <phoneticPr fontId="0" type="noConversion"/>
  <printOptions gridLines="1" gridLinesSet="0"/>
  <pageMargins left="0.75" right="0.75" top="1" bottom="1" header="0.511811024" footer="0.511811024"/>
  <headerFooter alignWithMargins="0">
    <oddHeader>&amp;A</oddHeader>
    <oddFooter>Página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5546875" defaultRowHeight="13.2" x14ac:dyDescent="0.25"/>
  <sheetData/>
  <phoneticPr fontId="0" type="noConversion"/>
  <printOptions gridLines="1" gridLinesSet="0"/>
  <pageMargins left="0.75" right="0.75" top="1" bottom="1" header="0.511811024" footer="0.511811024"/>
  <headerFooter alignWithMargins="0">
    <oddHeader>&amp;A</oddHeader>
    <oddFooter>Página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5546875" defaultRowHeight="13.2" x14ac:dyDescent="0.25"/>
  <sheetData/>
  <phoneticPr fontId="0" type="noConversion"/>
  <printOptions gridLines="1" gridLinesSet="0"/>
  <pageMargins left="0.75" right="0.75" top="1" bottom="1" header="0.511811024" footer="0.511811024"/>
  <headerFooter alignWithMargins="0">
    <oddHeader>&amp;A</oddHeader>
    <oddFooter>Página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5546875" defaultRowHeight="13.2" x14ac:dyDescent="0.25"/>
  <sheetData/>
  <phoneticPr fontId="0" type="noConversion"/>
  <printOptions gridLines="1" gridLinesSet="0"/>
  <pageMargins left="0.75" right="0.75" top="1" bottom="1" header="0.511811024" footer="0.511811024"/>
  <headerFooter alignWithMargins="0">
    <oddHeader>&amp;A</oddHeader>
    <oddFooter>Página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5546875" defaultRowHeight="13.2" x14ac:dyDescent="0.25"/>
  <sheetData/>
  <phoneticPr fontId="0" type="noConversion"/>
  <printOptions gridLines="1" gridLinesSet="0"/>
  <pageMargins left="0.75" right="0.75" top="1" bottom="1" header="0.511811024" footer="0.511811024"/>
  <headerFooter alignWithMargins="0">
    <oddHeader>&amp;A</oddHeader>
    <oddFooter>Página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5546875" defaultRowHeight="13.2" x14ac:dyDescent="0.25"/>
  <sheetData/>
  <phoneticPr fontId="0" type="noConversion"/>
  <printOptions gridLines="1" gridLinesSet="0"/>
  <pageMargins left="0.75" right="0.75" top="1" bottom="1" header="0.511811024" footer="0.511811024"/>
  <headerFooter alignWithMargins="0">
    <oddHeader>&amp;A</oddHeader>
    <oddFooter>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5546875" defaultRowHeight="13.2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5546875" defaultRowHeight="13.2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5546875" defaultRowHeight="13.2" x14ac:dyDescent="0.25"/>
  <sheetData/>
  <phoneticPr fontId="0" type="noConversion"/>
  <printOptions gridLines="1" gridLinesSet="0"/>
  <pageMargins left="0.75" right="0.75" top="1" bottom="1" header="0.511811024" footer="0.511811024"/>
  <headerFooter alignWithMargins="0">
    <oddHeader>&amp;A</oddHeader>
    <oddFooter>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5546875" defaultRowHeight="13.2" x14ac:dyDescent="0.25"/>
  <sheetData/>
  <phoneticPr fontId="0" type="noConversion"/>
  <printOptions gridLines="1" gridLinesSet="0"/>
  <pageMargins left="0.75" right="0.75" top="1" bottom="1" header="0.511811024" footer="0.511811024"/>
  <headerFooter alignWithMargins="0">
    <oddHeader>&amp;A</oddHeader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5546875" defaultRowHeight="13.2" x14ac:dyDescent="0.25"/>
  <sheetData/>
  <phoneticPr fontId="0" type="noConversion"/>
  <printOptions gridLines="1" gridLinesSet="0"/>
  <pageMargins left="0.75" right="0.75" top="1" bottom="1" header="0.511811024" footer="0.511811024"/>
  <headerFooter alignWithMargins="0">
    <oddHeader>&amp;A</oddHeader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5546875" defaultRowHeight="13.2" x14ac:dyDescent="0.25"/>
  <sheetData/>
  <phoneticPr fontId="0" type="noConversion"/>
  <printOptions gridLines="1" gridLinesSet="0"/>
  <pageMargins left="0.75" right="0.75" top="1" bottom="1" header="0.511811024" footer="0.511811024"/>
  <headerFooter alignWithMargins="0">
    <oddHeader>&amp;A</oddHeader>
    <oddFooter>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5546875" defaultRowHeight="13.2" x14ac:dyDescent="0.25"/>
  <sheetData/>
  <phoneticPr fontId="0" type="noConversion"/>
  <printOptions gridLines="1" gridLinesSet="0"/>
  <pageMargins left="0.75" right="0.75" top="1" bottom="1" header="0.511811024" footer="0.511811024"/>
  <headerFooter alignWithMargins="0">
    <oddHeader>&amp;A</oddHeader>
    <oddFooter>Página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5546875" defaultRowHeight="13.2" x14ac:dyDescent="0.25"/>
  <sheetData/>
  <phoneticPr fontId="0" type="noConversion"/>
  <printOptions gridLines="1" gridLinesSet="0"/>
  <pageMargins left="0.75" right="0.75" top="1" bottom="1" header="0.511811024" footer="0.511811024"/>
  <headerFooter alignWithMargins="0">
    <oddHeader>&amp;A</oddHeader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16</vt:i4>
      </vt:variant>
    </vt:vector>
  </HeadingPairs>
  <TitlesOfParts>
    <vt:vector size="16" baseType="lpstr">
      <vt:lpstr>Proposta licitadora</vt:lpstr>
      <vt:lpstr>Hoja2</vt:lpstr>
      <vt:lpstr>Hoja3</vt:lpstr>
      <vt:lpstr>Hoja4</vt:lpstr>
      <vt:lpstr>Hoja5</vt:lpstr>
      <vt:lpstr>Hoja6</vt:lpstr>
      <vt:lpstr>Hoja7</vt:lpstr>
      <vt:lpstr>Hoja8</vt:lpstr>
      <vt:lpstr>Hoja9</vt:lpstr>
      <vt:lpstr>Hoja10</vt:lpstr>
      <vt:lpstr>Hoja11</vt:lpstr>
      <vt:lpstr>Hoja12</vt:lpstr>
      <vt:lpstr>Hoja13</vt:lpstr>
      <vt:lpstr>Hoja14</vt:lpstr>
      <vt:lpstr>Hoja15</vt:lpstr>
      <vt:lpstr>Hoja16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Manel</dc:creator>
  <cp:lastModifiedBy>Administrador</cp:lastModifiedBy>
  <cp:lastPrinted>2019-05-10T07:32:02Z</cp:lastPrinted>
  <dcterms:created xsi:type="dcterms:W3CDTF">2005-02-04T09:30:14Z</dcterms:created>
  <dcterms:modified xsi:type="dcterms:W3CDTF">2024-04-11T05:36:43Z</dcterms:modified>
</cp:coreProperties>
</file>