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https://parccientificdebarcelona.sharepoint.com/sites/REF_Reformes/Shared Documents/PCB_MANTENIMENT_SES1BC101_15_01_2024/LICITACIÓ/"/>
    </mc:Choice>
  </mc:AlternateContent>
  <xr:revisionPtr revIDLastSave="16" documentId="8_{D886DE0B-A97C-4472-B37B-4DA9600D2B44}" xr6:coauthVersionLast="47" xr6:coauthVersionMax="47" xr10:uidLastSave="{6FB88CFE-9E4E-43D9-8090-4A1860FEB77D}"/>
  <bookViews>
    <workbookView xWindow="780" yWindow="780" windowWidth="26940" windowHeight="14175" xr2:uid="{00000000-000D-0000-FFFF-FFFF00000000}"/>
  </bookViews>
  <sheets>
    <sheet name="AMIDAMENTS OBRA" sheetId="1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7" i="11" l="1"/>
  <c r="C35" i="11" l="1"/>
  <c r="F11" i="11" l="1"/>
  <c r="F41" i="11"/>
  <c r="F30" i="11" l="1"/>
  <c r="F19" i="11" l="1"/>
  <c r="F48" i="11"/>
  <c r="F45" i="11"/>
  <c r="F49" i="11" l="1"/>
  <c r="F52" i="11" s="1"/>
  <c r="F50" i="11" l="1"/>
  <c r="F53" i="11"/>
  <c r="F51" i="11"/>
  <c r="F54" i="11" l="1"/>
</calcChain>
</file>

<file path=xl/sharedStrings.xml><?xml version="1.0" encoding="utf-8"?>
<sst xmlns="http://schemas.openxmlformats.org/spreadsheetml/2006/main" count="119" uniqueCount="94">
  <si>
    <t>DESCRIPCIÓ</t>
  </si>
  <si>
    <t>MEDICIÓ</t>
  </si>
  <si>
    <t>ut</t>
  </si>
  <si>
    <t>PREU ut</t>
  </si>
  <si>
    <t>TOTAL</t>
  </si>
  <si>
    <t>OBRA D'EDIFICACIÓ</t>
  </si>
  <si>
    <t>O.0</t>
  </si>
  <si>
    <t>O.0.1</t>
  </si>
  <si>
    <t>m²</t>
  </si>
  <si>
    <t>O.0.2</t>
  </si>
  <si>
    <t>SUBTOTAL O.0 ENDERROCS</t>
  </si>
  <si>
    <t>O.1</t>
  </si>
  <si>
    <t>O.1.1</t>
  </si>
  <si>
    <t>O.1.2</t>
  </si>
  <si>
    <t>O.1.3</t>
  </si>
  <si>
    <t>SUBTOTAL O.1 TANCAMENTS I DIVISÒRIES</t>
  </si>
  <si>
    <t>O.2</t>
  </si>
  <si>
    <t>TANCAMENTS I DIVISÒRIES PRACTICABLES</t>
  </si>
  <si>
    <t>O.2.1</t>
  </si>
  <si>
    <t>O.2.2</t>
  </si>
  <si>
    <t>SUBTOTAL O.2 TANCAMENTS I DIVISÒRIES PRACTICABLES</t>
  </si>
  <si>
    <t>O.3</t>
  </si>
  <si>
    <t>REVESTIMENTS</t>
  </si>
  <si>
    <t>O.3.1</t>
  </si>
  <si>
    <t>O.3.2</t>
  </si>
  <si>
    <t>O.3.3</t>
  </si>
  <si>
    <t>O.3.4</t>
  </si>
  <si>
    <t>m</t>
  </si>
  <si>
    <t>O.3.5</t>
  </si>
  <si>
    <t>p.a</t>
  </si>
  <si>
    <t>SUBTOTAL O.3 REVESTIMENTS</t>
  </si>
  <si>
    <t>O.4</t>
  </si>
  <si>
    <t>ALTRES</t>
  </si>
  <si>
    <t>O.4.1</t>
  </si>
  <si>
    <t>O.4.2</t>
  </si>
  <si>
    <t>p.a. Senyalística evacuació incendis homologada.</t>
  </si>
  <si>
    <t>SUBTOTAL O.4 ALTRES</t>
  </si>
  <si>
    <t>O.5</t>
  </si>
  <si>
    <t>IMPREVISTOS OBRA</t>
  </si>
  <si>
    <t>O.5.1</t>
  </si>
  <si>
    <t>p.a. Partida alçada d'imprevistos d'obra</t>
  </si>
  <si>
    <t>SEGURETAT I SALUT(2%)</t>
  </si>
  <si>
    <t>CONTROL QUALITAT (1%)</t>
  </si>
  <si>
    <t>DESPESES GENERALS (13%)</t>
  </si>
  <si>
    <t>BENEFICI INDUSTRIAL (6%)</t>
  </si>
  <si>
    <t>(IVA no inclòs)</t>
  </si>
  <si>
    <t>O.2.3</t>
  </si>
  <si>
    <t>SUBTOTAL O.14 IMPREVISTOS OBRA</t>
  </si>
  <si>
    <t xml:space="preserve">TOTAL P.E.C OBRA </t>
  </si>
  <si>
    <t>O.2.4</t>
  </si>
  <si>
    <t>O.2.5</t>
  </si>
  <si>
    <t>O.2.6</t>
  </si>
  <si>
    <t>O.2.7</t>
  </si>
  <si>
    <t>O.1.4</t>
  </si>
  <si>
    <r>
      <t>m².Fals sostre continu suspès, llis, situat a una altura menor de 4 m, resistència al foc EI 180, segons UNE-EN 1364-2. Sistema Techo Independiente Promatect-100 "PROMAT", constituït per: ESTRUCTURA: estructura metàl·lica d'acer galvanitzat de mestres primàries 60/27 mm amb una modulació de 600 mm i suspeses del sostre o element suport de formigó amb ancoratges directes de 125 mm, per a mestra 60/27, i varetes cada 1200 mm, i mestres secundàries fixades perpendicularment a les mestres primàries amb connectors tipus cavalló amb una modulació de 1000 mm; PLAQUES: tres capes de plaques de silicat càlcic Promatect-100 "PROMAT", de 1200x2500 mm i 20 mm de gruix, amb les vores quadrades. Inclús fixacions per a l'ancoratge dels perfils, cargols per a la fixació de les plaques, pasta per al tractament de junts, manta de silicat, Promaglaf "PROMAT" i accessoris de muntatge.</t>
    </r>
    <r>
      <rPr>
        <b/>
        <sz val="9"/>
        <color theme="1"/>
        <rFont val="Arial"/>
        <family val="2"/>
      </rPr>
      <t xml:space="preserve">Formació de sostre tancament cancell. </t>
    </r>
    <r>
      <rPr>
        <sz val="9"/>
        <color theme="1"/>
        <rFont val="Arial"/>
        <family val="2"/>
      </rPr>
      <t>S'inclouran tots els remats i tapats de forats per a garantir un bon aïllament respecte les estances veïnes.</t>
    </r>
  </si>
  <si>
    <t>O.1.5</t>
  </si>
  <si>
    <r>
      <t xml:space="preserve">m².Envà múltiple (15+70+15)/600 (70) LM - (6 tallafoc), amb plaques de guix laminat, de 160 mm de gruix total, amb nivell de qualitat de l'acabat estàndard (Q2), format per una estructura simple de perfils de xapa d'acer galvanitzat de 70 mm d'amplada, a base de muntants (elements verticals) separats 600 mm entre si, amb disposició normal "N" i canals (elements horitzontals), a la què es cargolen sis plaques en total (tres plaques tipus tallafoc en cada cara, de 15 mm d'espessor cada placa); aïllament acústic mitjançant panell semirígid de llana mineral, espessor 65 mm, segons UNE-EN 13162, en l'ànima. Inclús banda acústica de dilatació autoadhesiva; fixacions per a l'ancoratge de canals i muntants metàl·lics; cargols per a la fixació de les plaques; cinta de paper amb reforç metàl·lic i pasta i cinta per al tractament de junts. El preu inclou la resolució de trobades i punts singulars.Sistema amb certificat EI180. </t>
    </r>
    <r>
      <rPr>
        <b/>
        <sz val="9"/>
        <color theme="1"/>
        <rFont val="Arial"/>
        <family val="2"/>
      </rPr>
      <t>Compartimentacions verticals formació nous espais Magatzems, taller i oficina.</t>
    </r>
  </si>
  <si>
    <r>
      <t xml:space="preserve">m².Envà senzill (15+48+15)/400 (48) (2 normal), amb plaques de guix laminat, de 78 mm de gruix total, amb nivell de qualitat de l'acabat estàndard (Q2), format per una estructura simple de perfils de xapa d'acer galvanitzat de 48 mm d'amplada, a base de muntants (elements verticals) separats 400 mm entre si, amb disposició normal "N" i canals (elements horitzontals), a la què es cargolen dues plaques en total (una placa tipus normal en cada cara, de 15 mm d'espessor cada placa). Inclús banda acústica de dilatació autoadhesiva; fixacions per a l'ancoratge de canals i muntants metàl·lics; cargols per a la fixació de les plaques; cinta de paper amb reforç metàl·lic i pasta i cinta per al tractament de junts. El preu inclou la resolució de trobades i punts singulars i l'aïllament a col·locar entre els muntants. </t>
    </r>
    <r>
      <rPr>
        <b/>
        <sz val="9"/>
        <color theme="1"/>
        <rFont val="Arial"/>
        <family val="2"/>
      </rPr>
      <t>Cortiner de 2 m d'alçada sobre mampares de vidre</t>
    </r>
    <r>
      <rPr>
        <sz val="9"/>
        <color theme="1"/>
        <rFont val="Arial"/>
        <family val="2"/>
      </rPr>
      <t>.</t>
    </r>
  </si>
  <si>
    <t>O.1.6</t>
  </si>
  <si>
    <r>
      <t xml:space="preserve">m².Extradossat autoportant lliure, sistema W626.es Drystar "KNAUF", realitzat amb dues plaques de guix laminat - |12,5 Drystar (GM-FH1IR) + 12,5 Drystar (GM-FH1IR)|, ancorades als forjats mitjançant estructura formada per canals i muntants; 75 mm de gruix total; separació entre muntants 400 mm. El preu inclou la resolució de trobades i punts singulars i les ajudes de paleta per a instal·lacions i l'aïllament a col·locar entre les plaques i el parament. </t>
    </r>
    <r>
      <rPr>
        <b/>
        <sz val="9"/>
        <color theme="1"/>
        <rFont val="Arial"/>
        <family val="2"/>
      </rPr>
      <t>Compartimentació vertical dins despatx oficina.</t>
    </r>
  </si>
  <si>
    <r>
      <t xml:space="preserve">m².Subministrament i instal·lació de partició desmuntable ARQUIMART IMPULS o similars prestacions i estètica. Mampara fabricada amb perfil estructural ocult d'acer galvanitzat segons UNE EN 10162/2005, en forma de omega mecanitzat en cantons i fronts cada 32mm i amb passacables cada 160mm, secció de 20x60mm i de 1
mm de gruix; con neoprè acústic en fronts, base de sòcol i base de coronació; peus regulables per absorció de desnivells suleo - sostre ± 15mm. , panelades amb vidre laminar de seguretat 6+6mm. Unió vertical dels vidres realitzada mitjançant cinta de doble cara TESA ACX Plus transparent, o perfil especial de policarbonat enrasat sobre vidres. Estructura emmarcada en tot el perimetre amb perfil vist en alumini acabat anoditzat. Aïllament acústic de 34 dB. </t>
    </r>
    <r>
      <rPr>
        <b/>
        <sz val="9"/>
        <color theme="1"/>
        <rFont val="Arial"/>
        <family val="2"/>
      </rPr>
      <t>Mampares oficina manteniment.</t>
    </r>
  </si>
  <si>
    <r>
      <t xml:space="preserve">m².Fals sostre registrable suspès, situat a una altura menor de 4 m. Sistema Fibralith "KNAUF", constituït per: ESTRUCTURA: perfileria oculta, d'acer galvanitzat, color blanc, amb sola de 24 mm d'amplària, comprenent perfils primaris i secundaris; PANELLS: panells lleugers de llana de fusta, gamma Organic, model Organic D "KNAUF", de 600x1200 mm i 35 mm de gruix, acabat Pure, resistència tèrmica 0,438 m²K/W, conductivitat tèrmica 0,08 W/(mK). Inclús perfils angulars, fixacions per a l'ancoratge dels perfils, cargols per a la fixació dels panells i accessoris de muntatge. </t>
    </r>
    <r>
      <rPr>
        <b/>
        <sz val="9"/>
        <color theme="1"/>
        <rFont val="Arial"/>
        <family val="2"/>
      </rPr>
      <t>Cel ras oficina manteniment.</t>
    </r>
  </si>
  <si>
    <t>TANCAMENTS I DIVISÒRIES VERTICALS/HORITZONTALS</t>
  </si>
  <si>
    <r>
      <t xml:space="preserve">ut. Subministrament i col·locació de porta tallafocs d'acer galvanitzat homologada, EI2 90-C5, de dues fulles, 1200x2000 mm de llum i altura de pas, acabat lacat en color blanc, ambdues fulles provistes de tancaportes per a ús moderat. </t>
    </r>
    <r>
      <rPr>
        <b/>
        <sz val="9"/>
        <rFont val="Arial"/>
        <family val="2"/>
      </rPr>
      <t>Accés Quadre Elèctric</t>
    </r>
    <r>
      <rPr>
        <sz val="9"/>
        <rFont val="Arial"/>
        <family val="2"/>
      </rPr>
      <t>.</t>
    </r>
  </si>
  <si>
    <r>
      <t xml:space="preserve">ut.Porta tallafocs pivotant homologada, EI2 60-C5, de dues fulles de 63 mm d'espessor, 1400x2000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ambdues fulles provistes de tancaportes per a ús moderat, selector de tancament per a assegurar l'adequat tancament de les portes, electroimant, amb caixa de bornes, polsador i placa d'ancoratge articulada. Inclús silicona neutra per al segellat dels junts perimetrals. </t>
    </r>
    <r>
      <rPr>
        <b/>
        <sz val="9"/>
        <rFont val="Arial"/>
        <family val="2"/>
      </rPr>
      <t>Porta accés Magatzem equipament científic.</t>
    </r>
  </si>
  <si>
    <r>
      <t xml:space="preserve">ut.Porta tallafocs pivotant homologada, EI2 60-C5, de dues fulles de 63 mm d'espessor, 1600x2000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ambdues fulles provistes de tancaportes per a ús moderat, selector de tancament per a assegurar l'adequat tancament de les portes. Inclús silicona neutra per al segellat dels junts perimetrals. </t>
    </r>
    <r>
      <rPr>
        <b/>
        <sz val="9"/>
        <rFont val="Arial"/>
        <family val="2"/>
      </rPr>
      <t>Portes accés magatzem manteniment i magatzem operacions.</t>
    </r>
  </si>
  <si>
    <r>
      <t xml:space="preserve">ut.PORTA IMPULS o prestacions similars i estètica similar de VIDRE D'1 FULLA DE DOS VIDRES AMB CAMBRA 40mm. Porta amb càmera de dos vidres temperats, formada per estructura amb marc perimetral de porta realitzat en extrusió d'alumini polit en el color amb gomes d'ajust als tres costats. Fulla de porta batent, amb marc interior al mateix acabat que el marc perimetral, amb dos vidres temperats de 6 mm amb els 4 costats bisellats, fixant-se al marc interior mitjançant filets. Es col·locaran juntes de goma elàstica de PVC extrusionat per a ajustament perfecte entre els perfils i el vidre. Penjada a l'estructura sense cap tipus d'intervenció a terra i sostre mitjançant frontisses ocultes en el marc. Gruix total de 40mm. Pany, bombet TESA per ensinistrar. </t>
    </r>
    <r>
      <rPr>
        <b/>
        <sz val="9"/>
        <color theme="1"/>
        <rFont val="Arial"/>
        <family val="2"/>
      </rPr>
      <t>Portes despatx i sala reunions oficina manteniment.</t>
    </r>
  </si>
  <si>
    <r>
      <t xml:space="preserve">ut. Porta tallafocs pivotant homologada, EI2 60-C5, d'una fulla de 63 mm d'espessor, 900x2000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tancaportes per a ús moderat. Inclús silicona neutra per al segellat dels junts perimetrals. </t>
    </r>
    <r>
      <rPr>
        <b/>
        <sz val="9"/>
        <rFont val="Arial"/>
        <family val="2"/>
      </rPr>
      <t>Portes vestíbul independència oficina manteniment-taller manteniment.</t>
    </r>
  </si>
  <si>
    <t>O.2.8</t>
  </si>
  <si>
    <t>p.a. Partida alçada de desmuntatges de portes EI60 existents, de doble fulla i trasllat a nova ubicació.</t>
  </si>
  <si>
    <r>
      <t xml:space="preserve">ut.Porta tallafocs pivotant homologada, EI2 90-C5, d'una fulla de 63 mm d'espessor, 1100x2000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tancaportes per a ús moderat. Inclús silicona neutra per al segellat dels junts perimetrals. </t>
    </r>
    <r>
      <rPr>
        <b/>
        <sz val="9"/>
        <rFont val="Arial"/>
        <family val="2"/>
      </rPr>
      <t>Porta accés sala Rack.</t>
    </r>
  </si>
  <si>
    <r>
      <t xml:space="preserve">ut.Porta interior abatible de dues fulles de 38 mm d'espessor, 1440x2045 mm de llum i altura de pas, acabat lacat en color blanc formada per dues xapes d'acer galvanitzat de 0,5 mm d'espessor, plegades, acoblades i muntades, amb cambra intermèdia replena de poliuretà, sobre marc d'acer galvanitzat de 1 mm d'espessor, amb bastiment de base. Inclús cargols autoroscants per a la fixació del bastiment de base al parament i cargols autoroscants per a la fixació del bastiment al bastiment de base. </t>
    </r>
    <r>
      <rPr>
        <b/>
        <sz val="9"/>
        <rFont val="Arial"/>
        <family val="2"/>
      </rPr>
      <t>Porta comunicació Taller-Magatzem Manteniment.</t>
    </r>
  </si>
  <si>
    <r>
      <t xml:space="preserve">m².Aplicació manual de dues mans de pintura plàstica amb pistola, color a escollir, acabat mat, textura llisa, la primera mà diluïda amb un 15 a 20% d'aigua i la següent diluïda amb un 5 a 10% d'aigua o sense diluir, (rendiment: 0,1 l/m² cada mà); prèvia aplicació d'una mà d'emprimació acrílica, reguladora de l'absorció, sobre parament interior de formigó. Inclús solució d'àcid clorhídric al 10% per eliminar les eflorescències salines (salnitre) presents en el 10% de la superfície suport. El preu inclou la protecció dels elements de l'entorn que puguin veure's afectats durant els treballs i la resolució de punts singulars. </t>
    </r>
    <r>
      <rPr>
        <b/>
        <sz val="9"/>
        <rFont val="Arial"/>
        <family val="2"/>
      </rPr>
      <t>Pintat mur pantalla existent.</t>
    </r>
  </si>
  <si>
    <r>
      <t xml:space="preserve">m². Aplicació manual de dues mans de pintura plàstica, acabat mat, textura llisa, diluïdes amb un 15% d'aigua o sense diluir, (rendiment: 0,08 l/m² cada mà); prèvia aplicació d'una mà d'emprimació acrílica, reguladora de l'absorció, sobre parament interior de guix projectat o plaques de guix laminat, vertical, de més de 3 m d'altura. El preu inclou la protecció dels elements de l'entorn que puguin veure's afectats durant els treballs i la resolució de punts singulars. </t>
    </r>
    <r>
      <rPr>
        <b/>
        <sz val="9"/>
        <color theme="1"/>
        <rFont val="Arial"/>
        <family val="2"/>
      </rPr>
      <t>Pintat envans de plaques de guix laminat.</t>
    </r>
  </si>
  <si>
    <r>
      <t xml:space="preserve">m². Aplicació manual de dues mans de pintura plàstica, acabat mat, textura llisa, diluïdes amb un 15% d'aigua o sense diluir, (rendiment: 0,08 l/m² cada mà); prèvia aplicació d'una mà d'emprimació acrílica, reguladora de l'absorció, sobre parament interior de guix projectat o plaques de guix laminat, horitzontal, fins a 3 m d'altura. El preu inclou la protecció dels elements de l'entorn que puguin veure's afectats durant els treballs i la resolució de punts singulars. </t>
    </r>
    <r>
      <rPr>
        <b/>
        <sz val="9"/>
        <color theme="1"/>
        <rFont val="Arial"/>
        <family val="2"/>
      </rPr>
      <t>Pintat cel rasos de plaques de guix laminat.</t>
    </r>
  </si>
  <si>
    <r>
      <t xml:space="preserve">m². Aplicació manual de dues mans de pintura plàstica, acabat mat, textura llisa, diluïdes amb un 15% d'aigua o sense diluir, (rendiment: 0,08 l/m² cada mà); prèvia aplicació d'una mà d'emprimació acrílica, reguladora de l'absorció, sobre parament interior de formigó, vertical, de més de 3 m d'altura. El preu inclou la protecció dels elements de l'entorn que puguin veure's afectats durant els treballs i la resolució de punts singulars. </t>
    </r>
    <r>
      <rPr>
        <b/>
        <sz val="9"/>
        <color theme="1"/>
        <rFont val="Arial"/>
        <family val="2"/>
      </rPr>
      <t>Pintat compartimentacions verticals de bloc de formigó.</t>
    </r>
  </si>
  <si>
    <r>
      <t xml:space="preserve">m. Subministrament i col·locació de sòcol de DM acabat pintat en obra, de 15 cm d'alçada i 7 mm de gruix, col·locat amb morter adhesiu, per la </t>
    </r>
    <r>
      <rPr>
        <b/>
        <sz val="9"/>
        <color theme="1"/>
        <rFont val="Arial"/>
        <family val="2"/>
      </rPr>
      <t>zona d’oficines</t>
    </r>
    <r>
      <rPr>
        <sz val="9"/>
        <color theme="1"/>
        <rFont val="Arial"/>
        <family val="2"/>
      </rPr>
      <t>.</t>
    </r>
  </si>
  <si>
    <r>
      <t xml:space="preserve"> m². Paviment de linòleum, de 2,5 mm d'espessor, amb tractament antiestàtic, acabat llis, color a escollir, subministrat en rotllos de 200 cm d'amplada; pes total: 3000 g/m²; classificació UPEC: U4 P3 E1 C2; classificació a l'ús, segons UNE-EN ISO 10874: classe 23 per a ús domèstic; classe 34 per a ús comercial; classe 42 per a ús industrial; reducció del soroll d'impactes 6 dB, segons UNE-EN ISO 10140; Euroclasse Cfl-s1 de reacció al foc, segons UNE-EN 13501-1. Col·locació en obra: amb adhesiu, sobre capa fina d'anivellació. S'inclourà el subministrament i instal·lació de pletines d'acer inoxidable en el pas de cada una de les portes (6 unitats). MODEL TARKETT linòleum xf2 Style Emme pistacchio NCS S 3010-G20Y o equivalent. </t>
    </r>
    <r>
      <rPr>
        <b/>
        <sz val="9"/>
        <color theme="1"/>
        <rFont val="Arial"/>
        <family val="2"/>
      </rPr>
      <t>Oficina manteniment, despatx i sala de reunions.</t>
    </r>
  </si>
  <si>
    <r>
      <t xml:space="preserve">m². Subministrament i instal·lació de grava blanca Macael de glanulometria 12/20 mm  per a creació de pati japonés. </t>
    </r>
    <r>
      <rPr>
        <b/>
        <sz val="9"/>
        <color theme="1"/>
        <rFont val="Arial"/>
        <family val="2"/>
      </rPr>
      <t>Pati exterior.</t>
    </r>
  </si>
  <si>
    <t>O.3.6</t>
  </si>
  <si>
    <t>O.3.7</t>
  </si>
  <si>
    <t>m². Aplicació manual de dues mans de pintura plàstica amb pistola, acabat mat, textura llisa, diluïdes amb un 15% d'aigua o sense diluir, (rendiment: 0,08 l/m² cada mà); prèvia aplicació d'una mà d'emprimació acrílica, reguladora de l'absorció, sobre parament interior de guix projectat o plaques de guix laminat, horitzontal, fins a 3 m d'altura. El preu inclou la protecció dels elements de l'entorn que puguin veure's afectats durant els treballs i la resolució de punts singulars. Pintat cel rasos de plaques de guix laminat.</t>
  </si>
  <si>
    <t>O.3.8</t>
  </si>
  <si>
    <t>O.3.9</t>
  </si>
  <si>
    <r>
      <t xml:space="preserve">conj. Conjunt de tres testos de formigó i fusta de acacia Hazan de The Masie (compra online). Color gris plata. De mides: 140 x </t>
    </r>
    <r>
      <rPr>
        <sz val="9"/>
        <color theme="1"/>
        <rFont val="Calibri"/>
        <family val="2"/>
      </rPr>
      <t xml:space="preserve">Ø 50, 80 x Ø50 i 60 x Ø60. </t>
    </r>
  </si>
  <si>
    <t>conj.</t>
  </si>
  <si>
    <t>OBRA ENDERROC</t>
  </si>
  <si>
    <r>
      <t xml:space="preserve">m².Demolició de partició interior de bloc de formigó, amb mitjans manuals, i càrrega manual d'enderrocs sobre camió o contenidor. </t>
    </r>
    <r>
      <rPr>
        <b/>
        <sz val="11"/>
        <color theme="1"/>
        <rFont val="Calibri"/>
        <family val="2"/>
        <scheme val="minor"/>
      </rPr>
      <t>Obertura a pati exterior i forat porta accés Sala Rack.</t>
    </r>
  </si>
  <si>
    <r>
      <t xml:space="preserve">m².Aplicació manual de dues mans de pintura plàstica, color a escollir, acabat mat, textura llisa, la primera mà diluïda amb un 15 a 20% d'aigua i la següent diluïda amb un 5 a 10% d'aigua o sense diluir, (rendiment: 0,1 l/m² cada mà); prèvia aplicació d'una mà d'emprimació acrílica, reguladora de l'absorció, sobre parament interior de formigó. Inclús solució d'àcid clorhídric al 10% per eliminar les eflorescències salines (salnitre) presents en el 10% de la superfície suport. El preu inclou la protecció dels elements de l'entorn que puguin veure's afectats durant els treballs i la resolució de punts singulars. </t>
    </r>
    <r>
      <rPr>
        <b/>
        <sz val="9"/>
        <color theme="1"/>
        <rFont val="Arial"/>
        <family val="2"/>
      </rPr>
      <t>Pintat columnes formigó existents.</t>
    </r>
  </si>
  <si>
    <t>ut. Desmuntatge portes EI60 existents i trasllat i muntatge a nova ubicació.</t>
  </si>
  <si>
    <t>TOTAL P.E.M OBRA EDIFICACIÓ</t>
  </si>
  <si>
    <t>AMIDAMENTS MAGATZEMS, TALLER I OFICINA MANTENIMENT SES1BC101</t>
  </si>
  <si>
    <r>
      <t xml:space="preserve">ut.Porta tallafocs pivotant homologada, EI2 90-C5, d'una fulla de 63 mm d'espessor, 900x2000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tancaportes per a ús moderat. Inclús silicona neutra per al segellat dels junts perimetrals. </t>
    </r>
    <r>
      <rPr>
        <b/>
        <sz val="9"/>
        <rFont val="Arial"/>
        <family val="2"/>
      </rPr>
      <t>Porta accés pati ventilació</t>
    </r>
  </si>
  <si>
    <t>O.2.9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</si>
</sst>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m2&quot;"/>
    <numFmt numFmtId="165" formatCode="0.00\ &quot;m&quot;"/>
  </numFmts>
  <fonts count="19" x14ac:knownFonts="1">
    <font>
      <sz val="11"/>
      <color theme="1"/>
      <name val="Calibri"/>
      <family val="2"/>
      <scheme val="minor"/>
    </font>
    <font>
      <sz val="11"/>
      <color theme="1"/>
      <name val="Calibri"/>
      <family val="2"/>
      <scheme val="minor"/>
    </font>
    <font>
      <sz val="8"/>
      <color theme="1"/>
      <name val="Calibri"/>
      <family val="2"/>
      <scheme val="minor"/>
    </font>
    <font>
      <sz val="12"/>
      <color theme="1"/>
      <name val="Calibri"/>
      <family val="2"/>
      <scheme val="minor"/>
    </font>
    <font>
      <sz val="8"/>
      <name val="Calibri"/>
      <family val="2"/>
      <scheme val="minor"/>
    </font>
    <font>
      <sz val="12"/>
      <name val="Calibri"/>
      <family val="2"/>
      <scheme val="minor"/>
    </font>
    <font>
      <sz val="11"/>
      <name val="Calibri"/>
      <family val="2"/>
      <scheme val="minor"/>
    </font>
    <font>
      <sz val="9"/>
      <color theme="1"/>
      <name val="Arial"/>
      <family val="2"/>
    </font>
    <font>
      <b/>
      <sz val="9"/>
      <color rgb="FF000000"/>
      <name val="Arial"/>
      <family val="2"/>
    </font>
    <font>
      <b/>
      <sz val="9"/>
      <color theme="1"/>
      <name val="Arial"/>
      <family val="2"/>
    </font>
    <font>
      <sz val="9"/>
      <color theme="3" tint="-0.499984740745262"/>
      <name val="Arial"/>
      <family val="2"/>
    </font>
    <font>
      <sz val="9"/>
      <name val="Arial"/>
      <family val="2"/>
    </font>
    <font>
      <b/>
      <sz val="9"/>
      <name val="Arial"/>
      <family val="2"/>
    </font>
    <font>
      <sz val="9"/>
      <color theme="1"/>
      <name val="Calibri"/>
      <family val="2"/>
      <scheme val="minor"/>
    </font>
    <font>
      <sz val="9"/>
      <color rgb="FFFF0000"/>
      <name val="Calibri"/>
      <family val="2"/>
      <scheme val="minor"/>
    </font>
    <font>
      <sz val="9"/>
      <name val="Calibri"/>
      <family val="2"/>
      <scheme val="minor"/>
    </font>
    <font>
      <b/>
      <sz val="9"/>
      <name val="Calibri"/>
      <family val="2"/>
      <scheme val="minor"/>
    </font>
    <font>
      <b/>
      <sz val="11"/>
      <color theme="1"/>
      <name val="Calibri"/>
      <family val="2"/>
      <scheme val="minor"/>
    </font>
    <font>
      <sz val="9"/>
      <color theme="1"/>
      <name val="Calibri"/>
      <family val="2"/>
    </font>
  </fonts>
  <fills count="11">
    <fill>
      <patternFill patternType="none"/>
    </fill>
    <fill>
      <patternFill patternType="gray125"/>
    </fill>
    <fill>
      <patternFill patternType="solid">
        <fgColor rgb="FFFFFF99"/>
        <bgColor rgb="FF000000"/>
      </patternFill>
    </fill>
    <fill>
      <patternFill patternType="solid">
        <fgColor rgb="FFFFFF00"/>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54">
    <xf numFmtId="0" fontId="0" fillId="0" borderId="0" xfId="0"/>
    <xf numFmtId="0" fontId="3" fillId="0" borderId="0" xfId="0" applyFont="1" applyAlignment="1">
      <alignment wrapText="1"/>
    </xf>
    <xf numFmtId="0" fontId="5" fillId="0" borderId="0" xfId="0" applyFont="1" applyAlignment="1">
      <alignment wrapText="1"/>
    </xf>
    <xf numFmtId="44" fontId="3" fillId="0" borderId="0" xfId="0" applyNumberFormat="1" applyFont="1" applyAlignment="1">
      <alignment wrapText="1"/>
    </xf>
    <xf numFmtId="0" fontId="0" fillId="0" borderId="0" xfId="0" applyAlignment="1">
      <alignment horizontal="right"/>
    </xf>
    <xf numFmtId="0" fontId="6" fillId="0" borderId="0" xfId="0" applyFont="1"/>
    <xf numFmtId="0" fontId="2" fillId="0" borderId="0" xfId="0" applyFont="1"/>
    <xf numFmtId="2" fontId="0" fillId="0" borderId="0" xfId="0" applyNumberFormat="1"/>
    <xf numFmtId="0" fontId="0" fillId="0" borderId="0" xfId="0" applyAlignment="1">
      <alignment horizontal="left"/>
    </xf>
    <xf numFmtId="2" fontId="0" fillId="0" borderId="0" xfId="0" applyNumberFormat="1" applyAlignment="1">
      <alignment horizontal="right"/>
    </xf>
    <xf numFmtId="0" fontId="7" fillId="0" borderId="0" xfId="0" applyFont="1" applyAlignment="1">
      <alignment horizontal="right" vertical="top"/>
    </xf>
    <xf numFmtId="0" fontId="7" fillId="0" borderId="0" xfId="0" applyFont="1" applyAlignment="1">
      <alignment horizontal="left" vertical="top" wrapText="1"/>
    </xf>
    <xf numFmtId="0" fontId="7" fillId="0" borderId="0" xfId="0" applyFont="1" applyAlignment="1">
      <alignment horizontal="left"/>
    </xf>
    <xf numFmtId="0" fontId="7" fillId="0" borderId="0" xfId="0" applyFont="1" applyAlignment="1">
      <alignment horizontal="right"/>
    </xf>
    <xf numFmtId="0" fontId="7" fillId="0" borderId="0" xfId="0" applyFont="1" applyAlignment="1">
      <alignment horizontal="right" vertical="top" wrapText="1"/>
    </xf>
    <xf numFmtId="0" fontId="9" fillId="2" borderId="1" xfId="0" applyFont="1" applyFill="1" applyBorder="1" applyAlignment="1">
      <alignment horizontal="right" vertical="top" wrapText="1"/>
    </xf>
    <xf numFmtId="0" fontId="9" fillId="2" borderId="1" xfId="0" applyFont="1" applyFill="1" applyBorder="1" applyAlignment="1">
      <alignment horizontal="left" vertical="top" wrapText="1"/>
    </xf>
    <xf numFmtId="0" fontId="7" fillId="0" borderId="1" xfId="0" applyFont="1" applyBorder="1" applyAlignment="1">
      <alignment horizontal="left" vertical="top" wrapText="1"/>
    </xf>
    <xf numFmtId="2" fontId="7" fillId="0" borderId="1" xfId="0" applyNumberFormat="1" applyFont="1" applyBorder="1" applyAlignment="1">
      <alignment horizontal="left" vertical="top" wrapText="1"/>
    </xf>
    <xf numFmtId="44" fontId="7" fillId="0" borderId="1" xfId="1" applyFont="1" applyFill="1" applyBorder="1" applyAlignment="1">
      <alignment horizontal="left" vertical="top" wrapText="1"/>
    </xf>
    <xf numFmtId="0" fontId="7" fillId="0" borderId="8" xfId="0" applyFont="1" applyBorder="1" applyAlignment="1">
      <alignment horizontal="left" vertical="top" wrapText="1"/>
    </xf>
    <xf numFmtId="2" fontId="10" fillId="0" borderId="1" xfId="0" applyNumberFormat="1" applyFont="1" applyBorder="1" applyAlignment="1">
      <alignment horizontal="right" vertical="top"/>
    </xf>
    <xf numFmtId="2" fontId="7" fillId="0" borderId="3" xfId="0" applyNumberFormat="1" applyFont="1" applyBorder="1" applyAlignment="1">
      <alignment horizontal="left" vertical="top" wrapText="1"/>
    </xf>
    <xf numFmtId="44" fontId="7" fillId="0" borderId="8" xfId="1" applyFont="1" applyFill="1" applyBorder="1" applyAlignment="1">
      <alignment horizontal="left" vertical="top" wrapText="1"/>
    </xf>
    <xf numFmtId="44" fontId="7" fillId="0" borderId="3" xfId="1" applyFont="1" applyFill="1" applyBorder="1" applyAlignment="1">
      <alignment horizontal="left" vertical="top" wrapText="1"/>
    </xf>
    <xf numFmtId="0" fontId="7" fillId="0" borderId="5" xfId="0" applyFont="1" applyBorder="1" applyAlignment="1">
      <alignment horizontal="left" vertical="top" wrapText="1"/>
    </xf>
    <xf numFmtId="44" fontId="11" fillId="0" borderId="1" xfId="1" applyFont="1" applyFill="1" applyBorder="1" applyAlignment="1">
      <alignment horizontal="left" vertical="top" wrapText="1"/>
    </xf>
    <xf numFmtId="44" fontId="7" fillId="0" borderId="5" xfId="1" applyFont="1" applyFill="1" applyBorder="1" applyAlignment="1">
      <alignment horizontal="left" vertical="top" wrapText="1"/>
    </xf>
    <xf numFmtId="0" fontId="13" fillId="0" borderId="0" xfId="0" applyFont="1" applyAlignment="1">
      <alignment horizontal="right" vertical="top"/>
    </xf>
    <xf numFmtId="0" fontId="7" fillId="4" borderId="2" xfId="0" applyFont="1" applyFill="1" applyBorder="1" applyAlignment="1">
      <alignment horizontal="left" vertical="top" wrapText="1"/>
    </xf>
    <xf numFmtId="0" fontId="7" fillId="4" borderId="4" xfId="0" applyFont="1" applyFill="1" applyBorder="1" applyAlignment="1">
      <alignment horizontal="left" vertical="top" wrapText="1"/>
    </xf>
    <xf numFmtId="44" fontId="7" fillId="4" borderId="4" xfId="1" applyFont="1" applyFill="1" applyBorder="1" applyAlignment="1">
      <alignment horizontal="left" vertical="top" wrapText="1"/>
    </xf>
    <xf numFmtId="44" fontId="7" fillId="4" borderId="5" xfId="1" applyFont="1" applyFill="1" applyBorder="1" applyAlignment="1">
      <alignment horizontal="left" vertical="top" wrapText="1"/>
    </xf>
    <xf numFmtId="44" fontId="9" fillId="0" borderId="17" xfId="1" applyFont="1" applyFill="1" applyBorder="1" applyAlignment="1">
      <alignment horizontal="left" vertical="top" wrapText="1"/>
    </xf>
    <xf numFmtId="44" fontId="7" fillId="0" borderId="18" xfId="1" applyFont="1" applyFill="1" applyBorder="1" applyAlignment="1">
      <alignment horizontal="left" vertical="top" wrapText="1"/>
    </xf>
    <xf numFmtId="44" fontId="7" fillId="0" borderId="18" xfId="1" applyFont="1" applyFill="1" applyBorder="1" applyAlignment="1">
      <alignment vertical="top" wrapText="1"/>
    </xf>
    <xf numFmtId="44" fontId="7" fillId="0" borderId="19" xfId="1" applyFont="1" applyFill="1" applyBorder="1" applyAlignment="1">
      <alignment vertical="top" wrapText="1"/>
    </xf>
    <xf numFmtId="44" fontId="9" fillId="0" borderId="9" xfId="1" applyFont="1" applyFill="1" applyBorder="1" applyAlignment="1">
      <alignment horizontal="left" vertical="top" wrapText="1"/>
    </xf>
    <xf numFmtId="44" fontId="7" fillId="0" borderId="0" xfId="1" applyFont="1" applyFill="1" applyBorder="1" applyAlignment="1">
      <alignment horizontal="left" vertical="top" wrapText="1"/>
    </xf>
    <xf numFmtId="44" fontId="7" fillId="0" borderId="0" xfId="1" applyFont="1" applyFill="1" applyBorder="1" applyAlignment="1">
      <alignment vertical="top" wrapText="1"/>
    </xf>
    <xf numFmtId="44" fontId="7" fillId="0" borderId="10" xfId="1" applyFont="1" applyFill="1" applyBorder="1" applyAlignment="1">
      <alignment vertical="top" wrapText="1"/>
    </xf>
    <xf numFmtId="44" fontId="12" fillId="0" borderId="9" xfId="1" applyFont="1" applyFill="1" applyBorder="1" applyAlignment="1">
      <alignment horizontal="left" vertical="top" wrapText="1"/>
    </xf>
    <xf numFmtId="44" fontId="12" fillId="0" borderId="11" xfId="1" applyFont="1" applyFill="1" applyBorder="1" applyAlignment="1">
      <alignment horizontal="left" vertical="top" wrapText="1"/>
    </xf>
    <xf numFmtId="44" fontId="7" fillId="0" borderId="12" xfId="1" applyFont="1" applyFill="1" applyBorder="1" applyAlignment="1">
      <alignment horizontal="left" vertical="top" wrapText="1"/>
    </xf>
    <xf numFmtId="44" fontId="7" fillId="0" borderId="12" xfId="1" applyFont="1" applyFill="1" applyBorder="1" applyAlignment="1">
      <alignment vertical="top" wrapText="1"/>
    </xf>
    <xf numFmtId="44" fontId="7" fillId="0" borderId="13" xfId="1" applyFont="1" applyFill="1" applyBorder="1" applyAlignment="1">
      <alignment vertical="top" wrapText="1"/>
    </xf>
    <xf numFmtId="0" fontId="9" fillId="3" borderId="14" xfId="0" applyFont="1" applyFill="1" applyBorder="1" applyAlignment="1">
      <alignment horizontal="left" vertical="top" wrapText="1"/>
    </xf>
    <xf numFmtId="2" fontId="7" fillId="3" borderId="15" xfId="0" applyNumberFormat="1" applyFont="1" applyFill="1" applyBorder="1" applyAlignment="1">
      <alignment horizontal="right" vertical="top" wrapText="1"/>
    </xf>
    <xf numFmtId="0" fontId="7" fillId="3" borderId="15" xfId="0" applyFont="1" applyFill="1" applyBorder="1" applyAlignment="1">
      <alignment horizontal="left" vertical="top" wrapText="1"/>
    </xf>
    <xf numFmtId="0" fontId="7" fillId="3" borderId="15" xfId="0" applyFont="1" applyFill="1" applyBorder="1" applyAlignment="1">
      <alignment horizontal="center" vertical="top" wrapText="1"/>
    </xf>
    <xf numFmtId="44" fontId="9" fillId="3" borderId="16" xfId="0" applyNumberFormat="1" applyFont="1" applyFill="1" applyBorder="1" applyAlignment="1">
      <alignment vertical="top" wrapText="1"/>
    </xf>
    <xf numFmtId="0" fontId="7" fillId="0" borderId="0" xfId="0" applyFont="1" applyAlignment="1">
      <alignment horizontal="left" wrapText="1"/>
    </xf>
    <xf numFmtId="0" fontId="7" fillId="0" borderId="0" xfId="0" applyFont="1" applyAlignment="1">
      <alignment wrapText="1"/>
    </xf>
    <xf numFmtId="0" fontId="14" fillId="0" borderId="0" xfId="0" applyFont="1" applyAlignment="1">
      <alignment horizontal="left" vertical="top" wrapText="1"/>
    </xf>
    <xf numFmtId="0" fontId="13" fillId="0" borderId="0" xfId="0" applyFont="1" applyAlignment="1">
      <alignment horizontal="left" wrapText="1"/>
    </xf>
    <xf numFmtId="0" fontId="13" fillId="0" borderId="0" xfId="0" applyFont="1" applyAlignment="1">
      <alignment wrapText="1"/>
    </xf>
    <xf numFmtId="0" fontId="13" fillId="0" borderId="0" xfId="0" applyFont="1" applyAlignment="1">
      <alignment horizontal="left" vertical="top" wrapText="1"/>
    </xf>
    <xf numFmtId="44" fontId="13" fillId="0" borderId="0" xfId="0" applyNumberFormat="1" applyFont="1" applyAlignment="1">
      <alignment wrapText="1"/>
    </xf>
    <xf numFmtId="0" fontId="15" fillId="0" borderId="0" xfId="0" applyFont="1" applyAlignment="1">
      <alignment horizontal="left" vertical="top" wrapText="1"/>
    </xf>
    <xf numFmtId="0" fontId="16" fillId="0" borderId="0" xfId="0" applyFont="1" applyAlignment="1">
      <alignment horizontal="left" wrapText="1"/>
    </xf>
    <xf numFmtId="165" fontId="16" fillId="0" borderId="0" xfId="0" applyNumberFormat="1" applyFont="1" applyAlignment="1">
      <alignment wrapText="1"/>
    </xf>
    <xf numFmtId="164" fontId="16" fillId="0" borderId="0" xfId="0" applyNumberFormat="1" applyFont="1" applyAlignment="1">
      <alignment wrapText="1"/>
    </xf>
    <xf numFmtId="44" fontId="16" fillId="0" borderId="0" xfId="1" applyFont="1" applyFill="1" applyBorder="1" applyAlignment="1">
      <alignment horizontal="left" vertical="top" wrapText="1"/>
    </xf>
    <xf numFmtId="44" fontId="15" fillId="0" borderId="0" xfId="1" applyFont="1" applyFill="1" applyBorder="1" applyAlignment="1">
      <alignment horizontal="left" wrapText="1"/>
    </xf>
    <xf numFmtId="44" fontId="16" fillId="0" borderId="0" xfId="1" applyFont="1" applyFill="1" applyBorder="1" applyAlignment="1">
      <alignment wrapText="1"/>
    </xf>
    <xf numFmtId="0" fontId="16" fillId="0" borderId="0" xfId="0" applyFont="1" applyAlignment="1">
      <alignment horizontal="left" vertical="top" wrapText="1"/>
    </xf>
    <xf numFmtId="0" fontId="15" fillId="0" borderId="0" xfId="0" applyFont="1" applyAlignment="1">
      <alignment horizontal="left" wrapText="1"/>
    </xf>
    <xf numFmtId="0" fontId="15" fillId="0" borderId="0" xfId="0" applyFont="1" applyAlignment="1">
      <alignment wrapText="1"/>
    </xf>
    <xf numFmtId="4" fontId="13" fillId="0" borderId="0" xfId="0" applyNumberFormat="1" applyFont="1" applyAlignment="1">
      <alignment wrapText="1"/>
    </xf>
    <xf numFmtId="0" fontId="13" fillId="0" borderId="0" xfId="0" applyFont="1" applyAlignment="1">
      <alignment horizontal="left"/>
    </xf>
    <xf numFmtId="0" fontId="13" fillId="0" borderId="0" xfId="0" applyFont="1"/>
    <xf numFmtId="0" fontId="11" fillId="0" borderId="1" xfId="0" applyFont="1" applyBorder="1" applyAlignment="1">
      <alignment horizontal="left" vertical="top" wrapText="1"/>
    </xf>
    <xf numFmtId="0" fontId="12" fillId="7" borderId="4" xfId="0" applyFont="1" applyFill="1" applyBorder="1" applyAlignment="1">
      <alignment horizontal="left" vertical="top" wrapText="1"/>
    </xf>
    <xf numFmtId="2" fontId="12" fillId="7" borderId="4" xfId="0" applyNumberFormat="1" applyFont="1" applyFill="1" applyBorder="1" applyAlignment="1">
      <alignment horizontal="left" vertical="top" wrapText="1"/>
    </xf>
    <xf numFmtId="0" fontId="12" fillId="7" borderId="5" xfId="0" applyFont="1" applyFill="1" applyBorder="1" applyAlignment="1">
      <alignment horizontal="left" vertical="top" wrapText="1"/>
    </xf>
    <xf numFmtId="44" fontId="12" fillId="7" borderId="8" xfId="1" applyFont="1" applyFill="1" applyBorder="1" applyAlignment="1">
      <alignment horizontal="left" vertical="top" wrapText="1"/>
    </xf>
    <xf numFmtId="0" fontId="7" fillId="7" borderId="1" xfId="0" applyFont="1" applyFill="1" applyBorder="1" applyAlignment="1">
      <alignment horizontal="right" vertical="top" wrapText="1"/>
    </xf>
    <xf numFmtId="0" fontId="9" fillId="8" borderId="0" xfId="0" applyFont="1" applyFill="1" applyAlignment="1">
      <alignment horizontal="left" vertical="top" wrapText="1"/>
    </xf>
    <xf numFmtId="0" fontId="12" fillId="6" borderId="2" xfId="0" applyFont="1" applyFill="1" applyBorder="1" applyAlignment="1">
      <alignment horizontal="right" vertical="top" wrapText="1"/>
    </xf>
    <xf numFmtId="0" fontId="12" fillId="6" borderId="4" xfId="0" applyFont="1" applyFill="1" applyBorder="1" applyAlignment="1">
      <alignment horizontal="left" vertical="top" wrapText="1"/>
    </xf>
    <xf numFmtId="0" fontId="12" fillId="6" borderId="5" xfId="0" applyFont="1" applyFill="1" applyBorder="1" applyAlignment="1">
      <alignment horizontal="left" vertical="top" wrapText="1"/>
    </xf>
    <xf numFmtId="0" fontId="12" fillId="6" borderId="7" xfId="0" applyFont="1" applyFill="1" applyBorder="1" applyAlignment="1">
      <alignment horizontal="left" vertical="top" wrapText="1"/>
    </xf>
    <xf numFmtId="2" fontId="11" fillId="6" borderId="0" xfId="1" applyNumberFormat="1" applyFont="1" applyFill="1" applyBorder="1" applyAlignment="1" applyProtection="1">
      <alignment horizontal="right" vertical="top" wrapText="1"/>
      <protection hidden="1"/>
    </xf>
    <xf numFmtId="2" fontId="12" fillId="6" borderId="7" xfId="0" applyNumberFormat="1" applyFont="1" applyFill="1" applyBorder="1" applyAlignment="1">
      <alignment horizontal="left" vertical="top" wrapText="1"/>
    </xf>
    <xf numFmtId="44" fontId="12" fillId="6" borderId="7" xfId="1" applyFont="1" applyFill="1" applyBorder="1" applyAlignment="1">
      <alignment horizontal="left" vertical="top" wrapText="1"/>
    </xf>
    <xf numFmtId="44" fontId="12" fillId="6" borderId="8" xfId="1" applyFont="1" applyFill="1" applyBorder="1" applyAlignment="1">
      <alignment horizontal="left" vertical="top"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7" fillId="5" borderId="1" xfId="0" applyFont="1" applyFill="1" applyBorder="1" applyAlignment="1">
      <alignment horizontal="right" vertical="top" wrapText="1"/>
    </xf>
    <xf numFmtId="0" fontId="12" fillId="5" borderId="7" xfId="0" applyFont="1" applyFill="1" applyBorder="1" applyAlignment="1">
      <alignment horizontal="left" vertical="top" wrapText="1"/>
    </xf>
    <xf numFmtId="2" fontId="12" fillId="5" borderId="7" xfId="0" applyNumberFormat="1" applyFont="1" applyFill="1" applyBorder="1" applyAlignment="1">
      <alignment horizontal="left" vertical="top" wrapText="1"/>
    </xf>
    <xf numFmtId="44" fontId="12" fillId="5" borderId="7" xfId="1" applyFont="1" applyFill="1" applyBorder="1" applyAlignment="1">
      <alignment horizontal="left" vertical="top" wrapText="1"/>
    </xf>
    <xf numFmtId="44" fontId="12" fillId="5" borderId="8" xfId="1" applyFont="1" applyFill="1" applyBorder="1" applyAlignment="1">
      <alignment horizontal="left" vertical="top" wrapText="1"/>
    </xf>
    <xf numFmtId="0" fontId="12" fillId="9" borderId="4" xfId="0" applyFont="1" applyFill="1" applyBorder="1" applyAlignment="1">
      <alignment horizontal="left" vertical="top" wrapText="1"/>
    </xf>
    <xf numFmtId="2" fontId="12" fillId="9" borderId="4" xfId="0" applyNumberFormat="1" applyFont="1" applyFill="1" applyBorder="1" applyAlignment="1">
      <alignment horizontal="left" vertical="top" wrapText="1"/>
    </xf>
    <xf numFmtId="0" fontId="12" fillId="9" borderId="5" xfId="0" applyFont="1" applyFill="1" applyBorder="1" applyAlignment="1">
      <alignment horizontal="left" vertical="top" wrapText="1"/>
    </xf>
    <xf numFmtId="0" fontId="7" fillId="9" borderId="1" xfId="0" applyFont="1" applyFill="1" applyBorder="1" applyAlignment="1">
      <alignment horizontal="right" vertical="top" wrapText="1"/>
    </xf>
    <xf numFmtId="44" fontId="12" fillId="9" borderId="7" xfId="1" applyFont="1" applyFill="1" applyBorder="1" applyAlignment="1">
      <alignment horizontal="left" vertical="top" wrapText="1"/>
    </xf>
    <xf numFmtId="44" fontId="12" fillId="9" borderId="8" xfId="1" applyFont="1" applyFill="1" applyBorder="1" applyAlignment="1">
      <alignment horizontal="left" vertical="top" wrapText="1"/>
    </xf>
    <xf numFmtId="0" fontId="12" fillId="10" borderId="4" xfId="0" applyFont="1" applyFill="1" applyBorder="1" applyAlignment="1">
      <alignment horizontal="left" vertical="top" wrapText="1"/>
    </xf>
    <xf numFmtId="0" fontId="12" fillId="10" borderId="5" xfId="0" applyFont="1" applyFill="1" applyBorder="1" applyAlignment="1">
      <alignment horizontal="left" vertical="top" wrapText="1"/>
    </xf>
    <xf numFmtId="0" fontId="7" fillId="10" borderId="1" xfId="0" applyFont="1" applyFill="1" applyBorder="1" applyAlignment="1">
      <alignment horizontal="right" vertical="top" wrapText="1"/>
    </xf>
    <xf numFmtId="0" fontId="12" fillId="10" borderId="7" xfId="0" applyFont="1" applyFill="1" applyBorder="1" applyAlignment="1">
      <alignment horizontal="left" vertical="top" wrapText="1"/>
    </xf>
    <xf numFmtId="2" fontId="12" fillId="10" borderId="7" xfId="0" applyNumberFormat="1" applyFont="1" applyFill="1" applyBorder="1" applyAlignment="1">
      <alignment horizontal="left" vertical="top" wrapText="1"/>
    </xf>
    <xf numFmtId="44" fontId="12" fillId="10" borderId="7" xfId="1" applyFont="1" applyFill="1" applyBorder="1" applyAlignment="1">
      <alignment horizontal="left" vertical="top" wrapText="1"/>
    </xf>
    <xf numFmtId="44" fontId="12" fillId="10" borderId="8" xfId="1" applyFont="1" applyFill="1" applyBorder="1" applyAlignment="1">
      <alignment horizontal="left" vertical="top" wrapText="1"/>
    </xf>
    <xf numFmtId="4" fontId="13" fillId="0" borderId="0" xfId="0" applyNumberFormat="1" applyFont="1"/>
    <xf numFmtId="0" fontId="7" fillId="0" borderId="0" xfId="0" applyFont="1" applyAlignment="1">
      <alignment horizontal="right" wrapText="1"/>
    </xf>
    <xf numFmtId="0" fontId="7" fillId="2" borderId="1" xfId="0" applyFont="1" applyFill="1" applyBorder="1" applyAlignment="1">
      <alignment horizontal="right" vertical="top" wrapText="1"/>
    </xf>
    <xf numFmtId="0" fontId="7" fillId="8" borderId="0" xfId="0" applyFont="1" applyFill="1" applyAlignment="1">
      <alignment horizontal="right" vertical="top" wrapText="1"/>
    </xf>
    <xf numFmtId="0" fontId="11" fillId="6" borderId="2" xfId="0" applyFont="1" applyFill="1" applyBorder="1" applyAlignment="1">
      <alignment horizontal="right" vertical="top" wrapText="1"/>
    </xf>
    <xf numFmtId="0" fontId="7" fillId="6" borderId="1" xfId="0" applyFont="1" applyFill="1" applyBorder="1" applyAlignment="1">
      <alignment horizontal="right" vertical="top" wrapText="1"/>
    </xf>
    <xf numFmtId="0" fontId="11" fillId="10" borderId="2" xfId="0" applyFont="1" applyFill="1" applyBorder="1" applyAlignment="1">
      <alignment horizontal="right" vertical="top" wrapText="1"/>
    </xf>
    <xf numFmtId="0" fontId="11" fillId="10" borderId="6" xfId="0" applyFont="1" applyFill="1" applyBorder="1" applyAlignment="1">
      <alignment horizontal="right" vertical="top" wrapText="1"/>
    </xf>
    <xf numFmtId="0" fontId="11" fillId="5" borderId="2" xfId="0" applyFont="1" applyFill="1" applyBorder="1" applyAlignment="1">
      <alignment horizontal="right" vertical="top" wrapText="1"/>
    </xf>
    <xf numFmtId="0" fontId="11" fillId="5" borderId="6" xfId="0" applyFont="1" applyFill="1" applyBorder="1" applyAlignment="1">
      <alignment horizontal="right" vertical="top" wrapText="1"/>
    </xf>
    <xf numFmtId="0" fontId="11" fillId="9" borderId="2" xfId="0" applyFont="1" applyFill="1" applyBorder="1" applyAlignment="1">
      <alignment horizontal="right" vertical="top" wrapText="1"/>
    </xf>
    <xf numFmtId="0" fontId="11" fillId="7" borderId="2" xfId="0" applyFont="1" applyFill="1" applyBorder="1" applyAlignment="1">
      <alignment horizontal="right" vertical="top" wrapText="1"/>
    </xf>
    <xf numFmtId="0" fontId="11" fillId="0" borderId="7" xfId="0" applyFont="1" applyBorder="1" applyAlignment="1">
      <alignment horizontal="left" vertical="top" wrapText="1"/>
    </xf>
    <xf numFmtId="44" fontId="7" fillId="0" borderId="7" xfId="1" applyFont="1" applyFill="1" applyBorder="1" applyAlignment="1">
      <alignment horizontal="left" vertical="top" wrapText="1"/>
    </xf>
    <xf numFmtId="0" fontId="11" fillId="0" borderId="20" xfId="0" applyFont="1" applyBorder="1" applyAlignment="1">
      <alignment horizontal="left" vertical="top" wrapText="1"/>
    </xf>
    <xf numFmtId="2" fontId="7" fillId="0" borderId="20" xfId="0" applyNumberFormat="1" applyFont="1" applyBorder="1" applyAlignment="1">
      <alignment horizontal="left" vertical="top" wrapText="1"/>
    </xf>
    <xf numFmtId="44" fontId="7" fillId="0" borderId="20" xfId="1" applyFont="1" applyFill="1" applyBorder="1" applyAlignment="1">
      <alignment horizontal="left" vertical="top" wrapText="1"/>
    </xf>
    <xf numFmtId="0" fontId="7" fillId="0" borderId="1" xfId="0" applyFont="1" applyBorder="1" applyAlignment="1">
      <alignment horizontal="left" vertical="top"/>
    </xf>
    <xf numFmtId="0" fontId="9" fillId="8" borderId="0" xfId="0" applyFont="1" applyFill="1" applyAlignment="1">
      <alignment horizontal="right" vertical="top" wrapText="1"/>
    </xf>
    <xf numFmtId="2" fontId="11" fillId="0" borderId="1" xfId="0" applyNumberFormat="1" applyFont="1" applyBorder="1" applyAlignment="1">
      <alignment horizontal="right" vertical="top"/>
    </xf>
    <xf numFmtId="2" fontId="12" fillId="6" borderId="4" xfId="0" applyNumberFormat="1" applyFont="1" applyFill="1" applyBorder="1" applyAlignment="1">
      <alignment horizontal="right" vertical="top" wrapText="1"/>
    </xf>
    <xf numFmtId="2" fontId="12" fillId="10" borderId="4" xfId="0" applyNumberFormat="1" applyFont="1" applyFill="1" applyBorder="1" applyAlignment="1">
      <alignment horizontal="right" vertical="top" wrapText="1"/>
    </xf>
    <xf numFmtId="2" fontId="10" fillId="0" borderId="20" xfId="0" applyNumberFormat="1" applyFont="1" applyBorder="1" applyAlignment="1">
      <alignment horizontal="right" vertical="top"/>
    </xf>
    <xf numFmtId="2" fontId="11" fillId="10" borderId="0" xfId="0" applyNumberFormat="1" applyFont="1" applyFill="1" applyAlignment="1">
      <alignment horizontal="right" vertical="top"/>
    </xf>
    <xf numFmtId="2" fontId="12" fillId="5" borderId="4" xfId="0" applyNumberFormat="1" applyFont="1" applyFill="1" applyBorder="1" applyAlignment="1">
      <alignment horizontal="right" vertical="top" wrapText="1"/>
    </xf>
    <xf numFmtId="2" fontId="7" fillId="5" borderId="0" xfId="0" applyNumberFormat="1" applyFont="1" applyFill="1" applyAlignment="1">
      <alignment horizontal="right" vertical="top"/>
    </xf>
    <xf numFmtId="2" fontId="12" fillId="9" borderId="4" xfId="0" applyNumberFormat="1" applyFont="1" applyFill="1" applyBorder="1" applyAlignment="1">
      <alignment horizontal="right" vertical="top" wrapText="1"/>
    </xf>
    <xf numFmtId="2" fontId="7" fillId="9" borderId="0" xfId="0" applyNumberFormat="1" applyFont="1" applyFill="1" applyAlignment="1">
      <alignment horizontal="right" vertical="top"/>
    </xf>
    <xf numFmtId="2" fontId="12" fillId="7" borderId="4" xfId="0" applyNumberFormat="1" applyFont="1" applyFill="1" applyBorder="1" applyAlignment="1">
      <alignment horizontal="right" vertical="top" wrapText="1"/>
    </xf>
    <xf numFmtId="2" fontId="7" fillId="4" borderId="4" xfId="1" applyNumberFormat="1" applyFont="1" applyFill="1" applyBorder="1" applyAlignment="1">
      <alignment horizontal="right" vertical="top" wrapText="1"/>
    </xf>
    <xf numFmtId="2" fontId="7" fillId="0" borderId="18" xfId="1" applyNumberFormat="1" applyFont="1" applyFill="1" applyBorder="1" applyAlignment="1">
      <alignment horizontal="right" vertical="top" wrapText="1"/>
    </xf>
    <xf numFmtId="2" fontId="7" fillId="0" borderId="0" xfId="1" applyNumberFormat="1" applyFont="1" applyFill="1" applyBorder="1" applyAlignment="1">
      <alignment horizontal="right" vertical="top" wrapText="1"/>
    </xf>
    <xf numFmtId="2" fontId="7" fillId="0" borderId="12" xfId="1" applyNumberFormat="1" applyFont="1" applyFill="1" applyBorder="1" applyAlignment="1">
      <alignment horizontal="right" vertical="top" wrapText="1"/>
    </xf>
    <xf numFmtId="0" fontId="11" fillId="0" borderId="0" xfId="0" applyFont="1" applyAlignment="1">
      <alignment horizontal="right" vertical="top" wrapText="1"/>
    </xf>
    <xf numFmtId="0" fontId="8" fillId="0" borderId="7" xfId="0" applyFont="1" applyBorder="1" applyAlignment="1">
      <alignment wrapText="1"/>
    </xf>
    <xf numFmtId="0" fontId="11" fillId="0" borderId="5" xfId="0" applyFont="1" applyBorder="1" applyAlignment="1">
      <alignment horizontal="left" vertical="top" wrapText="1"/>
    </xf>
    <xf numFmtId="0" fontId="12" fillId="7" borderId="2" xfId="0" applyFont="1" applyFill="1" applyBorder="1" applyAlignment="1">
      <alignment horizontal="left" vertical="top" wrapText="1"/>
    </xf>
    <xf numFmtId="2" fontId="7" fillId="7" borderId="4" xfId="0" applyNumberFormat="1" applyFont="1" applyFill="1" applyBorder="1" applyAlignment="1">
      <alignment horizontal="right" vertical="top"/>
    </xf>
    <xf numFmtId="44" fontId="12" fillId="7" borderId="5" xfId="1" applyFont="1" applyFill="1" applyBorder="1" applyAlignment="1">
      <alignment horizontal="left" vertical="top" wrapText="1"/>
    </xf>
    <xf numFmtId="44" fontId="11" fillId="0" borderId="5" xfId="1" applyFont="1" applyFill="1" applyBorder="1" applyAlignment="1">
      <alignment horizontal="left" vertical="top" wrapText="1"/>
    </xf>
    <xf numFmtId="0" fontId="0" fillId="0" borderId="0" xfId="0" applyAlignment="1">
      <alignment horizontal="center"/>
    </xf>
    <xf numFmtId="0" fontId="12" fillId="8" borderId="2" xfId="0" applyFont="1" applyFill="1" applyBorder="1" applyAlignment="1">
      <alignment horizontal="right" vertical="top" wrapText="1"/>
    </xf>
    <xf numFmtId="0" fontId="12" fillId="8" borderId="4" xfId="0" applyFont="1" applyFill="1" applyBorder="1" applyAlignment="1">
      <alignment horizontal="left" vertical="top" wrapText="1"/>
    </xf>
    <xf numFmtId="2" fontId="12" fillId="8" borderId="4" xfId="0" applyNumberFormat="1" applyFont="1" applyFill="1" applyBorder="1" applyAlignment="1">
      <alignment horizontal="right" vertical="top" wrapText="1"/>
    </xf>
    <xf numFmtId="0" fontId="12" fillId="8" borderId="5" xfId="0" applyFont="1" applyFill="1" applyBorder="1" applyAlignment="1">
      <alignment horizontal="left" vertical="top" wrapText="1"/>
    </xf>
    <xf numFmtId="0" fontId="7" fillId="8" borderId="1" xfId="0" applyFont="1" applyFill="1" applyBorder="1" applyAlignment="1">
      <alignment horizontal="right" vertical="top" wrapText="1"/>
    </xf>
    <xf numFmtId="0" fontId="8" fillId="0" borderId="7" xfId="0" applyFont="1" applyBorder="1" applyAlignment="1">
      <alignment horizontal="left" wrapText="1"/>
    </xf>
    <xf numFmtId="44" fontId="12" fillId="8" borderId="8" xfId="1" applyFont="1" applyFill="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1724025</xdr:colOff>
      <xdr:row>4</xdr:row>
      <xdr:rowOff>169309</xdr:rowOff>
    </xdr:to>
    <xdr:pic>
      <xdr:nvPicPr>
        <xdr:cNvPr id="2" name="Imagen 1">
          <a:extLst>
            <a:ext uri="{FF2B5EF4-FFF2-40B4-BE49-F238E27FC236}">
              <a16:creationId xmlns:a16="http://schemas.microsoft.com/office/drawing/2014/main" id="{C15171EB-2565-4333-90FB-99F6DE9359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19325" cy="9313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D64FB-A020-4F11-BF52-2676DE992143}">
  <sheetPr>
    <pageSetUpPr fitToPage="1"/>
  </sheetPr>
  <dimension ref="A1:L89"/>
  <sheetViews>
    <sheetView tabSelected="1" topLeftCell="A41" zoomScaleNormal="100" zoomScaleSheetLayoutView="100" workbookViewId="0">
      <selection activeCell="I14" sqref="I14"/>
    </sheetView>
  </sheetViews>
  <sheetFormatPr baseColWidth="10" defaultColWidth="11.42578125" defaultRowHeight="15" x14ac:dyDescent="0.25"/>
  <cols>
    <col min="1" max="1" width="7.42578125" style="28" customWidth="1"/>
    <col min="2" max="2" width="102.7109375" style="56" customWidth="1"/>
    <col min="3" max="3" width="11.5703125" style="10" customWidth="1"/>
    <col min="4" max="4" width="5.5703125" style="69" customWidth="1"/>
    <col min="5" max="5" width="16.28515625" style="70" customWidth="1"/>
    <col min="6" max="6" width="14.28515625" style="70" customWidth="1"/>
    <col min="7" max="7" width="26.42578125" customWidth="1"/>
    <col min="8" max="8" width="30" customWidth="1"/>
  </cols>
  <sheetData>
    <row r="1" spans="1:12" x14ac:dyDescent="0.25">
      <c r="A1" s="10"/>
      <c r="B1" s="11"/>
      <c r="D1" s="12"/>
      <c r="E1" s="13"/>
      <c r="F1" s="13"/>
    </row>
    <row r="2" spans="1:12" x14ac:dyDescent="0.25">
      <c r="A2" s="14"/>
      <c r="B2" s="11"/>
      <c r="D2" s="11"/>
      <c r="E2" s="11"/>
      <c r="F2" s="11"/>
    </row>
    <row r="3" spans="1:12" x14ac:dyDescent="0.25">
      <c r="A3" s="14"/>
      <c r="B3" s="11"/>
      <c r="D3" s="11"/>
      <c r="E3" s="11"/>
      <c r="F3" s="11"/>
    </row>
    <row r="4" spans="1:12" x14ac:dyDescent="0.25">
      <c r="A4" s="14"/>
      <c r="B4" s="11"/>
      <c r="D4" s="11"/>
      <c r="E4" s="11"/>
      <c r="F4" s="11"/>
    </row>
    <row r="5" spans="1:12" ht="27.75" customHeight="1" x14ac:dyDescent="0.25">
      <c r="A5" s="152" t="s">
        <v>91</v>
      </c>
      <c r="B5" s="152"/>
      <c r="C5" s="140"/>
      <c r="D5" s="140"/>
      <c r="E5" s="140"/>
      <c r="F5" s="140"/>
      <c r="G5" s="1"/>
    </row>
    <row r="6" spans="1:12" ht="15.75" x14ac:dyDescent="0.25">
      <c r="A6" s="108"/>
      <c r="B6" s="16" t="s">
        <v>0</v>
      </c>
      <c r="C6" s="15" t="s">
        <v>1</v>
      </c>
      <c r="D6" s="16" t="s">
        <v>2</v>
      </c>
      <c r="E6" s="16" t="s">
        <v>3</v>
      </c>
      <c r="F6" s="16" t="s">
        <v>4</v>
      </c>
      <c r="G6" s="3"/>
    </row>
    <row r="7" spans="1:12" ht="15.75" x14ac:dyDescent="0.25">
      <c r="A7" s="109"/>
      <c r="B7" s="77" t="s">
        <v>5</v>
      </c>
      <c r="C7" s="124"/>
      <c r="D7" s="77"/>
      <c r="E7" s="77"/>
      <c r="F7" s="77"/>
      <c r="G7" s="3"/>
    </row>
    <row r="8" spans="1:12" ht="15.75" x14ac:dyDescent="0.25">
      <c r="A8" s="147" t="s">
        <v>6</v>
      </c>
      <c r="B8" s="148" t="s">
        <v>86</v>
      </c>
      <c r="C8" s="149"/>
      <c r="D8" s="148"/>
      <c r="E8" s="148"/>
      <c r="F8" s="150"/>
      <c r="G8" s="3"/>
    </row>
    <row r="9" spans="1:12" ht="34.5" customHeight="1" x14ac:dyDescent="0.25">
      <c r="A9" s="151" t="s">
        <v>7</v>
      </c>
      <c r="B9" s="20" t="s">
        <v>87</v>
      </c>
      <c r="C9" s="21">
        <v>7.7</v>
      </c>
      <c r="D9" s="22" t="s">
        <v>8</v>
      </c>
      <c r="E9" s="23"/>
      <c r="F9" s="24"/>
      <c r="G9" s="1"/>
    </row>
    <row r="10" spans="1:12" ht="19.5" customHeight="1" x14ac:dyDescent="0.25">
      <c r="A10" s="151" t="s">
        <v>9</v>
      </c>
      <c r="B10" s="20" t="s">
        <v>89</v>
      </c>
      <c r="C10" s="21">
        <v>2</v>
      </c>
      <c r="D10" s="22" t="s">
        <v>2</v>
      </c>
      <c r="E10" s="23"/>
      <c r="F10" s="24"/>
      <c r="G10" s="1"/>
      <c r="L10" s="7"/>
    </row>
    <row r="11" spans="1:12" ht="15.75" x14ac:dyDescent="0.25">
      <c r="A11" s="147"/>
      <c r="B11" s="148" t="s">
        <v>10</v>
      </c>
      <c r="C11" s="149"/>
      <c r="D11" s="148"/>
      <c r="E11" s="148"/>
      <c r="F11" s="153">
        <f>SUM(F9:F10)</f>
        <v>0</v>
      </c>
      <c r="G11" s="1"/>
      <c r="L11" s="7"/>
    </row>
    <row r="12" spans="1:12" s="5" customFormat="1" ht="13.5" customHeight="1" x14ac:dyDescent="0.25">
      <c r="A12" s="78" t="s">
        <v>11</v>
      </c>
      <c r="B12" s="79" t="s">
        <v>62</v>
      </c>
      <c r="C12" s="126"/>
      <c r="D12" s="79"/>
      <c r="E12" s="79"/>
      <c r="F12" s="80"/>
      <c r="G12" s="2"/>
      <c r="I12"/>
      <c r="K12"/>
      <c r="L12" s="7"/>
    </row>
    <row r="13" spans="1:12" s="5" customFormat="1" ht="108" x14ac:dyDescent="0.25">
      <c r="A13" s="111" t="s">
        <v>12</v>
      </c>
      <c r="B13" s="20" t="s">
        <v>56</v>
      </c>
      <c r="C13" s="21">
        <v>217</v>
      </c>
      <c r="D13" s="22" t="s">
        <v>8</v>
      </c>
      <c r="E13" s="23"/>
      <c r="F13" s="24"/>
      <c r="G13" s="2"/>
      <c r="I13"/>
      <c r="K13"/>
      <c r="L13" s="7"/>
    </row>
    <row r="14" spans="1:12" s="5" customFormat="1" ht="84" x14ac:dyDescent="0.25">
      <c r="A14" s="111" t="s">
        <v>13</v>
      </c>
      <c r="B14" s="17" t="s">
        <v>57</v>
      </c>
      <c r="C14" s="21">
        <v>17</v>
      </c>
      <c r="D14" s="18" t="s">
        <v>8</v>
      </c>
      <c r="E14" s="23"/>
      <c r="F14" s="23"/>
      <c r="G14" s="2"/>
      <c r="I14"/>
      <c r="K14"/>
      <c r="L14" s="7"/>
    </row>
    <row r="15" spans="1:12" s="5" customFormat="1" ht="48" x14ac:dyDescent="0.25">
      <c r="A15" s="111" t="s">
        <v>14</v>
      </c>
      <c r="B15" s="17" t="s">
        <v>59</v>
      </c>
      <c r="C15" s="21">
        <v>4.6500000000000004</v>
      </c>
      <c r="D15" s="18" t="s">
        <v>8</v>
      </c>
      <c r="E15" s="23"/>
      <c r="F15" s="23"/>
      <c r="G15" s="2"/>
      <c r="I15"/>
      <c r="K15"/>
      <c r="L15" s="7"/>
    </row>
    <row r="16" spans="1:12" s="5" customFormat="1" ht="95.25" customHeight="1" x14ac:dyDescent="0.25">
      <c r="A16" s="111" t="s">
        <v>53</v>
      </c>
      <c r="B16" s="17" t="s">
        <v>60</v>
      </c>
      <c r="C16" s="21">
        <v>23.3</v>
      </c>
      <c r="D16" s="18" t="s">
        <v>8</v>
      </c>
      <c r="E16" s="23"/>
      <c r="F16" s="23"/>
      <c r="G16" s="2"/>
      <c r="I16"/>
      <c r="K16"/>
      <c r="L16" s="7"/>
    </row>
    <row r="17" spans="1:12" ht="108" x14ac:dyDescent="0.25">
      <c r="A17" s="111" t="s">
        <v>55</v>
      </c>
      <c r="B17" s="17" t="s">
        <v>54</v>
      </c>
      <c r="C17" s="21">
        <v>20.8</v>
      </c>
      <c r="D17" s="18" t="s">
        <v>8</v>
      </c>
      <c r="E17" s="19"/>
      <c r="F17" s="24"/>
      <c r="J17" s="6"/>
      <c r="L17" s="7"/>
    </row>
    <row r="18" spans="1:12" ht="66" customHeight="1" x14ac:dyDescent="0.25">
      <c r="A18" s="111" t="s">
        <v>58</v>
      </c>
      <c r="B18" s="17" t="s">
        <v>61</v>
      </c>
      <c r="C18" s="21">
        <v>100</v>
      </c>
      <c r="D18" s="18" t="s">
        <v>8</v>
      </c>
      <c r="E18" s="19"/>
      <c r="F18" s="19"/>
      <c r="J18" s="6"/>
      <c r="L18" s="7"/>
    </row>
    <row r="19" spans="1:12" ht="15.75" x14ac:dyDescent="0.25">
      <c r="A19" s="110"/>
      <c r="B19" s="81" t="s">
        <v>15</v>
      </c>
      <c r="C19" s="82"/>
      <c r="D19" s="83"/>
      <c r="E19" s="84"/>
      <c r="F19" s="85">
        <f>SUM(F13:F18)</f>
        <v>0</v>
      </c>
      <c r="G19" s="1"/>
      <c r="L19" s="7"/>
    </row>
    <row r="20" spans="1:12" ht="15.75" x14ac:dyDescent="0.25">
      <c r="A20" s="112" t="s">
        <v>16</v>
      </c>
      <c r="B20" s="99" t="s">
        <v>17</v>
      </c>
      <c r="C20" s="127"/>
      <c r="D20" s="99"/>
      <c r="E20" s="99"/>
      <c r="F20" s="100"/>
      <c r="G20" s="1"/>
      <c r="L20" s="7"/>
    </row>
    <row r="21" spans="1:12" ht="91.5" customHeight="1" x14ac:dyDescent="0.25">
      <c r="A21" s="101" t="s">
        <v>18</v>
      </c>
      <c r="B21" s="17" t="s">
        <v>66</v>
      </c>
      <c r="C21" s="21">
        <v>2</v>
      </c>
      <c r="D21" s="18" t="s">
        <v>2</v>
      </c>
      <c r="E21" s="119"/>
      <c r="F21" s="19"/>
      <c r="G21" s="1"/>
      <c r="L21" s="7"/>
    </row>
    <row r="22" spans="1:12" ht="36" x14ac:dyDescent="0.25">
      <c r="A22" s="101" t="s">
        <v>19</v>
      </c>
      <c r="B22" s="118" t="s">
        <v>63</v>
      </c>
      <c r="C22" s="21">
        <v>1</v>
      </c>
      <c r="D22" s="18" t="s">
        <v>2</v>
      </c>
      <c r="E22" s="119"/>
      <c r="F22" s="19"/>
      <c r="G22" s="1"/>
      <c r="L22" s="7"/>
    </row>
    <row r="23" spans="1:12" ht="74.25" customHeight="1" x14ac:dyDescent="0.25">
      <c r="A23" s="101" t="s">
        <v>46</v>
      </c>
      <c r="B23" s="71" t="s">
        <v>64</v>
      </c>
      <c r="C23" s="21">
        <v>1</v>
      </c>
      <c r="D23" s="18" t="s">
        <v>2</v>
      </c>
      <c r="E23" s="119"/>
      <c r="F23" s="19"/>
      <c r="G23" s="1"/>
      <c r="L23" s="7"/>
    </row>
    <row r="24" spans="1:12" ht="72" x14ac:dyDescent="0.25">
      <c r="A24" s="101" t="s">
        <v>49</v>
      </c>
      <c r="B24" s="120" t="s">
        <v>65</v>
      </c>
      <c r="C24" s="128">
        <v>1</v>
      </c>
      <c r="D24" s="121" t="s">
        <v>2</v>
      </c>
      <c r="E24" s="122"/>
      <c r="F24" s="19"/>
      <c r="G24" s="1"/>
      <c r="L24" s="7"/>
    </row>
    <row r="25" spans="1:12" ht="64.5" customHeight="1" x14ac:dyDescent="0.25">
      <c r="A25" s="101" t="s">
        <v>50</v>
      </c>
      <c r="B25" s="71" t="s">
        <v>67</v>
      </c>
      <c r="C25" s="21">
        <v>2</v>
      </c>
      <c r="D25" s="18" t="s">
        <v>2</v>
      </c>
      <c r="E25" s="19"/>
      <c r="F25" s="19"/>
      <c r="G25" s="1"/>
      <c r="L25" s="7"/>
    </row>
    <row r="26" spans="1:12" ht="63.75" customHeight="1" x14ac:dyDescent="0.25">
      <c r="A26" s="101" t="s">
        <v>51</v>
      </c>
      <c r="B26" s="71" t="s">
        <v>70</v>
      </c>
      <c r="C26" s="21">
        <v>1</v>
      </c>
      <c r="D26" s="18" t="s">
        <v>2</v>
      </c>
      <c r="E26" s="19"/>
      <c r="F26" s="19"/>
      <c r="G26" s="1"/>
      <c r="L26" s="7"/>
    </row>
    <row r="27" spans="1:12" ht="62.25" customHeight="1" x14ac:dyDescent="0.25">
      <c r="A27" s="101" t="s">
        <v>52</v>
      </c>
      <c r="B27" s="71" t="s">
        <v>92</v>
      </c>
      <c r="C27" s="21">
        <v>1</v>
      </c>
      <c r="D27" s="18" t="s">
        <v>2</v>
      </c>
      <c r="E27" s="19"/>
      <c r="F27" s="19"/>
      <c r="G27" s="1"/>
      <c r="L27" s="7"/>
    </row>
    <row r="28" spans="1:12" ht="36" customHeight="1" x14ac:dyDescent="0.25">
      <c r="A28" s="101" t="s">
        <v>68</v>
      </c>
      <c r="B28" s="71" t="s">
        <v>71</v>
      </c>
      <c r="C28" s="21">
        <v>1</v>
      </c>
      <c r="D28" s="18" t="s">
        <v>2</v>
      </c>
      <c r="E28" s="19"/>
      <c r="F28" s="19"/>
      <c r="G28" s="1"/>
      <c r="L28" s="7"/>
    </row>
    <row r="29" spans="1:12" ht="17.25" customHeight="1" x14ac:dyDescent="0.25">
      <c r="A29" s="101" t="s">
        <v>93</v>
      </c>
      <c r="B29" s="71" t="s">
        <v>69</v>
      </c>
      <c r="C29" s="21">
        <v>1</v>
      </c>
      <c r="D29" s="18" t="s">
        <v>2</v>
      </c>
      <c r="E29" s="19"/>
      <c r="F29" s="19"/>
      <c r="G29" s="1"/>
      <c r="L29" s="7"/>
    </row>
    <row r="30" spans="1:12" ht="15.75" x14ac:dyDescent="0.25">
      <c r="A30" s="113"/>
      <c r="B30" s="102" t="s">
        <v>20</v>
      </c>
      <c r="C30" s="129"/>
      <c r="D30" s="103"/>
      <c r="E30" s="104"/>
      <c r="F30" s="105">
        <f>SUM(F21:F29)</f>
        <v>0</v>
      </c>
      <c r="G30" s="1"/>
      <c r="H30" s="146"/>
      <c r="L30" s="7"/>
    </row>
    <row r="31" spans="1:12" ht="15.75" x14ac:dyDescent="0.25">
      <c r="A31" s="114" t="s">
        <v>21</v>
      </c>
      <c r="B31" s="86" t="s">
        <v>22</v>
      </c>
      <c r="C31" s="130"/>
      <c r="D31" s="86"/>
      <c r="E31" s="86"/>
      <c r="F31" s="87"/>
      <c r="G31" s="1"/>
      <c r="L31" s="7"/>
    </row>
    <row r="32" spans="1:12" ht="51" customHeight="1" x14ac:dyDescent="0.25">
      <c r="A32" s="88" t="s">
        <v>23</v>
      </c>
      <c r="B32" s="141" t="s">
        <v>72</v>
      </c>
      <c r="C32" s="125">
        <v>235</v>
      </c>
      <c r="D32" s="123" t="s">
        <v>8</v>
      </c>
      <c r="E32" s="26"/>
      <c r="F32" s="26"/>
      <c r="G32" s="1"/>
      <c r="L32" s="7"/>
    </row>
    <row r="33" spans="1:12" ht="60" x14ac:dyDescent="0.25">
      <c r="A33" s="88" t="s">
        <v>24</v>
      </c>
      <c r="B33" s="25" t="s">
        <v>73</v>
      </c>
      <c r="C33" s="21">
        <v>540</v>
      </c>
      <c r="D33" s="123" t="s">
        <v>8</v>
      </c>
      <c r="E33" s="26"/>
      <c r="F33" s="26"/>
      <c r="G33" s="3"/>
      <c r="L33" s="7"/>
    </row>
    <row r="34" spans="1:12" ht="48" x14ac:dyDescent="0.25">
      <c r="A34" s="88" t="s">
        <v>25</v>
      </c>
      <c r="B34" s="25" t="s">
        <v>75</v>
      </c>
      <c r="C34" s="21">
        <v>210</v>
      </c>
      <c r="D34" s="123" t="s">
        <v>8</v>
      </c>
      <c r="E34" s="26"/>
      <c r="F34" s="26"/>
      <c r="G34" s="3"/>
      <c r="L34" s="7"/>
    </row>
    <row r="35" spans="1:12" ht="60" x14ac:dyDescent="0.25">
      <c r="A35" s="88" t="s">
        <v>26</v>
      </c>
      <c r="B35" s="25" t="s">
        <v>74</v>
      </c>
      <c r="C35" s="21">
        <f>SUM(20.8)</f>
        <v>20.8</v>
      </c>
      <c r="D35" s="123" t="s">
        <v>8</v>
      </c>
      <c r="E35" s="26"/>
      <c r="F35" s="26"/>
      <c r="G35" s="3"/>
      <c r="L35" s="7"/>
    </row>
    <row r="36" spans="1:12" ht="66" customHeight="1" x14ac:dyDescent="0.25">
      <c r="A36" s="88" t="s">
        <v>28</v>
      </c>
      <c r="B36" s="25" t="s">
        <v>81</v>
      </c>
      <c r="C36" s="21">
        <v>100</v>
      </c>
      <c r="D36" s="123" t="s">
        <v>8</v>
      </c>
      <c r="E36" s="145"/>
      <c r="F36" s="26"/>
      <c r="G36" s="1"/>
      <c r="L36" s="7"/>
    </row>
    <row r="37" spans="1:12" ht="72" x14ac:dyDescent="0.25">
      <c r="A37" s="88" t="s">
        <v>79</v>
      </c>
      <c r="B37" s="25" t="s">
        <v>88</v>
      </c>
      <c r="C37" s="21">
        <v>87</v>
      </c>
      <c r="D37" s="123" t="s">
        <v>8</v>
      </c>
      <c r="E37" s="145"/>
      <c r="F37" s="26"/>
      <c r="G37" s="1"/>
      <c r="L37" s="7"/>
    </row>
    <row r="38" spans="1:12" ht="24" x14ac:dyDescent="0.25">
      <c r="A38" s="88" t="s">
        <v>80</v>
      </c>
      <c r="B38" s="25" t="s">
        <v>76</v>
      </c>
      <c r="C38" s="21">
        <v>61.6</v>
      </c>
      <c r="D38" s="17" t="s">
        <v>27</v>
      </c>
      <c r="E38" s="27"/>
      <c r="F38" s="26"/>
      <c r="G38" s="1"/>
      <c r="L38" s="7"/>
    </row>
    <row r="39" spans="1:12" ht="84" x14ac:dyDescent="0.25">
      <c r="A39" s="88" t="s">
        <v>82</v>
      </c>
      <c r="B39" s="17" t="s">
        <v>77</v>
      </c>
      <c r="C39" s="21">
        <v>100</v>
      </c>
      <c r="D39" s="123" t="s">
        <v>8</v>
      </c>
      <c r="E39" s="19"/>
      <c r="F39" s="26"/>
      <c r="L39" s="7"/>
    </row>
    <row r="40" spans="1:12" s="4" customFormat="1" ht="24" x14ac:dyDescent="0.25">
      <c r="A40" s="88" t="s">
        <v>83</v>
      </c>
      <c r="B40" s="17" t="s">
        <v>78</v>
      </c>
      <c r="C40" s="21">
        <v>6.9</v>
      </c>
      <c r="D40" s="123" t="s">
        <v>8</v>
      </c>
      <c r="E40" s="19"/>
      <c r="F40" s="26"/>
      <c r="G40" s="8"/>
      <c r="I40"/>
      <c r="L40" s="9"/>
    </row>
    <row r="41" spans="1:12" ht="15" customHeight="1" x14ac:dyDescent="0.25">
      <c r="A41" s="115"/>
      <c r="B41" s="89" t="s">
        <v>30</v>
      </c>
      <c r="C41" s="131"/>
      <c r="D41" s="90"/>
      <c r="E41" s="91"/>
      <c r="F41" s="92">
        <f>SUM(F32:F40)</f>
        <v>0</v>
      </c>
      <c r="L41" s="7"/>
    </row>
    <row r="42" spans="1:12" ht="29.25" customHeight="1" x14ac:dyDescent="0.25">
      <c r="A42" s="116" t="s">
        <v>31</v>
      </c>
      <c r="B42" s="93" t="s">
        <v>32</v>
      </c>
      <c r="C42" s="132"/>
      <c r="D42" s="93"/>
      <c r="E42" s="93"/>
      <c r="F42" s="95"/>
      <c r="L42" s="7"/>
    </row>
    <row r="43" spans="1:12" ht="26.25" customHeight="1" x14ac:dyDescent="0.25">
      <c r="A43" s="96" t="s">
        <v>33</v>
      </c>
      <c r="B43" s="17" t="s">
        <v>84</v>
      </c>
      <c r="C43" s="21">
        <v>1</v>
      </c>
      <c r="D43" s="17" t="s">
        <v>85</v>
      </c>
      <c r="E43" s="19"/>
      <c r="F43" s="19"/>
      <c r="L43" s="7"/>
    </row>
    <row r="44" spans="1:12" ht="18.75" customHeight="1" x14ac:dyDescent="0.25">
      <c r="A44" s="96" t="s">
        <v>34</v>
      </c>
      <c r="B44" s="17" t="s">
        <v>35</v>
      </c>
      <c r="C44" s="21">
        <v>1</v>
      </c>
      <c r="D44" s="17" t="s">
        <v>29</v>
      </c>
      <c r="E44" s="19"/>
      <c r="F44" s="19"/>
      <c r="L44" s="7"/>
    </row>
    <row r="45" spans="1:12" ht="15.75" x14ac:dyDescent="0.25">
      <c r="A45" s="116"/>
      <c r="B45" s="93" t="s">
        <v>36</v>
      </c>
      <c r="C45" s="133"/>
      <c r="D45" s="94"/>
      <c r="E45" s="97"/>
      <c r="F45" s="98">
        <f>SUM(F43:F44)</f>
        <v>0</v>
      </c>
      <c r="G45" s="1"/>
    </row>
    <row r="46" spans="1:12" ht="15.75" x14ac:dyDescent="0.25">
      <c r="A46" s="117" t="s">
        <v>37</v>
      </c>
      <c r="B46" s="72" t="s">
        <v>38</v>
      </c>
      <c r="C46" s="134"/>
      <c r="D46" s="72"/>
      <c r="E46" s="72"/>
      <c r="F46" s="74"/>
      <c r="G46" s="1"/>
    </row>
    <row r="47" spans="1:12" ht="15.75" x14ac:dyDescent="0.25">
      <c r="A47" s="76" t="s">
        <v>39</v>
      </c>
      <c r="B47" s="17" t="s">
        <v>40</v>
      </c>
      <c r="C47" s="21">
        <v>1</v>
      </c>
      <c r="D47" s="17" t="s">
        <v>29</v>
      </c>
      <c r="E47" s="19">
        <v>3000</v>
      </c>
      <c r="F47" s="19">
        <f>PRODUCT(C47,E47)</f>
        <v>3000</v>
      </c>
      <c r="G47" s="1"/>
    </row>
    <row r="48" spans="1:12" x14ac:dyDescent="0.25">
      <c r="A48" s="117"/>
      <c r="B48" s="142" t="s">
        <v>47</v>
      </c>
      <c r="C48" s="143"/>
      <c r="D48" s="73"/>
      <c r="E48" s="144"/>
      <c r="F48" s="75">
        <f>SUM(F47)</f>
        <v>3000</v>
      </c>
    </row>
    <row r="49" spans="1:6" ht="15.75" thickBot="1" x14ac:dyDescent="0.3">
      <c r="A49" s="14"/>
      <c r="B49" s="29" t="s">
        <v>90</v>
      </c>
      <c r="C49" s="135"/>
      <c r="D49" s="30"/>
      <c r="E49" s="31"/>
      <c r="F49" s="32">
        <f>SUM(F11+F48+F45+F41+F30+F19++F296)</f>
        <v>3000</v>
      </c>
    </row>
    <row r="50" spans="1:6" x14ac:dyDescent="0.25">
      <c r="A50" s="10"/>
      <c r="B50" s="33" t="s">
        <v>41</v>
      </c>
      <c r="C50" s="136"/>
      <c r="D50" s="34"/>
      <c r="E50" s="35"/>
      <c r="F50" s="36">
        <f>PRODUCT(F49*2/100)</f>
        <v>60</v>
      </c>
    </row>
    <row r="51" spans="1:6" x14ac:dyDescent="0.25">
      <c r="A51" s="10"/>
      <c r="B51" s="37" t="s">
        <v>42</v>
      </c>
      <c r="C51" s="137"/>
      <c r="D51" s="38"/>
      <c r="E51" s="39"/>
      <c r="F51" s="40">
        <f>PRODUCT(F49*1/100)</f>
        <v>30</v>
      </c>
    </row>
    <row r="52" spans="1:6" x14ac:dyDescent="0.25">
      <c r="A52" s="10"/>
      <c r="B52" s="41" t="s">
        <v>43</v>
      </c>
      <c r="C52" s="137"/>
      <c r="D52" s="38"/>
      <c r="E52" s="39"/>
      <c r="F52" s="40">
        <f>PRODUCT(F49*13/100)</f>
        <v>390</v>
      </c>
    </row>
    <row r="53" spans="1:6" ht="15.75" thickBot="1" x14ac:dyDescent="0.3">
      <c r="A53" s="10"/>
      <c r="B53" s="42" t="s">
        <v>44</v>
      </c>
      <c r="C53" s="138"/>
      <c r="D53" s="43"/>
      <c r="E53" s="44"/>
      <c r="F53" s="45">
        <f>PRODUCT(F49*6/100)</f>
        <v>180</v>
      </c>
    </row>
    <row r="54" spans="1:6" ht="15.75" thickBot="1" x14ac:dyDescent="0.3">
      <c r="A54" s="10"/>
      <c r="B54" s="46" t="s">
        <v>48</v>
      </c>
      <c r="C54" s="47"/>
      <c r="D54" s="48"/>
      <c r="E54" s="49"/>
      <c r="F54" s="50">
        <f>SUM(F49+F50+F51+F52+F53)</f>
        <v>3660</v>
      </c>
    </row>
    <row r="55" spans="1:6" x14ac:dyDescent="0.25">
      <c r="A55" s="10"/>
      <c r="B55" s="11"/>
      <c r="D55" s="51"/>
      <c r="E55" s="52"/>
      <c r="F55" s="107" t="s">
        <v>45</v>
      </c>
    </row>
    <row r="56" spans="1:6" x14ac:dyDescent="0.25">
      <c r="B56" s="53"/>
      <c r="D56" s="54"/>
      <c r="E56" s="55"/>
      <c r="F56" s="55"/>
    </row>
    <row r="57" spans="1:6" x14ac:dyDescent="0.25">
      <c r="D57" s="54"/>
      <c r="E57" s="55"/>
      <c r="F57" s="55"/>
    </row>
    <row r="58" spans="1:6" x14ac:dyDescent="0.25">
      <c r="D58" s="54"/>
      <c r="E58" s="55"/>
      <c r="F58" s="57"/>
    </row>
    <row r="59" spans="1:6" x14ac:dyDescent="0.25">
      <c r="D59" s="54"/>
      <c r="E59" s="55"/>
      <c r="F59" s="57"/>
    </row>
    <row r="60" spans="1:6" x14ac:dyDescent="0.25">
      <c r="D60" s="54"/>
      <c r="E60" s="55"/>
      <c r="F60" s="55"/>
    </row>
    <row r="61" spans="1:6" x14ac:dyDescent="0.25">
      <c r="D61" s="54"/>
      <c r="E61" s="55"/>
      <c r="F61" s="55"/>
    </row>
    <row r="62" spans="1:6" x14ac:dyDescent="0.25">
      <c r="D62" s="54"/>
      <c r="E62" s="55"/>
      <c r="F62" s="55"/>
    </row>
    <row r="63" spans="1:6" x14ac:dyDescent="0.25">
      <c r="B63" s="58"/>
      <c r="D63" s="59"/>
      <c r="E63" s="60"/>
      <c r="F63" s="61"/>
    </row>
    <row r="64" spans="1:6" x14ac:dyDescent="0.25">
      <c r="B64" s="62"/>
      <c r="D64" s="63"/>
      <c r="E64" s="64"/>
      <c r="F64" s="64"/>
    </row>
    <row r="65" spans="2:6" x14ac:dyDescent="0.25">
      <c r="B65" s="62"/>
      <c r="D65" s="63"/>
      <c r="E65" s="64"/>
      <c r="F65" s="64"/>
    </row>
    <row r="66" spans="2:6" x14ac:dyDescent="0.25">
      <c r="D66" s="63"/>
      <c r="E66" s="64"/>
      <c r="F66" s="64"/>
    </row>
    <row r="67" spans="2:6" x14ac:dyDescent="0.25">
      <c r="D67" s="63"/>
      <c r="E67" s="64"/>
      <c r="F67" s="64"/>
    </row>
    <row r="68" spans="2:6" x14ac:dyDescent="0.25">
      <c r="B68" s="65"/>
      <c r="D68" s="66"/>
      <c r="E68" s="67"/>
      <c r="F68" s="67"/>
    </row>
    <row r="69" spans="2:6" x14ac:dyDescent="0.25">
      <c r="D69" s="54"/>
      <c r="E69" s="55"/>
      <c r="F69" s="55"/>
    </row>
    <row r="70" spans="2:6" x14ac:dyDescent="0.25">
      <c r="D70" s="54"/>
      <c r="E70" s="68"/>
      <c r="F70" s="68"/>
    </row>
    <row r="71" spans="2:6" x14ac:dyDescent="0.25">
      <c r="D71" s="54"/>
      <c r="E71" s="68"/>
      <c r="F71" s="68"/>
    </row>
    <row r="72" spans="2:6" x14ac:dyDescent="0.25">
      <c r="D72" s="54"/>
      <c r="E72" s="68"/>
      <c r="F72" s="68"/>
    </row>
    <row r="73" spans="2:6" x14ac:dyDescent="0.25">
      <c r="D73" s="54"/>
      <c r="E73" s="55"/>
      <c r="F73" s="55"/>
    </row>
    <row r="74" spans="2:6" x14ac:dyDescent="0.25">
      <c r="D74" s="54"/>
      <c r="E74" s="55"/>
      <c r="F74" s="55"/>
    </row>
    <row r="75" spans="2:6" x14ac:dyDescent="0.25">
      <c r="D75" s="54"/>
      <c r="E75" s="55"/>
      <c r="F75" s="55"/>
    </row>
    <row r="76" spans="2:6" x14ac:dyDescent="0.25">
      <c r="D76" s="54"/>
      <c r="E76" s="55"/>
      <c r="F76" s="68"/>
    </row>
    <row r="77" spans="2:6" x14ac:dyDescent="0.25">
      <c r="F77" s="106"/>
    </row>
    <row r="78" spans="2:6" x14ac:dyDescent="0.25">
      <c r="F78" s="106"/>
    </row>
    <row r="79" spans="2:6" x14ac:dyDescent="0.25">
      <c r="C79" s="14"/>
    </row>
    <row r="80" spans="2:6" x14ac:dyDescent="0.25">
      <c r="C80" s="14"/>
    </row>
    <row r="82" spans="3:3" x14ac:dyDescent="0.25">
      <c r="C82" s="14"/>
    </row>
    <row r="83" spans="3:3" x14ac:dyDescent="0.25">
      <c r="C83" s="14"/>
    </row>
    <row r="84" spans="3:3" x14ac:dyDescent="0.25">
      <c r="C84" s="14"/>
    </row>
    <row r="85" spans="3:3" x14ac:dyDescent="0.25">
      <c r="C85" s="14"/>
    </row>
    <row r="86" spans="3:3" x14ac:dyDescent="0.25">
      <c r="C86" s="14"/>
    </row>
    <row r="87" spans="3:3" x14ac:dyDescent="0.25">
      <c r="C87" s="14"/>
    </row>
    <row r="89" spans="3:3" x14ac:dyDescent="0.25">
      <c r="C89" s="139"/>
    </row>
  </sheetData>
  <mergeCells count="1">
    <mergeCell ref="A5:B5"/>
  </mergeCells>
  <phoneticPr fontId="4" type="noConversion"/>
  <printOptions horizontalCentered="1"/>
  <pageMargins left="0.7" right="0.7" top="0.75" bottom="0.75" header="0.3" footer="0.3"/>
  <pageSetup paperSize="8" scale="83" fitToHeight="0" orientation="portrait" r:id="rId1"/>
  <headerFooter>
    <oddHeader>&amp;C&amp;"-,Negrita"&amp;8&amp;P</oddHeader>
    <oddFooter>&amp;C&amp;A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57AD5E5C7142438A11B092C940CD5C" ma:contentTypeVersion="6" ma:contentTypeDescription="Crea un document nou" ma:contentTypeScope="" ma:versionID="869b2fa040f553bceaa9aba8553d4990">
  <xsd:schema xmlns:xsd="http://www.w3.org/2001/XMLSchema" xmlns:xs="http://www.w3.org/2001/XMLSchema" xmlns:p="http://schemas.microsoft.com/office/2006/metadata/properties" xmlns:ns2="27ca60b7-32c4-4f98-8b9e-bf631652c619" xmlns:ns3="5852eee6-9a8a-4629-bbe4-4d567cf3948d" targetNamespace="http://schemas.microsoft.com/office/2006/metadata/properties" ma:root="true" ma:fieldsID="03fcec3554375fa5ee1beeb27ced6e11" ns2:_="" ns3:_="">
    <xsd:import namespace="27ca60b7-32c4-4f98-8b9e-bf631652c619"/>
    <xsd:import namespace="5852eee6-9a8a-4629-bbe4-4d567cf394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ca60b7-32c4-4f98-8b9e-bf631652c6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52eee6-9a8a-4629-bbe4-4d567cf3948d" elementFormDefault="qualified">
    <xsd:import namespace="http://schemas.microsoft.com/office/2006/documentManagement/types"/>
    <xsd:import namespace="http://schemas.microsoft.com/office/infopath/2007/PartnerControls"/>
    <xsd:element name="SharedWithUsers" ma:index="12"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C574F-8F08-446E-A45B-F48390E3712C}">
  <ds:schemaRefs>
    <ds:schemaRef ds:uri="http://schemas.microsoft.com/sharepoint/v3/contenttype/forms"/>
  </ds:schemaRefs>
</ds:datastoreItem>
</file>

<file path=customXml/itemProps2.xml><?xml version="1.0" encoding="utf-8"?>
<ds:datastoreItem xmlns:ds="http://schemas.openxmlformats.org/officeDocument/2006/customXml" ds:itemID="{415DCEE3-8746-41C8-92FC-2635F82E8F9F}">
  <ds:schemaRefs>
    <ds:schemaRef ds:uri="http://schemas.microsoft.com/office/2006/metadata/properties"/>
    <ds:schemaRef ds:uri="http://schemas.microsoft.com/office/infopath/2007/PartnerControls"/>
    <ds:schemaRef ds:uri="8f0cc557-2fc6-4f2b-a0f0-51117c6b9c56"/>
    <ds:schemaRef ds:uri="48c0b052-2d6b-44db-80ff-b069cea8866f"/>
    <ds:schemaRef ds:uri="222ce16e-0b3b-448a-bcdb-498da3051b1c"/>
    <ds:schemaRef ds:uri="5b550b1f-e319-434d-abcd-ac0aae123205"/>
  </ds:schemaRefs>
</ds:datastoreItem>
</file>

<file path=customXml/itemProps3.xml><?xml version="1.0" encoding="utf-8"?>
<ds:datastoreItem xmlns:ds="http://schemas.openxmlformats.org/officeDocument/2006/customXml" ds:itemID="{D6DC4EB9-348C-49D3-B5B6-2D2064AD02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AMIDAMENTS OBRA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Mezquita</dc:creator>
  <cp:keywords/>
  <dc:description/>
  <cp:lastModifiedBy>Anna Mezquita</cp:lastModifiedBy>
  <cp:revision/>
  <cp:lastPrinted>2024-03-08T08:46:51Z</cp:lastPrinted>
  <dcterms:created xsi:type="dcterms:W3CDTF">2015-06-16T14:50:21Z</dcterms:created>
  <dcterms:modified xsi:type="dcterms:W3CDTF">2024-03-08T09:00:40Z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0x0101005F57AD5E5C7142438A11B092C940CD5C</vt:lpwstr>
  </property>
  <property fmtid="{D5CDD505-2E9C-101B-9397-08002B2CF9AE}" pid="3" name="Order">
    <vt:r8>2937000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